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1 - UMA variável independente/III/"/>
    </mc:Choice>
  </mc:AlternateContent>
  <xr:revisionPtr revIDLastSave="334" documentId="8_{51F306B9-6781-425C-92A7-356C61C6D718}" xr6:coauthVersionLast="47" xr6:coauthVersionMax="47" xr10:uidLastSave="{B6436EEA-9241-45BA-BF3A-21227BC4ADC5}"/>
  <bookViews>
    <workbookView xWindow="-120" yWindow="-120" windowWidth="29040" windowHeight="15720" xr2:uid="{1F4201A7-3895-4FFC-8593-79D99B2E80C2}"/>
  </bookViews>
  <sheets>
    <sheet name="REGRESSÃO LINEAR MÚLTIPLA" sheetId="1" r:id="rId1"/>
    <sheet name="LAUDO DE VISTORIA" sheetId="2" r:id="rId2"/>
  </sheets>
  <externalReferences>
    <externalReference r:id="rId3"/>
  </externalReferences>
  <definedNames>
    <definedName name="_xlnm._FilterDatabase" localSheetId="0" hidden="1">'REGRESSÃO LINEAR MÚLTIPLA'!$B$10:$I$22</definedName>
    <definedName name="_xlchart.v2.0" hidden="1">'REGRESSÃO LINEAR MÚLTIPLA'!$P$506:$Q$506</definedName>
    <definedName name="_xlchart.v2.1" hidden="1">'REGRESSÃO LINEAR MÚLTIPLA'!$P$507:$Q$507</definedName>
    <definedName name="_xlnm.Print_Area" localSheetId="1">'LAUDO DE VISTORIA'!$A$1:$AL$143</definedName>
    <definedName name="_xlnm.Print_Area" localSheetId="0">'REGRESSÃO LINEAR MÚLTIPLA'!$A$1:$I$533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9" i="1" l="1"/>
  <c r="C298" i="1"/>
  <c r="K20" i="1"/>
  <c r="K21" i="1"/>
  <c r="K22" i="1"/>
  <c r="A134" i="1"/>
  <c r="C134" i="1"/>
  <c r="C168" i="1" s="1"/>
  <c r="A135" i="1"/>
  <c r="C135" i="1"/>
  <c r="C169" i="1" s="1"/>
  <c r="A136" i="1"/>
  <c r="C136" i="1"/>
  <c r="C170" i="1" s="1"/>
  <c r="A151" i="1"/>
  <c r="B151" i="1"/>
  <c r="A152" i="1"/>
  <c r="B152" i="1"/>
  <c r="A153" i="1"/>
  <c r="B153" i="1"/>
  <c r="A168" i="1"/>
  <c r="B168" i="1"/>
  <c r="A169" i="1"/>
  <c r="B169" i="1"/>
  <c r="A170" i="1"/>
  <c r="B170" i="1"/>
  <c r="W35" i="1"/>
  <c r="Y35" i="1"/>
  <c r="W36" i="1"/>
  <c r="Y36" i="1"/>
  <c r="W37" i="1"/>
  <c r="Y37" i="1"/>
  <c r="A218" i="1"/>
  <c r="A219" i="1"/>
  <c r="A220" i="1"/>
  <c r="C418" i="1"/>
  <c r="C419" i="1"/>
  <c r="C420" i="1"/>
  <c r="C25" i="1"/>
  <c r="C26" i="1"/>
  <c r="C29" i="1"/>
  <c r="C30" i="1"/>
  <c r="B25" i="1"/>
  <c r="B26" i="1"/>
  <c r="B29" i="1"/>
  <c r="B30" i="1"/>
  <c r="AL31" i="1"/>
  <c r="AM30" i="1" s="1" a="1"/>
  <c r="AM30" i="1" s="1"/>
  <c r="Y27" i="1"/>
  <c r="Y28" i="1"/>
  <c r="Y29" i="1"/>
  <c r="Y30" i="1"/>
  <c r="Y31" i="1"/>
  <c r="Y32" i="1"/>
  <c r="Y33" i="1"/>
  <c r="Y34" i="1"/>
  <c r="Y26" i="1"/>
  <c r="B27" i="1" l="1"/>
  <c r="D170" i="1"/>
  <c r="B31" i="1"/>
  <c r="D169" i="1"/>
  <c r="D168" i="1"/>
  <c r="C31" i="1"/>
  <c r="C27" i="1"/>
  <c r="B145" i="1"/>
  <c r="B146" i="1"/>
  <c r="B150" i="1"/>
  <c r="I258" i="1"/>
  <c r="A159" i="1"/>
  <c r="A160" i="1"/>
  <c r="A161" i="1"/>
  <c r="A162" i="1"/>
  <c r="A163" i="1"/>
  <c r="A164" i="1"/>
  <c r="A165" i="1"/>
  <c r="A166" i="1"/>
  <c r="A167" i="1"/>
  <c r="A158" i="1"/>
  <c r="A142" i="1"/>
  <c r="A143" i="1"/>
  <c r="A144" i="1"/>
  <c r="A145" i="1"/>
  <c r="A146" i="1"/>
  <c r="A147" i="1"/>
  <c r="A148" i="1"/>
  <c r="A149" i="1"/>
  <c r="A150" i="1"/>
  <c r="A141" i="1"/>
  <c r="B144" i="1"/>
  <c r="B147" i="1"/>
  <c r="B148" i="1"/>
  <c r="A305" i="1"/>
  <c r="A209" i="1"/>
  <c r="A210" i="1"/>
  <c r="A211" i="1"/>
  <c r="A212" i="1"/>
  <c r="A213" i="1"/>
  <c r="A214" i="1"/>
  <c r="A215" i="1"/>
  <c r="A216" i="1"/>
  <c r="A217" i="1"/>
  <c r="A208" i="1"/>
  <c r="A125" i="1"/>
  <c r="A126" i="1"/>
  <c r="A127" i="1"/>
  <c r="A128" i="1"/>
  <c r="A129" i="1"/>
  <c r="A130" i="1"/>
  <c r="A131" i="1"/>
  <c r="A132" i="1"/>
  <c r="A133" i="1"/>
  <c r="A124" i="1"/>
  <c r="B77" i="1"/>
  <c r="E443" i="1"/>
  <c r="F443" i="1"/>
  <c r="C435" i="1"/>
  <c r="A36" i="1"/>
  <c r="K10" i="1"/>
  <c r="K11" i="1"/>
  <c r="K12" i="1"/>
  <c r="K13" i="1"/>
  <c r="K14" i="1"/>
  <c r="K15" i="1"/>
  <c r="K16" i="1"/>
  <c r="K17" i="1"/>
  <c r="K18" i="1"/>
  <c r="K19" i="1"/>
  <c r="B149" i="1" l="1"/>
  <c r="B142" i="1"/>
  <c r="B143" i="1"/>
  <c r="B159" i="1"/>
  <c r="B163" i="1"/>
  <c r="B162" i="1"/>
  <c r="B167" i="1"/>
  <c r="B166" i="1"/>
  <c r="B161" i="1"/>
  <c r="B165" i="1"/>
  <c r="B160" i="1"/>
  <c r="B164" i="1"/>
  <c r="C133" i="1"/>
  <c r="C167" i="1" s="1"/>
  <c r="C126" i="1"/>
  <c r="C160" i="1" s="1"/>
  <c r="C130" i="1"/>
  <c r="C164" i="1" s="1"/>
  <c r="C132" i="1"/>
  <c r="C166" i="1" s="1"/>
  <c r="C128" i="1"/>
  <c r="C162" i="1" s="1"/>
  <c r="C127" i="1"/>
  <c r="C161" i="1" s="1"/>
  <c r="C131" i="1"/>
  <c r="C165" i="1" s="1"/>
  <c r="C125" i="1"/>
  <c r="C159" i="1" s="1"/>
  <c r="C129" i="1"/>
  <c r="C163" i="1" s="1"/>
  <c r="AK552" i="1"/>
  <c r="AL563" i="1"/>
  <c r="AL564" i="1"/>
  <c r="AP564" i="1"/>
  <c r="AP565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6" i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R809" i="1"/>
  <c r="AR810" i="1"/>
  <c r="AR811" i="1"/>
  <c r="AR812" i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R857" i="1"/>
  <c r="AR858" i="1"/>
  <c r="AR859" i="1"/>
  <c r="AR860" i="1"/>
  <c r="AR861" i="1"/>
  <c r="AR862" i="1"/>
  <c r="AR863" i="1"/>
  <c r="AR864" i="1"/>
  <c r="AR865" i="1"/>
  <c r="AR866" i="1"/>
  <c r="AR867" i="1"/>
  <c r="AR868" i="1"/>
  <c r="AR869" i="1"/>
  <c r="AR870" i="1"/>
  <c r="AR871" i="1"/>
  <c r="AR872" i="1"/>
  <c r="AR873" i="1"/>
  <c r="AR874" i="1"/>
  <c r="AR875" i="1"/>
  <c r="AR876" i="1"/>
  <c r="AR877" i="1"/>
  <c r="AR878" i="1"/>
  <c r="AR879" i="1"/>
  <c r="AR880" i="1"/>
  <c r="AR881" i="1"/>
  <c r="AR882" i="1"/>
  <c r="AR883" i="1"/>
  <c r="AR884" i="1"/>
  <c r="AR885" i="1"/>
  <c r="AR886" i="1"/>
  <c r="AR887" i="1"/>
  <c r="AR888" i="1"/>
  <c r="AR889" i="1"/>
  <c r="AR890" i="1"/>
  <c r="AR891" i="1"/>
  <c r="AR892" i="1"/>
  <c r="AR893" i="1"/>
  <c r="AR894" i="1"/>
  <c r="AR895" i="1"/>
  <c r="AR896" i="1"/>
  <c r="AR897" i="1"/>
  <c r="AR898" i="1"/>
  <c r="AR899" i="1"/>
  <c r="AR900" i="1"/>
  <c r="AR901" i="1"/>
  <c r="AR902" i="1"/>
  <c r="AR903" i="1"/>
  <c r="AR904" i="1"/>
  <c r="AR905" i="1"/>
  <c r="AR906" i="1"/>
  <c r="AR907" i="1"/>
  <c r="AR908" i="1"/>
  <c r="AR909" i="1"/>
  <c r="AR910" i="1"/>
  <c r="AR911" i="1"/>
  <c r="AR912" i="1"/>
  <c r="AR913" i="1"/>
  <c r="AR914" i="1"/>
  <c r="AR915" i="1"/>
  <c r="AR916" i="1"/>
  <c r="AR917" i="1"/>
  <c r="AR918" i="1"/>
  <c r="AR919" i="1"/>
  <c r="AR920" i="1"/>
  <c r="AR921" i="1"/>
  <c r="AR922" i="1"/>
  <c r="AR923" i="1"/>
  <c r="AR924" i="1"/>
  <c r="AR925" i="1"/>
  <c r="AR926" i="1"/>
  <c r="AR927" i="1"/>
  <c r="AR928" i="1"/>
  <c r="AR929" i="1"/>
  <c r="AR930" i="1"/>
  <c r="AR931" i="1"/>
  <c r="AR932" i="1"/>
  <c r="AR933" i="1"/>
  <c r="AR934" i="1"/>
  <c r="AR935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8" i="1"/>
  <c r="AR959" i="1"/>
  <c r="AR960" i="1"/>
  <c r="AR961" i="1"/>
  <c r="AR962" i="1"/>
  <c r="AR963" i="1"/>
  <c r="AR964" i="1"/>
  <c r="AR965" i="1"/>
  <c r="AR966" i="1"/>
  <c r="AR967" i="1"/>
  <c r="AR968" i="1"/>
  <c r="AR969" i="1"/>
  <c r="AR970" i="1"/>
  <c r="AR971" i="1"/>
  <c r="AR972" i="1"/>
  <c r="AR973" i="1"/>
  <c r="AR974" i="1"/>
  <c r="AR975" i="1"/>
  <c r="AR976" i="1"/>
  <c r="AR977" i="1"/>
  <c r="AR978" i="1"/>
  <c r="AR979" i="1"/>
  <c r="AR980" i="1"/>
  <c r="AR981" i="1"/>
  <c r="AR982" i="1"/>
  <c r="AR983" i="1"/>
  <c r="AR984" i="1"/>
  <c r="AR985" i="1"/>
  <c r="AR986" i="1"/>
  <c r="AR987" i="1"/>
  <c r="AR988" i="1"/>
  <c r="AR989" i="1"/>
  <c r="AR990" i="1"/>
  <c r="AR991" i="1"/>
  <c r="AR992" i="1"/>
  <c r="AR993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0" i="1"/>
  <c r="AR1021" i="1"/>
  <c r="AR1022" i="1"/>
  <c r="AR1023" i="1"/>
  <c r="AR1024" i="1"/>
  <c r="AR1025" i="1"/>
  <c r="AR1026" i="1"/>
  <c r="AR1027" i="1"/>
  <c r="AR1028" i="1"/>
  <c r="AR1029" i="1"/>
  <c r="AR1030" i="1"/>
  <c r="AR1031" i="1"/>
  <c r="AR1032" i="1"/>
  <c r="AR1033" i="1"/>
  <c r="AR1034" i="1"/>
  <c r="AR1035" i="1"/>
  <c r="AR1036" i="1"/>
  <c r="AR1037" i="1"/>
  <c r="AR1038" i="1"/>
  <c r="AR1039" i="1"/>
  <c r="AR1040" i="1"/>
  <c r="AR1041" i="1"/>
  <c r="AR1042" i="1"/>
  <c r="AR1043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8" i="1"/>
  <c r="AR1069" i="1"/>
  <c r="AR1070" i="1"/>
  <c r="AR1071" i="1"/>
  <c r="AR1072" i="1"/>
  <c r="AR1073" i="1"/>
  <c r="AR1074" i="1"/>
  <c r="AR1075" i="1"/>
  <c r="AR1076" i="1"/>
  <c r="AR1077" i="1"/>
  <c r="AR1078" i="1"/>
  <c r="AR1079" i="1"/>
  <c r="AR1080" i="1"/>
  <c r="AR1081" i="1"/>
  <c r="AR1082" i="1"/>
  <c r="AR1083" i="1"/>
  <c r="AR1084" i="1"/>
  <c r="AR1085" i="1"/>
  <c r="AR1086" i="1"/>
  <c r="AR1087" i="1"/>
  <c r="AR1088" i="1"/>
  <c r="AR1089" i="1"/>
  <c r="AR1090" i="1"/>
  <c r="AR1091" i="1"/>
  <c r="AR1092" i="1"/>
  <c r="AR1093" i="1"/>
  <c r="AR1094" i="1"/>
  <c r="AR1095" i="1"/>
  <c r="AR1096" i="1"/>
  <c r="AR1097" i="1"/>
  <c r="AR1098" i="1"/>
  <c r="AR1099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AR1129" i="1"/>
  <c r="AR1130" i="1"/>
  <c r="AR1131" i="1"/>
  <c r="AR1132" i="1"/>
  <c r="AR1133" i="1"/>
  <c r="AR1134" i="1"/>
  <c r="AR1135" i="1"/>
  <c r="AR1136" i="1"/>
  <c r="AR1137" i="1"/>
  <c r="AR1138" i="1"/>
  <c r="AR1139" i="1"/>
  <c r="AR1140" i="1"/>
  <c r="AR1141" i="1"/>
  <c r="AR1142" i="1"/>
  <c r="AR1143" i="1"/>
  <c r="AR1144" i="1"/>
  <c r="AR1145" i="1"/>
  <c r="AR1146" i="1"/>
  <c r="AR1147" i="1"/>
  <c r="AR1148" i="1"/>
  <c r="AR1149" i="1"/>
  <c r="AR1150" i="1"/>
  <c r="AR1151" i="1"/>
  <c r="AR1152" i="1"/>
  <c r="AR1153" i="1"/>
  <c r="AR1154" i="1"/>
  <c r="AR1155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79" i="1"/>
  <c r="AR1180" i="1"/>
  <c r="AR1181" i="1"/>
  <c r="AR1182" i="1"/>
  <c r="AR1183" i="1"/>
  <c r="AR1184" i="1"/>
  <c r="AR1185" i="1"/>
  <c r="AR1186" i="1"/>
  <c r="AR1187" i="1"/>
  <c r="AR1188" i="1"/>
  <c r="AR1189" i="1"/>
  <c r="AR1190" i="1"/>
  <c r="AR1191" i="1"/>
  <c r="AR1192" i="1"/>
  <c r="AR1193" i="1"/>
  <c r="AR1194" i="1"/>
  <c r="AR1195" i="1"/>
  <c r="AR1196" i="1"/>
  <c r="AR1197" i="1"/>
  <c r="AR1198" i="1"/>
  <c r="AR1199" i="1"/>
  <c r="AR1200" i="1"/>
  <c r="AR1201" i="1"/>
  <c r="AR1202" i="1"/>
  <c r="AR1203" i="1"/>
  <c r="AR1204" i="1"/>
  <c r="AR1205" i="1"/>
  <c r="AR1206" i="1"/>
  <c r="AR1207" i="1"/>
  <c r="AR1208" i="1"/>
  <c r="AR1209" i="1"/>
  <c r="AR1210" i="1"/>
  <c r="AR1211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AR1238" i="1"/>
  <c r="AR1239" i="1"/>
  <c r="AR1240" i="1"/>
  <c r="AR1241" i="1"/>
  <c r="AR1242" i="1"/>
  <c r="AR1243" i="1"/>
  <c r="AR1244" i="1"/>
  <c r="AR1245" i="1"/>
  <c r="AR1246" i="1"/>
  <c r="AR1247" i="1"/>
  <c r="AR1248" i="1"/>
  <c r="AR1249" i="1"/>
  <c r="AR1250" i="1"/>
  <c r="AR1251" i="1"/>
  <c r="AR1252" i="1"/>
  <c r="AR1253" i="1"/>
  <c r="AR1254" i="1"/>
  <c r="AR1255" i="1"/>
  <c r="AR1256" i="1"/>
  <c r="AR1257" i="1"/>
  <c r="AR1258" i="1"/>
  <c r="AR1259" i="1"/>
  <c r="AR1260" i="1"/>
  <c r="AR1261" i="1"/>
  <c r="AR1262" i="1"/>
  <c r="AR1263" i="1"/>
  <c r="AR1264" i="1"/>
  <c r="AR1265" i="1"/>
  <c r="AR1266" i="1"/>
  <c r="AR1267" i="1"/>
  <c r="AR1268" i="1"/>
  <c r="AR1269" i="1"/>
  <c r="AR1270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0" i="1"/>
  <c r="AR1301" i="1"/>
  <c r="AR1302" i="1"/>
  <c r="AR1303" i="1"/>
  <c r="AR1304" i="1"/>
  <c r="AR1305" i="1"/>
  <c r="AR1306" i="1"/>
  <c r="AR1307" i="1"/>
  <c r="AR1308" i="1"/>
  <c r="AR1309" i="1"/>
  <c r="AR1310" i="1"/>
  <c r="AR1311" i="1"/>
  <c r="AR1312" i="1"/>
  <c r="AR1313" i="1"/>
  <c r="AR1314" i="1"/>
  <c r="AR1315" i="1"/>
  <c r="AR1316" i="1"/>
  <c r="AR1317" i="1"/>
  <c r="AR1318" i="1"/>
  <c r="AR1319" i="1"/>
  <c r="AR1320" i="1"/>
  <c r="AR1321" i="1"/>
  <c r="AR1322" i="1"/>
  <c r="AR1323" i="1"/>
  <c r="AR1324" i="1"/>
  <c r="AR1325" i="1"/>
  <c r="AR1326" i="1"/>
  <c r="AR1327" i="1"/>
  <c r="AR1328" i="1"/>
  <c r="AR1329" i="1"/>
  <c r="AR1330" i="1"/>
  <c r="AR1331" i="1"/>
  <c r="AR1332" i="1"/>
  <c r="AR1333" i="1"/>
  <c r="AR1334" i="1"/>
  <c r="AR1335" i="1"/>
  <c r="AR1336" i="1"/>
  <c r="AR1337" i="1"/>
  <c r="AR1338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6" i="1"/>
  <c r="AR1357" i="1"/>
  <c r="AR1358" i="1"/>
  <c r="AR1359" i="1"/>
  <c r="AR1360" i="1"/>
  <c r="AR1361" i="1"/>
  <c r="AR1362" i="1"/>
  <c r="AR1363" i="1"/>
  <c r="AR1364" i="1"/>
  <c r="AR1365" i="1"/>
  <c r="AR1366" i="1"/>
  <c r="AR1367" i="1"/>
  <c r="AR1368" i="1"/>
  <c r="AR1369" i="1"/>
  <c r="AR1370" i="1"/>
  <c r="AR1371" i="1"/>
  <c r="AR1372" i="1"/>
  <c r="AR1373" i="1"/>
  <c r="AR1374" i="1"/>
  <c r="AR1375" i="1"/>
  <c r="AR1376" i="1"/>
  <c r="AR1377" i="1"/>
  <c r="AR1378" i="1"/>
  <c r="AR1379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1396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2" i="1"/>
  <c r="AR1413" i="1"/>
  <c r="AR1414" i="1"/>
  <c r="AR1415" i="1"/>
  <c r="AR1416" i="1"/>
  <c r="AR1417" i="1"/>
  <c r="AR1418" i="1"/>
  <c r="AR1419" i="1"/>
  <c r="AR1420" i="1"/>
  <c r="AR1421" i="1"/>
  <c r="AR1422" i="1"/>
  <c r="AR1423" i="1"/>
  <c r="AR1424" i="1"/>
  <c r="AR1425" i="1"/>
  <c r="AR1426" i="1"/>
  <c r="AR1427" i="1"/>
  <c r="AR1428" i="1"/>
  <c r="AR1429" i="1"/>
  <c r="AR1430" i="1"/>
  <c r="AR1431" i="1"/>
  <c r="AR1432" i="1"/>
  <c r="AR1433" i="1"/>
  <c r="AR1434" i="1"/>
  <c r="AR1435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6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8" i="1"/>
  <c r="AR1469" i="1"/>
  <c r="AR1470" i="1"/>
  <c r="AR1471" i="1"/>
  <c r="AR1472" i="1"/>
  <c r="AR1473" i="1"/>
  <c r="AR1474" i="1"/>
  <c r="AR1475" i="1"/>
  <c r="AR1476" i="1"/>
  <c r="AR1477" i="1"/>
  <c r="AR1478" i="1"/>
  <c r="AR1479" i="1"/>
  <c r="AR1480" i="1"/>
  <c r="AR1481" i="1"/>
  <c r="AR1482" i="1"/>
  <c r="AR1483" i="1"/>
  <c r="AR1484" i="1"/>
  <c r="AR1485" i="1"/>
  <c r="AR1486" i="1"/>
  <c r="AR1487" i="1"/>
  <c r="AR1488" i="1"/>
  <c r="AR1489" i="1"/>
  <c r="AR1490" i="1"/>
  <c r="AR1491" i="1"/>
  <c r="AR1492" i="1"/>
  <c r="AR1493" i="1"/>
  <c r="AR1494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AR1517" i="1"/>
  <c r="AR1518" i="1"/>
  <c r="AR1519" i="1"/>
  <c r="AR1520" i="1"/>
  <c r="AR1521" i="1"/>
  <c r="AR1522" i="1"/>
  <c r="AR1523" i="1"/>
  <c r="AR1524" i="1"/>
  <c r="AR1525" i="1"/>
  <c r="AR1526" i="1"/>
  <c r="AR1527" i="1"/>
  <c r="AR1528" i="1"/>
  <c r="AR1529" i="1"/>
  <c r="AR1530" i="1"/>
  <c r="AR1531" i="1"/>
  <c r="AR1532" i="1"/>
  <c r="AR1533" i="1"/>
  <c r="AR1534" i="1"/>
  <c r="AR1535" i="1"/>
  <c r="AR1536" i="1"/>
  <c r="AR1537" i="1"/>
  <c r="AR1538" i="1"/>
  <c r="AR1539" i="1"/>
  <c r="AR1540" i="1"/>
  <c r="AR1541" i="1"/>
  <c r="AR1542" i="1"/>
  <c r="AR1543" i="1"/>
  <c r="AR1544" i="1"/>
  <c r="AR1545" i="1"/>
  <c r="AR1546" i="1"/>
  <c r="AR1547" i="1"/>
  <c r="AR1548" i="1"/>
  <c r="AR1549" i="1"/>
  <c r="AR1550" i="1"/>
  <c r="AR1551" i="1"/>
  <c r="AR1552" i="1"/>
  <c r="AR1553" i="1"/>
  <c r="AR1554" i="1"/>
  <c r="AR1555" i="1"/>
  <c r="AR1556" i="1"/>
  <c r="AR1557" i="1"/>
  <c r="AR1558" i="1"/>
  <c r="AR1559" i="1"/>
  <c r="AR1560" i="1"/>
  <c r="AR1561" i="1"/>
  <c r="AR1562" i="1"/>
  <c r="AR1563" i="1"/>
  <c r="AR1564" i="1"/>
  <c r="AR1565" i="1"/>
  <c r="AR1566" i="1"/>
  <c r="AR1567" i="1"/>
  <c r="AR1568" i="1"/>
  <c r="AR1569" i="1"/>
  <c r="AR1570" i="1"/>
  <c r="AR1571" i="1"/>
  <c r="AR1572" i="1"/>
  <c r="AR1573" i="1"/>
  <c r="AR1574" i="1"/>
  <c r="AR1575" i="1"/>
  <c r="AR1576" i="1"/>
  <c r="AR1577" i="1"/>
  <c r="AR1578" i="1"/>
  <c r="AR1579" i="1"/>
  <c r="AR1580" i="1"/>
  <c r="AR1581" i="1"/>
  <c r="AR1582" i="1"/>
  <c r="AR1583" i="1"/>
  <c r="AR1584" i="1"/>
  <c r="AR1585" i="1"/>
  <c r="AR1586" i="1"/>
  <c r="AR1587" i="1"/>
  <c r="AR1588" i="1"/>
  <c r="AR1589" i="1"/>
  <c r="AR1590" i="1"/>
  <c r="AR1591" i="1"/>
  <c r="AR1592" i="1"/>
  <c r="AR1593" i="1"/>
  <c r="AR1594" i="1"/>
  <c r="AR1595" i="1"/>
  <c r="AR1596" i="1"/>
  <c r="AR1597" i="1"/>
  <c r="AR1598" i="1"/>
  <c r="AR1599" i="1"/>
  <c r="AR1600" i="1"/>
  <c r="AR1601" i="1"/>
  <c r="AR1602" i="1"/>
  <c r="AR1603" i="1"/>
  <c r="AR1604" i="1"/>
  <c r="AR1605" i="1"/>
  <c r="AR1606" i="1"/>
  <c r="AR1607" i="1"/>
  <c r="AR1608" i="1"/>
  <c r="AR1609" i="1"/>
  <c r="AR1610" i="1"/>
  <c r="AR1611" i="1"/>
  <c r="AR1612" i="1"/>
  <c r="AR1613" i="1"/>
  <c r="AR1614" i="1"/>
  <c r="AR1615" i="1"/>
  <c r="AR1616" i="1"/>
  <c r="AR1617" i="1"/>
  <c r="AR1618" i="1"/>
  <c r="AR1619" i="1"/>
  <c r="AR1620" i="1"/>
  <c r="AR1621" i="1"/>
  <c r="AR1622" i="1"/>
  <c r="AR1623" i="1"/>
  <c r="AR1624" i="1"/>
  <c r="AR1625" i="1"/>
  <c r="AR1626" i="1"/>
  <c r="AR1627" i="1"/>
  <c r="AR1628" i="1"/>
  <c r="AR1629" i="1"/>
  <c r="AR1630" i="1"/>
  <c r="AR1631" i="1"/>
  <c r="AR1632" i="1"/>
  <c r="AR1633" i="1"/>
  <c r="AR1634" i="1"/>
  <c r="AR1635" i="1"/>
  <c r="AR1636" i="1"/>
  <c r="AR1637" i="1"/>
  <c r="AR1638" i="1"/>
  <c r="AR1639" i="1"/>
  <c r="AR1640" i="1"/>
  <c r="AR1641" i="1"/>
  <c r="AR1642" i="1"/>
  <c r="AR1643" i="1"/>
  <c r="AR1644" i="1"/>
  <c r="AR1645" i="1"/>
  <c r="AR1646" i="1"/>
  <c r="AR1647" i="1"/>
  <c r="AR1648" i="1"/>
  <c r="AR1649" i="1"/>
  <c r="AR1650" i="1"/>
  <c r="AR1651" i="1"/>
  <c r="AR1652" i="1"/>
  <c r="AR1653" i="1"/>
  <c r="AR1654" i="1"/>
  <c r="AR1655" i="1"/>
  <c r="AR1656" i="1"/>
  <c r="AR1657" i="1"/>
  <c r="AR1658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70" i="1"/>
  <c r="AR1671" i="1"/>
  <c r="AR1672" i="1"/>
  <c r="AR1673" i="1"/>
  <c r="AR1674" i="1"/>
  <c r="AR1675" i="1"/>
  <c r="AR1676" i="1"/>
  <c r="AR1677" i="1"/>
  <c r="AR1678" i="1"/>
  <c r="AR1679" i="1"/>
  <c r="AR1680" i="1"/>
  <c r="AR1681" i="1"/>
  <c r="AR1682" i="1"/>
  <c r="AR1683" i="1"/>
  <c r="AR1684" i="1"/>
  <c r="AR1685" i="1"/>
  <c r="AR1686" i="1"/>
  <c r="AR1687" i="1"/>
  <c r="AR1688" i="1"/>
  <c r="AR1689" i="1"/>
  <c r="AR1690" i="1"/>
  <c r="AR1691" i="1"/>
  <c r="AR1692" i="1"/>
  <c r="AR1693" i="1"/>
  <c r="AR1694" i="1"/>
  <c r="AR1695" i="1"/>
  <c r="AR1696" i="1"/>
  <c r="AR1697" i="1"/>
  <c r="AR1698" i="1"/>
  <c r="AR1699" i="1"/>
  <c r="AR1700" i="1"/>
  <c r="AR1701" i="1"/>
  <c r="AR1702" i="1"/>
  <c r="AR1703" i="1"/>
  <c r="AR1704" i="1"/>
  <c r="AR1705" i="1"/>
  <c r="AR1706" i="1"/>
  <c r="AR1707" i="1"/>
  <c r="AR1708" i="1"/>
  <c r="AR1709" i="1"/>
  <c r="AR1710" i="1"/>
  <c r="AR1711" i="1"/>
  <c r="AR1712" i="1"/>
  <c r="AR1713" i="1"/>
  <c r="AR1714" i="1"/>
  <c r="AR1715" i="1"/>
  <c r="AR1716" i="1"/>
  <c r="AR1717" i="1"/>
  <c r="AR1718" i="1"/>
  <c r="AR1719" i="1"/>
  <c r="AR1720" i="1"/>
  <c r="AR1721" i="1"/>
  <c r="AR1722" i="1"/>
  <c r="AR1723" i="1"/>
  <c r="AR1724" i="1"/>
  <c r="AR1725" i="1"/>
  <c r="AR1726" i="1"/>
  <c r="AR1727" i="1"/>
  <c r="AR1728" i="1"/>
  <c r="AR1729" i="1"/>
  <c r="AR1730" i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2" i="1"/>
  <c r="AR1743" i="1"/>
  <c r="AR1744" i="1"/>
  <c r="AR1745" i="1"/>
  <c r="AR1746" i="1"/>
  <c r="AR1747" i="1"/>
  <c r="AR1748" i="1"/>
  <c r="AR1749" i="1"/>
  <c r="AR1750" i="1"/>
  <c r="AR1751" i="1"/>
  <c r="AR1752" i="1"/>
  <c r="AR1753" i="1"/>
  <c r="AR1754" i="1"/>
  <c r="AR1755" i="1"/>
  <c r="AR1756" i="1"/>
  <c r="AR1757" i="1"/>
  <c r="AR1758" i="1"/>
  <c r="AR1759" i="1"/>
  <c r="AR1760" i="1"/>
  <c r="AR1761" i="1"/>
  <c r="AR1762" i="1"/>
  <c r="AR1763" i="1"/>
  <c r="AR1764" i="1"/>
  <c r="AR1765" i="1"/>
  <c r="AR1766" i="1"/>
  <c r="AR1767" i="1"/>
  <c r="AR1768" i="1"/>
  <c r="AR1769" i="1"/>
  <c r="AR1770" i="1"/>
  <c r="AR1771" i="1"/>
  <c r="AR1772" i="1"/>
  <c r="AR1773" i="1"/>
  <c r="AR1774" i="1"/>
  <c r="AR1775" i="1"/>
  <c r="AR1776" i="1"/>
  <c r="AR1777" i="1"/>
  <c r="AR1778" i="1"/>
  <c r="AR1779" i="1"/>
  <c r="AR1780" i="1"/>
  <c r="AR1781" i="1"/>
  <c r="AR1782" i="1"/>
  <c r="AR1783" i="1"/>
  <c r="AR1784" i="1"/>
  <c r="AR1785" i="1"/>
  <c r="AR1786" i="1"/>
  <c r="AR1787" i="1"/>
  <c r="AR1788" i="1"/>
  <c r="AR1789" i="1"/>
  <c r="AR1790" i="1"/>
  <c r="AR1791" i="1"/>
  <c r="AR1792" i="1"/>
  <c r="AR1793" i="1"/>
  <c r="AR1794" i="1"/>
  <c r="AR1795" i="1"/>
  <c r="AR1796" i="1"/>
  <c r="AR1797" i="1"/>
  <c r="AR1798" i="1"/>
  <c r="AR1799" i="1"/>
  <c r="AR1800" i="1"/>
  <c r="AR1801" i="1"/>
  <c r="AR1802" i="1"/>
  <c r="AR1803" i="1"/>
  <c r="AR1804" i="1"/>
  <c r="AR1805" i="1"/>
  <c r="AR1806" i="1"/>
  <c r="AR1807" i="1"/>
  <c r="AR1808" i="1"/>
  <c r="AR1809" i="1"/>
  <c r="AR1810" i="1"/>
  <c r="AR1811" i="1"/>
  <c r="AR1812" i="1"/>
  <c r="AR1813" i="1"/>
  <c r="AR1814" i="1"/>
  <c r="AR1815" i="1"/>
  <c r="AR1816" i="1"/>
  <c r="AR1817" i="1"/>
  <c r="AR1818" i="1"/>
  <c r="AR1819" i="1"/>
  <c r="AR1820" i="1"/>
  <c r="AR1821" i="1"/>
  <c r="AR1822" i="1"/>
  <c r="AR1823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8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1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8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1" i="1"/>
  <c r="AR1902" i="1"/>
  <c r="AR1903" i="1"/>
  <c r="AR1904" i="1"/>
  <c r="AR1905" i="1"/>
  <c r="AR1906" i="1"/>
  <c r="AR1907" i="1"/>
  <c r="AR1908" i="1"/>
  <c r="AR1909" i="1"/>
  <c r="AR1910" i="1"/>
  <c r="AR1911" i="1"/>
  <c r="AR1912" i="1"/>
  <c r="AR1913" i="1"/>
  <c r="AR1914" i="1"/>
  <c r="AR1915" i="1"/>
  <c r="AR1916" i="1"/>
  <c r="AR1917" i="1"/>
  <c r="AR1918" i="1"/>
  <c r="AR1919" i="1"/>
  <c r="AR1920" i="1"/>
  <c r="AR1921" i="1"/>
  <c r="AR1922" i="1"/>
  <c r="AR1923" i="1"/>
  <c r="AR1924" i="1"/>
  <c r="AR1925" i="1"/>
  <c r="AR1926" i="1"/>
  <c r="AR1927" i="1"/>
  <c r="AR1928" i="1"/>
  <c r="AR1929" i="1"/>
  <c r="AR1930" i="1"/>
  <c r="AR1931" i="1"/>
  <c r="AR1932" i="1"/>
  <c r="AR1933" i="1"/>
  <c r="AR1934" i="1"/>
  <c r="AR1935" i="1"/>
  <c r="AR1936" i="1"/>
  <c r="AR1937" i="1"/>
  <c r="AR1938" i="1"/>
  <c r="AR1939" i="1"/>
  <c r="AR1940" i="1"/>
  <c r="AR1941" i="1"/>
  <c r="AR1942" i="1"/>
  <c r="AR1943" i="1"/>
  <c r="AR1944" i="1"/>
  <c r="AR1945" i="1"/>
  <c r="AR1946" i="1"/>
  <c r="AR1947" i="1"/>
  <c r="AR1948" i="1"/>
  <c r="AR1949" i="1"/>
  <c r="AR1950" i="1"/>
  <c r="AR1951" i="1"/>
  <c r="AR1952" i="1"/>
  <c r="AR1953" i="1"/>
  <c r="AR1954" i="1"/>
  <c r="AR1955" i="1"/>
  <c r="AR1956" i="1"/>
  <c r="AR1957" i="1"/>
  <c r="AR1958" i="1"/>
  <c r="AR1959" i="1"/>
  <c r="AR1960" i="1"/>
  <c r="AR1961" i="1"/>
  <c r="AR1962" i="1"/>
  <c r="AR1963" i="1"/>
  <c r="AR1964" i="1"/>
  <c r="AR1965" i="1"/>
  <c r="AR1966" i="1"/>
  <c r="AR1967" i="1"/>
  <c r="AR1968" i="1"/>
  <c r="AR1969" i="1"/>
  <c r="AR1970" i="1"/>
  <c r="AR1971" i="1"/>
  <c r="AR1972" i="1"/>
  <c r="AR1973" i="1"/>
  <c r="AR1974" i="1"/>
  <c r="AR1975" i="1"/>
  <c r="AR1976" i="1"/>
  <c r="AR1977" i="1"/>
  <c r="AR1978" i="1"/>
  <c r="AR1979" i="1"/>
  <c r="AR1980" i="1"/>
  <c r="AR1981" i="1"/>
  <c r="AR1982" i="1"/>
  <c r="AR1983" i="1"/>
  <c r="AR1984" i="1"/>
  <c r="AR1985" i="1"/>
  <c r="AR1986" i="1"/>
  <c r="AR1987" i="1"/>
  <c r="AR1988" i="1"/>
  <c r="AR1989" i="1"/>
  <c r="AR1990" i="1"/>
  <c r="AR1991" i="1"/>
  <c r="AR1992" i="1"/>
  <c r="AR1993" i="1"/>
  <c r="AR1994" i="1"/>
  <c r="AR1995" i="1"/>
  <c r="AR1996" i="1"/>
  <c r="AR1997" i="1"/>
  <c r="AR1998" i="1"/>
  <c r="AR1999" i="1"/>
  <c r="AR2000" i="1"/>
  <c r="AR2001" i="1"/>
  <c r="AR2002" i="1"/>
  <c r="AR2003" i="1"/>
  <c r="AR2004" i="1"/>
  <c r="AR2005" i="1"/>
  <c r="AR2006" i="1"/>
  <c r="AR2007" i="1"/>
  <c r="AR2008" i="1"/>
  <c r="AR2009" i="1"/>
  <c r="AR2010" i="1"/>
  <c r="AR2011" i="1"/>
  <c r="AR2012" i="1"/>
  <c r="AR2013" i="1"/>
  <c r="AR2014" i="1"/>
  <c r="AR2015" i="1"/>
  <c r="AR2016" i="1"/>
  <c r="AR2017" i="1"/>
  <c r="AR2018" i="1"/>
  <c r="AR2019" i="1"/>
  <c r="AR2020" i="1"/>
  <c r="AR2021" i="1"/>
  <c r="AR2022" i="1"/>
  <c r="AR2023" i="1"/>
  <c r="AR2024" i="1"/>
  <c r="AR2025" i="1"/>
  <c r="AR2026" i="1"/>
  <c r="AR2027" i="1"/>
  <c r="AR2028" i="1"/>
  <c r="AR2029" i="1"/>
  <c r="AR2030" i="1"/>
  <c r="AR2031" i="1"/>
  <c r="AR2032" i="1"/>
  <c r="AR2033" i="1"/>
  <c r="AR2034" i="1"/>
  <c r="AR2035" i="1"/>
  <c r="AR2036" i="1"/>
  <c r="AR2037" i="1"/>
  <c r="AR2038" i="1"/>
  <c r="AR2039" i="1"/>
  <c r="AR2040" i="1"/>
  <c r="AR2041" i="1"/>
  <c r="AR2042" i="1"/>
  <c r="AR2043" i="1"/>
  <c r="AR2044" i="1"/>
  <c r="AR2045" i="1"/>
  <c r="AR2046" i="1"/>
  <c r="AR2047" i="1"/>
  <c r="AR2048" i="1"/>
  <c r="AR2049" i="1"/>
  <c r="AR2050" i="1"/>
  <c r="AR2051" i="1"/>
  <c r="AR2052" i="1"/>
  <c r="AR2053" i="1"/>
  <c r="AR2054" i="1"/>
  <c r="AR2055" i="1"/>
  <c r="AR2056" i="1"/>
  <c r="AR2057" i="1"/>
  <c r="AR2058" i="1"/>
  <c r="AR2059" i="1"/>
  <c r="AR2060" i="1"/>
  <c r="AR2061" i="1"/>
  <c r="AR2062" i="1"/>
  <c r="AR2063" i="1"/>
  <c r="AR2064" i="1"/>
  <c r="AR2065" i="1"/>
  <c r="AR2066" i="1"/>
  <c r="AR2067" i="1"/>
  <c r="AR2068" i="1"/>
  <c r="AR2069" i="1"/>
  <c r="AR2070" i="1"/>
  <c r="AR2071" i="1"/>
  <c r="AR2072" i="1"/>
  <c r="AR2073" i="1"/>
  <c r="AR2074" i="1"/>
  <c r="AR2075" i="1"/>
  <c r="AR2076" i="1"/>
  <c r="AR2077" i="1"/>
  <c r="AR2078" i="1"/>
  <c r="AR2079" i="1"/>
  <c r="AR2080" i="1"/>
  <c r="AR2081" i="1"/>
  <c r="AR2082" i="1"/>
  <c r="AR2083" i="1"/>
  <c r="AR2084" i="1"/>
  <c r="AR2085" i="1"/>
  <c r="AR2086" i="1"/>
  <c r="AR2087" i="1"/>
  <c r="AR2088" i="1"/>
  <c r="AR2089" i="1"/>
  <c r="AR2090" i="1"/>
  <c r="AR2091" i="1"/>
  <c r="AR2092" i="1"/>
  <c r="AR2093" i="1"/>
  <c r="AR2094" i="1"/>
  <c r="AR2095" i="1"/>
  <c r="AR2096" i="1"/>
  <c r="AR2097" i="1"/>
  <c r="AR2098" i="1"/>
  <c r="AR2099" i="1"/>
  <c r="AR2100" i="1"/>
  <c r="AR2101" i="1"/>
  <c r="AR2102" i="1"/>
  <c r="AR2103" i="1"/>
  <c r="AR2104" i="1"/>
  <c r="AR2105" i="1"/>
  <c r="AR2106" i="1"/>
  <c r="AR2107" i="1"/>
  <c r="AR2108" i="1"/>
  <c r="AR2109" i="1"/>
  <c r="AR2110" i="1"/>
  <c r="AR2111" i="1"/>
  <c r="AR2112" i="1"/>
  <c r="AR2113" i="1"/>
  <c r="AR2114" i="1"/>
  <c r="AR2115" i="1"/>
  <c r="AR2116" i="1"/>
  <c r="AR2117" i="1"/>
  <c r="AR2118" i="1"/>
  <c r="AR2119" i="1"/>
  <c r="AR2120" i="1"/>
  <c r="AR2121" i="1"/>
  <c r="AR2122" i="1"/>
  <c r="AR2123" i="1"/>
  <c r="AR2124" i="1"/>
  <c r="AR2125" i="1"/>
  <c r="AR2126" i="1"/>
  <c r="AR2127" i="1"/>
  <c r="AR2128" i="1"/>
  <c r="AR2129" i="1"/>
  <c r="AR2130" i="1"/>
  <c r="AR2131" i="1"/>
  <c r="AR2132" i="1"/>
  <c r="AR2133" i="1"/>
  <c r="AR2134" i="1"/>
  <c r="AR2135" i="1"/>
  <c r="AR2136" i="1"/>
  <c r="AR2137" i="1"/>
  <c r="AR2138" i="1"/>
  <c r="AR2139" i="1"/>
  <c r="AR2140" i="1"/>
  <c r="AR2141" i="1"/>
  <c r="AR2142" i="1"/>
  <c r="AR2143" i="1"/>
  <c r="AR2144" i="1"/>
  <c r="AR2145" i="1"/>
  <c r="AR2146" i="1"/>
  <c r="AR2147" i="1"/>
  <c r="AR2148" i="1"/>
  <c r="AR2149" i="1"/>
  <c r="AR2150" i="1"/>
  <c r="AR2151" i="1"/>
  <c r="AR2152" i="1"/>
  <c r="AR2153" i="1"/>
  <c r="AR2154" i="1"/>
  <c r="AR2155" i="1"/>
  <c r="AR2156" i="1"/>
  <c r="AR2157" i="1"/>
  <c r="AR2158" i="1"/>
  <c r="AR2159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79" i="1"/>
  <c r="AR2180" i="1"/>
  <c r="AR2181" i="1"/>
  <c r="AR2182" i="1"/>
  <c r="AR2183" i="1"/>
  <c r="AR2184" i="1"/>
  <c r="AR2185" i="1"/>
  <c r="AR2186" i="1"/>
  <c r="AR2187" i="1"/>
  <c r="AR2188" i="1"/>
  <c r="AR2189" i="1"/>
  <c r="AR2190" i="1"/>
  <c r="AR2191" i="1"/>
  <c r="AR2192" i="1"/>
  <c r="AR2193" i="1"/>
  <c r="AR2194" i="1"/>
  <c r="AR2195" i="1"/>
  <c r="AR2196" i="1"/>
  <c r="AR2197" i="1"/>
  <c r="AR2198" i="1"/>
  <c r="AR2199" i="1"/>
  <c r="AR2200" i="1"/>
  <c r="AR2201" i="1"/>
  <c r="AR2202" i="1"/>
  <c r="AR2203" i="1"/>
  <c r="AR2204" i="1"/>
  <c r="AR2205" i="1"/>
  <c r="AR2206" i="1"/>
  <c r="AR2207" i="1"/>
  <c r="AR2208" i="1"/>
  <c r="AR2209" i="1"/>
  <c r="AR2210" i="1"/>
  <c r="AR2211" i="1"/>
  <c r="AR2212" i="1"/>
  <c r="AR2213" i="1"/>
  <c r="AR2214" i="1"/>
  <c r="AR2215" i="1"/>
  <c r="AR2216" i="1"/>
  <c r="AR2217" i="1"/>
  <c r="AR2218" i="1"/>
  <c r="AR2219" i="1"/>
  <c r="AR2220" i="1"/>
  <c r="AR2221" i="1"/>
  <c r="AR2222" i="1"/>
  <c r="AR2223" i="1"/>
  <c r="AR2224" i="1"/>
  <c r="AR2225" i="1"/>
  <c r="AR2226" i="1"/>
  <c r="AR2227" i="1"/>
  <c r="AR2228" i="1"/>
  <c r="AR2229" i="1"/>
  <c r="AR2230" i="1"/>
  <c r="AR2231" i="1"/>
  <c r="AR2232" i="1"/>
  <c r="AR2233" i="1"/>
  <c r="AR2234" i="1"/>
  <c r="AR2235" i="1"/>
  <c r="AR2236" i="1"/>
  <c r="AR2237" i="1"/>
  <c r="AR2238" i="1"/>
  <c r="AR2239" i="1"/>
  <c r="AR2240" i="1"/>
  <c r="AR2241" i="1"/>
  <c r="AR2242" i="1"/>
  <c r="AR2243" i="1"/>
  <c r="AR2244" i="1"/>
  <c r="AR2245" i="1"/>
  <c r="AR2246" i="1"/>
  <c r="AR2247" i="1"/>
  <c r="AR2248" i="1"/>
  <c r="AR2249" i="1"/>
  <c r="AR2250" i="1"/>
  <c r="AR2251" i="1"/>
  <c r="AR2252" i="1"/>
  <c r="AR2253" i="1"/>
  <c r="AR2254" i="1"/>
  <c r="AR2255" i="1"/>
  <c r="AR2256" i="1"/>
  <c r="AR2257" i="1"/>
  <c r="AR2258" i="1"/>
  <c r="AR2259" i="1"/>
  <c r="AR2260" i="1"/>
  <c r="AR2261" i="1"/>
  <c r="AR2262" i="1"/>
  <c r="AR2263" i="1"/>
  <c r="AR2264" i="1"/>
  <c r="AR2265" i="1"/>
  <c r="AR2266" i="1"/>
  <c r="AR2267" i="1"/>
  <c r="AR2268" i="1"/>
  <c r="AR2269" i="1"/>
  <c r="AR2270" i="1"/>
  <c r="AR2271" i="1"/>
  <c r="AR2272" i="1"/>
  <c r="AR2273" i="1"/>
  <c r="AR2274" i="1"/>
  <c r="AR2275" i="1"/>
  <c r="AR2276" i="1"/>
  <c r="AR2277" i="1"/>
  <c r="AR2278" i="1"/>
  <c r="AR2279" i="1"/>
  <c r="AR2280" i="1"/>
  <c r="AR2281" i="1"/>
  <c r="AR2282" i="1"/>
  <c r="AR2283" i="1"/>
  <c r="AR2284" i="1"/>
  <c r="AR2285" i="1"/>
  <c r="AR2286" i="1"/>
  <c r="AR2287" i="1"/>
  <c r="AR2288" i="1"/>
  <c r="AR2289" i="1"/>
  <c r="AR2290" i="1"/>
  <c r="AR2291" i="1"/>
  <c r="AR2292" i="1"/>
  <c r="AR2293" i="1"/>
  <c r="AR2294" i="1"/>
  <c r="AR2295" i="1"/>
  <c r="AR2296" i="1"/>
  <c r="AR2297" i="1"/>
  <c r="AR2298" i="1"/>
  <c r="AR2299" i="1"/>
  <c r="AR2300" i="1"/>
  <c r="AR2301" i="1"/>
  <c r="AR2302" i="1"/>
  <c r="AR2303" i="1"/>
  <c r="AR2304" i="1"/>
  <c r="AR2305" i="1"/>
  <c r="AR2306" i="1"/>
  <c r="AR2307" i="1"/>
  <c r="AR2308" i="1"/>
  <c r="AR2309" i="1"/>
  <c r="AR2310" i="1"/>
  <c r="AR2311" i="1"/>
  <c r="AR2312" i="1"/>
  <c r="AR2313" i="1"/>
  <c r="AR2314" i="1"/>
  <c r="AR2315" i="1"/>
  <c r="AR2316" i="1"/>
  <c r="AR2317" i="1"/>
  <c r="AR2318" i="1"/>
  <c r="AR2319" i="1"/>
  <c r="AR2320" i="1"/>
  <c r="AR2321" i="1"/>
  <c r="AR2322" i="1"/>
  <c r="AR2323" i="1"/>
  <c r="AR2324" i="1"/>
  <c r="AR2325" i="1"/>
  <c r="AR2326" i="1"/>
  <c r="AR2327" i="1"/>
  <c r="AR2328" i="1"/>
  <c r="AR2329" i="1"/>
  <c r="AR2330" i="1"/>
  <c r="AR2331" i="1"/>
  <c r="AR2332" i="1"/>
  <c r="AR2333" i="1"/>
  <c r="AR2334" i="1"/>
  <c r="AR2335" i="1"/>
  <c r="AR2336" i="1"/>
  <c r="AR2337" i="1"/>
  <c r="AR2338" i="1"/>
  <c r="AR2339" i="1"/>
  <c r="AR2340" i="1"/>
  <c r="AR2341" i="1"/>
  <c r="AR2342" i="1"/>
  <c r="AR2343" i="1"/>
  <c r="AR2344" i="1"/>
  <c r="AR2345" i="1"/>
  <c r="AR2346" i="1"/>
  <c r="AR2347" i="1"/>
  <c r="AR2348" i="1"/>
  <c r="AR2349" i="1"/>
  <c r="AR2350" i="1"/>
  <c r="AR2351" i="1"/>
  <c r="AR2352" i="1"/>
  <c r="AR2353" i="1"/>
  <c r="AR2354" i="1"/>
  <c r="AR2355" i="1"/>
  <c r="AR2356" i="1"/>
  <c r="AR2357" i="1"/>
  <c r="AR2358" i="1"/>
  <c r="AR2359" i="1"/>
  <c r="AR2360" i="1"/>
  <c r="AR2361" i="1"/>
  <c r="AR2362" i="1"/>
  <c r="AR2363" i="1"/>
  <c r="AR2364" i="1"/>
  <c r="AR2365" i="1"/>
  <c r="AR2366" i="1"/>
  <c r="AR2367" i="1"/>
  <c r="AR2368" i="1"/>
  <c r="AR2369" i="1"/>
  <c r="AR2370" i="1"/>
  <c r="AR2371" i="1"/>
  <c r="AR2372" i="1"/>
  <c r="AR2373" i="1"/>
  <c r="AR2374" i="1"/>
  <c r="AR2375" i="1"/>
  <c r="AR2376" i="1"/>
  <c r="AR2377" i="1"/>
  <c r="AR2378" i="1"/>
  <c r="AR2379" i="1"/>
  <c r="AR2380" i="1"/>
  <c r="AR2381" i="1"/>
  <c r="AR2382" i="1"/>
  <c r="AR2383" i="1"/>
  <c r="AR2384" i="1"/>
  <c r="AR2385" i="1"/>
  <c r="AR2386" i="1"/>
  <c r="AR2387" i="1"/>
  <c r="AR2388" i="1"/>
  <c r="AR2389" i="1"/>
  <c r="AR2390" i="1"/>
  <c r="AR2391" i="1"/>
  <c r="AR2392" i="1"/>
  <c r="AR2393" i="1"/>
  <c r="AR2394" i="1"/>
  <c r="AR2395" i="1"/>
  <c r="AR2396" i="1"/>
  <c r="AR2397" i="1"/>
  <c r="AR2398" i="1"/>
  <c r="AR2399" i="1"/>
  <c r="AR2400" i="1"/>
  <c r="AR2401" i="1"/>
  <c r="AR2402" i="1"/>
  <c r="AR2403" i="1"/>
  <c r="AR2404" i="1"/>
  <c r="AR2405" i="1"/>
  <c r="AR2406" i="1"/>
  <c r="AR2407" i="1"/>
  <c r="AR2408" i="1"/>
  <c r="AR2409" i="1"/>
  <c r="AR2410" i="1"/>
  <c r="AR2411" i="1"/>
  <c r="AR2412" i="1"/>
  <c r="AR2413" i="1"/>
  <c r="AR2414" i="1"/>
  <c r="AR2415" i="1"/>
  <c r="AR2416" i="1"/>
  <c r="AR2417" i="1"/>
  <c r="AR2418" i="1"/>
  <c r="AR2419" i="1"/>
  <c r="AR2420" i="1"/>
  <c r="AR2421" i="1"/>
  <c r="AR2422" i="1"/>
  <c r="AR2423" i="1"/>
  <c r="AR2424" i="1"/>
  <c r="AR2425" i="1"/>
  <c r="AR2426" i="1"/>
  <c r="AR2427" i="1"/>
  <c r="AR2428" i="1"/>
  <c r="AR2429" i="1"/>
  <c r="AR2430" i="1"/>
  <c r="AR2431" i="1"/>
  <c r="AR2432" i="1"/>
  <c r="AR2433" i="1"/>
  <c r="AR2434" i="1"/>
  <c r="AR2435" i="1"/>
  <c r="AR2436" i="1"/>
  <c r="AR2437" i="1"/>
  <c r="AR2438" i="1"/>
  <c r="AR2439" i="1"/>
  <c r="AR2440" i="1"/>
  <c r="AR2441" i="1"/>
  <c r="AR2442" i="1"/>
  <c r="AR2443" i="1"/>
  <c r="AR2444" i="1"/>
  <c r="AR2445" i="1"/>
  <c r="AR2446" i="1"/>
  <c r="AR2447" i="1"/>
  <c r="AR2448" i="1"/>
  <c r="AR2449" i="1"/>
  <c r="AR2450" i="1"/>
  <c r="AR2451" i="1"/>
  <c r="AR2452" i="1"/>
  <c r="AR2453" i="1"/>
  <c r="AR2454" i="1"/>
  <c r="AR2455" i="1"/>
  <c r="AR2456" i="1"/>
  <c r="AR2457" i="1"/>
  <c r="AR2458" i="1"/>
  <c r="AR2459" i="1"/>
  <c r="AR2460" i="1"/>
  <c r="AR2461" i="1"/>
  <c r="AR2462" i="1"/>
  <c r="AR2463" i="1"/>
  <c r="AR2464" i="1"/>
  <c r="AR2465" i="1"/>
  <c r="AR2466" i="1"/>
  <c r="AR2467" i="1"/>
  <c r="AR2468" i="1"/>
  <c r="AR2469" i="1"/>
  <c r="AR2470" i="1"/>
  <c r="AR2471" i="1"/>
  <c r="AR2472" i="1"/>
  <c r="AR2473" i="1"/>
  <c r="AR2474" i="1"/>
  <c r="AR2475" i="1"/>
  <c r="AR2476" i="1"/>
  <c r="AR2477" i="1"/>
  <c r="AR2478" i="1"/>
  <c r="AR2479" i="1"/>
  <c r="AR2480" i="1"/>
  <c r="AR2481" i="1"/>
  <c r="AR2482" i="1"/>
  <c r="AR2483" i="1"/>
  <c r="AR2484" i="1"/>
  <c r="AR2485" i="1"/>
  <c r="AR2486" i="1"/>
  <c r="AR2487" i="1"/>
  <c r="AR2488" i="1"/>
  <c r="AR2489" i="1"/>
  <c r="AR2490" i="1"/>
  <c r="AR2491" i="1"/>
  <c r="AR2492" i="1"/>
  <c r="AR2493" i="1"/>
  <c r="AR2494" i="1"/>
  <c r="AR2495" i="1"/>
  <c r="AR2496" i="1"/>
  <c r="AR2497" i="1"/>
  <c r="AR2498" i="1"/>
  <c r="AR2499" i="1"/>
  <c r="AR2500" i="1"/>
  <c r="AR2501" i="1"/>
  <c r="AR2502" i="1"/>
  <c r="AR2503" i="1"/>
  <c r="AR2504" i="1"/>
  <c r="AR2505" i="1"/>
  <c r="AR2506" i="1"/>
  <c r="AR2507" i="1"/>
  <c r="AR2508" i="1"/>
  <c r="AR2509" i="1"/>
  <c r="AR2510" i="1"/>
  <c r="AR2511" i="1"/>
  <c r="AR2512" i="1"/>
  <c r="AR2513" i="1"/>
  <c r="AR2514" i="1"/>
  <c r="AR2515" i="1"/>
  <c r="AR2516" i="1"/>
  <c r="AR2517" i="1"/>
  <c r="AR2518" i="1"/>
  <c r="AR2519" i="1"/>
  <c r="AR2520" i="1"/>
  <c r="AR2521" i="1"/>
  <c r="AR2522" i="1"/>
  <c r="AR2523" i="1"/>
  <c r="AR2524" i="1"/>
  <c r="AR2525" i="1"/>
  <c r="AR2526" i="1"/>
  <c r="AR2527" i="1"/>
  <c r="AR2528" i="1"/>
  <c r="AR2529" i="1"/>
  <c r="AR2530" i="1"/>
  <c r="AR2531" i="1"/>
  <c r="AR2532" i="1"/>
  <c r="AR2533" i="1"/>
  <c r="AR2534" i="1"/>
  <c r="AR2535" i="1"/>
  <c r="AR2536" i="1"/>
  <c r="AR2537" i="1"/>
  <c r="AR2538" i="1"/>
  <c r="AR2539" i="1"/>
  <c r="AR2540" i="1"/>
  <c r="AR2541" i="1"/>
  <c r="AR2542" i="1"/>
  <c r="AR2543" i="1"/>
  <c r="AR2544" i="1"/>
  <c r="AR2545" i="1"/>
  <c r="AR2546" i="1"/>
  <c r="AR2547" i="1"/>
  <c r="AR2548" i="1"/>
  <c r="AR2549" i="1"/>
  <c r="AR2550" i="1"/>
  <c r="AR2551" i="1"/>
  <c r="AR2552" i="1"/>
  <c r="AR2553" i="1"/>
  <c r="AR2554" i="1"/>
  <c r="AR2555" i="1"/>
  <c r="AR2556" i="1"/>
  <c r="AR2557" i="1"/>
  <c r="AR2558" i="1"/>
  <c r="AR2559" i="1"/>
  <c r="AR2560" i="1"/>
  <c r="AR2561" i="1"/>
  <c r="AR2562" i="1"/>
  <c r="AR2563" i="1"/>
  <c r="AR2564" i="1"/>
  <c r="AR2565" i="1"/>
  <c r="AR2566" i="1"/>
  <c r="AR2567" i="1"/>
  <c r="AR2568" i="1"/>
  <c r="AR2569" i="1"/>
  <c r="D163" i="1" l="1"/>
  <c r="D162" i="1"/>
  <c r="D159" i="1"/>
  <c r="D166" i="1"/>
  <c r="D164" i="1"/>
  <c r="D167" i="1"/>
  <c r="D160" i="1"/>
  <c r="D165" i="1"/>
  <c r="D161" i="1"/>
  <c r="AP566" i="1"/>
  <c r="AL566" i="1"/>
  <c r="AL933" i="1" s="1"/>
  <c r="AS2444" i="1"/>
  <c r="AS1461" i="1"/>
  <c r="AS2321" i="1"/>
  <c r="AS2319" i="1"/>
  <c r="AS2506" i="1"/>
  <c r="AS2549" i="1"/>
  <c r="AS2234" i="1"/>
  <c r="AS2366" i="1"/>
  <c r="AS2329" i="1"/>
  <c r="AS2157" i="1"/>
  <c r="AS1989" i="1"/>
  <c r="AS2389" i="1"/>
  <c r="AS2133" i="1"/>
  <c r="AS2478" i="1"/>
  <c r="AS2525" i="1"/>
  <c r="AS1773" i="1"/>
  <c r="AS2219" i="1"/>
  <c r="AS2533" i="1"/>
  <c r="AS1859" i="1"/>
  <c r="AS2508" i="1"/>
  <c r="AS2243" i="1"/>
  <c r="AS2426" i="1"/>
  <c r="AS2501" i="1"/>
  <c r="AS2466" i="1"/>
  <c r="AS2063" i="1"/>
  <c r="AS2053" i="1"/>
  <c r="AS2483" i="1"/>
  <c r="AS2337" i="1"/>
  <c r="AS2253" i="1"/>
  <c r="AS2026" i="1"/>
  <c r="AS1925" i="1"/>
  <c r="AS1918" i="1"/>
  <c r="AS2134" i="1"/>
  <c r="AS2514" i="1"/>
  <c r="AS2435" i="1"/>
  <c r="AS2374" i="1"/>
  <c r="AS2293" i="1"/>
  <c r="AS818" i="1"/>
  <c r="AS2403" i="1"/>
  <c r="AS2441" i="1"/>
  <c r="AS2469" i="1"/>
  <c r="AS2542" i="1"/>
  <c r="AS2231" i="1"/>
  <c r="AS2351" i="1"/>
  <c r="AS2392" i="1"/>
  <c r="AS2517" i="1"/>
  <c r="AS2526" i="1"/>
  <c r="AS1823" i="1"/>
  <c r="AS1116" i="1"/>
  <c r="AS1810" i="1"/>
  <c r="AS2177" i="1"/>
  <c r="AS2221" i="1"/>
  <c r="AS2408" i="1"/>
  <c r="AS2033" i="1"/>
  <c r="AS2113" i="1"/>
  <c r="AS2360" i="1"/>
  <c r="AS2428" i="1"/>
  <c r="AS2462" i="1"/>
  <c r="AS2481" i="1"/>
  <c r="AS2516" i="1"/>
  <c r="AS2395" i="1"/>
  <c r="AS2359" i="1"/>
  <c r="AS2247" i="1"/>
  <c r="AS2025" i="1"/>
  <c r="AS1631" i="1"/>
  <c r="AS2471" i="1"/>
  <c r="AS1871" i="1"/>
  <c r="AS2499" i="1"/>
  <c r="AS2365" i="1"/>
  <c r="AS1988" i="1"/>
  <c r="AS1109" i="1"/>
  <c r="AS2563" i="1"/>
  <c r="AS2522" i="1"/>
  <c r="AS2520" i="1"/>
  <c r="AS2509" i="1"/>
  <c r="AS2479" i="1"/>
  <c r="AS2397" i="1"/>
  <c r="AS1916" i="1"/>
  <c r="AS1907" i="1"/>
  <c r="AS2497" i="1"/>
  <c r="AS2378" i="1"/>
  <c r="AS2334" i="1"/>
  <c r="AS2193" i="1"/>
  <c r="AS2024" i="1"/>
  <c r="AS2420" i="1"/>
  <c r="AS2006" i="1"/>
  <c r="AS1393" i="1"/>
  <c r="AS2502" i="1"/>
  <c r="AS2472" i="1"/>
  <c r="AS2303" i="1"/>
  <c r="AS2194" i="1"/>
  <c r="AS953" i="1"/>
  <c r="AS2555" i="1"/>
  <c r="AS2343" i="1"/>
  <c r="AS2187" i="1"/>
  <c r="AS1894" i="1"/>
  <c r="AS1873" i="1"/>
  <c r="AS1016" i="1"/>
  <c r="AS707" i="1"/>
  <c r="AS793" i="1"/>
  <c r="AS855" i="1"/>
  <c r="AS927" i="1"/>
  <c r="AS988" i="1"/>
  <c r="AS1052" i="1"/>
  <c r="AS1055" i="1"/>
  <c r="AS1192" i="1"/>
  <c r="AS1213" i="1"/>
  <c r="AS1237" i="1"/>
  <c r="AS1261" i="1"/>
  <c r="AS1285" i="1"/>
  <c r="AS910" i="1"/>
  <c r="AS934" i="1"/>
  <c r="AS954" i="1"/>
  <c r="AS1020" i="1"/>
  <c r="AS1032" i="1"/>
  <c r="AS1078" i="1"/>
  <c r="AS1146" i="1"/>
  <c r="AS1170" i="1"/>
  <c r="AS1208" i="1"/>
  <c r="AS1209" i="1"/>
  <c r="AS1083" i="1"/>
  <c r="AS1184" i="1"/>
  <c r="AS1211" i="1"/>
  <c r="AS1235" i="1"/>
  <c r="AS1259" i="1"/>
  <c r="AS778" i="1"/>
  <c r="AS805" i="1"/>
  <c r="AS894" i="1"/>
  <c r="AS1022" i="1"/>
  <c r="AS1077" i="1"/>
  <c r="AS1089" i="1"/>
  <c r="AS1110" i="1"/>
  <c r="AS1125" i="1"/>
  <c r="AS1140" i="1"/>
  <c r="AS1145" i="1"/>
  <c r="AS1168" i="1"/>
  <c r="AS997" i="1"/>
  <c r="AS1002" i="1"/>
  <c r="AS1064" i="1"/>
  <c r="AS1080" i="1"/>
  <c r="AS1149" i="1"/>
  <c r="AS1223" i="1"/>
  <c r="AS1247" i="1"/>
  <c r="AS765" i="1"/>
  <c r="AS851" i="1"/>
  <c r="AS918" i="1"/>
  <c r="AS1056" i="1"/>
  <c r="AS1074" i="1"/>
  <c r="AS1091" i="1"/>
  <c r="AS1143" i="1"/>
  <c r="AS1155" i="1"/>
  <c r="AS1163" i="1"/>
  <c r="AS726" i="1"/>
  <c r="AS838" i="1"/>
  <c r="AS1120" i="1"/>
  <c r="AS1202" i="1"/>
  <c r="AS1229" i="1"/>
  <c r="AS1257" i="1"/>
  <c r="AS1299" i="1"/>
  <c r="AS1314" i="1"/>
  <c r="AS1338" i="1"/>
  <c r="AS1362" i="1"/>
  <c r="AS1386" i="1"/>
  <c r="AS1410" i="1"/>
  <c r="AS1448" i="1"/>
  <c r="AS1496" i="1"/>
  <c r="AS1586" i="1"/>
  <c r="AS702" i="1"/>
  <c r="AS921" i="1"/>
  <c r="AS966" i="1"/>
  <c r="AS1015" i="1"/>
  <c r="AS1031" i="1"/>
  <c r="AS1100" i="1"/>
  <c r="AS1102" i="1"/>
  <c r="AS1148" i="1"/>
  <c r="AS1156" i="1"/>
  <c r="AS1164" i="1"/>
  <c r="AS1181" i="1"/>
  <c r="AS1239" i="1"/>
  <c r="AS1245" i="1"/>
  <c r="AS1256" i="1"/>
  <c r="AS1273" i="1"/>
  <c r="AS752" i="1"/>
  <c r="AS1040" i="1"/>
  <c r="AS1085" i="1"/>
  <c r="AS1137" i="1"/>
  <c r="AS1218" i="1"/>
  <c r="AS1297" i="1"/>
  <c r="AS1598" i="1"/>
  <c r="AS679" i="1"/>
  <c r="AS916" i="1"/>
  <c r="AS1000" i="1"/>
  <c r="AS1107" i="1"/>
  <c r="AS1119" i="1"/>
  <c r="AS1197" i="1"/>
  <c r="AS1233" i="1"/>
  <c r="AS1244" i="1"/>
  <c r="AS1280" i="1"/>
  <c r="AS1305" i="1"/>
  <c r="AS915" i="1"/>
  <c r="AS1010" i="1"/>
  <c r="AS1138" i="1"/>
  <c r="AS1178" i="1"/>
  <c r="AS1301" i="1"/>
  <c r="AS1127" i="1"/>
  <c r="AS1193" i="1"/>
  <c r="AS1225" i="1"/>
  <c r="AS1295" i="1"/>
  <c r="AS1340" i="1"/>
  <c r="AS1400" i="1"/>
  <c r="AS1456" i="1"/>
  <c r="AS1501" i="1"/>
  <c r="AS1587" i="1"/>
  <c r="AS1610" i="1"/>
  <c r="AS1634" i="1"/>
  <c r="AS1640" i="1"/>
  <c r="AS706" i="1"/>
  <c r="AS978" i="1"/>
  <c r="AS1076" i="1"/>
  <c r="AS1122" i="1"/>
  <c r="AS1205" i="1"/>
  <c r="AS1249" i="1"/>
  <c r="AS1292" i="1"/>
  <c r="AS1309" i="1"/>
  <c r="AS1344" i="1"/>
  <c r="AS1414" i="1"/>
  <c r="AS1431" i="1"/>
  <c r="AS1440" i="1"/>
  <c r="AS1455" i="1"/>
  <c r="AS948" i="1"/>
  <c r="AS1008" i="1"/>
  <c r="AS1298" i="1"/>
  <c r="AS1308" i="1"/>
  <c r="AS1328" i="1"/>
  <c r="AS1357" i="1"/>
  <c r="AS1454" i="1"/>
  <c r="AS1532" i="1"/>
  <c r="AS1104" i="1"/>
  <c r="AS1221" i="1"/>
  <c r="AS1227" i="1"/>
  <c r="AS1251" i="1"/>
  <c r="AS1274" i="1"/>
  <c r="AS1304" i="1"/>
  <c r="AS1318" i="1"/>
  <c r="AS1323" i="1"/>
  <c r="AS1350" i="1"/>
  <c r="AS1356" i="1"/>
  <c r="AS1377" i="1"/>
  <c r="AS1392" i="1"/>
  <c r="AS960" i="1"/>
  <c r="AS1030" i="1"/>
  <c r="AS1041" i="1"/>
  <c r="AS1136" i="1"/>
  <c r="AS1182" i="1"/>
  <c r="AS1217" i="1"/>
  <c r="AS1241" i="1"/>
  <c r="AS1253" i="1"/>
  <c r="AS1316" i="1"/>
  <c r="AS1326" i="1"/>
  <c r="AS1381" i="1"/>
  <c r="AS1460" i="1"/>
  <c r="AS1114" i="1"/>
  <c r="AS1226" i="1"/>
  <c r="AS1352" i="1"/>
  <c r="AS1484" i="1"/>
  <c r="AS1502" i="1"/>
  <c r="AS1508" i="1"/>
  <c r="AS1566" i="1"/>
  <c r="AS1616" i="1"/>
  <c r="AS1646" i="1"/>
  <c r="AS1670" i="1"/>
  <c r="AS1694" i="1"/>
  <c r="AS1718" i="1"/>
  <c r="AS1742" i="1"/>
  <c r="AS825" i="1"/>
  <c r="AS971" i="1"/>
  <c r="AS979" i="1"/>
  <c r="AS1157" i="1"/>
  <c r="AS1162" i="1"/>
  <c r="AS1230" i="1"/>
  <c r="AS1429" i="1"/>
  <c r="AS1489" i="1"/>
  <c r="AS1518" i="1"/>
  <c r="AS1537" i="1"/>
  <c r="AS1544" i="1"/>
  <c r="AS1573" i="1"/>
  <c r="AS1600" i="1"/>
  <c r="AS1601" i="1"/>
  <c r="AS893" i="1"/>
  <c r="AS923" i="1"/>
  <c r="AS1053" i="1"/>
  <c r="AS1151" i="1"/>
  <c r="AS1232" i="1"/>
  <c r="AS1388" i="1"/>
  <c r="AS1436" i="1"/>
  <c r="AS1458" i="1"/>
  <c r="AS1462" i="1"/>
  <c r="AS1513" i="1"/>
  <c r="AS1578" i="1"/>
  <c r="AS1668" i="1"/>
  <c r="AS1692" i="1"/>
  <c r="AS1716" i="1"/>
  <c r="AS1740" i="1"/>
  <c r="AS1279" i="1"/>
  <c r="AS1291" i="1"/>
  <c r="AS1342" i="1"/>
  <c r="AS1380" i="1"/>
  <c r="AS1396" i="1"/>
  <c r="AS1412" i="1"/>
  <c r="AS1488" i="1"/>
  <c r="AS1512" i="1"/>
  <c r="AS1530" i="1"/>
  <c r="AS1095" i="1"/>
  <c r="AS1144" i="1"/>
  <c r="AS1180" i="1"/>
  <c r="AS1206" i="1"/>
  <c r="AS1254" i="1"/>
  <c r="AS1329" i="1"/>
  <c r="AS1359" i="1"/>
  <c r="AS1464" i="1"/>
  <c r="AS1485" i="1"/>
  <c r="AS1520" i="1"/>
  <c r="AS1551" i="1"/>
  <c r="AS1581" i="1"/>
  <c r="AS946" i="1"/>
  <c r="AS1215" i="1"/>
  <c r="AS1269" i="1"/>
  <c r="AS1404" i="1"/>
  <c r="AS1418" i="1"/>
  <c r="AS1428" i="1"/>
  <c r="AS1438" i="1"/>
  <c r="AS1516" i="1"/>
  <c r="AS1535" i="1"/>
  <c r="AS1554" i="1"/>
  <c r="AS1597" i="1"/>
  <c r="AS1664" i="1"/>
  <c r="AS1736" i="1"/>
  <c r="AS1744" i="1"/>
  <c r="AS1768" i="1"/>
  <c r="AS1792" i="1"/>
  <c r="AS1816" i="1"/>
  <c r="AS1840" i="1"/>
  <c r="AS1864" i="1"/>
  <c r="AS1888" i="1"/>
  <c r="AS1929" i="1"/>
  <c r="AS1930" i="1"/>
  <c r="AS1953" i="1"/>
  <c r="AS1954" i="1"/>
  <c r="AS1977" i="1"/>
  <c r="AS1978" i="1"/>
  <c r="AS2037" i="1"/>
  <c r="AS2038" i="1"/>
  <c r="AS1037" i="1"/>
  <c r="AS1079" i="1"/>
  <c r="AS1482" i="1"/>
  <c r="AS1574" i="1"/>
  <c r="AS1619" i="1"/>
  <c r="AS1656" i="1"/>
  <c r="AS1663" i="1"/>
  <c r="AS949" i="1"/>
  <c r="AS1043" i="1"/>
  <c r="AS1333" i="1"/>
  <c r="AS1504" i="1"/>
  <c r="AS1510" i="1"/>
  <c r="AS1550" i="1"/>
  <c r="AS1553" i="1"/>
  <c r="AS1556" i="1"/>
  <c r="AS1607" i="1"/>
  <c r="AS1630" i="1"/>
  <c r="AS1662" i="1"/>
  <c r="AS1734" i="1"/>
  <c r="AS2007" i="1"/>
  <c r="AS2008" i="1"/>
  <c r="AS2043" i="1"/>
  <c r="AS2044" i="1"/>
  <c r="AS1009" i="1"/>
  <c r="AS1242" i="1"/>
  <c r="AS1271" i="1"/>
  <c r="AS1293" i="1"/>
  <c r="AS1347" i="1"/>
  <c r="AS1364" i="1"/>
  <c r="AS1369" i="1"/>
  <c r="AS1401" i="1"/>
  <c r="AS1413" i="1"/>
  <c r="AS1472" i="1"/>
  <c r="AS1486" i="1"/>
  <c r="AS1521" i="1"/>
  <c r="AS1540" i="1"/>
  <c r="AS1547" i="1"/>
  <c r="AS1560" i="1"/>
  <c r="AS1590" i="1"/>
  <c r="AS1611" i="1"/>
  <c r="AS1618" i="1"/>
  <c r="AS1622" i="1"/>
  <c r="AS1647" i="1"/>
  <c r="AS1103" i="1"/>
  <c r="AS1278" i="1"/>
  <c r="AS1348" i="1"/>
  <c r="AS1353" i="1"/>
  <c r="AS1424" i="1"/>
  <c r="AS1658" i="1"/>
  <c r="AS1680" i="1"/>
  <c r="AS1687" i="1"/>
  <c r="AS995" i="1"/>
  <c r="AS1538" i="1"/>
  <c r="AS1558" i="1"/>
  <c r="AS1568" i="1"/>
  <c r="AS1620" i="1"/>
  <c r="AS1632" i="1"/>
  <c r="AS1756" i="1"/>
  <c r="AS1762" i="1"/>
  <c r="AS1770" i="1"/>
  <c r="AS1828" i="1"/>
  <c r="AS1834" i="1"/>
  <c r="AS1842" i="1"/>
  <c r="AS1900" i="1"/>
  <c r="AS1947" i="1"/>
  <c r="AS1957" i="1"/>
  <c r="AS1982" i="1"/>
  <c r="AS1996" i="1"/>
  <c r="AS2013" i="1"/>
  <c r="AS2049" i="1"/>
  <c r="AS2061" i="1"/>
  <c r="AS1190" i="1"/>
  <c r="AS1335" i="1"/>
  <c r="AS1366" i="1"/>
  <c r="AS1575" i="1"/>
  <c r="AS1652" i="1"/>
  <c r="AS1661" i="1"/>
  <c r="AS1709" i="1"/>
  <c r="AS1719" i="1"/>
  <c r="AS1783" i="1"/>
  <c r="AS1855" i="1"/>
  <c r="AS1290" i="1"/>
  <c r="AS1390" i="1"/>
  <c r="AS1419" i="1"/>
  <c r="AS1728" i="1"/>
  <c r="AS1812" i="1"/>
  <c r="AS1884" i="1"/>
  <c r="AS1995" i="1"/>
  <c r="AS1139" i="1"/>
  <c r="AS1266" i="1"/>
  <c r="AS1405" i="1"/>
  <c r="AS1465" i="1"/>
  <c r="AS1476" i="1"/>
  <c r="AS1542" i="1"/>
  <c r="AS1645" i="1"/>
  <c r="AS1712" i="1"/>
  <c r="AS1723" i="1"/>
  <c r="AS1775" i="1"/>
  <c r="AS1776" i="1"/>
  <c r="AS1782" i="1"/>
  <c r="AS1811" i="1"/>
  <c r="AS1847" i="1"/>
  <c r="AS1848" i="1"/>
  <c r="AS1854" i="1"/>
  <c r="AS1374" i="1"/>
  <c r="AS1398" i="1"/>
  <c r="AS1416" i="1"/>
  <c r="AS1443" i="1"/>
  <c r="AS1503" i="1"/>
  <c r="AS1604" i="1"/>
  <c r="AS1606" i="1"/>
  <c r="AS1682" i="1"/>
  <c r="AS1686" i="1"/>
  <c r="AS1710" i="1"/>
  <c r="AS1730" i="1"/>
  <c r="AS1807" i="1"/>
  <c r="AS1879" i="1"/>
  <c r="AS1071" i="1"/>
  <c r="AS1543" i="1"/>
  <c r="AS1552" i="1"/>
  <c r="AS1609" i="1"/>
  <c r="AS1628" i="1"/>
  <c r="AS1650" i="1"/>
  <c r="AS1676" i="1"/>
  <c r="AS1704" i="1"/>
  <c r="AS1774" i="1"/>
  <c r="AS1786" i="1"/>
  <c r="AS1836" i="1"/>
  <c r="AS1882" i="1"/>
  <c r="AS1905" i="1"/>
  <c r="AS1909" i="1"/>
  <c r="AS1923" i="1"/>
  <c r="AS1934" i="1"/>
  <c r="AS1961" i="1"/>
  <c r="AS1994" i="1"/>
  <c r="AS2023" i="1"/>
  <c r="AS2125" i="1"/>
  <c r="AS1346" i="1"/>
  <c r="AS1506" i="1"/>
  <c r="AS1605" i="1"/>
  <c r="AS1626" i="1"/>
  <c r="AS1758" i="1"/>
  <c r="AS1771" i="1"/>
  <c r="AS1860" i="1"/>
  <c r="AS1966" i="1"/>
  <c r="AS2004" i="1"/>
  <c r="AS2022" i="1"/>
  <c r="AS2032" i="1"/>
  <c r="AS2046" i="1"/>
  <c r="AS2050" i="1"/>
  <c r="AS2080" i="1"/>
  <c r="AS2081" i="1"/>
  <c r="AS2102" i="1"/>
  <c r="AS2123" i="1"/>
  <c r="AS2143" i="1"/>
  <c r="AS2163" i="1"/>
  <c r="AS2185" i="1"/>
  <c r="AS2204" i="1"/>
  <c r="AS2205" i="1"/>
  <c r="AS2207" i="1"/>
  <c r="AS1332" i="1"/>
  <c r="AS1384" i="1"/>
  <c r="AS1468" i="1"/>
  <c r="AS1491" i="1"/>
  <c r="AS1780" i="1"/>
  <c r="AS1804" i="1"/>
  <c r="AS1835" i="1"/>
  <c r="AS1876" i="1"/>
  <c r="AS1943" i="1"/>
  <c r="AS1972" i="1"/>
  <c r="AS2003" i="1"/>
  <c r="AS2021" i="1"/>
  <c r="AS2060" i="1"/>
  <c r="AS2101" i="1"/>
  <c r="AS2183" i="1"/>
  <c r="AS2209" i="1"/>
  <c r="AS2257" i="1"/>
  <c r="AS1528" i="1"/>
  <c r="AS1546" i="1"/>
  <c r="AS1580" i="1"/>
  <c r="AS1592" i="1"/>
  <c r="AS1711" i="1"/>
  <c r="AS1751" i="1"/>
  <c r="AS1822" i="1"/>
  <c r="AS1866" i="1"/>
  <c r="AS1933" i="1"/>
  <c r="AS1937" i="1"/>
  <c r="AS1938" i="1"/>
  <c r="AS1960" i="1"/>
  <c r="AS1965" i="1"/>
  <c r="AS2016" i="1"/>
  <c r="AS2031" i="1"/>
  <c r="AS2054" i="1"/>
  <c r="AS2070" i="1"/>
  <c r="AS2071" i="1"/>
  <c r="AS2078" i="1"/>
  <c r="AS2099" i="1"/>
  <c r="AS2119" i="1"/>
  <c r="AS2139" i="1"/>
  <c r="AS2161" i="1"/>
  <c r="AS1492" i="1"/>
  <c r="AS1509" i="1"/>
  <c r="AS1735" i="1"/>
  <c r="AS1746" i="1"/>
  <c r="AS1787" i="1"/>
  <c r="AS1830" i="1"/>
  <c r="AS1843" i="1"/>
  <c r="AS1883" i="1"/>
  <c r="AS1890" i="1"/>
  <c r="AS1924" i="1"/>
  <c r="AS1935" i="1"/>
  <c r="AS1946" i="1"/>
  <c r="AS1968" i="1"/>
  <c r="AS1984" i="1"/>
  <c r="AS2056" i="1"/>
  <c r="AS2062" i="1"/>
  <c r="AS2089" i="1"/>
  <c r="AS2171" i="1"/>
  <c r="AS1831" i="1"/>
  <c r="AS1858" i="1"/>
  <c r="AS1936" i="1"/>
  <c r="AS1981" i="1"/>
  <c r="AS1992" i="1"/>
  <c r="AS1997" i="1"/>
  <c r="AS2030" i="1"/>
  <c r="AS2073" i="1"/>
  <c r="AS2096" i="1"/>
  <c r="AS2111" i="1"/>
  <c r="AS2197" i="1"/>
  <c r="AS2200" i="1"/>
  <c r="AS2379" i="1"/>
  <c r="AS2380" i="1"/>
  <c r="AS2415" i="1"/>
  <c r="AS2416" i="1"/>
  <c r="AS2451" i="1"/>
  <c r="AS2452" i="1"/>
  <c r="AS2487" i="1"/>
  <c r="AS2488" i="1"/>
  <c r="AS2523" i="1"/>
  <c r="AS2524" i="1"/>
  <c r="AS2559" i="1"/>
  <c r="AS2560" i="1"/>
  <c r="AS1701" i="1"/>
  <c r="AS1763" i="1"/>
  <c r="AS1914" i="1"/>
  <c r="AS1917" i="1"/>
  <c r="AS1959" i="1"/>
  <c r="AS1987" i="1"/>
  <c r="AS2000" i="1"/>
  <c r="AS2010" i="1"/>
  <c r="AS2051" i="1"/>
  <c r="AS2087" i="1"/>
  <c r="AS2135" i="1"/>
  <c r="AS2223" i="1"/>
  <c r="AS2236" i="1"/>
  <c r="AS2271" i="1"/>
  <c r="AS2283" i="1"/>
  <c r="AS2284" i="1"/>
  <c r="AS2312" i="1"/>
  <c r="AS2326" i="1"/>
  <c r="AS2341" i="1"/>
  <c r="AS1562" i="1"/>
  <c r="AS1683" i="1"/>
  <c r="AS1753" i="1"/>
  <c r="AS1788" i="1"/>
  <c r="AS1824" i="1"/>
  <c r="AS1846" i="1"/>
  <c r="AS1867" i="1"/>
  <c r="AS2117" i="1"/>
  <c r="AS2218" i="1"/>
  <c r="AS2385" i="1"/>
  <c r="AS2386" i="1"/>
  <c r="AS2421" i="1"/>
  <c r="AS2422" i="1"/>
  <c r="AS2457" i="1"/>
  <c r="AS2458" i="1"/>
  <c r="AS2493" i="1"/>
  <c r="AS2494" i="1"/>
  <c r="AS2529" i="1"/>
  <c r="AS2530" i="1"/>
  <c r="AS2565" i="1"/>
  <c r="AS2566" i="1"/>
  <c r="AS1054" i="1"/>
  <c r="AS1533" i="1"/>
  <c r="AS1633" i="1"/>
  <c r="AS1653" i="1"/>
  <c r="AS1673" i="1"/>
  <c r="AS1688" i="1"/>
  <c r="AS1706" i="1"/>
  <c r="AS1821" i="1"/>
  <c r="AS1969" i="1"/>
  <c r="AS1983" i="1"/>
  <c r="AS1991" i="1"/>
  <c r="AS2002" i="1"/>
  <c r="AS2064" i="1"/>
  <c r="AS2067" i="1"/>
  <c r="AS2069" i="1"/>
  <c r="AS2092" i="1"/>
  <c r="AS2174" i="1"/>
  <c r="AS2222" i="1"/>
  <c r="AS2235" i="1"/>
  <c r="AS2269" i="1"/>
  <c r="AS2281" i="1"/>
  <c r="AS2295" i="1"/>
  <c r="AS2296" i="1"/>
  <c r="AS1437" i="1"/>
  <c r="AS1453" i="1"/>
  <c r="AS1707" i="1"/>
  <c r="AS1852" i="1"/>
  <c r="AS1878" i="1"/>
  <c r="AS1893" i="1"/>
  <c r="AS1973" i="1"/>
  <c r="AS2001" i="1"/>
  <c r="AS2028" i="1"/>
  <c r="AS2057" i="1"/>
  <c r="AS2147" i="1"/>
  <c r="AS2168" i="1"/>
  <c r="AS2180" i="1"/>
  <c r="AS2215" i="1"/>
  <c r="AS2233" i="1"/>
  <c r="AS2264" i="1"/>
  <c r="AS2288" i="1"/>
  <c r="AS1526" i="1"/>
  <c r="AS1764" i="1"/>
  <c r="AS1818" i="1"/>
  <c r="AS2077" i="1"/>
  <c r="AS2181" i="1"/>
  <c r="AS2199" i="1"/>
  <c r="AS2324" i="1"/>
  <c r="AS2440" i="1"/>
  <c r="AS2476" i="1"/>
  <c r="AS2512" i="1"/>
  <c r="AS2548" i="1"/>
  <c r="AS1204" i="1"/>
  <c r="AS1376" i="1"/>
  <c r="AS1477" i="1"/>
  <c r="AS1651" i="1"/>
  <c r="AS1749" i="1"/>
  <c r="AS1942" i="1"/>
  <c r="AS2091" i="1"/>
  <c r="AS2188" i="1"/>
  <c r="AS2225" i="1"/>
  <c r="AS2255" i="1"/>
  <c r="AS2276" i="1"/>
  <c r="AS2348" i="1"/>
  <c r="AS2357" i="1"/>
  <c r="AS2388" i="1"/>
  <c r="AS2394" i="1"/>
  <c r="AS2399" i="1"/>
  <c r="AS2425" i="1"/>
  <c r="AS2431" i="1"/>
  <c r="AS2439" i="1"/>
  <c r="AS2475" i="1"/>
  <c r="AS2511" i="1"/>
  <c r="AS2547" i="1"/>
  <c r="AS1383" i="1"/>
  <c r="AS1571" i="1"/>
  <c r="AS1759" i="1"/>
  <c r="AS1912" i="1"/>
  <c r="AS1971" i="1"/>
  <c r="AS1986" i="1"/>
  <c r="AS2068" i="1"/>
  <c r="AS2116" i="1"/>
  <c r="AS2138" i="1"/>
  <c r="AS2217" i="1"/>
  <c r="AS2245" i="1"/>
  <c r="AS2382" i="1"/>
  <c r="AS2424" i="1"/>
  <c r="AS2464" i="1"/>
  <c r="AS2500" i="1"/>
  <c r="AS2536" i="1"/>
  <c r="AS1902" i="1"/>
  <c r="AS1940" i="1"/>
  <c r="AS2047" i="1"/>
  <c r="AS2055" i="1"/>
  <c r="AS2105" i="1"/>
  <c r="AS2114" i="1"/>
  <c r="AS2228" i="1"/>
  <c r="AS2263" i="1"/>
  <c r="AS2266" i="1"/>
  <c r="AS2294" i="1"/>
  <c r="AS2301" i="1"/>
  <c r="AS2306" i="1"/>
  <c r="AS2338" i="1"/>
  <c r="AS2362" i="1"/>
  <c r="AS2376" i="1"/>
  <c r="AS2405" i="1"/>
  <c r="AS2418" i="1"/>
  <c r="AS2429" i="1"/>
  <c r="AS2438" i="1"/>
  <c r="AS2446" i="1"/>
  <c r="AS2474" i="1"/>
  <c r="AS2482" i="1"/>
  <c r="AS2510" i="1"/>
  <c r="AS2518" i="1"/>
  <c r="AS2546" i="1"/>
  <c r="AS2554" i="1"/>
  <c r="AS1659" i="1"/>
  <c r="AS1806" i="1"/>
  <c r="AS1903" i="1"/>
  <c r="AS2052" i="1"/>
  <c r="AS2127" i="1"/>
  <c r="AS2159" i="1"/>
  <c r="AS2189" i="1"/>
  <c r="AS2195" i="1"/>
  <c r="AS2372" i="1"/>
  <c r="AS2427" i="1"/>
  <c r="AS2460" i="1"/>
  <c r="AS2496" i="1"/>
  <c r="AS2532" i="1"/>
  <c r="AS2568" i="1"/>
  <c r="AS1794" i="1"/>
  <c r="AS2074" i="1"/>
  <c r="AS2216" i="1"/>
  <c r="AS2356" i="1"/>
  <c r="AS2368" i="1"/>
  <c r="AS2371" i="1"/>
  <c r="AS2411" i="1"/>
  <c r="AS2535" i="1"/>
  <c r="AS2115" i="1"/>
  <c r="AS2300" i="1"/>
  <c r="AS2308" i="1"/>
  <c r="AS2407" i="1"/>
  <c r="AS2433" i="1"/>
  <c r="AS2436" i="1"/>
  <c r="AS2443" i="1"/>
  <c r="AS2473" i="1"/>
  <c r="AS2480" i="1"/>
  <c r="AS2490" i="1"/>
  <c r="AS2507" i="1"/>
  <c r="AS2541" i="1"/>
  <c r="AS2544" i="1"/>
  <c r="AS2551" i="1"/>
  <c r="AS2020" i="1"/>
  <c r="AS2040" i="1"/>
  <c r="AS2156" i="1"/>
  <c r="AS2265" i="1"/>
  <c r="AS2320" i="1"/>
  <c r="AS2361" i="1"/>
  <c r="AS2391" i="1"/>
  <c r="AS2398" i="1"/>
  <c r="AS2445" i="1"/>
  <c r="AS2470" i="1"/>
  <c r="AS2504" i="1"/>
  <c r="AS2513" i="1"/>
  <c r="AS2553" i="1"/>
  <c r="AS1583" i="1"/>
  <c r="AS1941" i="1"/>
  <c r="AS1958" i="1"/>
  <c r="AS1990" i="1"/>
  <c r="AS2107" i="1"/>
  <c r="AS2149" i="1"/>
  <c r="AS2151" i="1"/>
  <c r="AS2224" i="1"/>
  <c r="AS2227" i="1"/>
  <c r="AS2290" i="1"/>
  <c r="AS2305" i="1"/>
  <c r="AS2315" i="1"/>
  <c r="AS2353" i="1"/>
  <c r="AS2367" i="1"/>
  <c r="AS2404" i="1"/>
  <c r="AS2410" i="1"/>
  <c r="AS2461" i="1"/>
  <c r="AS1594" i="1"/>
  <c r="AS1825" i="1"/>
  <c r="AS1985" i="1"/>
  <c r="AS2131" i="1"/>
  <c r="AS2152" i="1"/>
  <c r="AS2155" i="1"/>
  <c r="AS2173" i="1"/>
  <c r="AS2201" i="1"/>
  <c r="AS2289" i="1"/>
  <c r="AS2336" i="1"/>
  <c r="AS2344" i="1"/>
  <c r="AS2454" i="1"/>
  <c r="AS2505" i="1"/>
  <c r="AS2562" i="1"/>
  <c r="AS1569" i="1"/>
  <c r="AS2390" i="1"/>
  <c r="AS2409" i="1"/>
  <c r="AS2434" i="1"/>
  <c r="AS1370" i="1"/>
  <c r="AS2014" i="1"/>
  <c r="AS2034" i="1"/>
  <c r="AS2230" i="1"/>
  <c r="AS2248" i="1"/>
  <c r="AS2355" i="1"/>
  <c r="AS2375" i="1"/>
  <c r="AS2543" i="1"/>
  <c r="AS1320" i="1"/>
  <c r="AS1948" i="1"/>
  <c r="AS1962" i="1"/>
  <c r="AS2095" i="1"/>
  <c r="AS2097" i="1"/>
  <c r="AS2137" i="1"/>
  <c r="AS2198" i="1"/>
  <c r="AS2330" i="1"/>
  <c r="AS2463" i="1"/>
  <c r="AS2477" i="1"/>
  <c r="AS1408" i="1"/>
  <c r="AS1515" i="1"/>
  <c r="AS1895" i="1"/>
  <c r="AS1920" i="1"/>
  <c r="AS2075" i="1"/>
  <c r="AS2350" i="1"/>
  <c r="AS2373" i="1"/>
  <c r="AS2468" i="1"/>
  <c r="AS2540" i="1"/>
  <c r="AS1534" i="1"/>
  <c r="AS1621" i="1"/>
  <c r="AS2018" i="1"/>
  <c r="AS2085" i="1"/>
  <c r="AS2307" i="1"/>
  <c r="AS2412" i="1"/>
  <c r="AS2432" i="1"/>
  <c r="AS2569" i="1"/>
  <c r="AS1599" i="1"/>
  <c r="AS2011" i="1"/>
  <c r="AS2065" i="1"/>
  <c r="AS2104" i="1"/>
  <c r="AS2169" i="1"/>
  <c r="AS2272" i="1"/>
  <c r="AS2278" i="1"/>
  <c r="AS2349" i="1"/>
  <c r="AS656" i="1"/>
  <c r="AS2534" i="1"/>
  <c r="AS2453" i="1"/>
  <c r="AS2229" i="1"/>
  <c r="AS2437" i="1"/>
  <c r="AS2314" i="1"/>
  <c r="AS2292" i="1"/>
  <c r="AS2364" i="1"/>
  <c r="AS2333" i="1"/>
  <c r="AS2270" i="1"/>
  <c r="AS2029" i="1"/>
  <c r="AS1915" i="1"/>
  <c r="AS1497" i="1"/>
  <c r="AS2237" i="1"/>
  <c r="AS2465" i="1"/>
  <c r="AS2277" i="1"/>
  <c r="AS2273" i="1"/>
  <c r="AS2258" i="1"/>
  <c r="AS2240" i="1"/>
  <c r="AS2170" i="1"/>
  <c r="AS2084" i="1"/>
  <c r="AS1999" i="1"/>
  <c r="AS1931" i="1"/>
  <c r="AS1322" i="1"/>
  <c r="AS1312" i="1"/>
  <c r="AS2561" i="1"/>
  <c r="AS2552" i="1"/>
  <c r="AS2484" i="1"/>
  <c r="AS2246" i="1"/>
  <c r="AS2141" i="1"/>
  <c r="AS2564" i="1"/>
  <c r="AS2545" i="1"/>
  <c r="AS2503" i="1"/>
  <c r="AS2498" i="1"/>
  <c r="AS2455" i="1"/>
  <c r="AS2447" i="1"/>
  <c r="AS2402" i="1"/>
  <c r="AS2328" i="1"/>
  <c r="AS2304" i="1"/>
  <c r="AS2214" i="1"/>
  <c r="AS2206" i="1"/>
  <c r="AS2192" i="1"/>
  <c r="AS1950" i="1"/>
  <c r="AS1872" i="1"/>
  <c r="AS1845" i="1"/>
  <c r="AS1750" i="1"/>
  <c r="AS1733" i="1"/>
  <c r="AS1425" i="1"/>
  <c r="AS2515" i="1"/>
  <c r="AS2400" i="1"/>
  <c r="AS2369" i="1"/>
  <c r="AS2313" i="1"/>
  <c r="AS2262" i="1"/>
  <c r="AS1980" i="1"/>
  <c r="AS1576" i="1"/>
  <c r="AS2558" i="1"/>
  <c r="AS2539" i="1"/>
  <c r="AS2491" i="1"/>
  <c r="AS2450" i="1"/>
  <c r="AS2354" i="1"/>
  <c r="AS2291" i="1"/>
  <c r="AS2275" i="1"/>
  <c r="AS2259" i="1"/>
  <c r="AS2121" i="1"/>
  <c r="AS2035" i="1"/>
  <c r="AS1993" i="1"/>
  <c r="AS1974" i="1"/>
  <c r="AS1919" i="1"/>
  <c r="AS1800" i="1"/>
  <c r="AS1779" i="1"/>
  <c r="AS1721" i="1"/>
  <c r="AS1695" i="1"/>
  <c r="AS1691" i="1"/>
  <c r="AS2556" i="1"/>
  <c r="AS2550" i="1"/>
  <c r="AS2537" i="1"/>
  <c r="AS2448" i="1"/>
  <c r="AS2442" i="1"/>
  <c r="AS2401" i="1"/>
  <c r="AS2370" i="1"/>
  <c r="AS2363" i="1"/>
  <c r="AS2358" i="1"/>
  <c r="AS2279" i="1"/>
  <c r="AS2211" i="1"/>
  <c r="AS2167" i="1"/>
  <c r="AS2146" i="1"/>
  <c r="AS2144" i="1"/>
  <c r="AS1964" i="1"/>
  <c r="AS1767" i="1"/>
  <c r="AS1722" i="1"/>
  <c r="AS2519" i="1"/>
  <c r="AS2489" i="1"/>
  <c r="AS2393" i="1"/>
  <c r="AS2267" i="1"/>
  <c r="AS2249" i="1"/>
  <c r="AS2132" i="1"/>
  <c r="AS1926" i="1"/>
  <c r="AS1595" i="1"/>
  <c r="AS1561" i="1"/>
  <c r="AS1445" i="1"/>
  <c r="AS2527" i="1"/>
  <c r="AS2486" i="1"/>
  <c r="AS2467" i="1"/>
  <c r="AS2430" i="1"/>
  <c r="AS2396" i="1"/>
  <c r="AS2332" i="1"/>
  <c r="AS2325" i="1"/>
  <c r="AS2318" i="1"/>
  <c r="AS2165" i="1"/>
  <c r="AS1874" i="1"/>
  <c r="AS1700" i="1"/>
  <c r="AS1675" i="1"/>
  <c r="AS1666" i="1"/>
  <c r="AS2538" i="1"/>
  <c r="AS2414" i="1"/>
  <c r="AS2190" i="1"/>
  <c r="AS2176" i="1"/>
  <c r="AS2090" i="1"/>
  <c r="AS1970" i="1"/>
  <c r="AS1896" i="1"/>
  <c r="AS2567" i="1"/>
  <c r="AS2531" i="1"/>
  <c r="AS2495" i="1"/>
  <c r="AS2459" i="1"/>
  <c r="AS2384" i="1"/>
  <c r="AS2322" i="1"/>
  <c r="AS2310" i="1"/>
  <c r="AS2299" i="1"/>
  <c r="AS2274" i="1"/>
  <c r="AS2242" i="1"/>
  <c r="AS2179" i="1"/>
  <c r="AS2164" i="1"/>
  <c r="AS2129" i="1"/>
  <c r="AS2109" i="1"/>
  <c r="AS2058" i="1"/>
  <c r="AS1939" i="1"/>
  <c r="AS1853" i="1"/>
  <c r="AS1802" i="1"/>
  <c r="AS1585" i="1"/>
  <c r="AS2528" i="1"/>
  <c r="AS2492" i="1"/>
  <c r="AS2456" i="1"/>
  <c r="AS2417" i="1"/>
  <c r="AS2342" i="1"/>
  <c r="AS2323" i="1"/>
  <c r="AS2178" i="1"/>
  <c r="AS2175" i="1"/>
  <c r="AS2140" i="1"/>
  <c r="AS2118" i="1"/>
  <c r="AS2108" i="1"/>
  <c r="AS2093" i="1"/>
  <c r="AS1998" i="1"/>
  <c r="AS1979" i="1"/>
  <c r="AS1891" i="1"/>
  <c r="AS1635" i="1"/>
  <c r="AS1602" i="1"/>
  <c r="AS1469" i="1"/>
  <c r="AS2423" i="1"/>
  <c r="AS2381" i="1"/>
  <c r="AS2347" i="1"/>
  <c r="AS2285" i="1"/>
  <c r="AS2254" i="1"/>
  <c r="AS2126" i="1"/>
  <c r="AS2066" i="1"/>
  <c r="AS2015" i="1"/>
  <c r="AS1881" i="1"/>
  <c r="AS1471" i="1"/>
  <c r="AS2419" i="1"/>
  <c r="AS2413" i="1"/>
  <c r="AS2387" i="1"/>
  <c r="AS2331" i="1"/>
  <c r="AS2327" i="1"/>
  <c r="AS2309" i="1"/>
  <c r="AS2282" i="1"/>
  <c r="AS2239" i="1"/>
  <c r="AS2226" i="1"/>
  <c r="AS1963" i="1"/>
  <c r="AS1932" i="1"/>
  <c r="AS1868" i="1"/>
  <c r="AS1838" i="1"/>
  <c r="AS1801" i="1"/>
  <c r="AS1799" i="1"/>
  <c r="AS1766" i="1"/>
  <c r="AS2557" i="1"/>
  <c r="AS2521" i="1"/>
  <c r="AS2485" i="1"/>
  <c r="AS2449" i="1"/>
  <c r="AS2406" i="1"/>
  <c r="AS2383" i="1"/>
  <c r="AS2377" i="1"/>
  <c r="AS2352" i="1"/>
  <c r="AS2339" i="1"/>
  <c r="AS2335" i="1"/>
  <c r="AS2317" i="1"/>
  <c r="AS2302" i="1"/>
  <c r="AS2286" i="1"/>
  <c r="AS2212" i="1"/>
  <c r="AS2202" i="1"/>
  <c r="AS2153" i="1"/>
  <c r="AS2103" i="1"/>
  <c r="AS2094" i="1"/>
  <c r="AS2079" i="1"/>
  <c r="AS1951" i="1"/>
  <c r="AS1945" i="1"/>
  <c r="AS1850" i="1"/>
  <c r="AS1747" i="1"/>
  <c r="AS1731" i="1"/>
  <c r="AS1698" i="1"/>
  <c r="AS1614" i="1"/>
  <c r="AS2346" i="1"/>
  <c r="AS2345" i="1"/>
  <c r="AS2316" i="1"/>
  <c r="AS2287" i="1"/>
  <c r="AS2210" i="1"/>
  <c r="AS2083" i="1"/>
  <c r="AS2036" i="1"/>
  <c r="AS1976" i="1"/>
  <c r="AS1849" i="1"/>
  <c r="AS1837" i="1"/>
  <c r="AS1817" i="1"/>
  <c r="AS1803" i="1"/>
  <c r="AS1752" i="1"/>
  <c r="AS1644" i="1"/>
  <c r="AS1625" i="1"/>
  <c r="AS1394" i="1"/>
  <c r="AS1300" i="1"/>
  <c r="AS1092" i="1"/>
  <c r="AS2203" i="1"/>
  <c r="AS2191" i="1"/>
  <c r="AS2162" i="1"/>
  <c r="AS2145" i="1"/>
  <c r="AS2048" i="1"/>
  <c r="AS2005" i="1"/>
  <c r="AS1809" i="1"/>
  <c r="AS1797" i="1"/>
  <c r="AS1548" i="1"/>
  <c r="AS974" i="1"/>
  <c r="AS2260" i="1"/>
  <c r="AS2186" i="1"/>
  <c r="AS2128" i="1"/>
  <c r="AS2120" i="1"/>
  <c r="AS2106" i="1"/>
  <c r="AS2072" i="1"/>
  <c r="AS1975" i="1"/>
  <c r="AS1949" i="1"/>
  <c r="AS1897" i="1"/>
  <c r="AS1844" i="1"/>
  <c r="AS1795" i="1"/>
  <c r="AS1765" i="1"/>
  <c r="AS1724" i="1"/>
  <c r="AS1639" i="1"/>
  <c r="AS2340" i="1"/>
  <c r="AS2311" i="1"/>
  <c r="AS2298" i="1"/>
  <c r="AS2297" i="1"/>
  <c r="AS2251" i="1"/>
  <c r="AS2241" i="1"/>
  <c r="AS2213" i="1"/>
  <c r="AS2154" i="1"/>
  <c r="AS2150" i="1"/>
  <c r="AS2110" i="1"/>
  <c r="AS1952" i="1"/>
  <c r="AS1870" i="1"/>
  <c r="AS1814" i="1"/>
  <c r="AS1772" i="1"/>
  <c r="AS1660" i="1"/>
  <c r="AS1539" i="1"/>
  <c r="AS1479" i="1"/>
  <c r="AS2261" i="1"/>
  <c r="AS2252" i="1"/>
  <c r="AS2027" i="1"/>
  <c r="AS2017" i="1"/>
  <c r="AS1875" i="1"/>
  <c r="AS1541" i="1"/>
  <c r="AS1196" i="1"/>
  <c r="AS2238" i="1"/>
  <c r="AS2130" i="1"/>
  <c r="AS2086" i="1"/>
  <c r="AS2009" i="1"/>
  <c r="AS1967" i="1"/>
  <c r="AS1898" i="1"/>
  <c r="AS1796" i="1"/>
  <c r="AS1781" i="1"/>
  <c r="AS1778" i="1"/>
  <c r="AS1685" i="1"/>
  <c r="AS1612" i="1"/>
  <c r="AS1579" i="1"/>
  <c r="AS1267" i="1"/>
  <c r="AS1238" i="1"/>
  <c r="AS2158" i="1"/>
  <c r="AS2059" i="1"/>
  <c r="AS2041" i="1"/>
  <c r="AS1927" i="1"/>
  <c r="AS1908" i="1"/>
  <c r="AS1869" i="1"/>
  <c r="AS1725" i="1"/>
  <c r="AS1720" i="1"/>
  <c r="AS1713" i="1"/>
  <c r="AS1699" i="1"/>
  <c r="AS1697" i="1"/>
  <c r="AS1657" i="1"/>
  <c r="AS1522" i="1"/>
  <c r="AS1478" i="1"/>
  <c r="AS1439" i="1"/>
  <c r="AS1336" i="1"/>
  <c r="AS1324" i="1"/>
  <c r="AS912" i="1"/>
  <c r="AS2142" i="1"/>
  <c r="AS2098" i="1"/>
  <c r="AS2045" i="1"/>
  <c r="AS2012" i="1"/>
  <c r="AS1921" i="1"/>
  <c r="AS1889" i="1"/>
  <c r="AS1885" i="1"/>
  <c r="AS1839" i="1"/>
  <c r="AS1745" i="1"/>
  <c r="AS1703" i="1"/>
  <c r="AS1689" i="1"/>
  <c r="AS2182" i="1"/>
  <c r="AS2082" i="1"/>
  <c r="AS1819" i="1"/>
  <c r="AS1726" i="1"/>
  <c r="AS1671" i="1"/>
  <c r="AS1643" i="1"/>
  <c r="AS1514" i="1"/>
  <c r="AS1426" i="1"/>
  <c r="AS1417" i="1"/>
  <c r="AS1382" i="1"/>
  <c r="AS1358" i="1"/>
  <c r="AS2250" i="1"/>
  <c r="AS2166" i="1"/>
  <c r="AS2122" i="1"/>
  <c r="AS2042" i="1"/>
  <c r="AS1944" i="1"/>
  <c r="AS1928" i="1"/>
  <c r="AS1913" i="1"/>
  <c r="AS1886" i="1"/>
  <c r="AS1851" i="1"/>
  <c r="AS1813" i="1"/>
  <c r="AS1798" i="1"/>
  <c r="AS1777" i="1"/>
  <c r="AS1739" i="1"/>
  <c r="AS1729" i="1"/>
  <c r="AS1674" i="1"/>
  <c r="AS1641" i="1"/>
  <c r="AS1582" i="1"/>
  <c r="AS1311" i="1"/>
  <c r="AS1189" i="1"/>
  <c r="AS1901" i="1"/>
  <c r="AS1887" i="1"/>
  <c r="AS1865" i="1"/>
  <c r="AS1857" i="1"/>
  <c r="AS1829" i="1"/>
  <c r="AS1815" i="1"/>
  <c r="AS1793" i="1"/>
  <c r="AS1785" i="1"/>
  <c r="AS1757" i="1"/>
  <c r="AS1743" i="1"/>
  <c r="AS1702" i="1"/>
  <c r="AS1690" i="1"/>
  <c r="AS1649" i="1"/>
  <c r="AS1623" i="1"/>
  <c r="AS1473" i="1"/>
  <c r="AS1360" i="1"/>
  <c r="AS1124" i="1"/>
  <c r="AS1862" i="1"/>
  <c r="AS1861" i="1"/>
  <c r="AS1826" i="1"/>
  <c r="AS1790" i="1"/>
  <c r="AS1789" i="1"/>
  <c r="AS1754" i="1"/>
  <c r="AS1727" i="1"/>
  <c r="AS1696" i="1"/>
  <c r="AS1667" i="1"/>
  <c r="AS1654" i="1"/>
  <c r="AS1624" i="1"/>
  <c r="AS1572" i="1"/>
  <c r="AS1474" i="1"/>
  <c r="AS1407" i="1"/>
  <c r="AS1368" i="1"/>
  <c r="AS1330" i="1"/>
  <c r="AS1303" i="1"/>
  <c r="AS1165" i="1"/>
  <c r="AS2280" i="1"/>
  <c r="AS2268" i="1"/>
  <c r="AS2256" i="1"/>
  <c r="AS2244" i="1"/>
  <c r="AS2232" i="1"/>
  <c r="AS2220" i="1"/>
  <c r="AS2208" i="1"/>
  <c r="AS2196" i="1"/>
  <c r="AS2184" i="1"/>
  <c r="AS2172" i="1"/>
  <c r="AS2160" i="1"/>
  <c r="AS2148" i="1"/>
  <c r="AS2136" i="1"/>
  <c r="AS2124" i="1"/>
  <c r="AS2112" i="1"/>
  <c r="AS2100" i="1"/>
  <c r="AS2088" i="1"/>
  <c r="AS2076" i="1"/>
  <c r="AS2039" i="1"/>
  <c r="AS1732" i="1"/>
  <c r="AS1684" i="1"/>
  <c r="AS1629" i="1"/>
  <c r="AS1589" i="1"/>
  <c r="AS1555" i="1"/>
  <c r="AS1531" i="1"/>
  <c r="AS1490" i="1"/>
  <c r="AS1463" i="1"/>
  <c r="AS1250" i="1"/>
  <c r="AS1220" i="1"/>
  <c r="AS1877" i="1"/>
  <c r="AS1863" i="1"/>
  <c r="AS1841" i="1"/>
  <c r="AS1833" i="1"/>
  <c r="AS1805" i="1"/>
  <c r="AS1791" i="1"/>
  <c r="AS1769" i="1"/>
  <c r="AS1761" i="1"/>
  <c r="AS1737" i="1"/>
  <c r="AS1617" i="1"/>
  <c r="AS1591" i="1"/>
  <c r="AS1565" i="1"/>
  <c r="AS1549" i="1"/>
  <c r="AS1525" i="1"/>
  <c r="AS1375" i="1"/>
  <c r="AS1262" i="1"/>
  <c r="AS1088" i="1"/>
  <c r="AS1086" i="1"/>
  <c r="AS981" i="1"/>
  <c r="AS1956" i="1"/>
  <c r="AS1955" i="1"/>
  <c r="AS1922" i="1"/>
  <c r="AS1906" i="1"/>
  <c r="AS1899" i="1"/>
  <c r="AS1892" i="1"/>
  <c r="AS1827" i="1"/>
  <c r="AS1820" i="1"/>
  <c r="AS1755" i="1"/>
  <c r="AS1748" i="1"/>
  <c r="AS1738" i="1"/>
  <c r="AS1681" i="1"/>
  <c r="AS1677" i="1"/>
  <c r="AS1613" i="1"/>
  <c r="AS1570" i="1"/>
  <c r="AS1527" i="1"/>
  <c r="AS1395" i="1"/>
  <c r="AS1343" i="1"/>
  <c r="AS1268" i="1"/>
  <c r="AS1160" i="1"/>
  <c r="AS1101" i="1"/>
  <c r="AS1715" i="1"/>
  <c r="AS1708" i="1"/>
  <c r="AS1679" i="1"/>
  <c r="AS1672" i="1"/>
  <c r="AS1665" i="1"/>
  <c r="AS1588" i="1"/>
  <c r="AS1564" i="1"/>
  <c r="AS1444" i="1"/>
  <c r="AS1363" i="1"/>
  <c r="AS1169" i="1"/>
  <c r="AS1097" i="1"/>
  <c r="AS1636" i="1"/>
  <c r="AS1603" i="1"/>
  <c r="AS1596" i="1"/>
  <c r="AS1593" i="1"/>
  <c r="AS1529" i="1"/>
  <c r="AS1480" i="1"/>
  <c r="AS1466" i="1"/>
  <c r="AS1248" i="1"/>
  <c r="AS1130" i="1"/>
  <c r="AS1910" i="1"/>
  <c r="AS1904" i="1"/>
  <c r="AS1880" i="1"/>
  <c r="AS1856" i="1"/>
  <c r="AS1832" i="1"/>
  <c r="AS1808" i="1"/>
  <c r="AS1784" i="1"/>
  <c r="AS1760" i="1"/>
  <c r="AS1705" i="1"/>
  <c r="AS1637" i="1"/>
  <c r="AS1495" i="1"/>
  <c r="AS1481" i="1"/>
  <c r="AS1475" i="1"/>
  <c r="AS1411" i="1"/>
  <c r="AS1389" i="1"/>
  <c r="AS1315" i="1"/>
  <c r="AS1275" i="1"/>
  <c r="AS1174" i="1"/>
  <c r="AS1081" i="1"/>
  <c r="AS1655" i="1"/>
  <c r="AS1648" i="1"/>
  <c r="AS1638" i="1"/>
  <c r="AS1615" i="1"/>
  <c r="AS1577" i="1"/>
  <c r="AS1563" i="1"/>
  <c r="AS1493" i="1"/>
  <c r="AS1470" i="1"/>
  <c r="AS1442" i="1"/>
  <c r="AS1423" i="1"/>
  <c r="AS1420" i="1"/>
  <c r="AS1327" i="1"/>
  <c r="AS1281" i="1"/>
  <c r="AS1106" i="1"/>
  <c r="AS1075" i="1"/>
  <c r="AS1049" i="1"/>
  <c r="AS864" i="1"/>
  <c r="AS1911" i="1"/>
  <c r="AS1714" i="1"/>
  <c r="AS1678" i="1"/>
  <c r="AS1642" i="1"/>
  <c r="AS1584" i="1"/>
  <c r="AS1524" i="1"/>
  <c r="AS1519" i="1"/>
  <c r="AS1449" i="1"/>
  <c r="AS1367" i="1"/>
  <c r="AS1302" i="1"/>
  <c r="AS1070" i="1"/>
  <c r="AS1567" i="1"/>
  <c r="AS1559" i="1"/>
  <c r="AS1545" i="1"/>
  <c r="AS1434" i="1"/>
  <c r="AS1430" i="1"/>
  <c r="AS1427" i="1"/>
  <c r="AS1372" i="1"/>
  <c r="AS1321" i="1"/>
  <c r="AS1289" i="1"/>
  <c r="AS1276" i="1"/>
  <c r="AS882" i="1"/>
  <c r="AS1536" i="1"/>
  <c r="AS1500" i="1"/>
  <c r="AS1494" i="1"/>
  <c r="AS1483" i="1"/>
  <c r="AS1441" i="1"/>
  <c r="AS1402" i="1"/>
  <c r="AS1270" i="1"/>
  <c r="AS1172" i="1"/>
  <c r="AS1147" i="1"/>
  <c r="AS1133" i="1"/>
  <c r="AS1084" i="1"/>
  <c r="AS1517" i="1"/>
  <c r="AS1447" i="1"/>
  <c r="AS1432" i="1"/>
  <c r="AS1371" i="1"/>
  <c r="AS1354" i="1"/>
  <c r="AS1345" i="1"/>
  <c r="AS1199" i="1"/>
  <c r="AS1098" i="1"/>
  <c r="AS1061" i="1"/>
  <c r="AS1557" i="1"/>
  <c r="AS1467" i="1"/>
  <c r="AS1450" i="1"/>
  <c r="AS1391" i="1"/>
  <c r="AS1365" i="1"/>
  <c r="AS1277" i="1"/>
  <c r="AS1214" i="1"/>
  <c r="AS1176" i="1"/>
  <c r="AS1166" i="1"/>
  <c r="AS1128" i="1"/>
  <c r="AS984" i="1"/>
  <c r="AS881" i="1"/>
  <c r="AS1741" i="1"/>
  <c r="AS1717" i="1"/>
  <c r="AS1693" i="1"/>
  <c r="AS1669" i="1"/>
  <c r="AS1627" i="1"/>
  <c r="AS1608" i="1"/>
  <c r="AS1422" i="1"/>
  <c r="AS1317" i="1"/>
  <c r="AS913" i="1"/>
  <c r="AS911" i="1"/>
  <c r="AS1446" i="1"/>
  <c r="AS1435" i="1"/>
  <c r="AS1341" i="1"/>
  <c r="AS1310" i="1"/>
  <c r="AS1263" i="1"/>
  <c r="AS1186" i="1"/>
  <c r="AS972" i="1"/>
  <c r="AS956" i="1"/>
  <c r="AS1287" i="1"/>
  <c r="AS1175" i="1"/>
  <c r="AS1173" i="1"/>
  <c r="AS1087" i="1"/>
  <c r="AS1073" i="1"/>
  <c r="AS965" i="1"/>
  <c r="AS853" i="1"/>
  <c r="AS1511" i="1"/>
  <c r="AS1452" i="1"/>
  <c r="AS1399" i="1"/>
  <c r="AS1216" i="1"/>
  <c r="AS928" i="1"/>
  <c r="AS1406" i="1"/>
  <c r="AS1339" i="1"/>
  <c r="AS1319" i="1"/>
  <c r="AS1265" i="1"/>
  <c r="AS1243" i="1"/>
  <c r="AS1207" i="1"/>
  <c r="AS1200" i="1"/>
  <c r="AS1198" i="1"/>
  <c r="AS1523" i="1"/>
  <c r="AS1498" i="1"/>
  <c r="AS1487" i="1"/>
  <c r="AS1433" i="1"/>
  <c r="AS1421" i="1"/>
  <c r="AS1415" i="1"/>
  <c r="AS1387" i="1"/>
  <c r="AS1378" i="1"/>
  <c r="AS1351" i="1"/>
  <c r="AS1334" i="1"/>
  <c r="AS1231" i="1"/>
  <c r="AS1219" i="1"/>
  <c r="AS1203" i="1"/>
  <c r="AS980" i="1"/>
  <c r="AS892" i="1"/>
  <c r="AS834" i="1"/>
  <c r="AS824" i="1"/>
  <c r="AS1286" i="1"/>
  <c r="AS1252" i="1"/>
  <c r="AS1195" i="1"/>
  <c r="AS1188" i="1"/>
  <c r="AS1154" i="1"/>
  <c r="AS1121" i="1"/>
  <c r="AS1113" i="1"/>
  <c r="AS1108" i="1"/>
  <c r="AS1036" i="1"/>
  <c r="AS940" i="1"/>
  <c r="AS930" i="1"/>
  <c r="AS904" i="1"/>
  <c r="AS1282" i="1"/>
  <c r="AS1228" i="1"/>
  <c r="AS1161" i="1"/>
  <c r="AS1142" i="1"/>
  <c r="AS1112" i="1"/>
  <c r="AS1093" i="1"/>
  <c r="AS1042" i="1"/>
  <c r="AS1011" i="1"/>
  <c r="AS854" i="1"/>
  <c r="AS833" i="1"/>
  <c r="AS1507" i="1"/>
  <c r="AS1505" i="1"/>
  <c r="AS1459" i="1"/>
  <c r="AS1457" i="1"/>
  <c r="AS1403" i="1"/>
  <c r="AS1379" i="1"/>
  <c r="AS1355" i="1"/>
  <c r="AS1331" i="1"/>
  <c r="AS1307" i="1"/>
  <c r="AS1306" i="1"/>
  <c r="AS1283" i="1"/>
  <c r="AS1272" i="1"/>
  <c r="AS1264" i="1"/>
  <c r="AS1255" i="1"/>
  <c r="AS1183" i="1"/>
  <c r="AS1150" i="1"/>
  <c r="AS1126" i="1"/>
  <c r="AS1123" i="1"/>
  <c r="AS1090" i="1"/>
  <c r="AS1013" i="1"/>
  <c r="AS887" i="1"/>
  <c r="AS1201" i="1"/>
  <c r="AS1167" i="1"/>
  <c r="AS1158" i="1"/>
  <c r="AS1117" i="1"/>
  <c r="AS1096" i="1"/>
  <c r="AS950" i="1"/>
  <c r="AS939" i="1"/>
  <c r="AS936" i="1"/>
  <c r="AS1499" i="1"/>
  <c r="AS1451" i="1"/>
  <c r="AS1284" i="1"/>
  <c r="AS1240" i="1"/>
  <c r="AS1224" i="1"/>
  <c r="AS1194" i="1"/>
  <c r="AS1115" i="1"/>
  <c r="AS1094" i="1"/>
  <c r="AS1072" i="1"/>
  <c r="AS970" i="1"/>
  <c r="AS775" i="1"/>
  <c r="AS1134" i="1"/>
  <c r="AS1069" i="1"/>
  <c r="AS1033" i="1"/>
  <c r="AS1027" i="1"/>
  <c r="AS1024" i="1"/>
  <c r="AS903" i="1"/>
  <c r="AS872" i="1"/>
  <c r="AS861" i="1"/>
  <c r="AS817" i="1"/>
  <c r="AS751" i="1"/>
  <c r="AS749" i="1"/>
  <c r="AS645" i="1"/>
  <c r="AS1187" i="1"/>
  <c r="AS994" i="1"/>
  <c r="AS968" i="1"/>
  <c r="AS963" i="1"/>
  <c r="AS1141" i="1"/>
  <c r="AS1111" i="1"/>
  <c r="AS1082" i="1"/>
  <c r="AS987" i="1"/>
  <c r="AS947" i="1"/>
  <c r="AS945" i="1"/>
  <c r="AS914" i="1"/>
  <c r="AS847" i="1"/>
  <c r="AS688" i="1"/>
  <c r="AS1296" i="1"/>
  <c r="AS1294" i="1"/>
  <c r="AS1132" i="1"/>
  <c r="AS1105" i="1"/>
  <c r="AS1050" i="1"/>
  <c r="AS1014" i="1"/>
  <c r="AS1003" i="1"/>
  <c r="AS957" i="1"/>
  <c r="AS922" i="1"/>
  <c r="AS877" i="1"/>
  <c r="AS852" i="1"/>
  <c r="AS1191" i="1"/>
  <c r="AS1171" i="1"/>
  <c r="AS1152" i="1"/>
  <c r="AS1118" i="1"/>
  <c r="AS1062" i="1"/>
  <c r="AS1046" i="1"/>
  <c r="AS1039" i="1"/>
  <c r="AS1007" i="1"/>
  <c r="AS998" i="1"/>
  <c r="AS996" i="1"/>
  <c r="AS983" i="1"/>
  <c r="AS976" i="1"/>
  <c r="AS929" i="1"/>
  <c r="AS880" i="1"/>
  <c r="AS691" i="1"/>
  <c r="AS831" i="1"/>
  <c r="AS1035" i="1"/>
  <c r="AS809" i="1"/>
  <c r="AS886" i="1"/>
  <c r="AS952" i="1"/>
  <c r="AS958" i="1"/>
  <c r="AS962" i="1"/>
  <c r="AS1018" i="1"/>
  <c r="AS1019" i="1"/>
  <c r="AS1044" i="1"/>
  <c r="AS1066" i="1"/>
  <c r="AS1067" i="1"/>
  <c r="AS1068" i="1"/>
  <c r="AS1065" i="1"/>
  <c r="AS746" i="1"/>
  <c r="AS795" i="1"/>
  <c r="AS828" i="1"/>
  <c r="AS840" i="1"/>
  <c r="AS879" i="1"/>
  <c r="AS888" i="1"/>
  <c r="AS906" i="1"/>
  <c r="AS951" i="1"/>
  <c r="AS961" i="1"/>
  <c r="AS973" i="1"/>
  <c r="AS985" i="1"/>
  <c r="AS1004" i="1"/>
  <c r="AS1012" i="1"/>
  <c r="AS693" i="1"/>
  <c r="AS695" i="1"/>
  <c r="AS723" i="1"/>
  <c r="AS942" i="1"/>
  <c r="AS959" i="1"/>
  <c r="AS964" i="1"/>
  <c r="AS982" i="1"/>
  <c r="AS1028" i="1"/>
  <c r="AS1038" i="1"/>
  <c r="AS1409" i="1"/>
  <c r="AS1397" i="1"/>
  <c r="AS1385" i="1"/>
  <c r="AS1373" i="1"/>
  <c r="AS1361" i="1"/>
  <c r="AS1349" i="1"/>
  <c r="AS1337" i="1"/>
  <c r="AS1325" i="1"/>
  <c r="AS1313" i="1"/>
  <c r="AS1288" i="1"/>
  <c r="AS1260" i="1"/>
  <c r="AS1236" i="1"/>
  <c r="AS1212" i="1"/>
  <c r="AS1185" i="1"/>
  <c r="AS1159" i="1"/>
  <c r="AS1099" i="1"/>
  <c r="AS908" i="1"/>
  <c r="AS905" i="1"/>
  <c r="AS899" i="1"/>
  <c r="AS885" i="1"/>
  <c r="AS845" i="1"/>
  <c r="AS843" i="1"/>
  <c r="AS614" i="1"/>
  <c r="AS977" i="1"/>
  <c r="AS969" i="1"/>
  <c r="AS896" i="1"/>
  <c r="AS745" i="1"/>
  <c r="AS632" i="1"/>
  <c r="AS744" i="1"/>
  <c r="AS767" i="1"/>
  <c r="AS773" i="1"/>
  <c r="AS792" i="1"/>
  <c r="AS802" i="1"/>
  <c r="AS808" i="1"/>
  <c r="AS680" i="1"/>
  <c r="AS720" i="1"/>
  <c r="AS750" i="1"/>
  <c r="AS777" i="1"/>
  <c r="AS807" i="1"/>
  <c r="AS815" i="1"/>
  <c r="AS700" i="1"/>
  <c r="AS704" i="1"/>
  <c r="AS766" i="1"/>
  <c r="AS781" i="1"/>
  <c r="AS801" i="1"/>
  <c r="AS814" i="1"/>
  <c r="AS651" i="1"/>
  <c r="AS769" i="1"/>
  <c r="AS789" i="1"/>
  <c r="AS697" i="1"/>
  <c r="AS742" i="1"/>
  <c r="AS759" i="1"/>
  <c r="AS784" i="1"/>
  <c r="AS803" i="1"/>
  <c r="AS820" i="1"/>
  <c r="AS822" i="1"/>
  <c r="AS727" i="1"/>
  <c r="AS785" i="1"/>
  <c r="AS796" i="1"/>
  <c r="AS804" i="1"/>
  <c r="AS819" i="1"/>
  <c r="AS1006" i="1"/>
  <c r="AS1026" i="1"/>
  <c r="AS1047" i="1"/>
  <c r="AS771" i="1"/>
  <c r="AS810" i="1"/>
  <c r="AS846" i="1"/>
  <c r="AS857" i="1"/>
  <c r="AS858" i="1"/>
  <c r="AS874" i="1"/>
  <c r="AS891" i="1"/>
  <c r="AS898" i="1"/>
  <c r="AS909" i="1"/>
  <c r="AS925" i="1"/>
  <c r="AS753" i="1"/>
  <c r="AS768" i="1"/>
  <c r="AS779" i="1"/>
  <c r="AS990" i="1"/>
  <c r="AS1059" i="1"/>
  <c r="AS1131" i="1"/>
  <c r="AS586" i="1"/>
  <c r="AS739" i="1"/>
  <c r="AS760" i="1"/>
  <c r="AS790" i="1"/>
  <c r="AS839" i="1"/>
  <c r="AS844" i="1"/>
  <c r="AS856" i="1"/>
  <c r="AS862" i="1"/>
  <c r="AS873" i="1"/>
  <c r="AS889" i="1"/>
  <c r="AS917" i="1"/>
  <c r="AS924" i="1"/>
  <c r="AS578" i="1"/>
  <c r="AS783" i="1"/>
  <c r="AS870" i="1"/>
  <c r="AS740" i="1"/>
  <c r="AS761" i="1"/>
  <c r="AS780" i="1"/>
  <c r="AS837" i="1"/>
  <c r="AS841" i="1"/>
  <c r="AS876" i="1"/>
  <c r="AS1060" i="1"/>
  <c r="AS1048" i="1"/>
  <c r="AS1029" i="1"/>
  <c r="AS1021" i="1"/>
  <c r="AS955" i="1"/>
  <c r="AS937" i="1"/>
  <c r="AS848" i="1"/>
  <c r="AS829" i="1"/>
  <c r="AS813" i="1"/>
  <c r="AS716" i="1"/>
  <c r="AS1017" i="1"/>
  <c r="AS991" i="1"/>
  <c r="AS931" i="1"/>
  <c r="AS859" i="1"/>
  <c r="AS668" i="1"/>
  <c r="AS574" i="1"/>
  <c r="AS967" i="1"/>
  <c r="AS875" i="1"/>
  <c r="AS869" i="1"/>
  <c r="AS812" i="1"/>
  <c r="AS770" i="1"/>
  <c r="AS724" i="1"/>
  <c r="AS1034" i="1"/>
  <c r="AS992" i="1"/>
  <c r="AS975" i="1"/>
  <c r="AS865" i="1"/>
  <c r="AS816" i="1"/>
  <c r="AS1258" i="1"/>
  <c r="AS1246" i="1"/>
  <c r="AS1234" i="1"/>
  <c r="AS1222" i="1"/>
  <c r="AS1210" i="1"/>
  <c r="AS1179" i="1"/>
  <c r="AS1177" i="1"/>
  <c r="AS1153" i="1"/>
  <c r="AS1058" i="1"/>
  <c r="AS986" i="1"/>
  <c r="AS941" i="1"/>
  <c r="AS883" i="1"/>
  <c r="AS860" i="1"/>
  <c r="AS821" i="1"/>
  <c r="AS677" i="1"/>
  <c r="AS640" i="1"/>
  <c r="AS900" i="1"/>
  <c r="AS867" i="1"/>
  <c r="AS800" i="1"/>
  <c r="AS786" i="1"/>
  <c r="AS732" i="1"/>
  <c r="AS703" i="1"/>
  <c r="AS671" i="1"/>
  <c r="AS935" i="1"/>
  <c r="AS901" i="1"/>
  <c r="AS895" i="1"/>
  <c r="AS878" i="1"/>
  <c r="AS868" i="1"/>
  <c r="AS842" i="1"/>
  <c r="AS832" i="1"/>
  <c r="AS827" i="1"/>
  <c r="AS756" i="1"/>
  <c r="AS713" i="1"/>
  <c r="AS635" i="1"/>
  <c r="AS932" i="1"/>
  <c r="AS884" i="1"/>
  <c r="AS849" i="1"/>
  <c r="AS835" i="1"/>
  <c r="AS776" i="1"/>
  <c r="AS685" i="1"/>
  <c r="AS624" i="1"/>
  <c r="AS1135" i="1"/>
  <c r="AS1129" i="1"/>
  <c r="AS1063" i="1"/>
  <c r="AS1057" i="1"/>
  <c r="AS1023" i="1"/>
  <c r="AS993" i="1"/>
  <c r="AS989" i="1"/>
  <c r="AS944" i="1"/>
  <c r="AS919" i="1"/>
  <c r="AS897" i="1"/>
  <c r="AS890" i="1"/>
  <c r="AS920" i="1"/>
  <c r="AS836" i="1"/>
  <c r="AS830" i="1"/>
  <c r="AS823" i="1"/>
  <c r="AS735" i="1"/>
  <c r="AS674" i="1"/>
  <c r="AS1051" i="1"/>
  <c r="AS1045" i="1"/>
  <c r="AS1025" i="1"/>
  <c r="AS1005" i="1"/>
  <c r="AS933" i="1"/>
  <c r="AS926" i="1"/>
  <c r="AS863" i="1"/>
  <c r="AS850" i="1"/>
  <c r="AS826" i="1"/>
  <c r="AS788" i="1"/>
  <c r="AS774" i="1"/>
  <c r="AS799" i="1"/>
  <c r="AS764" i="1"/>
  <c r="AS649" i="1"/>
  <c r="AS811" i="1"/>
  <c r="AS794" i="1"/>
  <c r="AS755" i="1"/>
  <c r="AS708" i="1"/>
  <c r="AS699" i="1"/>
  <c r="AS689" i="1"/>
  <c r="AS619" i="1"/>
  <c r="AS748" i="1"/>
  <c r="AS657" i="1"/>
  <c r="AS669" i="1"/>
  <c r="AS705" i="1"/>
  <c r="AS722" i="1"/>
  <c r="AS648" i="1"/>
  <c r="AS678" i="1"/>
  <c r="AS692" i="1"/>
  <c r="AS721" i="1"/>
  <c r="AS729" i="1"/>
  <c r="AS730" i="1"/>
  <c r="AS719" i="1"/>
  <c r="AS743" i="1"/>
  <c r="AS670" i="1"/>
  <c r="AS698" i="1"/>
  <c r="AS741" i="1"/>
  <c r="AS754" i="1"/>
  <c r="AS758" i="1"/>
  <c r="AS806" i="1"/>
  <c r="AS762" i="1"/>
  <c r="AS696" i="1"/>
  <c r="AS573" i="1"/>
  <c r="AS1001" i="1"/>
  <c r="AS999" i="1"/>
  <c r="AS797" i="1"/>
  <c r="AS791" i="1"/>
  <c r="AS787" i="1"/>
  <c r="AS772" i="1"/>
  <c r="AS694" i="1"/>
  <c r="AS633" i="1"/>
  <c r="AS782" i="1"/>
  <c r="AS709" i="1"/>
  <c r="AS943" i="1"/>
  <c r="AS938" i="1"/>
  <c r="AS907" i="1"/>
  <c r="AS902" i="1"/>
  <c r="AS871" i="1"/>
  <c r="AS866" i="1"/>
  <c r="AS798" i="1"/>
  <c r="AS763" i="1"/>
  <c r="AS728" i="1"/>
  <c r="AS630" i="1"/>
  <c r="AS580" i="1"/>
  <c r="AS757" i="1"/>
  <c r="AS733" i="1"/>
  <c r="AS717" i="1"/>
  <c r="AS673" i="1"/>
  <c r="AS638" i="1"/>
  <c r="AS604" i="1"/>
  <c r="AS734" i="1"/>
  <c r="AS686" i="1"/>
  <c r="AS683" i="1"/>
  <c r="AS589" i="1"/>
  <c r="AS582" i="1"/>
  <c r="AS602" i="1"/>
  <c r="AS712" i="1"/>
  <c r="AS714" i="1"/>
  <c r="AS718" i="1"/>
  <c r="AS646" i="1"/>
  <c r="AS660" i="1"/>
  <c r="AS667" i="1"/>
  <c r="AS684" i="1"/>
  <c r="AS600" i="1"/>
  <c r="AS615" i="1"/>
  <c r="AS570" i="1"/>
  <c r="AS658" i="1"/>
  <c r="AS676" i="1"/>
  <c r="AS644" i="1"/>
  <c r="AS710" i="1"/>
  <c r="AS687" i="1"/>
  <c r="AS672" i="1"/>
  <c r="AS625" i="1"/>
  <c r="AS747" i="1"/>
  <c r="AS737" i="1"/>
  <c r="AS731" i="1"/>
  <c r="AS715" i="1"/>
  <c r="AS701" i="1"/>
  <c r="AS681" i="1"/>
  <c r="AS650" i="1"/>
  <c r="AS618" i="1"/>
  <c r="AS598" i="1"/>
  <c r="AS590" i="1"/>
  <c r="AS585" i="1"/>
  <c r="AS711" i="1"/>
  <c r="AS690" i="1"/>
  <c r="AS664" i="1"/>
  <c r="AS653" i="1"/>
  <c r="AS634" i="1"/>
  <c r="AS612" i="1"/>
  <c r="AS572" i="1"/>
  <c r="AS661" i="1"/>
  <c r="AS610" i="1"/>
  <c r="AS675" i="1"/>
  <c r="AS662" i="1"/>
  <c r="AS659" i="1"/>
  <c r="AS628" i="1"/>
  <c r="AS622" i="1"/>
  <c r="AS611" i="1"/>
  <c r="AS605" i="1"/>
  <c r="AS738" i="1"/>
  <c r="AS736" i="1"/>
  <c r="AS682" i="1"/>
  <c r="AS666" i="1"/>
  <c r="AS665" i="1"/>
  <c r="AS725" i="1"/>
  <c r="AS639" i="1"/>
  <c r="AS629" i="1"/>
  <c r="AS597" i="1"/>
  <c r="AS591" i="1"/>
  <c r="AS579" i="1"/>
  <c r="AS642" i="1"/>
  <c r="AS663" i="1"/>
  <c r="AS581" i="1"/>
  <c r="AS596" i="1"/>
  <c r="AS603" i="1"/>
  <c r="AS606" i="1"/>
  <c r="AS647" i="1"/>
  <c r="AS588" i="1"/>
  <c r="AS599" i="1"/>
  <c r="AS616" i="1"/>
  <c r="AS626" i="1"/>
  <c r="AS594" i="1"/>
  <c r="AS655" i="1"/>
  <c r="AS643" i="1"/>
  <c r="AS593" i="1"/>
  <c r="AS609" i="1"/>
  <c r="AS621" i="1"/>
  <c r="AS627" i="1"/>
  <c r="AS652" i="1"/>
  <c r="AS569" i="1"/>
  <c r="AS575" i="1"/>
  <c r="AS654" i="1"/>
  <c r="AS608" i="1"/>
  <c r="AS601" i="1"/>
  <c r="AS587" i="1"/>
  <c r="AS631" i="1"/>
  <c r="AS623" i="1"/>
  <c r="AS592" i="1"/>
  <c r="AS584" i="1"/>
  <c r="AS576" i="1"/>
  <c r="AS641" i="1"/>
  <c r="AS636" i="1"/>
  <c r="AS620" i="1"/>
  <c r="AS617" i="1"/>
  <c r="AS613" i="1"/>
  <c r="AS595" i="1"/>
  <c r="AS583" i="1"/>
  <c r="AS571" i="1"/>
  <c r="AS637" i="1"/>
  <c r="AS607" i="1"/>
  <c r="AS577" i="1"/>
  <c r="AL655" i="1" l="1"/>
  <c r="AL599" i="1"/>
  <c r="AN599" i="1" s="1"/>
  <c r="AL667" i="1"/>
  <c r="AL673" i="1"/>
  <c r="AL570" i="1"/>
  <c r="AL598" i="1"/>
  <c r="AM598" i="1" s="1"/>
  <c r="AL649" i="1"/>
  <c r="AM649" i="1" s="1"/>
  <c r="AL697" i="1"/>
  <c r="AM697" i="1" s="1"/>
  <c r="AL627" i="1"/>
  <c r="AM627" i="1" s="1"/>
  <c r="AL624" i="1"/>
  <c r="AM624" i="1" s="1"/>
  <c r="AL703" i="1"/>
  <c r="AN703" i="1" s="1"/>
  <c r="AL613" i="1"/>
  <c r="AN613" i="1" s="1"/>
  <c r="AL679" i="1"/>
  <c r="AM679" i="1" s="1"/>
  <c r="AL623" i="1"/>
  <c r="AM623" i="1" s="1"/>
  <c r="AL602" i="1"/>
  <c r="AN602" i="1" s="1"/>
  <c r="AL691" i="1"/>
  <c r="AM691" i="1" s="1"/>
  <c r="AL583" i="1"/>
  <c r="AN583" i="1" s="1"/>
  <c r="AL581" i="1"/>
  <c r="AN581" i="1" s="1"/>
  <c r="AL709" i="1"/>
  <c r="AN709" i="1" s="1"/>
  <c r="AL571" i="1"/>
  <c r="AN571" i="1" s="1"/>
  <c r="AL715" i="1"/>
  <c r="AN715" i="1" s="1"/>
  <c r="AL600" i="1"/>
  <c r="AM600" i="1" s="1"/>
  <c r="AL601" i="1"/>
  <c r="AN601" i="1" s="1"/>
  <c r="AL594" i="1"/>
  <c r="AN594" i="1" s="1"/>
  <c r="AL615" i="1"/>
  <c r="AM615" i="1" s="1"/>
  <c r="AL593" i="1"/>
  <c r="AM593" i="1" s="1"/>
  <c r="AL727" i="1"/>
  <c r="AN727" i="1" s="1"/>
  <c r="AL733" i="1"/>
  <c r="AM733" i="1" s="1"/>
  <c r="AL618" i="1"/>
  <c r="AN618" i="1" s="1"/>
  <c r="AL587" i="1"/>
  <c r="AM587" i="1" s="1"/>
  <c r="AL630" i="1"/>
  <c r="AN630" i="1" s="1"/>
  <c r="AL625" i="1"/>
  <c r="AN625" i="1" s="1"/>
  <c r="AL572" i="1"/>
  <c r="AN572" i="1" s="1"/>
  <c r="AL660" i="1"/>
  <c r="AM660" i="1" s="1"/>
  <c r="D172" i="1"/>
  <c r="C64" i="1" s="1"/>
  <c r="AL661" i="1"/>
  <c r="AM661" i="1" s="1"/>
  <c r="AL586" i="1"/>
  <c r="AN586" i="1" s="1"/>
  <c r="AL721" i="1"/>
  <c r="AN721" i="1" s="1"/>
  <c r="AL582" i="1"/>
  <c r="AM582" i="1" s="1"/>
  <c r="AL592" i="1"/>
  <c r="AN592" i="1" s="1"/>
  <c r="AL584" i="1"/>
  <c r="AN584" i="1" s="1"/>
  <c r="AL685" i="1"/>
  <c r="AM685" i="1" s="1"/>
  <c r="AL880" i="1"/>
  <c r="AM880" i="1" s="1"/>
  <c r="AL812" i="1"/>
  <c r="AN812" i="1" s="1"/>
  <c r="AL1080" i="1"/>
  <c r="AN1080" i="1" s="1"/>
  <c r="AL779" i="1"/>
  <c r="AM779" i="1" s="1"/>
  <c r="AL1100" i="1"/>
  <c r="AM1100" i="1" s="1"/>
  <c r="AL674" i="1"/>
  <c r="AN674" i="1" s="1"/>
  <c r="AL801" i="1"/>
  <c r="AM801" i="1" s="1"/>
  <c r="AL736" i="1"/>
  <c r="AN736" i="1" s="1"/>
  <c r="AL591" i="1"/>
  <c r="AN591" i="1" s="1"/>
  <c r="AL954" i="1"/>
  <c r="AN954" i="1" s="1"/>
  <c r="AL1804" i="1"/>
  <c r="AN1804" i="1" s="1"/>
  <c r="AL822" i="1"/>
  <c r="AN822" i="1" s="1"/>
  <c r="AL1274" i="1"/>
  <c r="AN1274" i="1" s="1"/>
  <c r="AL1258" i="1"/>
  <c r="AM1258" i="1" s="1"/>
  <c r="AL1188" i="1"/>
  <c r="AM1188" i="1" s="1"/>
  <c r="AL688" i="1"/>
  <c r="AN688" i="1" s="1"/>
  <c r="AL1515" i="1"/>
  <c r="AN1515" i="1" s="1"/>
  <c r="AL641" i="1"/>
  <c r="AL1309" i="1"/>
  <c r="AN1309" i="1" s="1"/>
  <c r="AL637" i="1"/>
  <c r="AM637" i="1" s="1"/>
  <c r="AL1048" i="1"/>
  <c r="AM1048" i="1" s="1"/>
  <c r="AL682" i="1"/>
  <c r="AN682" i="1" s="1"/>
  <c r="AL1208" i="1"/>
  <c r="AN1208" i="1" s="1"/>
  <c r="AL1381" i="1"/>
  <c r="AM1381" i="1" s="1"/>
  <c r="AL979" i="1"/>
  <c r="AM979" i="1" s="1"/>
  <c r="AL855" i="1"/>
  <c r="AN855" i="1" s="1"/>
  <c r="AL632" i="1"/>
  <c r="AN632" i="1" s="1"/>
  <c r="AL1815" i="1"/>
  <c r="AM1815" i="1" s="1"/>
  <c r="AL834" i="1"/>
  <c r="AM834" i="1" s="1"/>
  <c r="AL856" i="1"/>
  <c r="AM856" i="1" s="1"/>
  <c r="AL1492" i="1"/>
  <c r="AM1492" i="1" s="1"/>
  <c r="AL1171" i="1"/>
  <c r="AN1171" i="1" s="1"/>
  <c r="AL645" i="1"/>
  <c r="AN645" i="1" s="1"/>
  <c r="AL1028" i="1"/>
  <c r="AM1028" i="1" s="1"/>
  <c r="AL1001" i="1"/>
  <c r="AM1001" i="1" s="1"/>
  <c r="AL756" i="1"/>
  <c r="AN756" i="1" s="1"/>
  <c r="AL998" i="1"/>
  <c r="AL764" i="1"/>
  <c r="AM764" i="1" s="1"/>
  <c r="AL841" i="1"/>
  <c r="AM841" i="1" s="1"/>
  <c r="AL871" i="1"/>
  <c r="AN871" i="1" s="1"/>
  <c r="AL1400" i="1"/>
  <c r="AL985" i="1"/>
  <c r="AM985" i="1" s="1"/>
  <c r="AL675" i="1"/>
  <c r="AM675" i="1" s="1"/>
  <c r="AL723" i="1"/>
  <c r="AN723" i="1" s="1"/>
  <c r="AL1486" i="1"/>
  <c r="AM1486" i="1" s="1"/>
  <c r="AL1170" i="1"/>
  <c r="AM1170" i="1" s="1"/>
  <c r="AL741" i="1"/>
  <c r="AL850" i="1"/>
  <c r="AM850" i="1" s="1"/>
  <c r="AL597" i="1"/>
  <c r="AM597" i="1" s="1"/>
  <c r="AL1409" i="1"/>
  <c r="AM1409" i="1" s="1"/>
  <c r="AL1324" i="1"/>
  <c r="AL1061" i="1"/>
  <c r="AM1061" i="1" s="1"/>
  <c r="AL913" i="1"/>
  <c r="AN913" i="1" s="1"/>
  <c r="AL1024" i="1"/>
  <c r="AM1024" i="1" s="1"/>
  <c r="AL607" i="1"/>
  <c r="AN607" i="1" s="1"/>
  <c r="AL791" i="1"/>
  <c r="AM791" i="1" s="1"/>
  <c r="AL895" i="1"/>
  <c r="AM895" i="1" s="1"/>
  <c r="AL1229" i="1"/>
  <c r="AM1229" i="1" s="1"/>
  <c r="AL1187" i="1"/>
  <c r="AM1187" i="1" s="1"/>
  <c r="AL817" i="1"/>
  <c r="AM817" i="1" s="1"/>
  <c r="AL1244" i="1"/>
  <c r="AN1244" i="1" s="1"/>
  <c r="AL1165" i="1"/>
  <c r="AM1165" i="1" s="1"/>
  <c r="AL1207" i="1"/>
  <c r="AM1207" i="1" s="1"/>
  <c r="AL1168" i="1"/>
  <c r="AN1168" i="1" s="1"/>
  <c r="AL1141" i="1"/>
  <c r="AN1141" i="1" s="1"/>
  <c r="AL705" i="1"/>
  <c r="AM705" i="1" s="1"/>
  <c r="AL737" i="1"/>
  <c r="AM737" i="1" s="1"/>
  <c r="AL669" i="1"/>
  <c r="AL849" i="1"/>
  <c r="AN849" i="1" s="1"/>
  <c r="AL1019" i="1"/>
  <c r="AM1019" i="1" s="1"/>
  <c r="AL1149" i="1"/>
  <c r="AM1149" i="1" s="1"/>
  <c r="AL1174" i="1"/>
  <c r="AM1174" i="1" s="1"/>
  <c r="AL626" i="1"/>
  <c r="AM626" i="1" s="1"/>
  <c r="AL1097" i="1"/>
  <c r="AM1097" i="1" s="1"/>
  <c r="AL951" i="1"/>
  <c r="AN951" i="1" s="1"/>
  <c r="AL772" i="1"/>
  <c r="AM772" i="1" s="1"/>
  <c r="AL982" i="1"/>
  <c r="AM982" i="1" s="1"/>
  <c r="AL747" i="1"/>
  <c r="AM747" i="1" s="1"/>
  <c r="AL1007" i="1"/>
  <c r="AN1007" i="1" s="1"/>
  <c r="AL1057" i="1"/>
  <c r="AM1057" i="1" s="1"/>
  <c r="AL1005" i="1"/>
  <c r="AN1005" i="1" s="1"/>
  <c r="AL1316" i="1"/>
  <c r="AM1316" i="1" s="1"/>
  <c r="AL925" i="1"/>
  <c r="AM925" i="1" s="1"/>
  <c r="AL663" i="1"/>
  <c r="AM663" i="1" s="1"/>
  <c r="AL1878" i="1"/>
  <c r="AN1878" i="1" s="1"/>
  <c r="AL793" i="1"/>
  <c r="AM793" i="1" s="1"/>
  <c r="AL1839" i="1"/>
  <c r="AN1839" i="1" s="1"/>
  <c r="AL1307" i="1"/>
  <c r="AN1307" i="1" s="1"/>
  <c r="AL1265" i="1"/>
  <c r="AM1265" i="1" s="1"/>
  <c r="AL1841" i="1"/>
  <c r="AN1841" i="1" s="1"/>
  <c r="AL1238" i="1"/>
  <c r="AN1238" i="1" s="1"/>
  <c r="AL1823" i="1"/>
  <c r="AM1823" i="1" s="1"/>
  <c r="AL745" i="1"/>
  <c r="AM745" i="1" s="1"/>
  <c r="AL802" i="1"/>
  <c r="AM802" i="1" s="1"/>
  <c r="AL671" i="1"/>
  <c r="AN671" i="1" s="1"/>
  <c r="AL965" i="1"/>
  <c r="AN965" i="1" s="1"/>
  <c r="AL964" i="1"/>
  <c r="AL1085" i="1"/>
  <c r="AN1085" i="1" s="1"/>
  <c r="AL1503" i="1"/>
  <c r="AM1503" i="1" s="1"/>
  <c r="AL1390" i="1"/>
  <c r="AL1429" i="1"/>
  <c r="AM1429" i="1" s="1"/>
  <c r="AL1407" i="1"/>
  <c r="AM1407" i="1" s="1"/>
  <c r="AL1318" i="1"/>
  <c r="AN1318" i="1" s="1"/>
  <c r="AL1016" i="1"/>
  <c r="AN1016" i="1" s="1"/>
  <c r="AL831" i="1"/>
  <c r="AN831" i="1" s="1"/>
  <c r="AL734" i="1"/>
  <c r="AM734" i="1" s="1"/>
  <c r="AL986" i="1"/>
  <c r="AM986" i="1" s="1"/>
  <c r="AL843" i="1"/>
  <c r="AM843" i="1" s="1"/>
  <c r="AL878" i="1"/>
  <c r="AM878" i="1" s="1"/>
  <c r="AL1058" i="1"/>
  <c r="AM1058" i="1" s="1"/>
  <c r="AL647" i="1"/>
  <c r="AL1329" i="1"/>
  <c r="AN1329" i="1" s="1"/>
  <c r="AL909" i="1"/>
  <c r="AN909" i="1" s="1"/>
  <c r="AL1094" i="1"/>
  <c r="AM1094" i="1" s="1"/>
  <c r="AL662" i="1"/>
  <c r="AM662" i="1" s="1"/>
  <c r="AL1336" i="1"/>
  <c r="AM1336" i="1" s="1"/>
  <c r="AL1049" i="1"/>
  <c r="AN1049" i="1" s="1"/>
  <c r="AL969" i="1"/>
  <c r="AL743" i="1"/>
  <c r="AM743" i="1" s="1"/>
  <c r="AL1310" i="1"/>
  <c r="AM1310" i="1" s="1"/>
  <c r="AL1784" i="1"/>
  <c r="AM1784" i="1" s="1"/>
  <c r="AL1145" i="1"/>
  <c r="AM1145" i="1" s="1"/>
  <c r="AL1180" i="1"/>
  <c r="AL1411" i="1"/>
  <c r="AM1411" i="1" s="1"/>
  <c r="AL1782" i="1"/>
  <c r="AN1782" i="1" s="1"/>
  <c r="AL896" i="1"/>
  <c r="AM896" i="1" s="1"/>
  <c r="AL1268" i="1"/>
  <c r="AN1268" i="1" s="1"/>
  <c r="AL1767" i="1"/>
  <c r="AN1767" i="1" s="1"/>
  <c r="AL1079" i="1"/>
  <c r="AN1079" i="1" s="1"/>
  <c r="AL927" i="1"/>
  <c r="AM927" i="1" s="1"/>
  <c r="AL1403" i="1"/>
  <c r="AN1403" i="1" s="1"/>
  <c r="AL1633" i="1"/>
  <c r="AN1633" i="1" s="1"/>
  <c r="AL840" i="1"/>
  <c r="AN840" i="1" s="1"/>
  <c r="AL1186" i="1"/>
  <c r="AL1184" i="1"/>
  <c r="AM1184" i="1" s="1"/>
  <c r="AL823" i="1"/>
  <c r="AN823" i="1" s="1"/>
  <c r="AL759" i="1"/>
  <c r="AM759" i="1" s="1"/>
  <c r="AL732" i="1"/>
  <c r="AN732" i="1" s="1"/>
  <c r="AL917" i="1"/>
  <c r="AM917" i="1" s="1"/>
  <c r="AL644" i="1"/>
  <c r="AM644" i="1" s="1"/>
  <c r="AL1219" i="1"/>
  <c r="AM1219" i="1" s="1"/>
  <c r="AL1687" i="1"/>
  <c r="AM1687" i="1" s="1"/>
  <c r="AL873" i="1"/>
  <c r="AL898" i="1"/>
  <c r="AM898" i="1" s="1"/>
  <c r="AL1367" i="1"/>
  <c r="AM1367" i="1" s="1"/>
  <c r="AL1597" i="1"/>
  <c r="AM1597" i="1" s="1"/>
  <c r="AL1346" i="1"/>
  <c r="AN1346" i="1" s="1"/>
  <c r="AL1124" i="1"/>
  <c r="AM1124" i="1" s="1"/>
  <c r="AL1227" i="1"/>
  <c r="AN1227" i="1" s="1"/>
  <c r="AL1179" i="1"/>
  <c r="AM1179" i="1" s="1"/>
  <c r="AL773" i="1"/>
  <c r="AM773" i="1" s="1"/>
  <c r="AL752" i="1"/>
  <c r="AL701" i="1"/>
  <c r="AN701" i="1" s="1"/>
  <c r="AL914" i="1"/>
  <c r="AM914" i="1" s="1"/>
  <c r="AL636" i="1"/>
  <c r="AM636" i="1" s="1"/>
  <c r="AL1074" i="1"/>
  <c r="AM1074" i="1" s="1"/>
  <c r="AL1614" i="1"/>
  <c r="AN1614" i="1" s="1"/>
  <c r="AL1283" i="1"/>
  <c r="AM1283" i="1" s="1"/>
  <c r="AL891" i="1"/>
  <c r="AN891" i="1" s="1"/>
  <c r="AL1282" i="1"/>
  <c r="AM1282" i="1" s="1"/>
  <c r="AL1593" i="1"/>
  <c r="AM1593" i="1" s="1"/>
  <c r="AL1342" i="1"/>
  <c r="AL1068" i="1"/>
  <c r="AM1068" i="1" s="1"/>
  <c r="AL665" i="1"/>
  <c r="AL1455" i="1"/>
  <c r="AM1455" i="1" s="1"/>
  <c r="AL1047" i="1"/>
  <c r="AN1047" i="1" s="1"/>
  <c r="AL1164" i="1"/>
  <c r="AL792" i="1"/>
  <c r="AM792" i="1" s="1"/>
  <c r="AL1398" i="1"/>
  <c r="AN1398" i="1" s="1"/>
  <c r="AL1089" i="1"/>
  <c r="AL984" i="1"/>
  <c r="AL1015" i="1"/>
  <c r="AL760" i="1"/>
  <c r="AN760" i="1" s="1"/>
  <c r="AL716" i="1"/>
  <c r="AN716" i="1" s="1"/>
  <c r="AL960" i="1"/>
  <c r="AL942" i="1"/>
  <c r="AM942" i="1" s="1"/>
  <c r="AL899" i="1"/>
  <c r="AM899" i="1" s="1"/>
  <c r="AL739" i="1"/>
  <c r="AN739" i="1" s="1"/>
  <c r="AL948" i="1"/>
  <c r="AN948" i="1" s="1"/>
  <c r="AL868" i="1"/>
  <c r="AM868" i="1" s="1"/>
  <c r="AL1586" i="1"/>
  <c r="AM1586" i="1" s="1"/>
  <c r="AL1095" i="1"/>
  <c r="AM1095" i="1" s="1"/>
  <c r="AL780" i="1"/>
  <c r="AN780" i="1" s="1"/>
  <c r="AL1341" i="1"/>
  <c r="AM1341" i="1" s="1"/>
  <c r="AL1277" i="1"/>
  <c r="AL1729" i="1"/>
  <c r="AM1729" i="1" s="1"/>
  <c r="AL1247" i="1"/>
  <c r="AM1247" i="1" s="1"/>
  <c r="AL1163" i="1"/>
  <c r="AN1163" i="1" s="1"/>
  <c r="AL1021" i="1"/>
  <c r="AN1021" i="1" s="1"/>
  <c r="AL887" i="1"/>
  <c r="AM887" i="1" s="1"/>
  <c r="AL1000" i="1"/>
  <c r="AL704" i="1"/>
  <c r="AL795" i="1"/>
  <c r="AM795" i="1" s="1"/>
  <c r="AL956" i="1"/>
  <c r="AN956" i="1" s="1"/>
  <c r="AL935" i="1"/>
  <c r="AM935" i="1" s="1"/>
  <c r="AL821" i="1"/>
  <c r="AN821" i="1" s="1"/>
  <c r="AL681" i="1"/>
  <c r="AM681" i="1" s="1"/>
  <c r="AL1435" i="1"/>
  <c r="AN1435" i="1" s="1"/>
  <c r="AL683" i="1"/>
  <c r="AN683" i="1" s="1"/>
  <c r="AL1574" i="1"/>
  <c r="AL1084" i="1"/>
  <c r="AL1278" i="1"/>
  <c r="AM1278" i="1" s="1"/>
  <c r="AL1202" i="1"/>
  <c r="AM1202" i="1" s="1"/>
  <c r="AL1267" i="1"/>
  <c r="AM1267" i="1" s="1"/>
  <c r="AL1665" i="1"/>
  <c r="AM1665" i="1" s="1"/>
  <c r="AL1242" i="1"/>
  <c r="AM1242" i="1" s="1"/>
  <c r="AL1107" i="1"/>
  <c r="AN1107" i="1" s="1"/>
  <c r="AL828" i="1"/>
  <c r="AN828" i="1" s="1"/>
  <c r="AL1185" i="1"/>
  <c r="AM1185" i="1" s="1"/>
  <c r="AL1288" i="1"/>
  <c r="AN1288" i="1" s="1"/>
  <c r="AL617" i="1"/>
  <c r="AM617" i="1" s="1"/>
  <c r="AL763" i="1"/>
  <c r="AM763" i="1" s="1"/>
  <c r="AL696" i="1"/>
  <c r="AL798" i="1"/>
  <c r="AM798" i="1" s="1"/>
  <c r="AL728" i="1"/>
  <c r="AL906" i="1"/>
  <c r="AM906" i="1" s="1"/>
  <c r="AL614" i="1"/>
  <c r="AL1279" i="1"/>
  <c r="AM1279" i="1" s="1"/>
  <c r="AL1849" i="1"/>
  <c r="AM1849" i="1" s="1"/>
  <c r="AL1466" i="1"/>
  <c r="AM1466" i="1" s="1"/>
  <c r="AL1192" i="1"/>
  <c r="AN1192" i="1" s="1"/>
  <c r="AL1011" i="1"/>
  <c r="AL1017" i="1"/>
  <c r="AM1017" i="1" s="1"/>
  <c r="AL944" i="1"/>
  <c r="AN944" i="1" s="1"/>
  <c r="AL1497" i="1"/>
  <c r="AN1497" i="1" s="1"/>
  <c r="AL865" i="1"/>
  <c r="AM865" i="1" s="1"/>
  <c r="AL1328" i="1"/>
  <c r="AM1328" i="1" s="1"/>
  <c r="AL1259" i="1"/>
  <c r="AM1259" i="1" s="1"/>
  <c r="AL921" i="1"/>
  <c r="AL1112" i="1"/>
  <c r="AN1112" i="1" s="1"/>
  <c r="AL919" i="1"/>
  <c r="AM919" i="1" s="1"/>
  <c r="AL603" i="1"/>
  <c r="AM603" i="1" s="1"/>
  <c r="AL670" i="1"/>
  <c r="AM670" i="1" s="1"/>
  <c r="AL606" i="1"/>
  <c r="AM606" i="1" s="1"/>
  <c r="AL765" i="1"/>
  <c r="AM765" i="1" s="1"/>
  <c r="AL839" i="1"/>
  <c r="AL846" i="1"/>
  <c r="AM846" i="1" s="1"/>
  <c r="AL835" i="1"/>
  <c r="AM835" i="1" s="1"/>
  <c r="AL1214" i="1"/>
  <c r="AN1214" i="1" s="1"/>
  <c r="AL1382" i="1"/>
  <c r="AL861" i="1"/>
  <c r="AM861" i="1" s="1"/>
  <c r="AL1699" i="1"/>
  <c r="AN1699" i="1" s="1"/>
  <c r="AL1439" i="1"/>
  <c r="AM1439" i="1" s="1"/>
  <c r="AL710" i="1"/>
  <c r="AM710" i="1" s="1"/>
  <c r="AL750" i="1"/>
  <c r="AN750" i="1" s="1"/>
  <c r="AL590" i="1"/>
  <c r="AN590" i="1" s="1"/>
  <c r="AL972" i="1"/>
  <c r="AL1128" i="1"/>
  <c r="AM1128" i="1" s="1"/>
  <c r="AL1708" i="1"/>
  <c r="AN1708" i="1" s="1"/>
  <c r="AL1389" i="1"/>
  <c r="AM1389" i="1" s="1"/>
  <c r="AL816" i="1"/>
  <c r="AN816" i="1" s="1"/>
  <c r="AL977" i="1"/>
  <c r="AM977" i="1" s="1"/>
  <c r="AL1010" i="1"/>
  <c r="AL1255" i="1"/>
  <c r="AM1255" i="1" s="1"/>
  <c r="AL902" i="1"/>
  <c r="AM902" i="1" s="1"/>
  <c r="AL1096" i="1"/>
  <c r="AM1096" i="1" s="1"/>
  <c r="AL908" i="1"/>
  <c r="AL595" i="1"/>
  <c r="AM595" i="1" s="1"/>
  <c r="AL629" i="1"/>
  <c r="AM629" i="1" s="1"/>
  <c r="AL580" i="1"/>
  <c r="AN580" i="1" s="1"/>
  <c r="AL762" i="1"/>
  <c r="AM762" i="1" s="1"/>
  <c r="AL814" i="1"/>
  <c r="AN814" i="1" s="1"/>
  <c r="AL832" i="1"/>
  <c r="AM832" i="1" s="1"/>
  <c r="AL761" i="1"/>
  <c r="AM761" i="1" s="1"/>
  <c r="AL1193" i="1"/>
  <c r="AN1193" i="1" s="1"/>
  <c r="AL1320" i="1"/>
  <c r="AM1320" i="1" s="1"/>
  <c r="AL813" i="1"/>
  <c r="AN813" i="1" s="1"/>
  <c r="AL1695" i="1"/>
  <c r="AM1695" i="1" s="1"/>
  <c r="AL1352" i="1"/>
  <c r="AM1352" i="1" s="1"/>
  <c r="AL1299" i="1"/>
  <c r="AN1299" i="1" s="1"/>
  <c r="AL611" i="1"/>
  <c r="AN611" i="1" s="1"/>
  <c r="AL1416" i="1"/>
  <c r="AM1416" i="1" s="1"/>
  <c r="AL854" i="1"/>
  <c r="AN854" i="1" s="1"/>
  <c r="AL1098" i="1"/>
  <c r="AM1098" i="1" s="1"/>
  <c r="AL1689" i="1"/>
  <c r="AN1689" i="1" s="1"/>
  <c r="AL1340" i="1"/>
  <c r="AM1340" i="1" s="1"/>
  <c r="AL643" i="1"/>
  <c r="AN643" i="1" s="1"/>
  <c r="AL924" i="1"/>
  <c r="AN924" i="1" s="1"/>
  <c r="AL922" i="1"/>
  <c r="AN922" i="1" s="1"/>
  <c r="AL1109" i="1"/>
  <c r="AM1109" i="1" s="1"/>
  <c r="AL1292" i="1"/>
  <c r="AM1292" i="1" s="1"/>
  <c r="AL911" i="1"/>
  <c r="AN911" i="1" s="1"/>
  <c r="AL783" i="1"/>
  <c r="AN783" i="1" s="1"/>
  <c r="AL698" i="1"/>
  <c r="AN698" i="1" s="1"/>
  <c r="AL724" i="1"/>
  <c r="AM724" i="1" s="1"/>
  <c r="AL882" i="1"/>
  <c r="AM882" i="1" s="1"/>
  <c r="AL588" i="1"/>
  <c r="AM588" i="1" s="1"/>
  <c r="AL994" i="1"/>
  <c r="AM994" i="1" s="1"/>
  <c r="AL981" i="1"/>
  <c r="AL672" i="1"/>
  <c r="AM672" i="1" s="1"/>
  <c r="AL975" i="1"/>
  <c r="AM975" i="1" s="1"/>
  <c r="AL1204" i="1"/>
  <c r="AM1204" i="1" s="1"/>
  <c r="AL1858" i="1"/>
  <c r="AM1858" i="1" s="1"/>
  <c r="AL1563" i="1"/>
  <c r="AL1181" i="1"/>
  <c r="AN1181" i="1" s="1"/>
  <c r="AL1099" i="1"/>
  <c r="AM1099" i="1" s="1"/>
  <c r="AL1175" i="1"/>
  <c r="AM1175" i="1" s="1"/>
  <c r="AL1196" i="1"/>
  <c r="AL1308" i="1"/>
  <c r="AN1308" i="1" s="1"/>
  <c r="AL652" i="1"/>
  <c r="AM652" i="1" s="1"/>
  <c r="AL1577" i="1"/>
  <c r="AM1577" i="1" s="1"/>
  <c r="AL1226" i="1"/>
  <c r="AM1226" i="1" s="1"/>
  <c r="AL1240" i="1"/>
  <c r="AN1240" i="1" s="1"/>
  <c r="AL1284" i="1"/>
  <c r="AN1284" i="1" s="1"/>
  <c r="AL1153" i="1"/>
  <c r="AM1153" i="1" s="1"/>
  <c r="AL1264" i="1"/>
  <c r="AN1264" i="1" s="1"/>
  <c r="AL677" i="1"/>
  <c r="AM677" i="1" s="1"/>
  <c r="AL706" i="1"/>
  <c r="AL794" i="1"/>
  <c r="AM794" i="1" s="1"/>
  <c r="AL746" i="1"/>
  <c r="AL720" i="1"/>
  <c r="AN720" i="1" s="1"/>
  <c r="AL1120" i="1"/>
  <c r="AM1120" i="1" s="1"/>
  <c r="AL1894" i="1"/>
  <c r="AN1894" i="1" s="1"/>
  <c r="AL1647" i="1"/>
  <c r="AM1647" i="1" s="1"/>
  <c r="AL1373" i="1"/>
  <c r="AM1373" i="1" s="1"/>
  <c r="AL988" i="1"/>
  <c r="AN988" i="1" s="1"/>
  <c r="AL973" i="1"/>
  <c r="AN973" i="1" s="1"/>
  <c r="AL1066" i="1"/>
  <c r="AL1314" i="1"/>
  <c r="AL749" i="1"/>
  <c r="AN749" i="1" s="1"/>
  <c r="AL1108" i="1"/>
  <c r="AM1108" i="1" s="1"/>
  <c r="AL1778" i="1"/>
  <c r="AM1778" i="1" s="1"/>
  <c r="AL1472" i="1"/>
  <c r="AM1472" i="1" s="1"/>
  <c r="AL1138" i="1"/>
  <c r="AL1295" i="1"/>
  <c r="AM1295" i="1" s="1"/>
  <c r="AL717" i="1"/>
  <c r="AN717" i="1" s="1"/>
  <c r="AL1064" i="1"/>
  <c r="AM1064" i="1" s="1"/>
  <c r="AL999" i="1"/>
  <c r="AL664" i="1"/>
  <c r="AM664" i="1" s="1"/>
  <c r="AL658" i="1"/>
  <c r="AM658" i="1" s="1"/>
  <c r="AL784" i="1"/>
  <c r="AM784" i="1" s="1"/>
  <c r="AL820" i="1"/>
  <c r="AM820" i="1" s="1"/>
  <c r="AL1459" i="1"/>
  <c r="AN1459" i="1" s="1"/>
  <c r="AL1115" i="1"/>
  <c r="AM1115" i="1" s="1"/>
  <c r="AL1890" i="1"/>
  <c r="AN1890" i="1" s="1"/>
  <c r="AL1639" i="1"/>
  <c r="AN1639" i="1" s="1"/>
  <c r="AL1364" i="1"/>
  <c r="AL980" i="1"/>
  <c r="AM980" i="1" s="1"/>
  <c r="AL946" i="1"/>
  <c r="AN946" i="1" s="1"/>
  <c r="AL1037" i="1"/>
  <c r="AN1037" i="1" s="1"/>
  <c r="AL1263" i="1"/>
  <c r="AN1263" i="1" s="1"/>
  <c r="AL1465" i="1"/>
  <c r="AM1465" i="1" s="1"/>
  <c r="AL1103" i="1"/>
  <c r="AM1103" i="1" s="1"/>
  <c r="AL1762" i="1"/>
  <c r="AM1762" i="1" s="1"/>
  <c r="AL1445" i="1"/>
  <c r="AM1445" i="1" s="1"/>
  <c r="AL1060" i="1"/>
  <c r="AN1060" i="1" s="1"/>
  <c r="AL1248" i="1"/>
  <c r="AM1248" i="1" s="1"/>
  <c r="AL634" i="1"/>
  <c r="AM634" i="1" s="1"/>
  <c r="AL1056" i="1"/>
  <c r="AN1056" i="1" s="1"/>
  <c r="AL726" i="1"/>
  <c r="AN726" i="1" s="1"/>
  <c r="AL1088" i="1"/>
  <c r="AN1088" i="1" s="1"/>
  <c r="AL1332" i="1"/>
  <c r="AL997" i="1"/>
  <c r="AL1717" i="1"/>
  <c r="AL1437" i="1"/>
  <c r="AN1437" i="1" s="1"/>
  <c r="AL1132" i="1"/>
  <c r="AM1132" i="1" s="1"/>
  <c r="AL1304" i="1"/>
  <c r="AN1304" i="1" s="1"/>
  <c r="AL958" i="1"/>
  <c r="AN958" i="1" s="1"/>
  <c r="AL1143" i="1"/>
  <c r="AM1143" i="1" s="1"/>
  <c r="AL1203" i="1"/>
  <c r="AN1203" i="1" s="1"/>
  <c r="AL1040" i="1"/>
  <c r="AN1040" i="1" s="1"/>
  <c r="AL847" i="1"/>
  <c r="AN847" i="1" s="1"/>
  <c r="AL1239" i="1"/>
  <c r="AN1239" i="1" s="1"/>
  <c r="AL1062" i="1"/>
  <c r="AN1062" i="1" s="1"/>
  <c r="AL790" i="1"/>
  <c r="AM790" i="1" s="1"/>
  <c r="AL869" i="1"/>
  <c r="AM869" i="1" s="1"/>
  <c r="AL757" i="1"/>
  <c r="AN757" i="1" s="1"/>
  <c r="AL776" i="1"/>
  <c r="AM776" i="1" s="1"/>
  <c r="AL573" i="1"/>
  <c r="AN573" i="1" s="1"/>
  <c r="AL785" i="1"/>
  <c r="AM785" i="1" s="1"/>
  <c r="AL659" i="1"/>
  <c r="AM659" i="1" s="1"/>
  <c r="AL978" i="1"/>
  <c r="AL825" i="1"/>
  <c r="AL711" i="1"/>
  <c r="AN711" i="1" s="1"/>
  <c r="AL974" i="1"/>
  <c r="AN974" i="1" s="1"/>
  <c r="AL804" i="1"/>
  <c r="AN804" i="1" s="1"/>
  <c r="AL576" i="1"/>
  <c r="AN576" i="1" s="1"/>
  <c r="AL892" i="1"/>
  <c r="AM892" i="1" s="1"/>
  <c r="AL620" i="1"/>
  <c r="AM620" i="1" s="1"/>
  <c r="AL874" i="1"/>
  <c r="AM874" i="1" s="1"/>
  <c r="AL758" i="1"/>
  <c r="AN758" i="1" s="1"/>
  <c r="AL653" i="1"/>
  <c r="AM653" i="1" s="1"/>
  <c r="AL1245" i="1"/>
  <c r="AN1245" i="1" s="1"/>
  <c r="AL1013" i="1"/>
  <c r="AL1431" i="1"/>
  <c r="AM1431" i="1" s="1"/>
  <c r="AL1269" i="1"/>
  <c r="AN1269" i="1" s="1"/>
  <c r="AL1053" i="1"/>
  <c r="AN1053" i="1" s="1"/>
  <c r="AL800" i="1"/>
  <c r="AN800" i="1" s="1"/>
  <c r="AL1874" i="1"/>
  <c r="AN1874" i="1" s="1"/>
  <c r="AL1743" i="1"/>
  <c r="AM1743" i="1" s="1"/>
  <c r="AL1610" i="1"/>
  <c r="AN1610" i="1" s="1"/>
  <c r="AL1482" i="1"/>
  <c r="AN1482" i="1" s="1"/>
  <c r="AL1347" i="1"/>
  <c r="AN1347" i="1" s="1"/>
  <c r="AL1110" i="1"/>
  <c r="AM1110" i="1" s="1"/>
  <c r="AL819" i="1"/>
  <c r="AM819" i="1" s="1"/>
  <c r="AL1135" i="1"/>
  <c r="AM1135" i="1" s="1"/>
  <c r="AL904" i="1"/>
  <c r="AM904" i="1" s="1"/>
  <c r="AL1233" i="1"/>
  <c r="AN1233" i="1" s="1"/>
  <c r="AL987" i="1"/>
  <c r="AL1442" i="1"/>
  <c r="AL1218" i="1"/>
  <c r="AM1218" i="1" s="1"/>
  <c r="AL1041" i="1"/>
  <c r="AN1041" i="1" s="1"/>
  <c r="AL680" i="1"/>
  <c r="AM680" i="1" s="1"/>
  <c r="AL1291" i="1"/>
  <c r="AL1118" i="1"/>
  <c r="AN1118" i="1" s="1"/>
  <c r="AL938" i="1"/>
  <c r="AM938" i="1" s="1"/>
  <c r="AL1811" i="1"/>
  <c r="AM1811" i="1" s="1"/>
  <c r="AL1701" i="1"/>
  <c r="AM1701" i="1" s="1"/>
  <c r="AL1537" i="1"/>
  <c r="AN1537" i="1" s="1"/>
  <c r="AL1424" i="1"/>
  <c r="AM1424" i="1" s="1"/>
  <c r="AL1272" i="1"/>
  <c r="AN1272" i="1" s="1"/>
  <c r="AL1035" i="1"/>
  <c r="AN1035" i="1" s="1"/>
  <c r="AL810" i="1"/>
  <c r="AM810" i="1" s="1"/>
  <c r="AL1257" i="1"/>
  <c r="AN1257" i="1" s="1"/>
  <c r="AL1140" i="1"/>
  <c r="AN1140" i="1" s="1"/>
  <c r="AL875" i="1"/>
  <c r="AL1298" i="1"/>
  <c r="AL1087" i="1"/>
  <c r="AL872" i="1"/>
  <c r="AN872" i="1" s="1"/>
  <c r="AL1198" i="1"/>
  <c r="AL1036" i="1"/>
  <c r="AL842" i="1"/>
  <c r="AN842" i="1" s="1"/>
  <c r="AL1235" i="1"/>
  <c r="AN1235" i="1" s="1"/>
  <c r="AL1051" i="1"/>
  <c r="AL777" i="1"/>
  <c r="AM777" i="1" s="1"/>
  <c r="AL866" i="1"/>
  <c r="AM866" i="1" s="1"/>
  <c r="AL730" i="1"/>
  <c r="AN730" i="1" s="1"/>
  <c r="AL766" i="1"/>
  <c r="AM766" i="1" s="1"/>
  <c r="AL769" i="1"/>
  <c r="AM769" i="1" s="1"/>
  <c r="AL782" i="1"/>
  <c r="AN782" i="1" s="1"/>
  <c r="AL654" i="1"/>
  <c r="AN654" i="1" s="1"/>
  <c r="AL970" i="1"/>
  <c r="AL811" i="1"/>
  <c r="AN811" i="1" s="1"/>
  <c r="AL707" i="1"/>
  <c r="AN707" i="1" s="1"/>
  <c r="AL945" i="1"/>
  <c r="AN945" i="1" s="1"/>
  <c r="AL768" i="1"/>
  <c r="AN768" i="1" s="1"/>
  <c r="AL569" i="1"/>
  <c r="AL853" i="1"/>
  <c r="AM853" i="1" s="1"/>
  <c r="AL605" i="1"/>
  <c r="AM605" i="1" s="1"/>
  <c r="AL867" i="1"/>
  <c r="AM867" i="1" s="1"/>
  <c r="AL751" i="1"/>
  <c r="AM751" i="1" s="1"/>
  <c r="AL648" i="1"/>
  <c r="AL1224" i="1"/>
  <c r="AN1224" i="1" s="1"/>
  <c r="AL1002" i="1"/>
  <c r="AL1426" i="1"/>
  <c r="AN1426" i="1" s="1"/>
  <c r="AL1249" i="1"/>
  <c r="AL1043" i="1"/>
  <c r="AM1043" i="1" s="1"/>
  <c r="AL735" i="1"/>
  <c r="AM735" i="1" s="1"/>
  <c r="AL1870" i="1"/>
  <c r="AM1870" i="1" s="1"/>
  <c r="AL1735" i="1"/>
  <c r="AN1735" i="1" s="1"/>
  <c r="AL1599" i="1"/>
  <c r="AN1599" i="1" s="1"/>
  <c r="AL1478" i="1"/>
  <c r="AL1343" i="1"/>
  <c r="AN1343" i="1" s="1"/>
  <c r="AL1104" i="1"/>
  <c r="AM1104" i="1" s="1"/>
  <c r="AL787" i="1"/>
  <c r="AM787" i="1" s="1"/>
  <c r="AL1119" i="1"/>
  <c r="AL830" i="1"/>
  <c r="AN830" i="1" s="1"/>
  <c r="AL1228" i="1"/>
  <c r="AN1228" i="1" s="1"/>
  <c r="AL966" i="1"/>
  <c r="AL1420" i="1"/>
  <c r="AN1420" i="1" s="1"/>
  <c r="AL1212" i="1"/>
  <c r="AM1212" i="1" s="1"/>
  <c r="AL1022" i="1"/>
  <c r="AL619" i="1"/>
  <c r="AN619" i="1" s="1"/>
  <c r="AL1287" i="1"/>
  <c r="AM1287" i="1" s="1"/>
  <c r="AL1113" i="1"/>
  <c r="AL932" i="1"/>
  <c r="AN932" i="1" s="1"/>
  <c r="AL1790" i="1"/>
  <c r="AL1693" i="1"/>
  <c r="AM1693" i="1" s="1"/>
  <c r="AL1533" i="1"/>
  <c r="AN1533" i="1" s="1"/>
  <c r="AL1419" i="1"/>
  <c r="AL1262" i="1"/>
  <c r="AN1262" i="1" s="1"/>
  <c r="AL1026" i="1"/>
  <c r="AN1026" i="1" s="1"/>
  <c r="AL731" i="1"/>
  <c r="AM731" i="1" s="1"/>
  <c r="AL1253" i="1"/>
  <c r="AM1253" i="1" s="1"/>
  <c r="AL1136" i="1"/>
  <c r="AM1136" i="1" s="1"/>
  <c r="AL863" i="1"/>
  <c r="AM863" i="1" s="1"/>
  <c r="AL1293" i="1"/>
  <c r="AM1293" i="1" s="1"/>
  <c r="AL1073" i="1"/>
  <c r="AL845" i="1"/>
  <c r="AN845" i="1" s="1"/>
  <c r="AL753" i="1"/>
  <c r="AM753" i="1" s="1"/>
  <c r="AL1297" i="1"/>
  <c r="AN1297" i="1" s="1"/>
  <c r="AL1133" i="1"/>
  <c r="AL968" i="1"/>
  <c r="AM968" i="1" s="1"/>
  <c r="AL722" i="1"/>
  <c r="AN722" i="1" s="1"/>
  <c r="AL1166" i="1"/>
  <c r="AM1166" i="1" s="1"/>
  <c r="AL989" i="1"/>
  <c r="AM989" i="1" s="1"/>
  <c r="AL947" i="1"/>
  <c r="AL809" i="1"/>
  <c r="AM809" i="1" s="1"/>
  <c r="AL666" i="1"/>
  <c r="AN666" i="1" s="1"/>
  <c r="AL725" i="1"/>
  <c r="AN725" i="1" s="1"/>
  <c r="AL702" i="1"/>
  <c r="AL744" i="1"/>
  <c r="AL633" i="1"/>
  <c r="AL939" i="1"/>
  <c r="AM939" i="1" s="1"/>
  <c r="AL788" i="1"/>
  <c r="AM788" i="1" s="1"/>
  <c r="AL650" i="1"/>
  <c r="AN650" i="1" s="1"/>
  <c r="AL910" i="1"/>
  <c r="AL719" i="1"/>
  <c r="AM719" i="1" s="1"/>
  <c r="AL959" i="1"/>
  <c r="AL818" i="1"/>
  <c r="AM818" i="1" s="1"/>
  <c r="AL952" i="1"/>
  <c r="AM952" i="1" s="1"/>
  <c r="AL824" i="1"/>
  <c r="AM824" i="1" s="1"/>
  <c r="AL700" i="1"/>
  <c r="AM700" i="1" s="1"/>
  <c r="AL579" i="1"/>
  <c r="AM579" i="1" s="1"/>
  <c r="AL1177" i="1"/>
  <c r="AM1177" i="1" s="1"/>
  <c r="AL929" i="1"/>
  <c r="AM929" i="1" s="1"/>
  <c r="AL1378" i="1"/>
  <c r="AM1378" i="1" s="1"/>
  <c r="AL1155" i="1"/>
  <c r="AL934" i="1"/>
  <c r="AN934" i="1" s="1"/>
  <c r="AL639" i="1"/>
  <c r="AL1837" i="1"/>
  <c r="AM1837" i="1" s="1"/>
  <c r="AL1683" i="1"/>
  <c r="AN1683" i="1" s="1"/>
  <c r="AL1559" i="1"/>
  <c r="AM1559" i="1" s="1"/>
  <c r="AL1421" i="1"/>
  <c r="AL1234" i="1"/>
  <c r="AN1234" i="1" s="1"/>
  <c r="AL1067" i="1"/>
  <c r="AL1254" i="1"/>
  <c r="AN1254" i="1" s="1"/>
  <c r="AL1032" i="1"/>
  <c r="AM1032" i="1" s="1"/>
  <c r="AL742" i="1"/>
  <c r="AM742" i="1" s="1"/>
  <c r="AL1160" i="1"/>
  <c r="AN1160" i="1" s="1"/>
  <c r="AL879" i="1"/>
  <c r="AM879" i="1" s="1"/>
  <c r="AL1376" i="1"/>
  <c r="AL1144" i="1"/>
  <c r="AM1144" i="1" s="1"/>
  <c r="AL957" i="1"/>
  <c r="AN957" i="1" s="1"/>
  <c r="AL1394" i="1"/>
  <c r="AM1394" i="1" s="1"/>
  <c r="AL1237" i="1"/>
  <c r="AL1077" i="1"/>
  <c r="AL589" i="1"/>
  <c r="AN589" i="1" s="1"/>
  <c r="AL1745" i="1"/>
  <c r="AL1629" i="1"/>
  <c r="AM1629" i="1" s="1"/>
  <c r="AL1468" i="1"/>
  <c r="AM1468" i="1" s="1"/>
  <c r="AL1380" i="1"/>
  <c r="AN1380" i="1" s="1"/>
  <c r="AL1201" i="1"/>
  <c r="AN1201" i="1" s="1"/>
  <c r="AL883" i="1"/>
  <c r="AM883" i="1" s="1"/>
  <c r="AL1334" i="1"/>
  <c r="AL1225" i="1"/>
  <c r="AL1044" i="1"/>
  <c r="AL608" i="1"/>
  <c r="AN608" i="1" s="1"/>
  <c r="AL1260" i="1"/>
  <c r="AM1260" i="1" s="1"/>
  <c r="AL1042" i="1"/>
  <c r="AL631" i="1"/>
  <c r="AN631" i="1" s="1"/>
  <c r="AL1285" i="1"/>
  <c r="AN1285" i="1" s="1"/>
  <c r="AL1129" i="1"/>
  <c r="AM1129" i="1" s="1"/>
  <c r="AL962" i="1"/>
  <c r="AN962" i="1" s="1"/>
  <c r="AL657" i="1"/>
  <c r="AL1158" i="1"/>
  <c r="AN1158" i="1" s="1"/>
  <c r="AL967" i="1"/>
  <c r="AL937" i="1"/>
  <c r="AM937" i="1" s="1"/>
  <c r="AL806" i="1"/>
  <c r="AN806" i="1" s="1"/>
  <c r="AL656" i="1"/>
  <c r="AN656" i="1" s="1"/>
  <c r="AL712" i="1"/>
  <c r="AM712" i="1" s="1"/>
  <c r="AL687" i="1"/>
  <c r="AL740" i="1"/>
  <c r="AN740" i="1" s="1"/>
  <c r="AL621" i="1"/>
  <c r="AL900" i="1"/>
  <c r="AN900" i="1" s="1"/>
  <c r="AL778" i="1"/>
  <c r="AM778" i="1" s="1"/>
  <c r="AL628" i="1"/>
  <c r="AL889" i="1"/>
  <c r="AN889" i="1" s="1"/>
  <c r="AL714" i="1"/>
  <c r="AL949" i="1"/>
  <c r="AM949" i="1" s="1"/>
  <c r="AL781" i="1"/>
  <c r="AM781" i="1" s="1"/>
  <c r="AL931" i="1"/>
  <c r="AM931" i="1" s="1"/>
  <c r="AL807" i="1"/>
  <c r="AM807" i="1" s="1"/>
  <c r="AL695" i="1"/>
  <c r="AM695" i="1" s="1"/>
  <c r="AL651" i="1"/>
  <c r="AM651" i="1" s="1"/>
  <c r="AL1161" i="1"/>
  <c r="AN1161" i="1" s="1"/>
  <c r="AL844" i="1"/>
  <c r="AN844" i="1" s="1"/>
  <c r="AL1361" i="1"/>
  <c r="AM1361" i="1" s="1"/>
  <c r="AL1150" i="1"/>
  <c r="AM1150" i="1" s="1"/>
  <c r="AL893" i="1"/>
  <c r="AM893" i="1" s="1"/>
  <c r="AL612" i="1"/>
  <c r="AL1829" i="1"/>
  <c r="AM1829" i="1" s="1"/>
  <c r="AL1663" i="1"/>
  <c r="AM1663" i="1" s="1"/>
  <c r="AL1535" i="1"/>
  <c r="AM1535" i="1" s="1"/>
  <c r="AL1417" i="1"/>
  <c r="AM1417" i="1" s="1"/>
  <c r="AL1213" i="1"/>
  <c r="AL1012" i="1"/>
  <c r="AL1223" i="1"/>
  <c r="AM1223" i="1" s="1"/>
  <c r="AL1018" i="1"/>
  <c r="AL718" i="1"/>
  <c r="AN718" i="1" s="1"/>
  <c r="AL1114" i="1"/>
  <c r="AN1114" i="1" s="1"/>
  <c r="AL848" i="1"/>
  <c r="AN848" i="1" s="1"/>
  <c r="AL1363" i="1"/>
  <c r="AM1363" i="1" s="1"/>
  <c r="AL1139" i="1"/>
  <c r="AM1139" i="1" s="1"/>
  <c r="AL884" i="1"/>
  <c r="AM884" i="1" s="1"/>
  <c r="AL1385" i="1"/>
  <c r="AM1385" i="1" s="1"/>
  <c r="AL1232" i="1"/>
  <c r="AL1071" i="1"/>
  <c r="AN1071" i="1" s="1"/>
  <c r="AL1892" i="1"/>
  <c r="AL1737" i="1"/>
  <c r="AN1737" i="1" s="1"/>
  <c r="AL1625" i="1"/>
  <c r="AM1625" i="1" s="1"/>
  <c r="AL1461" i="1"/>
  <c r="AN1461" i="1" s="1"/>
  <c r="AL1355" i="1"/>
  <c r="AN1355" i="1" s="1"/>
  <c r="AL1195" i="1"/>
  <c r="AL877" i="1"/>
  <c r="AM877" i="1" s="1"/>
  <c r="AL1330" i="1"/>
  <c r="AN1330" i="1" s="1"/>
  <c r="AL1217" i="1"/>
  <c r="AL1031" i="1"/>
  <c r="AM1031" i="1" s="1"/>
  <c r="AL1393" i="1"/>
  <c r="AN1393" i="1" s="1"/>
  <c r="AL1215" i="1"/>
  <c r="AM1215" i="1" s="1"/>
  <c r="AL1038" i="1"/>
  <c r="AN1038" i="1" s="1"/>
  <c r="AL622" i="1"/>
  <c r="AL1270" i="1"/>
  <c r="AM1270" i="1" s="1"/>
  <c r="AL1125" i="1"/>
  <c r="AL941" i="1"/>
  <c r="AM941" i="1" s="1"/>
  <c r="AL575" i="1"/>
  <c r="AM575" i="1" s="1"/>
  <c r="AL1116" i="1"/>
  <c r="AM1116" i="1" s="1"/>
  <c r="AL926" i="1"/>
  <c r="AM926" i="1" s="1"/>
  <c r="AL930" i="1"/>
  <c r="AN930" i="1" s="1"/>
  <c r="AL796" i="1"/>
  <c r="AN796" i="1" s="1"/>
  <c r="AL638" i="1"/>
  <c r="AM638" i="1" s="1"/>
  <c r="AL708" i="1"/>
  <c r="AN708" i="1" s="1"/>
  <c r="AL678" i="1"/>
  <c r="AM678" i="1" s="1"/>
  <c r="AL729" i="1"/>
  <c r="AM729" i="1" s="1"/>
  <c r="AL610" i="1"/>
  <c r="AM610" i="1" s="1"/>
  <c r="AL885" i="1"/>
  <c r="AM885" i="1" s="1"/>
  <c r="AL775" i="1"/>
  <c r="AM775" i="1" s="1"/>
  <c r="AL616" i="1"/>
  <c r="AM616" i="1" s="1"/>
  <c r="AL864" i="1"/>
  <c r="AM864" i="1" s="1"/>
  <c r="AL686" i="1"/>
  <c r="AN686" i="1" s="1"/>
  <c r="AL928" i="1"/>
  <c r="AM928" i="1" s="1"/>
  <c r="AL755" i="1"/>
  <c r="AM755" i="1" s="1"/>
  <c r="AL920" i="1"/>
  <c r="AM920" i="1" s="1"/>
  <c r="AL797" i="1"/>
  <c r="AM797" i="1" s="1"/>
  <c r="AL690" i="1"/>
  <c r="AN690" i="1" s="1"/>
  <c r="AL694" i="1"/>
  <c r="AN694" i="1" s="1"/>
  <c r="AL1146" i="1"/>
  <c r="AM1146" i="1" s="1"/>
  <c r="AL808" i="1"/>
  <c r="AN808" i="1" s="1"/>
  <c r="AL1338" i="1"/>
  <c r="AM1338" i="1" s="1"/>
  <c r="AL1130" i="1"/>
  <c r="AN1130" i="1" s="1"/>
  <c r="AL886" i="1"/>
  <c r="AN886" i="1" s="1"/>
  <c r="AL1898" i="1"/>
  <c r="AN1898" i="1" s="1"/>
  <c r="AL1808" i="1"/>
  <c r="AM1808" i="1" s="1"/>
  <c r="AL1659" i="1"/>
  <c r="AN1659" i="1" s="1"/>
  <c r="AL1527" i="1"/>
  <c r="AN1527" i="1" s="1"/>
  <c r="AL1412" i="1"/>
  <c r="AL1209" i="1"/>
  <c r="AM1209" i="1" s="1"/>
  <c r="AL993" i="1"/>
  <c r="AN993" i="1" s="1"/>
  <c r="AL1197" i="1"/>
  <c r="AN1197" i="1" s="1"/>
  <c r="AL1006" i="1"/>
  <c r="AM1006" i="1" s="1"/>
  <c r="AL699" i="1"/>
  <c r="AL1072" i="1"/>
  <c r="AL799" i="1"/>
  <c r="AM799" i="1" s="1"/>
  <c r="AL1351" i="1"/>
  <c r="AN1351" i="1" s="1"/>
  <c r="AL1123" i="1"/>
  <c r="AM1123" i="1" s="1"/>
  <c r="AL859" i="1"/>
  <c r="AM859" i="1" s="1"/>
  <c r="AL1371" i="1"/>
  <c r="AM1371" i="1" s="1"/>
  <c r="AL1222" i="1"/>
  <c r="AM1222" i="1" s="1"/>
  <c r="AL1046" i="1"/>
  <c r="AN1046" i="1" s="1"/>
  <c r="AL1856" i="1"/>
  <c r="AL1733" i="1"/>
  <c r="AN1733" i="1" s="1"/>
  <c r="AL1616" i="1"/>
  <c r="AM1616" i="1" s="1"/>
  <c r="AL1457" i="1"/>
  <c r="AN1457" i="1" s="1"/>
  <c r="AL1350" i="1"/>
  <c r="AN1350" i="1" s="1"/>
  <c r="AL1148" i="1"/>
  <c r="AM1148" i="1" s="1"/>
  <c r="AL870" i="1"/>
  <c r="AM870" i="1" s="1"/>
  <c r="AL1313" i="1"/>
  <c r="AL1173" i="1"/>
  <c r="AN1173" i="1" s="1"/>
  <c r="AL1023" i="1"/>
  <c r="AM1023" i="1" s="1"/>
  <c r="AL1353" i="1"/>
  <c r="AN1353" i="1" s="1"/>
  <c r="AL1191" i="1"/>
  <c r="AN1191" i="1" s="1"/>
  <c r="AL1033" i="1"/>
  <c r="AL574" i="1"/>
  <c r="AL1251" i="1"/>
  <c r="AL1052" i="1"/>
  <c r="AN1052" i="1" s="1"/>
  <c r="AL897" i="1"/>
  <c r="AL1273" i="1"/>
  <c r="AM1273" i="1" s="1"/>
  <c r="AL1093" i="1"/>
  <c r="AN1093" i="1" s="1"/>
  <c r="AL836" i="1"/>
  <c r="AN836" i="1" s="1"/>
  <c r="AL894" i="1"/>
  <c r="AM894" i="1" s="1"/>
  <c r="AL770" i="1"/>
  <c r="AN770" i="1" s="1"/>
  <c r="AL786" i="1"/>
  <c r="AN786" i="1" s="1"/>
  <c r="AL646" i="1"/>
  <c r="AN646" i="1" s="1"/>
  <c r="AL577" i="1"/>
  <c r="AN577" i="1" s="1"/>
  <c r="AL692" i="1"/>
  <c r="AL995" i="1"/>
  <c r="AM995" i="1" s="1"/>
  <c r="AL860" i="1"/>
  <c r="AM860" i="1" s="1"/>
  <c r="AL748" i="1"/>
  <c r="AN748" i="1" s="1"/>
  <c r="AL990" i="1"/>
  <c r="AL829" i="1"/>
  <c r="AM829" i="1" s="1"/>
  <c r="AL609" i="1"/>
  <c r="AL903" i="1"/>
  <c r="AM903" i="1" s="1"/>
  <c r="AL640" i="1"/>
  <c r="AM640" i="1" s="1"/>
  <c r="AL881" i="1"/>
  <c r="AM881" i="1" s="1"/>
  <c r="AL771" i="1"/>
  <c r="AM771" i="1" s="1"/>
  <c r="AL668" i="1"/>
  <c r="AM668" i="1" s="1"/>
  <c r="AL1275" i="1"/>
  <c r="AN1275" i="1" s="1"/>
  <c r="AL1063" i="1"/>
  <c r="AL1451" i="1"/>
  <c r="AL1305" i="1"/>
  <c r="AL1090" i="1"/>
  <c r="AL837" i="1"/>
  <c r="AN837" i="1" s="1"/>
  <c r="AL1882" i="1"/>
  <c r="AL1776" i="1"/>
  <c r="AM1776" i="1" s="1"/>
  <c r="AL1635" i="1"/>
  <c r="AL1494" i="1"/>
  <c r="AL1357" i="1"/>
  <c r="AM1357" i="1" s="1"/>
  <c r="AL1176" i="1"/>
  <c r="AL940" i="1"/>
  <c r="AM940" i="1" s="1"/>
  <c r="AL1154" i="1"/>
  <c r="AL915" i="1"/>
  <c r="AM915" i="1" s="1"/>
  <c r="AL1243" i="1"/>
  <c r="AN1243" i="1" s="1"/>
  <c r="AL1027" i="1"/>
  <c r="AN1027" i="1" s="1"/>
  <c r="AL689" i="1"/>
  <c r="AL1303" i="1"/>
  <c r="AM1303" i="1" s="1"/>
  <c r="AL1083" i="1"/>
  <c r="AN1083" i="1" s="1"/>
  <c r="AL805" i="1"/>
  <c r="AM805" i="1" s="1"/>
  <c r="AL1327" i="1"/>
  <c r="AM1327" i="1" s="1"/>
  <c r="AL1169" i="1"/>
  <c r="AM1169" i="1" s="1"/>
  <c r="AL992" i="1"/>
  <c r="AN992" i="1" s="1"/>
  <c r="AL1819" i="1"/>
  <c r="AM1819" i="1" s="1"/>
  <c r="AL1712" i="1"/>
  <c r="AM1712" i="1" s="1"/>
  <c r="AL1589" i="1"/>
  <c r="AN1589" i="1" s="1"/>
  <c r="AL1433" i="1"/>
  <c r="AM1433" i="1" s="1"/>
  <c r="AL1322" i="1"/>
  <c r="AM1322" i="1" s="1"/>
  <c r="AL1065" i="1"/>
  <c r="AM1065" i="1" s="1"/>
  <c r="AL827" i="1"/>
  <c r="AL1300" i="1"/>
  <c r="AN1300" i="1" s="1"/>
  <c r="AL1159" i="1"/>
  <c r="AL953" i="1"/>
  <c r="AM953" i="1" s="1"/>
  <c r="AL1311" i="1"/>
  <c r="AM1311" i="1" s="1"/>
  <c r="AL1134" i="1"/>
  <c r="AL767" i="1"/>
  <c r="AL789" i="1"/>
  <c r="AL851" i="1"/>
  <c r="AL912" i="1"/>
  <c r="AL943" i="1"/>
  <c r="AL963" i="1"/>
  <c r="AL1030" i="1"/>
  <c r="AL1076" i="1"/>
  <c r="AL1092" i="1"/>
  <c r="AL1102" i="1"/>
  <c r="AL1111" i="1"/>
  <c r="AL1137" i="1"/>
  <c r="AL1147" i="1"/>
  <c r="AL1156" i="1"/>
  <c r="AL1325" i="1"/>
  <c r="AL1333" i="1"/>
  <c r="AL1406" i="1"/>
  <c r="AL1413" i="1"/>
  <c r="AL1436" i="1"/>
  <c r="AL1448" i="1"/>
  <c r="AL1454" i="1"/>
  <c r="AL1467" i="1"/>
  <c r="AL1479" i="1"/>
  <c r="AL1484" i="1"/>
  <c r="AL1496" i="1"/>
  <c r="AL1507" i="1"/>
  <c r="AL1512" i="1"/>
  <c r="AL1517" i="1"/>
  <c r="AL1522" i="1"/>
  <c r="AL1549" i="1"/>
  <c r="AL1560" i="1"/>
  <c r="AL1570" i="1"/>
  <c r="AL1575" i="1"/>
  <c r="AL1581" i="1"/>
  <c r="AL1585" i="1"/>
  <c r="AL1591" i="1"/>
  <c r="AL1596" i="1"/>
  <c r="AL1602" i="1"/>
  <c r="AL1619" i="1"/>
  <c r="AL1624" i="1"/>
  <c r="AL1637" i="1"/>
  <c r="AL1671" i="1"/>
  <c r="AL1682" i="1"/>
  <c r="AL1727" i="1"/>
  <c r="AL1738" i="1"/>
  <c r="AL1749" i="1"/>
  <c r="AL1758" i="1"/>
  <c r="AL1763" i="1"/>
  <c r="AL1773" i="1"/>
  <c r="AL1779" i="1"/>
  <c r="AL1795" i="1"/>
  <c r="AL1817" i="1"/>
  <c r="AL1879" i="1"/>
  <c r="AL1902" i="1"/>
  <c r="AL1916" i="1"/>
  <c r="AL1930" i="1"/>
  <c r="AL1938" i="1"/>
  <c r="AL1943" i="1"/>
  <c r="AL1947" i="1"/>
  <c r="AL1955" i="1"/>
  <c r="AL1959" i="1"/>
  <c r="AL1004" i="1"/>
  <c r="AL1039" i="1"/>
  <c r="AL1069" i="1"/>
  <c r="AL1121" i="1"/>
  <c r="AL1194" i="1"/>
  <c r="AL1211" i="1"/>
  <c r="AL1220" i="1"/>
  <c r="AL1246" i="1"/>
  <c r="AL1301" i="1"/>
  <c r="AL1349" i="1"/>
  <c r="AL1358" i="1"/>
  <c r="AL1365" i="1"/>
  <c r="AL1386" i="1"/>
  <c r="AL1422" i="1"/>
  <c r="AL1443" i="1"/>
  <c r="AL1462" i="1"/>
  <c r="AL1490" i="1"/>
  <c r="AL1502" i="1"/>
  <c r="AL1529" i="1"/>
  <c r="AL1545" i="1"/>
  <c r="AL1555" i="1"/>
  <c r="AL1566" i="1"/>
  <c r="AL1608" i="1"/>
  <c r="AL1613" i="1"/>
  <c r="AL1642" i="1"/>
  <c r="AL1648" i="1"/>
  <c r="AL1653" i="1"/>
  <c r="AL1666" i="1"/>
  <c r="AL1696" i="1"/>
  <c r="AL1702" i="1"/>
  <c r="AL1706" i="1"/>
  <c r="AL1732" i="1"/>
  <c r="AL1744" i="1"/>
  <c r="AL1754" i="1"/>
  <c r="AL1768" i="1"/>
  <c r="AL1800" i="1"/>
  <c r="AL1812" i="1"/>
  <c r="AL1830" i="1"/>
  <c r="AL1835" i="1"/>
  <c r="AL1857" i="1"/>
  <c r="AL1863" i="1"/>
  <c r="AL1868" i="1"/>
  <c r="AL1873" i="1"/>
  <c r="AL1889" i="1"/>
  <c r="AL1896" i="1"/>
  <c r="AL1907" i="1"/>
  <c r="AL1921" i="1"/>
  <c r="AL1925" i="1"/>
  <c r="AL1951" i="1"/>
  <c r="AL713" i="1"/>
  <c r="AL833" i="1"/>
  <c r="AL852" i="1"/>
  <c r="AL923" i="1"/>
  <c r="AL955" i="1"/>
  <c r="AL996" i="1"/>
  <c r="AL1014" i="1"/>
  <c r="AL1050" i="1"/>
  <c r="AL1059" i="1"/>
  <c r="AL1157" i="1"/>
  <c r="AL1167" i="1"/>
  <c r="AL1230" i="1"/>
  <c r="AL1256" i="1"/>
  <c r="AL1319" i="1"/>
  <c r="AL1326" i="1"/>
  <c r="AL1372" i="1"/>
  <c r="AL1379" i="1"/>
  <c r="AL1401" i="1"/>
  <c r="AL1414" i="1"/>
  <c r="AL1430" i="1"/>
  <c r="AL1449" i="1"/>
  <c r="AL1474" i="1"/>
  <c r="AL1485" i="1"/>
  <c r="AL1513" i="1"/>
  <c r="AL1518" i="1"/>
  <c r="AL1523" i="1"/>
  <c r="AL1536" i="1"/>
  <c r="AL1541" i="1"/>
  <c r="AL1561" i="1"/>
  <c r="AL1571" i="1"/>
  <c r="AL1592" i="1"/>
  <c r="AL1603" i="1"/>
  <c r="AL1620" i="1"/>
  <c r="AL1631" i="1"/>
  <c r="AL1660" i="1"/>
  <c r="AL1672" i="1"/>
  <c r="AL1677" i="1"/>
  <c r="AL1690" i="1"/>
  <c r="AL1711" i="1"/>
  <c r="AL1718" i="1"/>
  <c r="AL1723" i="1"/>
  <c r="AL1780" i="1"/>
  <c r="AL1786" i="1"/>
  <c r="AL1806" i="1"/>
  <c r="AL1818" i="1"/>
  <c r="AL1824" i="1"/>
  <c r="AL1842" i="1"/>
  <c r="AL1847" i="1"/>
  <c r="AL1852" i="1"/>
  <c r="AL1885" i="1"/>
  <c r="AL1912" i="1"/>
  <c r="AL1917" i="1"/>
  <c r="AL1934" i="1"/>
  <c r="AL1939" i="1"/>
  <c r="AL1944" i="1"/>
  <c r="AL1956" i="1"/>
  <c r="AL635" i="1"/>
  <c r="AL862" i="1"/>
  <c r="AL905" i="1"/>
  <c r="AL976" i="1"/>
  <c r="AL1070" i="1"/>
  <c r="AL1086" i="1"/>
  <c r="AL1122" i="1"/>
  <c r="AL1178" i="1"/>
  <c r="AL1205" i="1"/>
  <c r="AL1266" i="1"/>
  <c r="AL1302" i="1"/>
  <c r="AL1312" i="1"/>
  <c r="AL1335" i="1"/>
  <c r="AL1366" i="1"/>
  <c r="AL1387" i="1"/>
  <c r="AL1395" i="1"/>
  <c r="AL1408" i="1"/>
  <c r="AL1423" i="1"/>
  <c r="AL1444" i="1"/>
  <c r="AL1456" i="1"/>
  <c r="AL1469" i="1"/>
  <c r="AL1480" i="1"/>
  <c r="AL1508" i="1"/>
  <c r="AL1550" i="1"/>
  <c r="AL1567" i="1"/>
  <c r="AL1576" i="1"/>
  <c r="AL1582" i="1"/>
  <c r="AL1598" i="1"/>
  <c r="AL1643" i="1"/>
  <c r="AL1649" i="1"/>
  <c r="AL1654" i="1"/>
  <c r="AL1667" i="1"/>
  <c r="AL1684" i="1"/>
  <c r="AL1697" i="1"/>
  <c r="AL1728" i="1"/>
  <c r="AL1739" i="1"/>
  <c r="AL1750" i="1"/>
  <c r="AL1759" i="1"/>
  <c r="AL1764" i="1"/>
  <c r="AL1769" i="1"/>
  <c r="AL1774" i="1"/>
  <c r="AL1796" i="1"/>
  <c r="AL1801" i="1"/>
  <c r="AL1836" i="1"/>
  <c r="AL1864" i="1"/>
  <c r="AL1869" i="1"/>
  <c r="AL1880" i="1"/>
  <c r="AL1897" i="1"/>
  <c r="AL1903" i="1"/>
  <c r="AL1908" i="1"/>
  <c r="AL1922" i="1"/>
  <c r="AL1926" i="1"/>
  <c r="AL1931" i="1"/>
  <c r="AL738" i="1"/>
  <c r="AL803" i="1"/>
  <c r="AL936" i="1"/>
  <c r="AL1025" i="1"/>
  <c r="AL1105" i="1"/>
  <c r="AL1131" i="1"/>
  <c r="AL1221" i="1"/>
  <c r="AL1276" i="1"/>
  <c r="AL1294" i="1"/>
  <c r="AL1359" i="1"/>
  <c r="AL1402" i="1"/>
  <c r="AL1415" i="1"/>
  <c r="AL1438" i="1"/>
  <c r="AL1450" i="1"/>
  <c r="AL1463" i="1"/>
  <c r="AL1491" i="1"/>
  <c r="AL1498" i="1"/>
  <c r="AL1519" i="1"/>
  <c r="AL1524" i="1"/>
  <c r="AL1530" i="1"/>
  <c r="AL1546" i="1"/>
  <c r="AL1556" i="1"/>
  <c r="AL1562" i="1"/>
  <c r="AL1604" i="1"/>
  <c r="AL1609" i="1"/>
  <c r="AL1615" i="1"/>
  <c r="AL1621" i="1"/>
  <c r="AL1626" i="1"/>
  <c r="AL1632" i="1"/>
  <c r="AL1638" i="1"/>
  <c r="AL1678" i="1"/>
  <c r="AL1703" i="1"/>
  <c r="AL1707" i="1"/>
  <c r="AL1719" i="1"/>
  <c r="AL1724" i="1"/>
  <c r="AL1755" i="1"/>
  <c r="AL1791" i="1"/>
  <c r="AL1807" i="1"/>
  <c r="AL1813" i="1"/>
  <c r="AL1825" i="1"/>
  <c r="AL1831" i="1"/>
  <c r="AL1859" i="1"/>
  <c r="AL1875" i="1"/>
  <c r="AL1891" i="1"/>
  <c r="AL1913" i="1"/>
  <c r="AL1935" i="1"/>
  <c r="AL1948" i="1"/>
  <c r="AL876" i="1"/>
  <c r="AL907" i="1"/>
  <c r="AL1008" i="1"/>
  <c r="AL1034" i="1"/>
  <c r="AL1106" i="1"/>
  <c r="AL1142" i="1"/>
  <c r="AL1189" i="1"/>
  <c r="AL1241" i="1"/>
  <c r="AL1250" i="1"/>
  <c r="AL1360" i="1"/>
  <c r="AL1410" i="1"/>
  <c r="AL1425" i="1"/>
  <c r="AL1458" i="1"/>
  <c r="AL1481" i="1"/>
  <c r="AL1499" i="1"/>
  <c r="AL1525" i="1"/>
  <c r="AL1531" i="1"/>
  <c r="AL1538" i="1"/>
  <c r="AL1547" i="1"/>
  <c r="AL1557" i="1"/>
  <c r="AL1572" i="1"/>
  <c r="AL1578" i="1"/>
  <c r="AL1594" i="1"/>
  <c r="AL1605" i="1"/>
  <c r="AL1627" i="1"/>
  <c r="AL1668" i="1"/>
  <c r="AL1679" i="1"/>
  <c r="AL1720" i="1"/>
  <c r="AL1751" i="1"/>
  <c r="AL1756" i="1"/>
  <c r="AL1792" i="1"/>
  <c r="AL1826" i="1"/>
  <c r="AL1832" i="1"/>
  <c r="AL1860" i="1"/>
  <c r="AL1876" i="1"/>
  <c r="AL1899" i="1"/>
  <c r="AL1914" i="1"/>
  <c r="AL1923" i="1"/>
  <c r="AL1932" i="1"/>
  <c r="AL1945" i="1"/>
  <c r="AL1957" i="1"/>
  <c r="AL604" i="1"/>
  <c r="AL684" i="1"/>
  <c r="AL1054" i="1"/>
  <c r="AL1081" i="1"/>
  <c r="AL1152" i="1"/>
  <c r="AL1199" i="1"/>
  <c r="AL1216" i="1"/>
  <c r="AL1296" i="1"/>
  <c r="AL1315" i="1"/>
  <c r="AL1337" i="1"/>
  <c r="AL1345" i="1"/>
  <c r="AL1354" i="1"/>
  <c r="AL1368" i="1"/>
  <c r="AL1440" i="1"/>
  <c r="AL1446" i="1"/>
  <c r="AL1452" i="1"/>
  <c r="AL1464" i="1"/>
  <c r="AL1476" i="1"/>
  <c r="AL1487" i="1"/>
  <c r="AL1493" i="1"/>
  <c r="AL1520" i="1"/>
  <c r="AL1552" i="1"/>
  <c r="AL1568" i="1"/>
  <c r="AL1588" i="1"/>
  <c r="AL1600" i="1"/>
  <c r="AL1622" i="1"/>
  <c r="AL1634" i="1"/>
  <c r="AL1651" i="1"/>
  <c r="AL1656" i="1"/>
  <c r="AL1662" i="1"/>
  <c r="AL1674" i="1"/>
  <c r="AL1686" i="1"/>
  <c r="AL1692" i="1"/>
  <c r="AL1704" i="1"/>
  <c r="AL1714" i="1"/>
  <c r="AL1741" i="1"/>
  <c r="AL1747" i="1"/>
  <c r="AL1771" i="1"/>
  <c r="AL1798" i="1"/>
  <c r="AL1803" i="1"/>
  <c r="AL1809" i="1"/>
  <c r="AL1814" i="1"/>
  <c r="AL1821" i="1"/>
  <c r="AL1844" i="1"/>
  <c r="AL1854" i="1"/>
  <c r="AL1866" i="1"/>
  <c r="AL1871" i="1"/>
  <c r="AL1905" i="1"/>
  <c r="AL1919" i="1"/>
  <c r="AL1928" i="1"/>
  <c r="AL1936" i="1"/>
  <c r="AL1941" i="1"/>
  <c r="AL1949" i="1"/>
  <c r="AL1953" i="1"/>
  <c r="AL754" i="1"/>
  <c r="AL838" i="1"/>
  <c r="AL961" i="1"/>
  <c r="AL971" i="1"/>
  <c r="AL1055" i="1"/>
  <c r="AL1182" i="1"/>
  <c r="AL1200" i="1"/>
  <c r="AL1252" i="1"/>
  <c r="AL1261" i="1"/>
  <c r="AL1280" i="1"/>
  <c r="AL1289" i="1"/>
  <c r="AL1323" i="1"/>
  <c r="AL1362" i="1"/>
  <c r="AL1369" i="1"/>
  <c r="AL1391" i="1"/>
  <c r="AL1427" i="1"/>
  <c r="AL1434" i="1"/>
  <c r="AL1441" i="1"/>
  <c r="AL1447" i="1"/>
  <c r="AL1477" i="1"/>
  <c r="AL1488" i="1"/>
  <c r="AL1516" i="1"/>
  <c r="AL1521" i="1"/>
  <c r="AL1539" i="1"/>
  <c r="AL1548" i="1"/>
  <c r="AL1553" i="1"/>
  <c r="AL1558" i="1"/>
  <c r="AL1573" i="1"/>
  <c r="AL1584" i="1"/>
  <c r="AL1606" i="1"/>
  <c r="AL1611" i="1"/>
  <c r="AL1623" i="1"/>
  <c r="AL1652" i="1"/>
  <c r="AL1657" i="1"/>
  <c r="AL1675" i="1"/>
  <c r="AL1700" i="1"/>
  <c r="AL1715" i="1"/>
  <c r="AL1721" i="1"/>
  <c r="AL1742" i="1"/>
  <c r="AL1757" i="1"/>
  <c r="AL1777" i="1"/>
  <c r="AL1833" i="1"/>
  <c r="AL1845" i="1"/>
  <c r="AL1850" i="1"/>
  <c r="AL1855" i="1"/>
  <c r="AL1924" i="1"/>
  <c r="AL1929" i="1"/>
  <c r="AL1942" i="1"/>
  <c r="AL1950" i="1"/>
  <c r="AL1954" i="1"/>
  <c r="AL1958" i="1"/>
  <c r="AL676" i="1"/>
  <c r="AL858" i="1"/>
  <c r="AL901" i="1"/>
  <c r="AL1020" i="1"/>
  <c r="AL1029" i="1"/>
  <c r="AL1075" i="1"/>
  <c r="AL1082" i="1"/>
  <c r="AL1091" i="1"/>
  <c r="AL1101" i="1"/>
  <c r="AL1127" i="1"/>
  <c r="AL1271" i="1"/>
  <c r="AL1317" i="1"/>
  <c r="AL1339" i="1"/>
  <c r="AL1356" i="1"/>
  <c r="AL1384" i="1"/>
  <c r="AL1405" i="1"/>
  <c r="AL1453" i="1"/>
  <c r="AL1460" i="1"/>
  <c r="AL1483" i="1"/>
  <c r="AL1495" i="1"/>
  <c r="AL1501" i="1"/>
  <c r="AL1506" i="1"/>
  <c r="AL1511" i="1"/>
  <c r="AL1565" i="1"/>
  <c r="AL1569" i="1"/>
  <c r="AL1580" i="1"/>
  <c r="AL1590" i="1"/>
  <c r="AL1601" i="1"/>
  <c r="AL1618" i="1"/>
  <c r="AL1636" i="1"/>
  <c r="AL1646" i="1"/>
  <c r="AL1664" i="1"/>
  <c r="AL1670" i="1"/>
  <c r="AL1681" i="1"/>
  <c r="AL1694" i="1"/>
  <c r="AL1705" i="1"/>
  <c r="AL1726" i="1"/>
  <c r="AL1731" i="1"/>
  <c r="AL1748" i="1"/>
  <c r="AL1772" i="1"/>
  <c r="AL1794" i="1"/>
  <c r="AL1799" i="1"/>
  <c r="AL1810" i="1"/>
  <c r="AL1816" i="1"/>
  <c r="AL1822" i="1"/>
  <c r="AL1828" i="1"/>
  <c r="AL1867" i="1"/>
  <c r="AL1872" i="1"/>
  <c r="AL1888" i="1"/>
  <c r="AL1901" i="1"/>
  <c r="AL1906" i="1"/>
  <c r="AL1920" i="1"/>
  <c r="AL1933" i="1"/>
  <c r="AL1937" i="1"/>
  <c r="AL1946" i="1"/>
  <c r="AL642" i="1"/>
  <c r="AL983" i="1"/>
  <c r="AL1003" i="1"/>
  <c r="AL1183" i="1"/>
  <c r="AL1210" i="1"/>
  <c r="AL1236" i="1"/>
  <c r="AL1281" i="1"/>
  <c r="AL1290" i="1"/>
  <c r="AL1348" i="1"/>
  <c r="AL1370" i="1"/>
  <c r="AL1377" i="1"/>
  <c r="AL1392" i="1"/>
  <c r="AL1399" i="1"/>
  <c r="AL1428" i="1"/>
  <c r="AL1473" i="1"/>
  <c r="AL1489" i="1"/>
  <c r="AL1528" i="1"/>
  <c r="AL1534" i="1"/>
  <c r="AL1540" i="1"/>
  <c r="AL1544" i="1"/>
  <c r="AL1554" i="1"/>
  <c r="AL1607" i="1"/>
  <c r="AL1612" i="1"/>
  <c r="AL1630" i="1"/>
  <c r="AL1641" i="1"/>
  <c r="AL1658" i="1"/>
  <c r="AL1676" i="1"/>
  <c r="AL1688" i="1"/>
  <c r="AL1710" i="1"/>
  <c r="AL1716" i="1"/>
  <c r="AL1722" i="1"/>
  <c r="AL1753" i="1"/>
  <c r="AL1785" i="1"/>
  <c r="AL1789" i="1"/>
  <c r="AL1805" i="1"/>
  <c r="AL1834" i="1"/>
  <c r="AL1840" i="1"/>
  <c r="AL1846" i="1"/>
  <c r="AL1851" i="1"/>
  <c r="AL1862" i="1"/>
  <c r="AL1884" i="1"/>
  <c r="AL1895" i="1"/>
  <c r="AL1911" i="1"/>
  <c r="AL991" i="1"/>
  <c r="AL1151" i="1"/>
  <c r="AL1162" i="1"/>
  <c r="AL1344" i="1"/>
  <c r="AL1388" i="1"/>
  <c r="AL1418" i="1"/>
  <c r="AL1595" i="1"/>
  <c r="AL1645" i="1"/>
  <c r="AL1655" i="1"/>
  <c r="AL1752" i="1"/>
  <c r="AL1827" i="1"/>
  <c r="AL1877" i="1"/>
  <c r="AL1886" i="1"/>
  <c r="AL1961" i="1"/>
  <c r="AL1965" i="1"/>
  <c r="AL1969" i="1"/>
  <c r="AL1978" i="1"/>
  <c r="AL1982" i="1"/>
  <c r="AL1987" i="1"/>
  <c r="AL1992" i="1"/>
  <c r="AL2004" i="1"/>
  <c r="AL2009" i="1"/>
  <c r="AL2013" i="1"/>
  <c r="AL2026" i="1"/>
  <c r="AL2030" i="1"/>
  <c r="AL2035" i="1"/>
  <c r="AL2044" i="1"/>
  <c r="AL2048" i="1"/>
  <c r="AL2059" i="1"/>
  <c r="AL2063" i="1"/>
  <c r="AL2067" i="1"/>
  <c r="AL2072" i="1"/>
  <c r="AL2109" i="1"/>
  <c r="AL2113" i="1"/>
  <c r="AL2118" i="1"/>
  <c r="AL2127" i="1"/>
  <c r="AL2160" i="1"/>
  <c r="AL2166" i="1"/>
  <c r="AL2184" i="1"/>
  <c r="AL2207" i="1"/>
  <c r="AL2220" i="1"/>
  <c r="AL2225" i="1"/>
  <c r="AL2229" i="1"/>
  <c r="AL2233" i="1"/>
  <c r="AL2251" i="1"/>
  <c r="AL2264" i="1"/>
  <c r="AL2268" i="1"/>
  <c r="AL2273" i="1"/>
  <c r="AL2277" i="1"/>
  <c r="AL2281" i="1"/>
  <c r="AL2285" i="1"/>
  <c r="AL2290" i="1"/>
  <c r="AL2295" i="1"/>
  <c r="AL2309" i="1"/>
  <c r="AL2313" i="1"/>
  <c r="AL2323" i="1"/>
  <c r="AL2328" i="1"/>
  <c r="AL2358" i="1"/>
  <c r="AL2374" i="1"/>
  <c r="AL2383" i="1"/>
  <c r="AL2387" i="1"/>
  <c r="AL888" i="1"/>
  <c r="AL1505" i="1"/>
  <c r="AL1514" i="1"/>
  <c r="AL1725" i="1"/>
  <c r="AL1734" i="1"/>
  <c r="AL1781" i="1"/>
  <c r="AL1838" i="1"/>
  <c r="AL1848" i="1"/>
  <c r="AL1952" i="1"/>
  <c r="AL1973" i="1"/>
  <c r="AL2054" i="1"/>
  <c r="AL2082" i="1"/>
  <c r="AL2086" i="1"/>
  <c r="AL2090" i="1"/>
  <c r="AL2095" i="1"/>
  <c r="AL2100" i="1"/>
  <c r="AL2104" i="1"/>
  <c r="AL2123" i="1"/>
  <c r="AL2137" i="1"/>
  <c r="AL2147" i="1"/>
  <c r="AL2152" i="1"/>
  <c r="AL2156" i="1"/>
  <c r="AL2175" i="1"/>
  <c r="AL2179" i="1"/>
  <c r="AL2189" i="1"/>
  <c r="AL2193" i="1"/>
  <c r="AL2198" i="1"/>
  <c r="AL2212" i="1"/>
  <c r="AL2241" i="1"/>
  <c r="AL2246" i="1"/>
  <c r="AL2260" i="1"/>
  <c r="AL2300" i="1"/>
  <c r="AL2337" i="1"/>
  <c r="AL2346" i="1"/>
  <c r="AL2354" i="1"/>
  <c r="AL2362" i="1"/>
  <c r="AL2366" i="1"/>
  <c r="AL2370" i="1"/>
  <c r="AL2379" i="1"/>
  <c r="AL1231" i="1"/>
  <c r="AL1617" i="1"/>
  <c r="AL1887" i="1"/>
  <c r="AL1915" i="1"/>
  <c r="AL1962" i="1"/>
  <c r="AL1983" i="1"/>
  <c r="AL1996" i="1"/>
  <c r="AL2000" i="1"/>
  <c r="AL2014" i="1"/>
  <c r="AL2018" i="1"/>
  <c r="AL2023" i="1"/>
  <c r="AL2031" i="1"/>
  <c r="AL2036" i="1"/>
  <c r="AL2041" i="1"/>
  <c r="AL2049" i="1"/>
  <c r="AL2060" i="1"/>
  <c r="AL2064" i="1"/>
  <c r="AL2068" i="1"/>
  <c r="AL2073" i="1"/>
  <c r="AL2077" i="1"/>
  <c r="AL2119" i="1"/>
  <c r="AL2128" i="1"/>
  <c r="AL2132" i="1"/>
  <c r="AL2142" i="1"/>
  <c r="AL2161" i="1"/>
  <c r="AL2171" i="1"/>
  <c r="AL2208" i="1"/>
  <c r="AL2221" i="1"/>
  <c r="AL2226" i="1"/>
  <c r="AL2237" i="1"/>
  <c r="AL2252" i="1"/>
  <c r="AL2256" i="1"/>
  <c r="AL2274" i="1"/>
  <c r="AL2291" i="1"/>
  <c r="AL2305" i="1"/>
  <c r="AL2310" i="1"/>
  <c r="AL2314" i="1"/>
  <c r="AL2319" i="1"/>
  <c r="AL2324" i="1"/>
  <c r="AL2342" i="1"/>
  <c r="AL2350" i="1"/>
  <c r="AL2375" i="1"/>
  <c r="AL774" i="1"/>
  <c r="AL1432" i="1"/>
  <c r="AL1526" i="1"/>
  <c r="AL1587" i="1"/>
  <c r="AL1628" i="1"/>
  <c r="AL1698" i="1"/>
  <c r="AL1820" i="1"/>
  <c r="AL1966" i="1"/>
  <c r="AL1970" i="1"/>
  <c r="AL1974" i="1"/>
  <c r="AL1979" i="1"/>
  <c r="AL1988" i="1"/>
  <c r="AL2005" i="1"/>
  <c r="AL2010" i="1"/>
  <c r="AL2027" i="1"/>
  <c r="AL2045" i="1"/>
  <c r="AL2055" i="1"/>
  <c r="AL2091" i="1"/>
  <c r="AL2096" i="1"/>
  <c r="AL2105" i="1"/>
  <c r="AL2110" i="1"/>
  <c r="AL2114" i="1"/>
  <c r="AL2148" i="1"/>
  <c r="AL2153" i="1"/>
  <c r="AL2157" i="1"/>
  <c r="AL2167" i="1"/>
  <c r="AL2176" i="1"/>
  <c r="AL2180" i="1"/>
  <c r="AL2185" i="1"/>
  <c r="AL2199" i="1"/>
  <c r="AL2203" i="1"/>
  <c r="AL2213" i="1"/>
  <c r="AL2217" i="1"/>
  <c r="AL2230" i="1"/>
  <c r="AL2242" i="1"/>
  <c r="AL2247" i="1"/>
  <c r="AL2261" i="1"/>
  <c r="AL2265" i="1"/>
  <c r="AL2269" i="1"/>
  <c r="AL2278" i="1"/>
  <c r="AL2296" i="1"/>
  <c r="AL2329" i="1"/>
  <c r="AL2333" i="1"/>
  <c r="AL2355" i="1"/>
  <c r="AL2359" i="1"/>
  <c r="AL2371" i="1"/>
  <c r="AL2388" i="1"/>
  <c r="AL2392" i="1"/>
  <c r="AL916" i="1"/>
  <c r="AL950" i="1"/>
  <c r="AL1190" i="1"/>
  <c r="AL1383" i="1"/>
  <c r="AL1500" i="1"/>
  <c r="AL1509" i="1"/>
  <c r="AL1650" i="1"/>
  <c r="AL1709" i="1"/>
  <c r="AL1766" i="1"/>
  <c r="AL1775" i="1"/>
  <c r="AL1900" i="1"/>
  <c r="AL1909" i="1"/>
  <c r="AL1918" i="1"/>
  <c r="AL1967" i="1"/>
  <c r="AL1971" i="1"/>
  <c r="AL1980" i="1"/>
  <c r="AL1985" i="1"/>
  <c r="AL2011" i="1"/>
  <c r="AL2020" i="1"/>
  <c r="AL2024" i="1"/>
  <c r="AL2038" i="1"/>
  <c r="AL2042" i="1"/>
  <c r="AL2046" i="1"/>
  <c r="AL2070" i="1"/>
  <c r="AL2079" i="1"/>
  <c r="AL2097" i="1"/>
  <c r="AL2115" i="1"/>
  <c r="AL2120" i="1"/>
  <c r="AL2125" i="1"/>
  <c r="AL2139" i="1"/>
  <c r="AL2154" i="1"/>
  <c r="AL2163" i="1"/>
  <c r="AL2172" i="1"/>
  <c r="AL2177" i="1"/>
  <c r="AL2181" i="1"/>
  <c r="AL2186" i="1"/>
  <c r="AL2195" i="1"/>
  <c r="AL2204" i="1"/>
  <c r="AL2210" i="1"/>
  <c r="AL2218" i="1"/>
  <c r="AL2227" i="1"/>
  <c r="AL2231" i="1"/>
  <c r="AL2266" i="1"/>
  <c r="AL2275" i="1"/>
  <c r="AL2279" i="1"/>
  <c r="AL2287" i="1"/>
  <c r="AL2316" i="1"/>
  <c r="AL2334" i="1"/>
  <c r="AL2339" i="1"/>
  <c r="AL2344" i="1"/>
  <c r="AL2352" i="1"/>
  <c r="AL2364" i="1"/>
  <c r="AL2385" i="1"/>
  <c r="AL2389" i="1"/>
  <c r="AL815" i="1"/>
  <c r="AL826" i="1"/>
  <c r="AL918" i="1"/>
  <c r="AL1045" i="1"/>
  <c r="AL1126" i="1"/>
  <c r="AL1375" i="1"/>
  <c r="AL1396" i="1"/>
  <c r="AL1470" i="1"/>
  <c r="AL1542" i="1"/>
  <c r="AL1673" i="1"/>
  <c r="AL1740" i="1"/>
  <c r="AL1760" i="1"/>
  <c r="AL1787" i="1"/>
  <c r="AL1865" i="1"/>
  <c r="AL1964" i="1"/>
  <c r="AL1981" i="1"/>
  <c r="AL1986" i="1"/>
  <c r="AL2021" i="1"/>
  <c r="AL2025" i="1"/>
  <c r="AL2034" i="1"/>
  <c r="AL2043" i="1"/>
  <c r="AL2047" i="1"/>
  <c r="AL2052" i="1"/>
  <c r="AL2066" i="1"/>
  <c r="AL2071" i="1"/>
  <c r="AL2098" i="1"/>
  <c r="AL2102" i="1"/>
  <c r="AL2126" i="1"/>
  <c r="AL2135" i="1"/>
  <c r="AL2145" i="1"/>
  <c r="AL2178" i="1"/>
  <c r="AL2192" i="1"/>
  <c r="AL2215" i="1"/>
  <c r="AL2219" i="1"/>
  <c r="AL2228" i="1"/>
  <c r="AL2232" i="1"/>
  <c r="AL2250" i="1"/>
  <c r="AL2263" i="1"/>
  <c r="AL2267" i="1"/>
  <c r="AL2276" i="1"/>
  <c r="AL2280" i="1"/>
  <c r="AL2284" i="1"/>
  <c r="AL2303" i="1"/>
  <c r="AL2308" i="1"/>
  <c r="AL2312" i="1"/>
  <c r="AL2322" i="1"/>
  <c r="AL2327" i="1"/>
  <c r="AL2331" i="1"/>
  <c r="AL2335" i="1"/>
  <c r="AL2353" i="1"/>
  <c r="AL2365" i="1"/>
  <c r="AL2373" i="1"/>
  <c r="AL2378" i="1"/>
  <c r="AL2382" i="1"/>
  <c r="AL2386" i="1"/>
  <c r="AL2390" i="1"/>
  <c r="AL2395" i="1"/>
  <c r="AL1286" i="1"/>
  <c r="AL1331" i="1"/>
  <c r="AL1532" i="1"/>
  <c r="AL1583" i="1"/>
  <c r="AL1644" i="1"/>
  <c r="AL1797" i="1"/>
  <c r="AL1893" i="1"/>
  <c r="AL1940" i="1"/>
  <c r="AL1960" i="1"/>
  <c r="AL1972" i="1"/>
  <c r="AL1977" i="1"/>
  <c r="AL1991" i="1"/>
  <c r="AL1995" i="1"/>
  <c r="AL1999" i="1"/>
  <c r="AL2003" i="1"/>
  <c r="AL2008" i="1"/>
  <c r="AL2012" i="1"/>
  <c r="AL2017" i="1"/>
  <c r="AL2058" i="1"/>
  <c r="AL2081" i="1"/>
  <c r="AL2089" i="1"/>
  <c r="AL2094" i="1"/>
  <c r="AL2108" i="1"/>
  <c r="AL2117" i="1"/>
  <c r="AL2122" i="1"/>
  <c r="AL2131" i="1"/>
  <c r="AL2155" i="1"/>
  <c r="AL2165" i="1"/>
  <c r="AL2170" i="1"/>
  <c r="AL2183" i="1"/>
  <c r="AL2188" i="1"/>
  <c r="AL2206" i="1"/>
  <c r="AL2211" i="1"/>
  <c r="AL2224" i="1"/>
  <c r="AL2236" i="1"/>
  <c r="AL2245" i="1"/>
  <c r="AL2272" i="1"/>
  <c r="AL2289" i="1"/>
  <c r="AL2294" i="1"/>
  <c r="AL2299" i="1"/>
  <c r="AL2341" i="1"/>
  <c r="AL2345" i="1"/>
  <c r="AL2357" i="1"/>
  <c r="AL2361" i="1"/>
  <c r="AL1117" i="1"/>
  <c r="AL1172" i="1"/>
  <c r="AL1206" i="1"/>
  <c r="AL1321" i="1"/>
  <c r="AL1397" i="1"/>
  <c r="AL1471" i="1"/>
  <c r="AL1504" i="1"/>
  <c r="AL1543" i="1"/>
  <c r="AL1564" i="1"/>
  <c r="AL1685" i="1"/>
  <c r="AL1713" i="1"/>
  <c r="AL1761" i="1"/>
  <c r="AL1770" i="1"/>
  <c r="AL1788" i="1"/>
  <c r="AL1904" i="1"/>
  <c r="AL2022" i="1"/>
  <c r="AL2040" i="1"/>
  <c r="AL2053" i="1"/>
  <c r="AL2076" i="1"/>
  <c r="AL2085" i="1"/>
  <c r="AL2099" i="1"/>
  <c r="AL2103" i="1"/>
  <c r="AL2136" i="1"/>
  <c r="AL2141" i="1"/>
  <c r="AL2146" i="1"/>
  <c r="AL2151" i="1"/>
  <c r="AL2174" i="1"/>
  <c r="AL2197" i="1"/>
  <c r="AL2202" i="1"/>
  <c r="AL2216" i="1"/>
  <c r="AL2240" i="1"/>
  <c r="AL2255" i="1"/>
  <c r="AL2259" i="1"/>
  <c r="AL2304" i="1"/>
  <c r="AL2318" i="1"/>
  <c r="AL2332" i="1"/>
  <c r="AL2336" i="1"/>
  <c r="AL2349" i="1"/>
  <c r="AL2369" i="1"/>
  <c r="AL2391" i="1"/>
  <c r="AL693" i="1"/>
  <c r="AL1783" i="1"/>
  <c r="AL1881" i="1"/>
  <c r="AL1990" i="1"/>
  <c r="AL2019" i="1"/>
  <c r="AL2051" i="1"/>
  <c r="AL2093" i="1"/>
  <c r="AL2101" i="1"/>
  <c r="AL2182" i="1"/>
  <c r="AL2283" i="1"/>
  <c r="AL2292" i="1"/>
  <c r="AL2338" i="1"/>
  <c r="AL2380" i="1"/>
  <c r="AL2396" i="1"/>
  <c r="AL2401" i="1"/>
  <c r="AL2406" i="1"/>
  <c r="AL2427" i="1"/>
  <c r="AL2431" i="1"/>
  <c r="AL2435" i="1"/>
  <c r="AL2445" i="1"/>
  <c r="AL2449" i="1"/>
  <c r="AL2453" i="1"/>
  <c r="AL2461" i="1"/>
  <c r="AL2465" i="1"/>
  <c r="AL2474" i="1"/>
  <c r="AL2508" i="1"/>
  <c r="AL2516" i="1"/>
  <c r="AL2520" i="1"/>
  <c r="AL2524" i="1"/>
  <c r="AL2533" i="1"/>
  <c r="AL2547" i="1"/>
  <c r="AL2552" i="1"/>
  <c r="AL2565" i="1"/>
  <c r="AL2410" i="1"/>
  <c r="AL2424" i="1"/>
  <c r="AL2457" i="1"/>
  <c r="AL2482" i="1"/>
  <c r="AL2490" i="1"/>
  <c r="AL2557" i="1"/>
  <c r="AL2504" i="1"/>
  <c r="AL2566" i="1"/>
  <c r="AL2554" i="1"/>
  <c r="AL2408" i="1"/>
  <c r="AL2447" i="1"/>
  <c r="AL2476" i="1"/>
  <c r="AL2393" i="1"/>
  <c r="AL2526" i="1"/>
  <c r="AL2563" i="1"/>
  <c r="AL1374" i="1"/>
  <c r="AL1661" i="1"/>
  <c r="AL1997" i="1"/>
  <c r="AL2028" i="1"/>
  <c r="AL2061" i="1"/>
  <c r="AL2069" i="1"/>
  <c r="AL2133" i="1"/>
  <c r="AL2150" i="1"/>
  <c r="AL2158" i="1"/>
  <c r="AL2244" i="1"/>
  <c r="AL2253" i="1"/>
  <c r="AL2315" i="1"/>
  <c r="AL2330" i="1"/>
  <c r="AL2470" i="1"/>
  <c r="AL2478" i="1"/>
  <c r="AL2528" i="1"/>
  <c r="AL2529" i="1"/>
  <c r="AL2553" i="1"/>
  <c r="AL2530" i="1"/>
  <c r="AL2455" i="1"/>
  <c r="AL2016" i="1"/>
  <c r="AL2106" i="1"/>
  <c r="AL2187" i="1"/>
  <c r="AL2412" i="1"/>
  <c r="AL2443" i="1"/>
  <c r="AL2468" i="1"/>
  <c r="AL2492" i="1"/>
  <c r="AL2559" i="1"/>
  <c r="AL2481" i="1"/>
  <c r="AL1861" i="1"/>
  <c r="AL1975" i="1"/>
  <c r="AL2037" i="1"/>
  <c r="AL2078" i="1"/>
  <c r="AL2191" i="1"/>
  <c r="AL2200" i="1"/>
  <c r="AL2223" i="1"/>
  <c r="AL2307" i="1"/>
  <c r="AL2347" i="1"/>
  <c r="AL2367" i="1"/>
  <c r="AL2381" i="1"/>
  <c r="AL2407" i="1"/>
  <c r="AL2414" i="1"/>
  <c r="AL2419" i="1"/>
  <c r="AL2436" i="1"/>
  <c r="AL2441" i="1"/>
  <c r="AL2446" i="1"/>
  <c r="AL2466" i="1"/>
  <c r="AL2486" i="1"/>
  <c r="AL2495" i="1"/>
  <c r="AL2499" i="1"/>
  <c r="AL2513" i="1"/>
  <c r="AL2534" i="1"/>
  <c r="AL2539" i="1"/>
  <c r="AL2543" i="1"/>
  <c r="AL2548" i="1"/>
  <c r="AL2561" i="1"/>
  <c r="AL2262" i="1"/>
  <c r="AL2340" i="1"/>
  <c r="AL2360" i="1"/>
  <c r="AL2397" i="1"/>
  <c r="AL2402" i="1"/>
  <c r="AL2475" i="1"/>
  <c r="AL2517" i="1"/>
  <c r="AL2535" i="1"/>
  <c r="AL2567" i="1"/>
  <c r="AL2433" i="1"/>
  <c r="AL2501" i="1"/>
  <c r="AL2545" i="1"/>
  <c r="AL1963" i="1"/>
  <c r="AL2162" i="1"/>
  <c r="AL2440" i="1"/>
  <c r="AL2489" i="1"/>
  <c r="AL2560" i="1"/>
  <c r="AL1640" i="1"/>
  <c r="AL1730" i="1"/>
  <c r="AL1883" i="1"/>
  <c r="AL1927" i="1"/>
  <c r="AL1968" i="1"/>
  <c r="AL1984" i="1"/>
  <c r="AL1998" i="1"/>
  <c r="AL2006" i="1"/>
  <c r="AL2029" i="1"/>
  <c r="AL2062" i="1"/>
  <c r="AL2087" i="1"/>
  <c r="AL2111" i="1"/>
  <c r="AL2134" i="1"/>
  <c r="AL2143" i="1"/>
  <c r="AL2159" i="1"/>
  <c r="AL2168" i="1"/>
  <c r="AL2209" i="1"/>
  <c r="AL2238" i="1"/>
  <c r="AL2254" i="1"/>
  <c r="AL2270" i="1"/>
  <c r="AL2293" i="1"/>
  <c r="AL2454" i="1"/>
  <c r="AL2491" i="1"/>
  <c r="AL2509" i="1"/>
  <c r="AL2521" i="1"/>
  <c r="AL2558" i="1"/>
  <c r="AL2540" i="1"/>
  <c r="AL2234" i="1"/>
  <c r="AL2288" i="1"/>
  <c r="AL2311" i="1"/>
  <c r="AL2356" i="1"/>
  <c r="AL2404" i="1"/>
  <c r="AL2429" i="1"/>
  <c r="AL2536" i="1"/>
  <c r="AL1306" i="1"/>
  <c r="AL1551" i="1"/>
  <c r="AL1976" i="1"/>
  <c r="AL2201" i="1"/>
  <c r="AL2286" i="1"/>
  <c r="AL2301" i="1"/>
  <c r="AL2317" i="1"/>
  <c r="AL2325" i="1"/>
  <c r="AL2411" i="1"/>
  <c r="AL2415" i="1"/>
  <c r="AL2420" i="1"/>
  <c r="AL2425" i="1"/>
  <c r="AL2428" i="1"/>
  <c r="AL2432" i="1"/>
  <c r="AL2437" i="1"/>
  <c r="AL2442" i="1"/>
  <c r="AL2450" i="1"/>
  <c r="AL2458" i="1"/>
  <c r="AL2462" i="1"/>
  <c r="AL2467" i="1"/>
  <c r="AL2471" i="1"/>
  <c r="AL2479" i="1"/>
  <c r="AL2483" i="1"/>
  <c r="AL2487" i="1"/>
  <c r="AL2496" i="1"/>
  <c r="AL2500" i="1"/>
  <c r="AL2525" i="1"/>
  <c r="AL2544" i="1"/>
  <c r="AL2549" i="1"/>
  <c r="AL2562" i="1"/>
  <c r="AL2239" i="1"/>
  <c r="AL2376" i="1"/>
  <c r="AL2514" i="1"/>
  <c r="AL2518" i="1"/>
  <c r="AL2438" i="1"/>
  <c r="AL2459" i="1"/>
  <c r="AL2472" i="1"/>
  <c r="AL2505" i="1"/>
  <c r="AL2522" i="1"/>
  <c r="AL2550" i="1"/>
  <c r="AL2343" i="1"/>
  <c r="AL2399" i="1"/>
  <c r="AL2416" i="1"/>
  <c r="AL2451" i="1"/>
  <c r="AL2555" i="1"/>
  <c r="AL2498" i="1"/>
  <c r="AL2542" i="1"/>
  <c r="AL1765" i="1"/>
  <c r="AL1853" i="1"/>
  <c r="AL1993" i="1"/>
  <c r="AL2007" i="1"/>
  <c r="AL2015" i="1"/>
  <c r="AL2039" i="1"/>
  <c r="AL2080" i="1"/>
  <c r="AL2088" i="1"/>
  <c r="AL2112" i="1"/>
  <c r="AL2129" i="1"/>
  <c r="AL2144" i="1"/>
  <c r="AL2169" i="1"/>
  <c r="AL2271" i="1"/>
  <c r="AL2348" i="1"/>
  <c r="AL2368" i="1"/>
  <c r="AL2398" i="1"/>
  <c r="AL2403" i="1"/>
  <c r="AL1009" i="1"/>
  <c r="AL1843" i="1"/>
  <c r="AL2056" i="1"/>
  <c r="AL2121" i="1"/>
  <c r="AL2194" i="1"/>
  <c r="AL2248" i="1"/>
  <c r="AL2302" i="1"/>
  <c r="AL2326" i="1"/>
  <c r="AL2384" i="1"/>
  <c r="AL2421" i="1"/>
  <c r="AL2510" i="1"/>
  <c r="AL2032" i="1"/>
  <c r="AL2065" i="1"/>
  <c r="AL2463" i="1"/>
  <c r="AL2484" i="1"/>
  <c r="AL2497" i="1"/>
  <c r="AL2568" i="1"/>
  <c r="AL2503" i="1"/>
  <c r="AL2538" i="1"/>
  <c r="AL1910" i="1"/>
  <c r="AL1994" i="1"/>
  <c r="AL2001" i="1"/>
  <c r="AL2057" i="1"/>
  <c r="AL2074" i="1"/>
  <c r="AL2130" i="1"/>
  <c r="AL2138" i="1"/>
  <c r="AL2249" i="1"/>
  <c r="AL2257" i="1"/>
  <c r="AL2320" i="1"/>
  <c r="AL2363" i="1"/>
  <c r="AL2377" i="1"/>
  <c r="AL2422" i="1"/>
  <c r="AL2426" i="1"/>
  <c r="AL2473" i="1"/>
  <c r="AL2480" i="1"/>
  <c r="AL2488" i="1"/>
  <c r="AL2502" i="1"/>
  <c r="AL2506" i="1"/>
  <c r="AL2511" i="1"/>
  <c r="AL2515" i="1"/>
  <c r="AL2523" i="1"/>
  <c r="AL2531" i="1"/>
  <c r="AL2541" i="1"/>
  <c r="AL2551" i="1"/>
  <c r="AL1579" i="1"/>
  <c r="AL1793" i="1"/>
  <c r="AL2084" i="1"/>
  <c r="AL2116" i="1"/>
  <c r="AL2140" i="1"/>
  <c r="AL2173" i="1"/>
  <c r="AL2222" i="1"/>
  <c r="AL2306" i="1"/>
  <c r="AL2494" i="1"/>
  <c r="AL857" i="1"/>
  <c r="AL1404" i="1"/>
  <c r="AL1475" i="1"/>
  <c r="AL1510" i="1"/>
  <c r="AL1746" i="1"/>
  <c r="AL1802" i="1"/>
  <c r="AL2033" i="1"/>
  <c r="AL2050" i="1"/>
  <c r="AL2083" i="1"/>
  <c r="AL2107" i="1"/>
  <c r="AL2196" i="1"/>
  <c r="AL2282" i="1"/>
  <c r="AL2297" i="1"/>
  <c r="AL2394" i="1"/>
  <c r="AL2400" i="1"/>
  <c r="AL2417" i="1"/>
  <c r="AL2430" i="1"/>
  <c r="AL2434" i="1"/>
  <c r="AL2439" i="1"/>
  <c r="AL2444" i="1"/>
  <c r="AL2448" i="1"/>
  <c r="AL2460" i="1"/>
  <c r="AL2464" i="1"/>
  <c r="AL2493" i="1"/>
  <c r="AL2519" i="1"/>
  <c r="AL2537" i="1"/>
  <c r="AL2546" i="1"/>
  <c r="AL2564" i="1"/>
  <c r="AL2569" i="1"/>
  <c r="AL2298" i="1"/>
  <c r="AL2372" i="1"/>
  <c r="AL2418" i="1"/>
  <c r="AL1669" i="1"/>
  <c r="AL1680" i="1"/>
  <c r="AL1691" i="1"/>
  <c r="AL1736" i="1"/>
  <c r="AL1989" i="1"/>
  <c r="AL2002" i="1"/>
  <c r="AL2075" i="1"/>
  <c r="AL2092" i="1"/>
  <c r="AL2124" i="1"/>
  <c r="AL2164" i="1"/>
  <c r="AL2205" i="1"/>
  <c r="AL2235" i="1"/>
  <c r="AL2258" i="1"/>
  <c r="AL2351" i="1"/>
  <c r="AL2405" i="1"/>
  <c r="AL2409" i="1"/>
  <c r="AL2413" i="1"/>
  <c r="AL2423" i="1"/>
  <c r="AL2452" i="1"/>
  <c r="AL2456" i="1"/>
  <c r="AL2469" i="1"/>
  <c r="AL2477" i="1"/>
  <c r="AL2485" i="1"/>
  <c r="AL2507" i="1"/>
  <c r="AL2512" i="1"/>
  <c r="AL2527" i="1"/>
  <c r="AL2532" i="1"/>
  <c r="AL2556" i="1"/>
  <c r="AL2149" i="1"/>
  <c r="AL2190" i="1"/>
  <c r="AL2214" i="1"/>
  <c r="AL2243" i="1"/>
  <c r="AL2321" i="1"/>
  <c r="AL1078" i="1"/>
  <c r="AM1078" i="1" s="1"/>
  <c r="AL890" i="1"/>
  <c r="AM890" i="1" s="1"/>
  <c r="AL585" i="1"/>
  <c r="AL596" i="1"/>
  <c r="AL578" i="1"/>
  <c r="AM933" i="1"/>
  <c r="AN933" i="1"/>
  <c r="AM630" i="1"/>
  <c r="AN655" i="1"/>
  <c r="AM655" i="1"/>
  <c r="AM673" i="1"/>
  <c r="AN673" i="1"/>
  <c r="AN570" i="1"/>
  <c r="AM570" i="1"/>
  <c r="AN649" i="1"/>
  <c r="AM667" i="1"/>
  <c r="AN667" i="1"/>
  <c r="AM581" i="1"/>
  <c r="AM709" i="1"/>
  <c r="AM599" i="1"/>
  <c r="AP1243" i="1" l="1"/>
  <c r="AP748" i="1"/>
  <c r="AO1350" i="1"/>
  <c r="AP1130" i="1"/>
  <c r="AP848" i="1"/>
  <c r="AP889" i="1"/>
  <c r="AP1158" i="1"/>
  <c r="AO1735" i="1"/>
  <c r="AP1257" i="1"/>
  <c r="AP1041" i="1"/>
  <c r="AP1264" i="1"/>
  <c r="AP911" i="1"/>
  <c r="AP1299" i="1"/>
  <c r="AP590" i="1"/>
  <c r="AP1288" i="1"/>
  <c r="AO1435" i="1"/>
  <c r="AP716" i="1"/>
  <c r="AP732" i="1"/>
  <c r="AP1841" i="1"/>
  <c r="AP674" i="1"/>
  <c r="AP594" i="1"/>
  <c r="AP613" i="1"/>
  <c r="AO649" i="1"/>
  <c r="AP649" i="1"/>
  <c r="AO933" i="1"/>
  <c r="AP933" i="1"/>
  <c r="AO1589" i="1"/>
  <c r="AP1052" i="1"/>
  <c r="AO1457" i="1"/>
  <c r="AO1355" i="1"/>
  <c r="AP1114" i="1"/>
  <c r="AP1201" i="1"/>
  <c r="AP934" i="1"/>
  <c r="AP1874" i="1"/>
  <c r="AP576" i="1"/>
  <c r="AP1263" i="1"/>
  <c r="AP973" i="1"/>
  <c r="AP750" i="1"/>
  <c r="AP1192" i="1"/>
  <c r="AP760" i="1"/>
  <c r="AP1227" i="1"/>
  <c r="AO1782" i="1"/>
  <c r="AP909" i="1"/>
  <c r="AP1141" i="1"/>
  <c r="AP913" i="1"/>
  <c r="AO1515" i="1"/>
  <c r="AP601" i="1"/>
  <c r="AP703" i="1"/>
  <c r="AP808" i="1"/>
  <c r="AO1461" i="1"/>
  <c r="AP718" i="1"/>
  <c r="AP962" i="1"/>
  <c r="AO1380" i="1"/>
  <c r="AP1160" i="1"/>
  <c r="AP650" i="1"/>
  <c r="AP722" i="1"/>
  <c r="AP1026" i="1"/>
  <c r="AO1420" i="1"/>
  <c r="AP768" i="1"/>
  <c r="AP1035" i="1"/>
  <c r="AP800" i="1"/>
  <c r="AP804" i="1"/>
  <c r="AP1062" i="1"/>
  <c r="AP1037" i="1"/>
  <c r="AP988" i="1"/>
  <c r="AP1284" i="1"/>
  <c r="AP828" i="1"/>
  <c r="AP821" i="1"/>
  <c r="AP823" i="1"/>
  <c r="AO1329" i="1"/>
  <c r="AP1307" i="1"/>
  <c r="AP1168" i="1"/>
  <c r="AP871" i="1"/>
  <c r="AP688" i="1"/>
  <c r="AO667" i="1"/>
  <c r="AP667" i="1"/>
  <c r="AP1275" i="1"/>
  <c r="AO1733" i="1"/>
  <c r="AP1197" i="1"/>
  <c r="AP844" i="1"/>
  <c r="AP900" i="1"/>
  <c r="AP1262" i="1"/>
  <c r="AP945" i="1"/>
  <c r="AP1235" i="1"/>
  <c r="AP1272" i="1"/>
  <c r="AP1053" i="1"/>
  <c r="AP974" i="1"/>
  <c r="AP1239" i="1"/>
  <c r="AP1088" i="1"/>
  <c r="AP946" i="1"/>
  <c r="AP1240" i="1"/>
  <c r="AP922" i="1"/>
  <c r="AP813" i="1"/>
  <c r="AP1107" i="1"/>
  <c r="AP780" i="1"/>
  <c r="AP891" i="1"/>
  <c r="AO1346" i="1"/>
  <c r="AP1839" i="1"/>
  <c r="AP951" i="1"/>
  <c r="AP632" i="1"/>
  <c r="AP1080" i="1"/>
  <c r="AP572" i="1"/>
  <c r="AP715" i="1"/>
  <c r="AP992" i="1"/>
  <c r="AP577" i="1"/>
  <c r="AP993" i="1"/>
  <c r="AP694" i="1"/>
  <c r="AO1737" i="1"/>
  <c r="AP1161" i="1"/>
  <c r="AP1285" i="1"/>
  <c r="AP1228" i="1"/>
  <c r="AP707" i="1"/>
  <c r="AP842" i="1"/>
  <c r="AP1233" i="1"/>
  <c r="AP1269" i="1"/>
  <c r="AP711" i="1"/>
  <c r="AP847" i="1"/>
  <c r="AP726" i="1"/>
  <c r="AP717" i="1"/>
  <c r="AP924" i="1"/>
  <c r="AO1699" i="1"/>
  <c r="AP1112" i="1"/>
  <c r="AP956" i="1"/>
  <c r="AP1085" i="1"/>
  <c r="AP855" i="1"/>
  <c r="AP812" i="1"/>
  <c r="AP625" i="1"/>
  <c r="AP571" i="1"/>
  <c r="AP646" i="1"/>
  <c r="AP1191" i="1"/>
  <c r="AP1046" i="1"/>
  <c r="AP690" i="1"/>
  <c r="AP1038" i="1"/>
  <c r="AP740" i="1"/>
  <c r="AP631" i="1"/>
  <c r="AP1254" i="1"/>
  <c r="AP1297" i="1"/>
  <c r="AO1533" i="1"/>
  <c r="AP830" i="1"/>
  <c r="AO1426" i="1"/>
  <c r="AP811" i="1"/>
  <c r="AO1537" i="1"/>
  <c r="AP1040" i="1"/>
  <c r="AP1056" i="1"/>
  <c r="AP1894" i="1"/>
  <c r="AP643" i="1"/>
  <c r="AP1193" i="1"/>
  <c r="AO1398" i="1"/>
  <c r="AO1614" i="1"/>
  <c r="AP840" i="1"/>
  <c r="AP1878" i="1"/>
  <c r="AP1244" i="1"/>
  <c r="AP1274" i="1"/>
  <c r="AO630" i="1"/>
  <c r="AP630" i="1"/>
  <c r="AO709" i="1"/>
  <c r="AP709" i="1"/>
  <c r="AP786" i="1"/>
  <c r="AO1353" i="1"/>
  <c r="AP708" i="1"/>
  <c r="AP1071" i="1"/>
  <c r="AP589" i="1"/>
  <c r="AP1203" i="1"/>
  <c r="AO1639" i="1"/>
  <c r="AO1633" i="1"/>
  <c r="AP965" i="1"/>
  <c r="AP756" i="1"/>
  <c r="AP822" i="1"/>
  <c r="AP581" i="1"/>
  <c r="AO581" i="1"/>
  <c r="AO570" i="1"/>
  <c r="AP570" i="1"/>
  <c r="AP770" i="1"/>
  <c r="AO1527" i="1"/>
  <c r="AO1393" i="1"/>
  <c r="AP1234" i="1"/>
  <c r="AP845" i="1"/>
  <c r="AP1224" i="1"/>
  <c r="AP654" i="1"/>
  <c r="AP872" i="1"/>
  <c r="AP1245" i="1"/>
  <c r="AP1890" i="1"/>
  <c r="AP720" i="1"/>
  <c r="AP1308" i="1"/>
  <c r="AO1689" i="1"/>
  <c r="AP816" i="1"/>
  <c r="AP1214" i="1"/>
  <c r="AP948" i="1"/>
  <c r="AO1403" i="1"/>
  <c r="AP671" i="1"/>
  <c r="AP1208" i="1"/>
  <c r="AO1804" i="1"/>
  <c r="AP584" i="1"/>
  <c r="AP618" i="1"/>
  <c r="AP583" i="1"/>
  <c r="AO673" i="1"/>
  <c r="AP673" i="1"/>
  <c r="AP1300" i="1"/>
  <c r="AP1083" i="1"/>
  <c r="AP1173" i="1"/>
  <c r="AO1659" i="1"/>
  <c r="AP796" i="1"/>
  <c r="AP656" i="1"/>
  <c r="AP608" i="1"/>
  <c r="AP725" i="1"/>
  <c r="AP932" i="1"/>
  <c r="AP782" i="1"/>
  <c r="AP958" i="1"/>
  <c r="AP1060" i="1"/>
  <c r="AP814" i="1"/>
  <c r="AP739" i="1"/>
  <c r="AP1047" i="1"/>
  <c r="AP682" i="1"/>
  <c r="AP954" i="1"/>
  <c r="AP592" i="1"/>
  <c r="AP836" i="1"/>
  <c r="AP930" i="1"/>
  <c r="AP806" i="1"/>
  <c r="AP666" i="1"/>
  <c r="AO1343" i="1"/>
  <c r="AP1118" i="1"/>
  <c r="AO1347" i="1"/>
  <c r="AP758" i="1"/>
  <c r="AP573" i="1"/>
  <c r="AP1304" i="1"/>
  <c r="AO1459" i="1"/>
  <c r="AP854" i="1"/>
  <c r="AO1708" i="1"/>
  <c r="AO1497" i="1"/>
  <c r="AP1021" i="1"/>
  <c r="AP701" i="1"/>
  <c r="AP1079" i="1"/>
  <c r="AP1049" i="1"/>
  <c r="AP831" i="1"/>
  <c r="AP1005" i="1"/>
  <c r="AP849" i="1"/>
  <c r="AP645" i="1"/>
  <c r="AP591" i="1"/>
  <c r="AP727" i="1"/>
  <c r="AP602" i="1"/>
  <c r="AP837" i="1"/>
  <c r="AP1093" i="1"/>
  <c r="AO1351" i="1"/>
  <c r="AP1898" i="1"/>
  <c r="AP686" i="1"/>
  <c r="AO1330" i="1"/>
  <c r="AP957" i="1"/>
  <c r="AO1683" i="1"/>
  <c r="AO1482" i="1"/>
  <c r="AP749" i="1"/>
  <c r="AP698" i="1"/>
  <c r="AP580" i="1"/>
  <c r="AP944" i="1"/>
  <c r="AP1163" i="1"/>
  <c r="AO1767" i="1"/>
  <c r="AP1016" i="1"/>
  <c r="AP723" i="1"/>
  <c r="AP1171" i="1"/>
  <c r="AP736" i="1"/>
  <c r="AP721" i="1"/>
  <c r="AP599" i="1"/>
  <c r="AO599" i="1"/>
  <c r="AO655" i="1"/>
  <c r="AP655" i="1"/>
  <c r="AP1027" i="1"/>
  <c r="AP886" i="1"/>
  <c r="AP619" i="1"/>
  <c r="AO1599" i="1"/>
  <c r="AP730" i="1"/>
  <c r="AP1140" i="1"/>
  <c r="AO1610" i="1"/>
  <c r="AP757" i="1"/>
  <c r="AO1437" i="1"/>
  <c r="AP1181" i="1"/>
  <c r="AP783" i="1"/>
  <c r="AP611" i="1"/>
  <c r="AP683" i="1"/>
  <c r="AP1268" i="1"/>
  <c r="AO1318" i="1"/>
  <c r="AP1238" i="1"/>
  <c r="AP1007" i="1"/>
  <c r="AP607" i="1"/>
  <c r="AP1309" i="1"/>
  <c r="AP586" i="1"/>
  <c r="AN697" i="1"/>
  <c r="AM618" i="1"/>
  <c r="AO618" i="1" s="1"/>
  <c r="AM583" i="1"/>
  <c r="AO583" i="1" s="1"/>
  <c r="AM571" i="1"/>
  <c r="AO571" i="1" s="1"/>
  <c r="AM625" i="1"/>
  <c r="AO625" i="1" s="1"/>
  <c r="AN627" i="1"/>
  <c r="AM703" i="1"/>
  <c r="AO703" i="1" s="1"/>
  <c r="AN624" i="1"/>
  <c r="AN679" i="1"/>
  <c r="AM586" i="1"/>
  <c r="AO586" i="1" s="1"/>
  <c r="AN733" i="1"/>
  <c r="AN615" i="1"/>
  <c r="AM613" i="1"/>
  <c r="AO613" i="1" s="1"/>
  <c r="AN691" i="1"/>
  <c r="AN587" i="1"/>
  <c r="AN598" i="1"/>
  <c r="AN660" i="1"/>
  <c r="AN600" i="1"/>
  <c r="AM721" i="1"/>
  <c r="AO721" i="1" s="1"/>
  <c r="AN623" i="1"/>
  <c r="AN593" i="1"/>
  <c r="AM602" i="1"/>
  <c r="AO602" i="1" s="1"/>
  <c r="AM727" i="1"/>
  <c r="AO727" i="1" s="1"/>
  <c r="AM715" i="1"/>
  <c r="AO715" i="1" s="1"/>
  <c r="AM572" i="1"/>
  <c r="AO572" i="1" s="1"/>
  <c r="AM601" i="1"/>
  <c r="AO601" i="1" s="1"/>
  <c r="AN661" i="1"/>
  <c r="AM594" i="1"/>
  <c r="AO594" i="1" s="1"/>
  <c r="AM592" i="1"/>
  <c r="AO592" i="1" s="1"/>
  <c r="AM584" i="1"/>
  <c r="AO584" i="1" s="1"/>
  <c r="AN582" i="1"/>
  <c r="AN685" i="1"/>
  <c r="AN1503" i="1"/>
  <c r="AM1839" i="1"/>
  <c r="AO1839" i="1" s="1"/>
  <c r="AM1168" i="1"/>
  <c r="AO1168" i="1" s="1"/>
  <c r="AM812" i="1"/>
  <c r="AO812" i="1" s="1"/>
  <c r="AM674" i="1"/>
  <c r="AO674" i="1" s="1"/>
  <c r="AN880" i="1"/>
  <c r="AM631" i="1"/>
  <c r="AO631" i="1" s="1"/>
  <c r="AM1398" i="1"/>
  <c r="AP1398" i="1" s="1"/>
  <c r="AN878" i="1"/>
  <c r="AN1357" i="1"/>
  <c r="AN1165" i="1"/>
  <c r="AM800" i="1"/>
  <c r="AO800" i="1" s="1"/>
  <c r="AN1006" i="1"/>
  <c r="AM1403" i="1"/>
  <c r="AP1403" i="1" s="1"/>
  <c r="AN896" i="1"/>
  <c r="AN1100" i="1"/>
  <c r="AM1355" i="1"/>
  <c r="AP1355" i="1" s="1"/>
  <c r="AM1112" i="1"/>
  <c r="AO1112" i="1" s="1"/>
  <c r="AN1409" i="1"/>
  <c r="AM711" i="1"/>
  <c r="AO711" i="1" s="1"/>
  <c r="AN980" i="1"/>
  <c r="AM1114" i="1"/>
  <c r="AO1114" i="1" s="1"/>
  <c r="AN1320" i="1"/>
  <c r="AM1699" i="1"/>
  <c r="AP1699" i="1" s="1"/>
  <c r="AN1024" i="1"/>
  <c r="AM1238" i="1"/>
  <c r="AO1238" i="1" s="1"/>
  <c r="AN1124" i="1"/>
  <c r="AM1307" i="1"/>
  <c r="AO1307" i="1" s="1"/>
  <c r="AN735" i="1"/>
  <c r="AN779" i="1"/>
  <c r="AM768" i="1"/>
  <c r="AO768" i="1" s="1"/>
  <c r="AM871" i="1"/>
  <c r="AO871" i="1" s="1"/>
  <c r="AN1695" i="1"/>
  <c r="AN1407" i="1"/>
  <c r="AM1841" i="1"/>
  <c r="AO1841" i="1" s="1"/>
  <c r="AM698" i="1"/>
  <c r="AO698" i="1" s="1"/>
  <c r="AM1243" i="1"/>
  <c r="AO1243" i="1" s="1"/>
  <c r="AN989" i="1"/>
  <c r="AN705" i="1"/>
  <c r="AM1264" i="1"/>
  <c r="AO1264" i="1" s="1"/>
  <c r="AN985" i="1"/>
  <c r="AN1128" i="1"/>
  <c r="AM716" i="1"/>
  <c r="AO716" i="1" s="1"/>
  <c r="AN747" i="1"/>
  <c r="AN856" i="1"/>
  <c r="AN763" i="1"/>
  <c r="AM607" i="1"/>
  <c r="AO607" i="1" s="1"/>
  <c r="AM1309" i="1"/>
  <c r="AO1309" i="1" s="1"/>
  <c r="AN737" i="1"/>
  <c r="AN801" i="1"/>
  <c r="AM671" i="1"/>
  <c r="AO671" i="1" s="1"/>
  <c r="AN1149" i="1"/>
  <c r="AM1804" i="1"/>
  <c r="AP1804" i="1" s="1"/>
  <c r="AN636" i="1"/>
  <c r="AM1689" i="1"/>
  <c r="AP1689" i="1" s="1"/>
  <c r="AM948" i="1"/>
  <c r="AO948" i="1" s="1"/>
  <c r="AN743" i="1"/>
  <c r="AN1143" i="1"/>
  <c r="AM1234" i="1"/>
  <c r="AO1234" i="1" s="1"/>
  <c r="AN1202" i="1"/>
  <c r="AN700" i="1"/>
  <c r="AN925" i="1"/>
  <c r="AN832" i="1"/>
  <c r="AN588" i="1"/>
  <c r="AM1208" i="1"/>
  <c r="AO1208" i="1" s="1"/>
  <c r="AM816" i="1"/>
  <c r="AO816" i="1" s="1"/>
  <c r="AN675" i="1"/>
  <c r="AN1492" i="1"/>
  <c r="AM1007" i="1"/>
  <c r="AO1007" i="1" s="1"/>
  <c r="AM1318" i="1"/>
  <c r="AP1318" i="1" s="1"/>
  <c r="AN677" i="1"/>
  <c r="AN734" i="1"/>
  <c r="AM580" i="1"/>
  <c r="AO580" i="1" s="1"/>
  <c r="AM930" i="1"/>
  <c r="AO930" i="1" s="1"/>
  <c r="AN1099" i="1"/>
  <c r="AN926" i="1"/>
  <c r="AN637" i="1"/>
  <c r="AM645" i="1"/>
  <c r="AO645" i="1" s="1"/>
  <c r="AM1347" i="1"/>
  <c r="AP1347" i="1" s="1"/>
  <c r="AM758" i="1"/>
  <c r="AO758" i="1" s="1"/>
  <c r="AN1123" i="1"/>
  <c r="AM957" i="1"/>
  <c r="AO957" i="1" s="1"/>
  <c r="AN1486" i="1"/>
  <c r="AN1048" i="1"/>
  <c r="AN1416" i="1"/>
  <c r="AM736" i="1"/>
  <c r="AO736" i="1" s="1"/>
  <c r="AN1293" i="1"/>
  <c r="AN928" i="1"/>
  <c r="AN818" i="1"/>
  <c r="AM1343" i="1"/>
  <c r="AP1343" i="1" s="1"/>
  <c r="AM591" i="1"/>
  <c r="AO591" i="1" s="1"/>
  <c r="AN942" i="1"/>
  <c r="AM1047" i="1"/>
  <c r="AO1047" i="1" s="1"/>
  <c r="AN865" i="1"/>
  <c r="AM739" i="1"/>
  <c r="AO739" i="1" s="1"/>
  <c r="AM814" i="1"/>
  <c r="AO814" i="1" s="1"/>
  <c r="AN1031" i="1"/>
  <c r="AN927" i="1"/>
  <c r="AM954" i="1"/>
  <c r="AO954" i="1" s="1"/>
  <c r="AN1207" i="1"/>
  <c r="AN1188" i="1"/>
  <c r="AM951" i="1"/>
  <c r="AO951" i="1" s="1"/>
  <c r="AN841" i="1"/>
  <c r="AN1439" i="1"/>
  <c r="AM632" i="1"/>
  <c r="AO632" i="1" s="1"/>
  <c r="AM1080" i="1"/>
  <c r="AO1080" i="1" s="1"/>
  <c r="AN672" i="1"/>
  <c r="AN1647" i="1"/>
  <c r="AN882" i="1"/>
  <c r="AN931" i="1"/>
  <c r="AN1226" i="1"/>
  <c r="AN798" i="1"/>
  <c r="AM822" i="1"/>
  <c r="AO822" i="1" s="1"/>
  <c r="AN1278" i="1"/>
  <c r="AN914" i="1"/>
  <c r="AN1098" i="1"/>
  <c r="AN1258" i="1"/>
  <c r="AN1215" i="1"/>
  <c r="AM855" i="1"/>
  <c r="AO855" i="1" s="1"/>
  <c r="AN1097" i="1"/>
  <c r="AN1385" i="1"/>
  <c r="AN1687" i="1"/>
  <c r="AN835" i="1"/>
  <c r="AM707" i="1"/>
  <c r="AO707" i="1" s="1"/>
  <c r="AM1085" i="1"/>
  <c r="AO1085" i="1" s="1"/>
  <c r="AN764" i="1"/>
  <c r="AM842" i="1"/>
  <c r="AO842" i="1" s="1"/>
  <c r="AN1255" i="1"/>
  <c r="AN1535" i="1"/>
  <c r="AM682" i="1"/>
  <c r="AO682" i="1" s="1"/>
  <c r="AN793" i="1"/>
  <c r="AM924" i="1"/>
  <c r="AO924" i="1" s="1"/>
  <c r="AM1233" i="1"/>
  <c r="AO1233" i="1" s="1"/>
  <c r="AM1537" i="1"/>
  <c r="AP1537" i="1" s="1"/>
  <c r="AN795" i="1"/>
  <c r="AN792" i="1"/>
  <c r="AM1878" i="1"/>
  <c r="AO1878" i="1" s="1"/>
  <c r="AN597" i="1"/>
  <c r="AN1177" i="1"/>
  <c r="AM1614" i="1"/>
  <c r="AP1614" i="1" s="1"/>
  <c r="AN695" i="1"/>
  <c r="AM1244" i="1"/>
  <c r="AO1244" i="1" s="1"/>
  <c r="AN1265" i="1"/>
  <c r="AN1586" i="1"/>
  <c r="AN1367" i="1"/>
  <c r="AM1201" i="1"/>
  <c r="AO1201" i="1" s="1"/>
  <c r="AM1297" i="1"/>
  <c r="AO1297" i="1" s="1"/>
  <c r="AN1381" i="1"/>
  <c r="AM840" i="1"/>
  <c r="AO840" i="1" s="1"/>
  <c r="AM1071" i="1"/>
  <c r="AO1071" i="1" s="1"/>
  <c r="AM1254" i="1"/>
  <c r="AO1254" i="1" s="1"/>
  <c r="AN1665" i="1"/>
  <c r="AN626" i="1"/>
  <c r="AM1274" i="1"/>
  <c r="AO1274" i="1" s="1"/>
  <c r="AN979" i="1"/>
  <c r="AN668" i="1"/>
  <c r="AM1515" i="1"/>
  <c r="AP1515" i="1" s="1"/>
  <c r="AN1361" i="1"/>
  <c r="AM913" i="1"/>
  <c r="AO913" i="1" s="1"/>
  <c r="AN1858" i="1"/>
  <c r="AN1061" i="1"/>
  <c r="AM688" i="1"/>
  <c r="AO688" i="1" s="1"/>
  <c r="AN879" i="1"/>
  <c r="AM1461" i="1"/>
  <c r="AP1461" i="1" s="1"/>
  <c r="AN1166" i="1"/>
  <c r="AN772" i="1"/>
  <c r="AM804" i="1"/>
  <c r="AO804" i="1" s="1"/>
  <c r="AM821" i="1"/>
  <c r="AO821" i="1" s="1"/>
  <c r="AM823" i="1"/>
  <c r="AO823" i="1" s="1"/>
  <c r="AN1282" i="1"/>
  <c r="AM1026" i="1"/>
  <c r="AO1026" i="1" s="1"/>
  <c r="AN670" i="1"/>
  <c r="AM1037" i="1"/>
  <c r="AO1037" i="1" s="1"/>
  <c r="AN834" i="1"/>
  <c r="AM1420" i="1"/>
  <c r="AP1420" i="1" s="1"/>
  <c r="AM1035" i="1"/>
  <c r="AO1035" i="1" s="1"/>
  <c r="AM1062" i="1"/>
  <c r="AO1062" i="1" s="1"/>
  <c r="AN778" i="1"/>
  <c r="AM934" i="1"/>
  <c r="AO934" i="1" s="1"/>
  <c r="AM828" i="1"/>
  <c r="AO828" i="1" s="1"/>
  <c r="AM1329" i="1"/>
  <c r="AP1329" i="1" s="1"/>
  <c r="AN1429" i="1"/>
  <c r="AN982" i="1"/>
  <c r="AM1141" i="1"/>
  <c r="AO1141" i="1" s="1"/>
  <c r="AN1411" i="1"/>
  <c r="AN1109" i="1"/>
  <c r="AM718" i="1"/>
  <c r="AO718" i="1" s="1"/>
  <c r="AM962" i="1"/>
  <c r="AO962" i="1" s="1"/>
  <c r="AN1466" i="1"/>
  <c r="AN1815" i="1"/>
  <c r="AM992" i="1"/>
  <c r="AO992" i="1" s="1"/>
  <c r="AN850" i="1"/>
  <c r="AM720" i="1"/>
  <c r="AO720" i="1" s="1"/>
  <c r="AN1472" i="1"/>
  <c r="AM756" i="1"/>
  <c r="AO756" i="1" s="1"/>
  <c r="AN874" i="1"/>
  <c r="AN906" i="1"/>
  <c r="AM1633" i="1"/>
  <c r="AP1633" i="1" s="1"/>
  <c r="AN1310" i="1"/>
  <c r="AN898" i="1"/>
  <c r="AN1187" i="1"/>
  <c r="AN817" i="1"/>
  <c r="AN641" i="1"/>
  <c r="AM641" i="1"/>
  <c r="AM1214" i="1"/>
  <c r="AO1214" i="1" s="1"/>
  <c r="AN843" i="1"/>
  <c r="AN1074" i="1"/>
  <c r="AN1267" i="1"/>
  <c r="AN663" i="1"/>
  <c r="AN868" i="1"/>
  <c r="AM965" i="1"/>
  <c r="AO965" i="1" s="1"/>
  <c r="AN1328" i="1"/>
  <c r="AM1308" i="1"/>
  <c r="AO1308" i="1" s="1"/>
  <c r="AN915" i="1"/>
  <c r="AN1174" i="1"/>
  <c r="AM854" i="1"/>
  <c r="AO854" i="1" s="1"/>
  <c r="AM1708" i="1"/>
  <c r="AP1708" i="1" s="1"/>
  <c r="AN1028" i="1"/>
  <c r="AN1823" i="1"/>
  <c r="AM1393" i="1"/>
  <c r="AP1393" i="1" s="1"/>
  <c r="AN1057" i="1"/>
  <c r="AM1171" i="1"/>
  <c r="AO1171" i="1" s="1"/>
  <c r="AN1431" i="1"/>
  <c r="AM723" i="1"/>
  <c r="AO723" i="1" s="1"/>
  <c r="AN724" i="1"/>
  <c r="AN755" i="1"/>
  <c r="AM1049" i="1"/>
  <c r="AO1049" i="1" s="1"/>
  <c r="AN846" i="1"/>
  <c r="AN773" i="1"/>
  <c r="AN791" i="1"/>
  <c r="AN1247" i="1"/>
  <c r="AN1116" i="1"/>
  <c r="AN1455" i="1"/>
  <c r="AM1497" i="1"/>
  <c r="AP1497" i="1" s="1"/>
  <c r="AM1079" i="1"/>
  <c r="AO1079" i="1" s="1"/>
  <c r="AM748" i="1"/>
  <c r="AO748" i="1" s="1"/>
  <c r="AN884" i="1"/>
  <c r="AN802" i="1"/>
  <c r="AN899" i="1"/>
  <c r="AN1229" i="1"/>
  <c r="AN1400" i="1"/>
  <c r="AM1400" i="1"/>
  <c r="AM1021" i="1"/>
  <c r="AO1021" i="1" s="1"/>
  <c r="AN629" i="1"/>
  <c r="AM806" i="1"/>
  <c r="AO806" i="1" s="1"/>
  <c r="AN1019" i="1"/>
  <c r="AN1433" i="1"/>
  <c r="AN1219" i="1"/>
  <c r="AN1170" i="1"/>
  <c r="AN1465" i="1"/>
  <c r="AN1001" i="1"/>
  <c r="AN998" i="1"/>
  <c r="AM998" i="1"/>
  <c r="AN1316" i="1"/>
  <c r="AN658" i="1"/>
  <c r="AN864" i="1"/>
  <c r="AM831" i="1"/>
  <c r="AO831" i="1" s="1"/>
  <c r="AN1096" i="1"/>
  <c r="AN669" i="1"/>
  <c r="AM669" i="1"/>
  <c r="AN863" i="1"/>
  <c r="AN867" i="1"/>
  <c r="AM808" i="1"/>
  <c r="AO808" i="1" s="1"/>
  <c r="AM1163" i="1"/>
  <c r="AO1163" i="1" s="1"/>
  <c r="AM911" i="1"/>
  <c r="AO911" i="1" s="1"/>
  <c r="AN644" i="1"/>
  <c r="AM944" i="1"/>
  <c r="AO944" i="1" s="1"/>
  <c r="AM946" i="1"/>
  <c r="AO946" i="1" s="1"/>
  <c r="AN745" i="1"/>
  <c r="AM1299" i="1"/>
  <c r="AO1299" i="1" s="1"/>
  <c r="AM1482" i="1"/>
  <c r="AP1482" i="1" s="1"/>
  <c r="AN776" i="1"/>
  <c r="AN1153" i="1"/>
  <c r="AM1767" i="1"/>
  <c r="AP1767" i="1" s="1"/>
  <c r="AN1390" i="1"/>
  <c r="AM1390" i="1"/>
  <c r="AN1336" i="1"/>
  <c r="AN895" i="1"/>
  <c r="AN1287" i="1"/>
  <c r="AN1324" i="1"/>
  <c r="AM1324" i="1"/>
  <c r="AN1373" i="1"/>
  <c r="AN606" i="1"/>
  <c r="AN885" i="1"/>
  <c r="AN1064" i="1"/>
  <c r="AN766" i="1"/>
  <c r="AN964" i="1"/>
  <c r="AM964" i="1"/>
  <c r="AM849" i="1"/>
  <c r="AO849" i="1" s="1"/>
  <c r="AM590" i="1"/>
  <c r="AO590" i="1" s="1"/>
  <c r="AN1784" i="1"/>
  <c r="AM1005" i="1"/>
  <c r="AO1005" i="1" s="1"/>
  <c r="AM1016" i="1"/>
  <c r="AO1016" i="1" s="1"/>
  <c r="AN741" i="1"/>
  <c r="AM741" i="1"/>
  <c r="AM701" i="1"/>
  <c r="AO701" i="1" s="1"/>
  <c r="AM1437" i="1"/>
  <c r="AP1437" i="1" s="1"/>
  <c r="AM1239" i="1"/>
  <c r="AO1239" i="1" s="1"/>
  <c r="AN1327" i="1"/>
  <c r="AN890" i="1"/>
  <c r="AN1593" i="1"/>
  <c r="AM1192" i="1"/>
  <c r="AO1192" i="1" s="1"/>
  <c r="AM891" i="1"/>
  <c r="AO891" i="1" s="1"/>
  <c r="AN759" i="1"/>
  <c r="AN1043" i="1"/>
  <c r="AN1776" i="1"/>
  <c r="AM1304" i="1"/>
  <c r="AO1304" i="1" s="1"/>
  <c r="AM845" i="1"/>
  <c r="AO845" i="1" s="1"/>
  <c r="AM1224" i="1"/>
  <c r="AO1224" i="1" s="1"/>
  <c r="AN659" i="1"/>
  <c r="AM1245" i="1"/>
  <c r="AO1245" i="1" s="1"/>
  <c r="AN861" i="1"/>
  <c r="AN616" i="1"/>
  <c r="AM1346" i="1"/>
  <c r="AP1346" i="1" s="1"/>
  <c r="AM872" i="1"/>
  <c r="AO872" i="1" s="1"/>
  <c r="AN787" i="1"/>
  <c r="AN1811" i="1"/>
  <c r="AN1597" i="1"/>
  <c r="AM1350" i="1"/>
  <c r="AP1350" i="1" s="1"/>
  <c r="AN1363" i="1"/>
  <c r="AN809" i="1"/>
  <c r="AN1283" i="1"/>
  <c r="AN1849" i="1"/>
  <c r="AM643" i="1"/>
  <c r="AO643" i="1" s="1"/>
  <c r="AN1184" i="1"/>
  <c r="AN1145" i="1"/>
  <c r="AN877" i="1"/>
  <c r="AM780" i="1"/>
  <c r="AO780" i="1" s="1"/>
  <c r="AM654" i="1"/>
  <c r="AO654" i="1" s="1"/>
  <c r="AN819" i="1"/>
  <c r="AN1341" i="1"/>
  <c r="AM1193" i="1"/>
  <c r="AO1193" i="1" s="1"/>
  <c r="AN1712" i="1"/>
  <c r="AM1683" i="1"/>
  <c r="AP1683" i="1" s="1"/>
  <c r="AN935" i="1"/>
  <c r="AN1058" i="1"/>
  <c r="AN1577" i="1"/>
  <c r="AM1107" i="1"/>
  <c r="AO1107" i="1" s="1"/>
  <c r="AN1115" i="1"/>
  <c r="AN1209" i="1"/>
  <c r="AN640" i="1"/>
  <c r="AN919" i="1"/>
  <c r="AN678" i="1"/>
  <c r="AM683" i="1"/>
  <c r="AO683" i="1" s="1"/>
  <c r="AN887" i="1"/>
  <c r="AM1288" i="1"/>
  <c r="AO1288" i="1" s="1"/>
  <c r="AN681" i="1"/>
  <c r="AM1191" i="1"/>
  <c r="AO1191" i="1" s="1"/>
  <c r="AM708" i="1"/>
  <c r="AO708" i="1" s="1"/>
  <c r="AM750" i="1"/>
  <c r="AO750" i="1" s="1"/>
  <c r="AM1268" i="1"/>
  <c r="AO1268" i="1" s="1"/>
  <c r="AN710" i="1"/>
  <c r="AM1180" i="1"/>
  <c r="AN1180" i="1"/>
  <c r="AN647" i="1"/>
  <c r="AM647" i="1"/>
  <c r="AM1459" i="1"/>
  <c r="AP1459" i="1" s="1"/>
  <c r="AM690" i="1"/>
  <c r="AO690" i="1" s="1"/>
  <c r="AN1185" i="1"/>
  <c r="AM922" i="1"/>
  <c r="AO922" i="1" s="1"/>
  <c r="AM1227" i="1"/>
  <c r="AO1227" i="1" s="1"/>
  <c r="AN1017" i="1"/>
  <c r="AM1089" i="1"/>
  <c r="AN1089" i="1"/>
  <c r="AM1186" i="1"/>
  <c r="AN1186" i="1"/>
  <c r="AN902" i="1"/>
  <c r="AN1445" i="1"/>
  <c r="AN794" i="1"/>
  <c r="AN1778" i="1"/>
  <c r="AM1284" i="1"/>
  <c r="AO1284" i="1" s="1"/>
  <c r="AN975" i="1"/>
  <c r="AM909" i="1"/>
  <c r="AO909" i="1" s="1"/>
  <c r="AM813" i="1"/>
  <c r="AO813" i="1" s="1"/>
  <c r="AN603" i="1"/>
  <c r="AN1136" i="1"/>
  <c r="AN805" i="1"/>
  <c r="AM770" i="1"/>
  <c r="AO770" i="1" s="1"/>
  <c r="AN1094" i="1"/>
  <c r="AM1046" i="1"/>
  <c r="AO1046" i="1" s="1"/>
  <c r="AM1782" i="1"/>
  <c r="AP1782" i="1" s="1"/>
  <c r="AN986" i="1"/>
  <c r="AN1342" i="1"/>
  <c r="AM1342" i="1"/>
  <c r="AM1088" i="1"/>
  <c r="AO1088" i="1" s="1"/>
  <c r="AN1729" i="1"/>
  <c r="AN662" i="1"/>
  <c r="AN617" i="1"/>
  <c r="AM1435" i="1"/>
  <c r="AP1435" i="1" s="1"/>
  <c r="AN1068" i="1"/>
  <c r="AM1164" i="1"/>
  <c r="AN1164" i="1"/>
  <c r="AN873" i="1"/>
  <c r="AM873" i="1"/>
  <c r="AN894" i="1"/>
  <c r="AM726" i="1"/>
  <c r="AO726" i="1" s="1"/>
  <c r="AN1292" i="1"/>
  <c r="AM1240" i="1"/>
  <c r="AO1240" i="1" s="1"/>
  <c r="AN969" i="1"/>
  <c r="AM969" i="1"/>
  <c r="AN917" i="1"/>
  <c r="AN1179" i="1"/>
  <c r="AN1108" i="1"/>
  <c r="AM757" i="1"/>
  <c r="AO757" i="1" s="1"/>
  <c r="AM732" i="1"/>
  <c r="AO732" i="1" s="1"/>
  <c r="AM760" i="1"/>
  <c r="AO760" i="1" s="1"/>
  <c r="AN1204" i="1"/>
  <c r="AN1352" i="1"/>
  <c r="AN665" i="1"/>
  <c r="AM665" i="1"/>
  <c r="AM752" i="1"/>
  <c r="AN752" i="1"/>
  <c r="AM956" i="1"/>
  <c r="AO956" i="1" s="1"/>
  <c r="AN1095" i="1"/>
  <c r="AM614" i="1"/>
  <c r="AN614" i="1"/>
  <c r="AM1263" i="1"/>
  <c r="AO1263" i="1" s="1"/>
  <c r="AM704" i="1"/>
  <c r="AN704" i="1"/>
  <c r="AN949" i="1"/>
  <c r="AN1340" i="1"/>
  <c r="AN728" i="1"/>
  <c r="AM728" i="1"/>
  <c r="AN1000" i="1"/>
  <c r="AM1000" i="1"/>
  <c r="AN761" i="1"/>
  <c r="AN994" i="1"/>
  <c r="AN1389" i="1"/>
  <c r="AM958" i="1"/>
  <c r="AO958" i="1" s="1"/>
  <c r="AN977" i="1"/>
  <c r="AN1242" i="1"/>
  <c r="AN696" i="1"/>
  <c r="AM696" i="1"/>
  <c r="AM1084" i="1"/>
  <c r="AN1084" i="1"/>
  <c r="AM973" i="1"/>
  <c r="AO973" i="1" s="1"/>
  <c r="AM1574" i="1"/>
  <c r="AN1574" i="1"/>
  <c r="AN652" i="1"/>
  <c r="AM960" i="1"/>
  <c r="AN960" i="1"/>
  <c r="AN664" i="1"/>
  <c r="AN1279" i="1"/>
  <c r="AN1011" i="1"/>
  <c r="AM1011" i="1"/>
  <c r="AM1277" i="1"/>
  <c r="AN1277" i="1"/>
  <c r="AN1259" i="1"/>
  <c r="AM1015" i="1"/>
  <c r="AN1015" i="1"/>
  <c r="AM1203" i="1"/>
  <c r="AO1203" i="1" s="1"/>
  <c r="AM984" i="1"/>
  <c r="AN984" i="1"/>
  <c r="AM650" i="1"/>
  <c r="AO650" i="1" s="1"/>
  <c r="AM839" i="1"/>
  <c r="AN839" i="1"/>
  <c r="AM1181" i="1"/>
  <c r="AO1181" i="1" s="1"/>
  <c r="AM1563" i="1"/>
  <c r="AN1563" i="1"/>
  <c r="AN1248" i="1"/>
  <c r="AN908" i="1"/>
  <c r="AM908" i="1"/>
  <c r="AM972" i="1"/>
  <c r="AN972" i="1"/>
  <c r="AN903" i="1"/>
  <c r="AN762" i="1"/>
  <c r="AM611" i="1"/>
  <c r="AO611" i="1" s="1"/>
  <c r="AM1083" i="1"/>
  <c r="AO1083" i="1" s="1"/>
  <c r="AN765" i="1"/>
  <c r="AM783" i="1"/>
  <c r="AO783" i="1" s="1"/>
  <c r="AN1175" i="1"/>
  <c r="AM1890" i="1"/>
  <c r="AO1890" i="1" s="1"/>
  <c r="AM1894" i="1"/>
  <c r="AO1894" i="1" s="1"/>
  <c r="AM1874" i="1"/>
  <c r="AO1874" i="1" s="1"/>
  <c r="AN981" i="1"/>
  <c r="AM981" i="1"/>
  <c r="AM1010" i="1"/>
  <c r="AN1010" i="1"/>
  <c r="AM921" i="1"/>
  <c r="AN921" i="1"/>
  <c r="AM1300" i="1"/>
  <c r="AO1300" i="1" s="1"/>
  <c r="AM1060" i="1"/>
  <c r="AO1060" i="1" s="1"/>
  <c r="AM1382" i="1"/>
  <c r="AN1382" i="1"/>
  <c r="AN595" i="1"/>
  <c r="AM1196" i="1"/>
  <c r="AN1196" i="1"/>
  <c r="AN1169" i="1"/>
  <c r="AM646" i="1"/>
  <c r="AO646" i="1" s="1"/>
  <c r="AN820" i="1"/>
  <c r="AM1733" i="1"/>
  <c r="AP1733" i="1" s="1"/>
  <c r="AN1103" i="1"/>
  <c r="AM786" i="1"/>
  <c r="AO786" i="1" s="1"/>
  <c r="AM889" i="1"/>
  <c r="AO889" i="1" s="1"/>
  <c r="AN1146" i="1"/>
  <c r="AN771" i="1"/>
  <c r="AN784" i="1"/>
  <c r="AM694" i="1"/>
  <c r="AO694" i="1" s="1"/>
  <c r="AN729" i="1"/>
  <c r="AN1150" i="1"/>
  <c r="AM782" i="1"/>
  <c r="AO782" i="1" s="1"/>
  <c r="AN1311" i="1"/>
  <c r="AN769" i="1"/>
  <c r="AM1158" i="1"/>
  <c r="AO1158" i="1" s="1"/>
  <c r="AN719" i="1"/>
  <c r="AN751" i="1"/>
  <c r="AN938" i="1"/>
  <c r="AM1118" i="1"/>
  <c r="AO1118" i="1" s="1"/>
  <c r="AM1197" i="1"/>
  <c r="AO1197" i="1" s="1"/>
  <c r="AN1078" i="1"/>
  <c r="AM573" i="1"/>
  <c r="AO573" i="1" s="1"/>
  <c r="AM1898" i="1"/>
  <c r="AO1898" i="1" s="1"/>
  <c r="AN1144" i="1"/>
  <c r="AM988" i="1"/>
  <c r="AO988" i="1" s="1"/>
  <c r="AM993" i="1"/>
  <c r="AO993" i="1" s="1"/>
  <c r="AM848" i="1"/>
  <c r="AO848" i="1" s="1"/>
  <c r="AN883" i="1"/>
  <c r="AN1808" i="1"/>
  <c r="AN653" i="1"/>
  <c r="AN893" i="1"/>
  <c r="AM589" i="1"/>
  <c r="AO589" i="1" s="1"/>
  <c r="AM1228" i="1"/>
  <c r="AO1228" i="1" s="1"/>
  <c r="AM847" i="1"/>
  <c r="AO847" i="1" s="1"/>
  <c r="AN610" i="1"/>
  <c r="AM717" i="1"/>
  <c r="AO717" i="1" s="1"/>
  <c r="AM1138" i="1"/>
  <c r="AN1138" i="1"/>
  <c r="AN953" i="1"/>
  <c r="AM1639" i="1"/>
  <c r="AP1639" i="1" s="1"/>
  <c r="AN1120" i="1"/>
  <c r="AN1270" i="1"/>
  <c r="AN1837" i="1"/>
  <c r="AN785" i="1"/>
  <c r="AN1295" i="1"/>
  <c r="AM746" i="1"/>
  <c r="AN746" i="1"/>
  <c r="AN860" i="1"/>
  <c r="AM1052" i="1"/>
  <c r="AO1052" i="1" s="1"/>
  <c r="AM1056" i="1"/>
  <c r="AO1056" i="1" s="1"/>
  <c r="AN634" i="1"/>
  <c r="AM1262" i="1"/>
  <c r="AO1262" i="1" s="1"/>
  <c r="AN1104" i="1"/>
  <c r="AM1272" i="1"/>
  <c r="AO1272" i="1" s="1"/>
  <c r="AM1053" i="1"/>
  <c r="AO1053" i="1" s="1"/>
  <c r="AN1314" i="1"/>
  <c r="AM1314" i="1"/>
  <c r="AN995" i="1"/>
  <c r="AM1351" i="1"/>
  <c r="AP1351" i="1" s="1"/>
  <c r="AM886" i="1"/>
  <c r="AO886" i="1" s="1"/>
  <c r="AN1260" i="1"/>
  <c r="AM1066" i="1"/>
  <c r="AN1066" i="1"/>
  <c r="AM1364" i="1"/>
  <c r="AN1364" i="1"/>
  <c r="AN870" i="1"/>
  <c r="AN712" i="1"/>
  <c r="AM932" i="1"/>
  <c r="AO932" i="1" s="1"/>
  <c r="AN1424" i="1"/>
  <c r="AM1269" i="1"/>
  <c r="AO1269" i="1" s="1"/>
  <c r="AN706" i="1"/>
  <c r="AM706" i="1"/>
  <c r="AM1589" i="1"/>
  <c r="AP1589" i="1" s="1"/>
  <c r="AN1132" i="1"/>
  <c r="AN799" i="1"/>
  <c r="AM686" i="1"/>
  <c r="AO686" i="1" s="1"/>
  <c r="AN579" i="1"/>
  <c r="AN1110" i="1"/>
  <c r="AM974" i="1"/>
  <c r="AO974" i="1" s="1"/>
  <c r="AM749" i="1"/>
  <c r="AO749" i="1" s="1"/>
  <c r="AN999" i="1"/>
  <c r="AM999" i="1"/>
  <c r="AN881" i="1"/>
  <c r="AN1148" i="1"/>
  <c r="AN1417" i="1"/>
  <c r="AN807" i="1"/>
  <c r="AM656" i="1"/>
  <c r="AO656" i="1" s="1"/>
  <c r="AN1762" i="1"/>
  <c r="AM945" i="1"/>
  <c r="AO945" i="1" s="1"/>
  <c r="AM1235" i="1"/>
  <c r="AO1235" i="1" s="1"/>
  <c r="AN1625" i="1"/>
  <c r="AM1160" i="1"/>
  <c r="AO1160" i="1" s="1"/>
  <c r="AM730" i="1"/>
  <c r="AO730" i="1" s="1"/>
  <c r="AN680" i="1"/>
  <c r="AM1610" i="1"/>
  <c r="AP1610" i="1" s="1"/>
  <c r="AM844" i="1"/>
  <c r="AO844" i="1" s="1"/>
  <c r="AM1380" i="1"/>
  <c r="AP1380" i="1" s="1"/>
  <c r="AM997" i="1"/>
  <c r="AN997" i="1"/>
  <c r="AM836" i="1"/>
  <c r="AO836" i="1" s="1"/>
  <c r="AN1303" i="1"/>
  <c r="AN1129" i="1"/>
  <c r="AN1468" i="1"/>
  <c r="AN1616" i="1"/>
  <c r="AN1222" i="1"/>
  <c r="AM900" i="1"/>
  <c r="AO900" i="1" s="1"/>
  <c r="AM1353" i="1"/>
  <c r="AP1353" i="1" s="1"/>
  <c r="AM1332" i="1"/>
  <c r="AN1332" i="1"/>
  <c r="AN797" i="1"/>
  <c r="AM722" i="1"/>
  <c r="AO722" i="1" s="1"/>
  <c r="AN620" i="1"/>
  <c r="AM619" i="1"/>
  <c r="AO619" i="1" s="1"/>
  <c r="AM1599" i="1"/>
  <c r="AP1599" i="1" s="1"/>
  <c r="AN605" i="1"/>
  <c r="AM1140" i="1"/>
  <c r="AO1140" i="1" s="1"/>
  <c r="AM1717" i="1"/>
  <c r="AN1717" i="1"/>
  <c r="AM1457" i="1"/>
  <c r="AP1457" i="1" s="1"/>
  <c r="AM1130" i="1"/>
  <c r="AO1130" i="1" s="1"/>
  <c r="AN775" i="1"/>
  <c r="AN1139" i="1"/>
  <c r="AN937" i="1"/>
  <c r="AM1533" i="1"/>
  <c r="AP1533" i="1" s="1"/>
  <c r="AN1701" i="1"/>
  <c r="AN904" i="1"/>
  <c r="AN940" i="1"/>
  <c r="AM577" i="1"/>
  <c r="AO577" i="1" s="1"/>
  <c r="AN1394" i="1"/>
  <c r="AN1338" i="1"/>
  <c r="AN1663" i="1"/>
  <c r="AM608" i="1"/>
  <c r="AO608" i="1" s="1"/>
  <c r="AN1693" i="1"/>
  <c r="AM830" i="1"/>
  <c r="AO830" i="1" s="1"/>
  <c r="AN1135" i="1"/>
  <c r="AN1559" i="1"/>
  <c r="AM725" i="1"/>
  <c r="AO725" i="1" s="1"/>
  <c r="AN575" i="1"/>
  <c r="AN1829" i="1"/>
  <c r="AM1426" i="1"/>
  <c r="AP1426" i="1" s="1"/>
  <c r="AN824" i="1"/>
  <c r="AM666" i="1"/>
  <c r="AO666" i="1" s="1"/>
  <c r="AN941" i="1"/>
  <c r="AN952" i="1"/>
  <c r="AM1040" i="1"/>
  <c r="AO1040" i="1" s="1"/>
  <c r="AM1330" i="1"/>
  <c r="AP1330" i="1" s="1"/>
  <c r="AN781" i="1"/>
  <c r="AN753" i="1"/>
  <c r="AM811" i="1"/>
  <c r="AO811" i="1" s="1"/>
  <c r="AN1819" i="1"/>
  <c r="AM1275" i="1"/>
  <c r="AO1275" i="1" s="1"/>
  <c r="AM1038" i="1"/>
  <c r="AO1038" i="1" s="1"/>
  <c r="AN1371" i="1"/>
  <c r="AN638" i="1"/>
  <c r="AM1737" i="1"/>
  <c r="AP1737" i="1" s="1"/>
  <c r="AM1161" i="1"/>
  <c r="AO1161" i="1" s="1"/>
  <c r="AM1285" i="1"/>
  <c r="AO1285" i="1" s="1"/>
  <c r="AN1378" i="1"/>
  <c r="AN968" i="1"/>
  <c r="AN1212" i="1"/>
  <c r="AN1743" i="1"/>
  <c r="AM576" i="1"/>
  <c r="AO576" i="1" s="1"/>
  <c r="AN1159" i="1"/>
  <c r="AM1159" i="1"/>
  <c r="AN1635" i="1"/>
  <c r="AM1635" i="1"/>
  <c r="AM1033" i="1"/>
  <c r="AN1033" i="1"/>
  <c r="AM1856" i="1"/>
  <c r="AN1856" i="1"/>
  <c r="AM628" i="1"/>
  <c r="AN628" i="1"/>
  <c r="AM657" i="1"/>
  <c r="AN657" i="1"/>
  <c r="AM1376" i="1"/>
  <c r="AN1376" i="1"/>
  <c r="AN639" i="1"/>
  <c r="AM639" i="1"/>
  <c r="AN1113" i="1"/>
  <c r="AM1113" i="1"/>
  <c r="AM1298" i="1"/>
  <c r="AN1298" i="1"/>
  <c r="AN859" i="1"/>
  <c r="AN920" i="1"/>
  <c r="AM796" i="1"/>
  <c r="AO796" i="1" s="1"/>
  <c r="AN651" i="1"/>
  <c r="AN929" i="1"/>
  <c r="AN910" i="1"/>
  <c r="AM910" i="1"/>
  <c r="AN1478" i="1"/>
  <c r="AM1478" i="1"/>
  <c r="AM875" i="1"/>
  <c r="AN875" i="1"/>
  <c r="AM1291" i="1"/>
  <c r="AN1291" i="1"/>
  <c r="AN1012" i="1"/>
  <c r="AM1012" i="1"/>
  <c r="AM827" i="1"/>
  <c r="AN827" i="1"/>
  <c r="AM1882" i="1"/>
  <c r="AN1882" i="1"/>
  <c r="AM609" i="1"/>
  <c r="AN609" i="1"/>
  <c r="AM1412" i="1"/>
  <c r="AN1412" i="1"/>
  <c r="AM1018" i="1"/>
  <c r="AN1018" i="1"/>
  <c r="AN1155" i="1"/>
  <c r="AM1155" i="1"/>
  <c r="AM689" i="1"/>
  <c r="AN689" i="1"/>
  <c r="AM1090" i="1"/>
  <c r="AN1090" i="1"/>
  <c r="AM990" i="1"/>
  <c r="AN990" i="1"/>
  <c r="AM1892" i="1"/>
  <c r="AN1892" i="1"/>
  <c r="AN1133" i="1"/>
  <c r="AM1133" i="1"/>
  <c r="AN1023" i="1"/>
  <c r="AM1527" i="1"/>
  <c r="AP1527" i="1" s="1"/>
  <c r="AN1223" i="1"/>
  <c r="AN1629" i="1"/>
  <c r="AM1735" i="1"/>
  <c r="AP1735" i="1" s="1"/>
  <c r="AM1041" i="1"/>
  <c r="AO1041" i="1" s="1"/>
  <c r="AN1305" i="1"/>
  <c r="AM1305" i="1"/>
  <c r="AM897" i="1"/>
  <c r="AN897" i="1"/>
  <c r="AN1313" i="1"/>
  <c r="AM1313" i="1"/>
  <c r="AM1213" i="1"/>
  <c r="AN1213" i="1"/>
  <c r="AN687" i="1"/>
  <c r="AM687" i="1"/>
  <c r="AM1745" i="1"/>
  <c r="AN1745" i="1"/>
  <c r="AM633" i="1"/>
  <c r="AN633" i="1"/>
  <c r="AM1051" i="1"/>
  <c r="AN1051" i="1"/>
  <c r="AM1442" i="1"/>
  <c r="AN1442" i="1"/>
  <c r="AM1093" i="1"/>
  <c r="AO1093" i="1" s="1"/>
  <c r="AN1253" i="1"/>
  <c r="AN1870" i="1"/>
  <c r="AN866" i="1"/>
  <c r="AM1257" i="1"/>
  <c r="AO1257" i="1" s="1"/>
  <c r="AN1218" i="1"/>
  <c r="AN869" i="1"/>
  <c r="AM1451" i="1"/>
  <c r="AN1451" i="1"/>
  <c r="AN1232" i="1"/>
  <c r="AM1232" i="1"/>
  <c r="AN1042" i="1"/>
  <c r="AM1042" i="1"/>
  <c r="AM1067" i="1"/>
  <c r="AN1067" i="1"/>
  <c r="AN744" i="1"/>
  <c r="AM744" i="1"/>
  <c r="AM966" i="1"/>
  <c r="AN966" i="1"/>
  <c r="AM987" i="1"/>
  <c r="AN987" i="1"/>
  <c r="AM1173" i="1"/>
  <c r="AO1173" i="1" s="1"/>
  <c r="AM740" i="1"/>
  <c r="AO740" i="1" s="1"/>
  <c r="AN742" i="1"/>
  <c r="AN788" i="1"/>
  <c r="AN1154" i="1"/>
  <c r="AM1154" i="1"/>
  <c r="AM1063" i="1"/>
  <c r="AN1063" i="1"/>
  <c r="AM1251" i="1"/>
  <c r="AN1251" i="1"/>
  <c r="AM1077" i="1"/>
  <c r="AN1077" i="1"/>
  <c r="AM702" i="1"/>
  <c r="AN702" i="1"/>
  <c r="AN1419" i="1"/>
  <c r="AM1419" i="1"/>
  <c r="AM1249" i="1"/>
  <c r="AN1249" i="1"/>
  <c r="AM622" i="1"/>
  <c r="AN622" i="1"/>
  <c r="AN621" i="1"/>
  <c r="AM621" i="1"/>
  <c r="AM1659" i="1"/>
  <c r="AP1659" i="1" s="1"/>
  <c r="AN1065" i="1"/>
  <c r="AM1027" i="1"/>
  <c r="AO1027" i="1" s="1"/>
  <c r="AM837" i="1"/>
  <c r="AO837" i="1" s="1"/>
  <c r="AN1273" i="1"/>
  <c r="AN731" i="1"/>
  <c r="AN777" i="1"/>
  <c r="AN810" i="1"/>
  <c r="AN790" i="1"/>
  <c r="AN692" i="1"/>
  <c r="AM692" i="1"/>
  <c r="AN1072" i="1"/>
  <c r="AM1072" i="1"/>
  <c r="AN1217" i="1"/>
  <c r="AM1217" i="1"/>
  <c r="AM1237" i="1"/>
  <c r="AN1237" i="1"/>
  <c r="AM1421" i="1"/>
  <c r="AN1421" i="1"/>
  <c r="AM1036" i="1"/>
  <c r="AN1036" i="1"/>
  <c r="AM825" i="1"/>
  <c r="AN825" i="1"/>
  <c r="AM569" i="1"/>
  <c r="AN569" i="1"/>
  <c r="AN1032" i="1"/>
  <c r="AN939" i="1"/>
  <c r="AN1134" i="1"/>
  <c r="AM1134" i="1"/>
  <c r="AM1176" i="1"/>
  <c r="AN1176" i="1"/>
  <c r="AN699" i="1"/>
  <c r="AM699" i="1"/>
  <c r="AN1044" i="1"/>
  <c r="AM1044" i="1"/>
  <c r="AN1119" i="1"/>
  <c r="AM1119" i="1"/>
  <c r="AM1002" i="1"/>
  <c r="AN1002" i="1"/>
  <c r="AM970" i="1"/>
  <c r="AN970" i="1"/>
  <c r="AM1198" i="1"/>
  <c r="AN1198" i="1"/>
  <c r="AN1013" i="1"/>
  <c r="AM1013" i="1"/>
  <c r="AM978" i="1"/>
  <c r="AN978" i="1"/>
  <c r="AN853" i="1"/>
  <c r="AN892" i="1"/>
  <c r="AM1125" i="1"/>
  <c r="AN1125" i="1"/>
  <c r="AM612" i="1"/>
  <c r="AN612" i="1"/>
  <c r="AN714" i="1"/>
  <c r="AM714" i="1"/>
  <c r="AN967" i="1"/>
  <c r="AM967" i="1"/>
  <c r="AN1225" i="1"/>
  <c r="AM1225" i="1"/>
  <c r="AN1790" i="1"/>
  <c r="AM1790" i="1"/>
  <c r="AN1022" i="1"/>
  <c r="AM1022" i="1"/>
  <c r="AN1322" i="1"/>
  <c r="AN829" i="1"/>
  <c r="AM1494" i="1"/>
  <c r="AN1494" i="1"/>
  <c r="AM574" i="1"/>
  <c r="AN574" i="1"/>
  <c r="AN1195" i="1"/>
  <c r="AM1195" i="1"/>
  <c r="AM1334" i="1"/>
  <c r="AN1334" i="1"/>
  <c r="AM959" i="1"/>
  <c r="AN959" i="1"/>
  <c r="AN947" i="1"/>
  <c r="AM947" i="1"/>
  <c r="AN1073" i="1"/>
  <c r="AM1073" i="1"/>
  <c r="AN648" i="1"/>
  <c r="AM648" i="1"/>
  <c r="AN1087" i="1"/>
  <c r="AM1087" i="1"/>
  <c r="AN2556" i="1"/>
  <c r="AM2556" i="1"/>
  <c r="AM2409" i="1"/>
  <c r="AN2409" i="1"/>
  <c r="AM1736" i="1"/>
  <c r="AN1736" i="1"/>
  <c r="AM2493" i="1"/>
  <c r="AN2493" i="1"/>
  <c r="AM2282" i="1"/>
  <c r="AN2282" i="1"/>
  <c r="AN2494" i="1"/>
  <c r="AM2494" i="1"/>
  <c r="AM2523" i="1"/>
  <c r="AN2523" i="1"/>
  <c r="AN2320" i="1"/>
  <c r="AM2320" i="1"/>
  <c r="AN2568" i="1"/>
  <c r="AM2568" i="1"/>
  <c r="AN2194" i="1"/>
  <c r="AM2194" i="1"/>
  <c r="AN2129" i="1"/>
  <c r="AM2129" i="1"/>
  <c r="AN2555" i="1"/>
  <c r="AM2555" i="1"/>
  <c r="AN2514" i="1"/>
  <c r="AM2514" i="1"/>
  <c r="AN2471" i="1"/>
  <c r="AM2471" i="1"/>
  <c r="AN2411" i="1"/>
  <c r="AM2411" i="1"/>
  <c r="AN2356" i="1"/>
  <c r="AM2356" i="1"/>
  <c r="AN2254" i="1"/>
  <c r="AM2254" i="1"/>
  <c r="AN1998" i="1"/>
  <c r="AM1998" i="1"/>
  <c r="AM2545" i="1"/>
  <c r="AN2545" i="1"/>
  <c r="AN2561" i="1"/>
  <c r="AM2561" i="1"/>
  <c r="AN2436" i="1"/>
  <c r="AM2436" i="1"/>
  <c r="AN2037" i="1"/>
  <c r="AM2037" i="1"/>
  <c r="AM2455" i="1"/>
  <c r="AN2455" i="1"/>
  <c r="AN2150" i="1"/>
  <c r="AM2150" i="1"/>
  <c r="AN2447" i="1"/>
  <c r="AM2447" i="1"/>
  <c r="AN2552" i="1"/>
  <c r="AM2552" i="1"/>
  <c r="AN2445" i="1"/>
  <c r="AM2445" i="1"/>
  <c r="AM2101" i="1"/>
  <c r="AN2101" i="1"/>
  <c r="AM2332" i="1"/>
  <c r="AN2332" i="1"/>
  <c r="AN2141" i="1"/>
  <c r="AM2141" i="1"/>
  <c r="AN1761" i="1"/>
  <c r="AM1761" i="1"/>
  <c r="AM2361" i="1"/>
  <c r="AN2361" i="1"/>
  <c r="AM2206" i="1"/>
  <c r="AN2206" i="1"/>
  <c r="AN2081" i="1"/>
  <c r="AM2081" i="1"/>
  <c r="AN1940" i="1"/>
  <c r="AM1940" i="1"/>
  <c r="AM2378" i="1"/>
  <c r="AN2378" i="1"/>
  <c r="AM2280" i="1"/>
  <c r="AN2280" i="1"/>
  <c r="AM2135" i="1"/>
  <c r="AN2135" i="1"/>
  <c r="AM1986" i="1"/>
  <c r="AN1986" i="1"/>
  <c r="AM1126" i="1"/>
  <c r="AN1126" i="1"/>
  <c r="AM2316" i="1"/>
  <c r="AN2316" i="1"/>
  <c r="AM2181" i="1"/>
  <c r="AN2181" i="1"/>
  <c r="AN2046" i="1"/>
  <c r="AM2046" i="1"/>
  <c r="AN1900" i="1"/>
  <c r="AM1900" i="1"/>
  <c r="AN2388" i="1"/>
  <c r="AM2388" i="1"/>
  <c r="AM2242" i="1"/>
  <c r="AN2242" i="1"/>
  <c r="AM2148" i="1"/>
  <c r="AN2148" i="1"/>
  <c r="AN1979" i="1"/>
  <c r="AM1979" i="1"/>
  <c r="AN2350" i="1"/>
  <c r="AM2350" i="1"/>
  <c r="AM2226" i="1"/>
  <c r="AN2226" i="1"/>
  <c r="AN2064" i="1"/>
  <c r="AM2064" i="1"/>
  <c r="AM1962" i="1"/>
  <c r="AN1962" i="1"/>
  <c r="AM2300" i="1"/>
  <c r="AN2300" i="1"/>
  <c r="AM2147" i="1"/>
  <c r="AN2147" i="1"/>
  <c r="AN1848" i="1"/>
  <c r="AM1848" i="1"/>
  <c r="AM2328" i="1"/>
  <c r="AN2328" i="1"/>
  <c r="AN2251" i="1"/>
  <c r="AM2251" i="1"/>
  <c r="AM2109" i="1"/>
  <c r="AN2109" i="1"/>
  <c r="AM2004" i="1"/>
  <c r="AN2004" i="1"/>
  <c r="AN1655" i="1"/>
  <c r="AM1655" i="1"/>
  <c r="AN1862" i="1"/>
  <c r="AM1862" i="1"/>
  <c r="AM1688" i="1"/>
  <c r="AN1688" i="1"/>
  <c r="AM1489" i="1"/>
  <c r="AN1489" i="1"/>
  <c r="AN1183" i="1"/>
  <c r="AM1183" i="1"/>
  <c r="AM1867" i="1"/>
  <c r="AN1867" i="1"/>
  <c r="AM1694" i="1"/>
  <c r="AN1694" i="1"/>
  <c r="AN1511" i="1"/>
  <c r="AM1511" i="1"/>
  <c r="AN1271" i="1"/>
  <c r="AM1271" i="1"/>
  <c r="AM1954" i="1"/>
  <c r="AN1954" i="1"/>
  <c r="AN1721" i="1"/>
  <c r="AM1721" i="1"/>
  <c r="AM1553" i="1"/>
  <c r="AN1553" i="1"/>
  <c r="AM1369" i="1"/>
  <c r="AN1369" i="1"/>
  <c r="AN838" i="1"/>
  <c r="AM838" i="1"/>
  <c r="AM1844" i="1"/>
  <c r="AN1844" i="1"/>
  <c r="AM1686" i="1"/>
  <c r="AN1686" i="1"/>
  <c r="AM1493" i="1"/>
  <c r="AN1493" i="1"/>
  <c r="AN1296" i="1"/>
  <c r="AM1296" i="1"/>
  <c r="AN1914" i="1"/>
  <c r="AM1914" i="1"/>
  <c r="AM1627" i="1"/>
  <c r="AN1627" i="1"/>
  <c r="AN1458" i="1"/>
  <c r="AM1458" i="1"/>
  <c r="AN876" i="1"/>
  <c r="AM876" i="1"/>
  <c r="AN1755" i="1"/>
  <c r="AM1755" i="1"/>
  <c r="AM1604" i="1"/>
  <c r="AN1604" i="1"/>
  <c r="AM1415" i="1"/>
  <c r="AN1415" i="1"/>
  <c r="AN1931" i="1"/>
  <c r="AM1931" i="1"/>
  <c r="AM1774" i="1"/>
  <c r="AN1774" i="1"/>
  <c r="AM1643" i="1"/>
  <c r="AN1643" i="1"/>
  <c r="AN1408" i="1"/>
  <c r="AM1408" i="1"/>
  <c r="AM1070" i="1"/>
  <c r="AN1070" i="1"/>
  <c r="AN1852" i="1"/>
  <c r="AM1852" i="1"/>
  <c r="AM1677" i="1"/>
  <c r="AN1677" i="1"/>
  <c r="AN1518" i="1"/>
  <c r="AM1518" i="1"/>
  <c r="AM1256" i="1"/>
  <c r="AN1256" i="1"/>
  <c r="AN713" i="1"/>
  <c r="AM713" i="1"/>
  <c r="AN1830" i="1"/>
  <c r="AM1830" i="1"/>
  <c r="AM1648" i="1"/>
  <c r="AN1648" i="1"/>
  <c r="AN1422" i="1"/>
  <c r="AM1422" i="1"/>
  <c r="AM1039" i="1"/>
  <c r="AN1039" i="1"/>
  <c r="AM1795" i="1"/>
  <c r="AN1795" i="1"/>
  <c r="AM1619" i="1"/>
  <c r="AN1619" i="1"/>
  <c r="AN1512" i="1"/>
  <c r="AM1512" i="1"/>
  <c r="AN1325" i="1"/>
  <c r="AM1325" i="1"/>
  <c r="AN851" i="1"/>
  <c r="AM851" i="1"/>
  <c r="AM2214" i="1"/>
  <c r="AN2214" i="1"/>
  <c r="AM2452" i="1"/>
  <c r="AN2452" i="1"/>
  <c r="AN2075" i="1"/>
  <c r="AM2075" i="1"/>
  <c r="AM2546" i="1"/>
  <c r="AN2546" i="1"/>
  <c r="AN2400" i="1"/>
  <c r="AM2400" i="1"/>
  <c r="AN1475" i="1"/>
  <c r="AM1475" i="1"/>
  <c r="AM2551" i="1"/>
  <c r="AN2551" i="1"/>
  <c r="AM2422" i="1"/>
  <c r="AN2422" i="1"/>
  <c r="AM1910" i="1"/>
  <c r="AN1910" i="1"/>
  <c r="AM2326" i="1"/>
  <c r="AN2326" i="1"/>
  <c r="AM2271" i="1"/>
  <c r="AN2271" i="1"/>
  <c r="AM1765" i="1"/>
  <c r="AN1765" i="1"/>
  <c r="AN2459" i="1"/>
  <c r="AM2459" i="1"/>
  <c r="AM2487" i="1"/>
  <c r="AN2487" i="1"/>
  <c r="AM2425" i="1"/>
  <c r="AN2425" i="1"/>
  <c r="AN2536" i="1"/>
  <c r="AM2536" i="1"/>
  <c r="AN2454" i="1"/>
  <c r="AM2454" i="1"/>
  <c r="AM2062" i="1"/>
  <c r="AN2062" i="1"/>
  <c r="AM2440" i="1"/>
  <c r="AN2440" i="1"/>
  <c r="AM2360" i="1"/>
  <c r="AN2360" i="1"/>
  <c r="AN2466" i="1"/>
  <c r="AM2466" i="1"/>
  <c r="AM2200" i="1"/>
  <c r="AN2200" i="1"/>
  <c r="AM2187" i="1"/>
  <c r="AN2187" i="1"/>
  <c r="AM2253" i="1"/>
  <c r="AN2253" i="1"/>
  <c r="AN2526" i="1"/>
  <c r="AM2526" i="1"/>
  <c r="AN2424" i="1"/>
  <c r="AM2424" i="1"/>
  <c r="AM2461" i="1"/>
  <c r="AN2461" i="1"/>
  <c r="AM2292" i="1"/>
  <c r="AN2292" i="1"/>
  <c r="AN2369" i="1"/>
  <c r="AM2369" i="1"/>
  <c r="AM2174" i="1"/>
  <c r="AN2174" i="1"/>
  <c r="AM1904" i="1"/>
  <c r="AN1904" i="1"/>
  <c r="AN1206" i="1"/>
  <c r="AM1206" i="1"/>
  <c r="AN2236" i="1"/>
  <c r="AM2236" i="1"/>
  <c r="AM2108" i="1"/>
  <c r="AN2108" i="1"/>
  <c r="AN1977" i="1"/>
  <c r="AM1977" i="1"/>
  <c r="AM2390" i="1"/>
  <c r="AN2390" i="1"/>
  <c r="AN2308" i="1"/>
  <c r="AM2308" i="1"/>
  <c r="AM2192" i="1"/>
  <c r="AN2192" i="1"/>
  <c r="AN2034" i="1"/>
  <c r="AM2034" i="1"/>
  <c r="AN1470" i="1"/>
  <c r="AM1470" i="1"/>
  <c r="AM2344" i="1"/>
  <c r="AN2344" i="1"/>
  <c r="AN2204" i="1"/>
  <c r="AM2204" i="1"/>
  <c r="AM2097" i="1"/>
  <c r="AN2097" i="1"/>
  <c r="AN1967" i="1"/>
  <c r="AM1967" i="1"/>
  <c r="AN950" i="1"/>
  <c r="AM950" i="1"/>
  <c r="AM2265" i="1"/>
  <c r="AN2265" i="1"/>
  <c r="AM2167" i="1"/>
  <c r="AN2167" i="1"/>
  <c r="AN2010" i="1"/>
  <c r="AM2010" i="1"/>
  <c r="AN1432" i="1"/>
  <c r="AM1432" i="1"/>
  <c r="AN2256" i="1"/>
  <c r="AM2256" i="1"/>
  <c r="AM2077" i="1"/>
  <c r="AN2077" i="1"/>
  <c r="AN2000" i="1"/>
  <c r="AM2000" i="1"/>
  <c r="AM2354" i="1"/>
  <c r="AN2354" i="1"/>
  <c r="AM2175" i="1"/>
  <c r="AN2175" i="1"/>
  <c r="AM2054" i="1"/>
  <c r="AN2054" i="1"/>
  <c r="AM2383" i="1"/>
  <c r="AN2383" i="1"/>
  <c r="AM2273" i="1"/>
  <c r="AN2273" i="1"/>
  <c r="AM2127" i="1"/>
  <c r="AN2127" i="1"/>
  <c r="AN2026" i="1"/>
  <c r="AM2026" i="1"/>
  <c r="AM1877" i="1"/>
  <c r="AN1877" i="1"/>
  <c r="AM1911" i="1"/>
  <c r="AN1911" i="1"/>
  <c r="AM1722" i="1"/>
  <c r="AN1722" i="1"/>
  <c r="AN1540" i="1"/>
  <c r="AM1540" i="1"/>
  <c r="AN1281" i="1"/>
  <c r="AM1281" i="1"/>
  <c r="AM1901" i="1"/>
  <c r="AN1901" i="1"/>
  <c r="AN1731" i="1"/>
  <c r="AM1731" i="1"/>
  <c r="AN1580" i="1"/>
  <c r="AM1580" i="1"/>
  <c r="AM1356" i="1"/>
  <c r="AN1356" i="1"/>
  <c r="AN858" i="1"/>
  <c r="AM858" i="1"/>
  <c r="AM1777" i="1"/>
  <c r="AN1777" i="1"/>
  <c r="AN1584" i="1"/>
  <c r="AM1584" i="1"/>
  <c r="AM1434" i="1"/>
  <c r="AN1434" i="1"/>
  <c r="AM1055" i="1"/>
  <c r="AN1055" i="1"/>
  <c r="AM1871" i="1"/>
  <c r="AN1871" i="1"/>
  <c r="AM1714" i="1"/>
  <c r="AN1714" i="1"/>
  <c r="AM1568" i="1"/>
  <c r="AN1568" i="1"/>
  <c r="AM1345" i="1"/>
  <c r="AN1345" i="1"/>
  <c r="AM1945" i="1"/>
  <c r="AN1945" i="1"/>
  <c r="AM1720" i="1"/>
  <c r="AN1720" i="1"/>
  <c r="AM1525" i="1"/>
  <c r="AN1525" i="1"/>
  <c r="AM1034" i="1"/>
  <c r="AN1034" i="1"/>
  <c r="AN1813" i="1"/>
  <c r="AM1813" i="1"/>
  <c r="AN1621" i="1"/>
  <c r="AM1621" i="1"/>
  <c r="AN1463" i="1"/>
  <c r="AM1463" i="1"/>
  <c r="AN936" i="1"/>
  <c r="AM936" i="1"/>
  <c r="AM1836" i="1"/>
  <c r="AN1836" i="1"/>
  <c r="AM1667" i="1"/>
  <c r="AN1667" i="1"/>
  <c r="AM1456" i="1"/>
  <c r="AN1456" i="1"/>
  <c r="AM1178" i="1"/>
  <c r="AN1178" i="1"/>
  <c r="AN1917" i="1"/>
  <c r="AM1917" i="1"/>
  <c r="AM1718" i="1"/>
  <c r="AN1718" i="1"/>
  <c r="AM1541" i="1"/>
  <c r="AN1541" i="1"/>
  <c r="AN1372" i="1"/>
  <c r="AM1372" i="1"/>
  <c r="AM923" i="1"/>
  <c r="AN923" i="1"/>
  <c r="AM1863" i="1"/>
  <c r="AN1863" i="1"/>
  <c r="AN1696" i="1"/>
  <c r="AM1696" i="1"/>
  <c r="AM1490" i="1"/>
  <c r="AN1490" i="1"/>
  <c r="AN1194" i="1"/>
  <c r="AM1194" i="1"/>
  <c r="AN1902" i="1"/>
  <c r="AM1902" i="1"/>
  <c r="AM1671" i="1"/>
  <c r="AN1671" i="1"/>
  <c r="AN1549" i="1"/>
  <c r="AM1549" i="1"/>
  <c r="AN1413" i="1"/>
  <c r="AM1413" i="1"/>
  <c r="AM963" i="1"/>
  <c r="AN963" i="1"/>
  <c r="AN2190" i="1"/>
  <c r="AM2190" i="1"/>
  <c r="AN2423" i="1"/>
  <c r="AM2423" i="1"/>
  <c r="AM2002" i="1"/>
  <c r="AN2002" i="1"/>
  <c r="AN2537" i="1"/>
  <c r="AM2537" i="1"/>
  <c r="AN2394" i="1"/>
  <c r="AM2394" i="1"/>
  <c r="AN1404" i="1"/>
  <c r="AM1404" i="1"/>
  <c r="AM2541" i="1"/>
  <c r="AN2541" i="1"/>
  <c r="AM2377" i="1"/>
  <c r="AN2377" i="1"/>
  <c r="AN2538" i="1"/>
  <c r="AM2538" i="1"/>
  <c r="AM2302" i="1"/>
  <c r="AN2302" i="1"/>
  <c r="AM2169" i="1"/>
  <c r="AN2169" i="1"/>
  <c r="AN2542" i="1"/>
  <c r="AM2542" i="1"/>
  <c r="AM2438" i="1"/>
  <c r="AN2438" i="1"/>
  <c r="AN2483" i="1"/>
  <c r="AM2483" i="1"/>
  <c r="AN2420" i="1"/>
  <c r="AM2420" i="1"/>
  <c r="AN2429" i="1"/>
  <c r="AM2429" i="1"/>
  <c r="AN2293" i="1"/>
  <c r="AM2293" i="1"/>
  <c r="AM2029" i="1"/>
  <c r="AN2029" i="1"/>
  <c r="AN2162" i="1"/>
  <c r="AM2162" i="1"/>
  <c r="AN2340" i="1"/>
  <c r="AM2340" i="1"/>
  <c r="AM2446" i="1"/>
  <c r="AN2446" i="1"/>
  <c r="AN2191" i="1"/>
  <c r="AM2191" i="1"/>
  <c r="AN2106" i="1"/>
  <c r="AM2106" i="1"/>
  <c r="AM2244" i="1"/>
  <c r="AN2244" i="1"/>
  <c r="AM2393" i="1"/>
  <c r="AN2393" i="1"/>
  <c r="AN2410" i="1"/>
  <c r="AM2410" i="1"/>
  <c r="AN2453" i="1"/>
  <c r="AM2453" i="1"/>
  <c r="AM2283" i="1"/>
  <c r="AN2283" i="1"/>
  <c r="AM2349" i="1"/>
  <c r="AN2349" i="1"/>
  <c r="AN2151" i="1"/>
  <c r="AM2151" i="1"/>
  <c r="AM1788" i="1"/>
  <c r="AN1788" i="1"/>
  <c r="AM1172" i="1"/>
  <c r="AN1172" i="1"/>
  <c r="AM2224" i="1"/>
  <c r="AN2224" i="1"/>
  <c r="AN2094" i="1"/>
  <c r="AM2094" i="1"/>
  <c r="AM1972" i="1"/>
  <c r="AN1972" i="1"/>
  <c r="AM2386" i="1"/>
  <c r="AN2386" i="1"/>
  <c r="AM2303" i="1"/>
  <c r="AN2303" i="1"/>
  <c r="AM2178" i="1"/>
  <c r="AN2178" i="1"/>
  <c r="AM2025" i="1"/>
  <c r="AN2025" i="1"/>
  <c r="AN1396" i="1"/>
  <c r="AM1396" i="1"/>
  <c r="AM2339" i="1"/>
  <c r="AN2339" i="1"/>
  <c r="AN2195" i="1"/>
  <c r="AM2195" i="1"/>
  <c r="AM2079" i="1"/>
  <c r="AN2079" i="1"/>
  <c r="AM1918" i="1"/>
  <c r="AN1918" i="1"/>
  <c r="AM916" i="1"/>
  <c r="AN916" i="1"/>
  <c r="AN2261" i="1"/>
  <c r="AM2261" i="1"/>
  <c r="AM2157" i="1"/>
  <c r="AN2157" i="1"/>
  <c r="AM2005" i="1"/>
  <c r="AN2005" i="1"/>
  <c r="AN774" i="1"/>
  <c r="AM774" i="1"/>
  <c r="AN2252" i="1"/>
  <c r="AM2252" i="1"/>
  <c r="AN2073" i="1"/>
  <c r="AM2073" i="1"/>
  <c r="AM1996" i="1"/>
  <c r="AN1996" i="1"/>
  <c r="AM2346" i="1"/>
  <c r="AN2346" i="1"/>
  <c r="AM2156" i="1"/>
  <c r="AN2156" i="1"/>
  <c r="AN1973" i="1"/>
  <c r="AM1973" i="1"/>
  <c r="AM2374" i="1"/>
  <c r="AN2374" i="1"/>
  <c r="AN2268" i="1"/>
  <c r="AM2268" i="1"/>
  <c r="AN2118" i="1"/>
  <c r="AM2118" i="1"/>
  <c r="AN2013" i="1"/>
  <c r="AM2013" i="1"/>
  <c r="AN1827" i="1"/>
  <c r="AM1827" i="1"/>
  <c r="AN1895" i="1"/>
  <c r="AM1895" i="1"/>
  <c r="AM1716" i="1"/>
  <c r="AN1716" i="1"/>
  <c r="AN1534" i="1"/>
  <c r="AM1534" i="1"/>
  <c r="AN1236" i="1"/>
  <c r="AM1236" i="1"/>
  <c r="AM1888" i="1"/>
  <c r="AN1888" i="1"/>
  <c r="AN1726" i="1"/>
  <c r="AM1726" i="1"/>
  <c r="AN1569" i="1"/>
  <c r="AM1569" i="1"/>
  <c r="AN1339" i="1"/>
  <c r="AM1339" i="1"/>
  <c r="AN676" i="1"/>
  <c r="AM676" i="1"/>
  <c r="AM1757" i="1"/>
  <c r="AN1757" i="1"/>
  <c r="AN1573" i="1"/>
  <c r="AM1573" i="1"/>
  <c r="AN1427" i="1"/>
  <c r="AM1427" i="1"/>
  <c r="AN971" i="1"/>
  <c r="AM971" i="1"/>
  <c r="AM1866" i="1"/>
  <c r="AN1866" i="1"/>
  <c r="AM1704" i="1"/>
  <c r="AN1704" i="1"/>
  <c r="AN1552" i="1"/>
  <c r="AM1552" i="1"/>
  <c r="AN1337" i="1"/>
  <c r="AM1337" i="1"/>
  <c r="AM1932" i="1"/>
  <c r="AN1932" i="1"/>
  <c r="AN1679" i="1"/>
  <c r="AM1679" i="1"/>
  <c r="AM1499" i="1"/>
  <c r="AN1499" i="1"/>
  <c r="AM1008" i="1"/>
  <c r="AN1008" i="1"/>
  <c r="AN1807" i="1"/>
  <c r="AM1807" i="1"/>
  <c r="AN1615" i="1"/>
  <c r="AM1615" i="1"/>
  <c r="AN1450" i="1"/>
  <c r="AM1450" i="1"/>
  <c r="AM803" i="1"/>
  <c r="AN803" i="1"/>
  <c r="AM1801" i="1"/>
  <c r="AN1801" i="1"/>
  <c r="AN1654" i="1"/>
  <c r="AM1654" i="1"/>
  <c r="AM1444" i="1"/>
  <c r="AN1444" i="1"/>
  <c r="AM1122" i="1"/>
  <c r="AN1122" i="1"/>
  <c r="AM1912" i="1"/>
  <c r="AN1912" i="1"/>
  <c r="AM1711" i="1"/>
  <c r="AN1711" i="1"/>
  <c r="AN1536" i="1"/>
  <c r="AM1536" i="1"/>
  <c r="AN1326" i="1"/>
  <c r="AM1326" i="1"/>
  <c r="AN852" i="1"/>
  <c r="AM852" i="1"/>
  <c r="AN1857" i="1"/>
  <c r="AM1857" i="1"/>
  <c r="AM1666" i="1"/>
  <c r="AN1666" i="1"/>
  <c r="AN1462" i="1"/>
  <c r="AM1462" i="1"/>
  <c r="AM1121" i="1"/>
  <c r="AN1121" i="1"/>
  <c r="AN1879" i="1"/>
  <c r="AM1879" i="1"/>
  <c r="AM1637" i="1"/>
  <c r="AN1637" i="1"/>
  <c r="AM1522" i="1"/>
  <c r="AN1522" i="1"/>
  <c r="AM1406" i="1"/>
  <c r="AN1406" i="1"/>
  <c r="AN943" i="1"/>
  <c r="AM943" i="1"/>
  <c r="AN2149" i="1"/>
  <c r="AM2149" i="1"/>
  <c r="AN2413" i="1"/>
  <c r="AM2413" i="1"/>
  <c r="AM1989" i="1"/>
  <c r="AN1989" i="1"/>
  <c r="AN2519" i="1"/>
  <c r="AM2519" i="1"/>
  <c r="AN2297" i="1"/>
  <c r="AM2297" i="1"/>
  <c r="AM857" i="1"/>
  <c r="AN857" i="1"/>
  <c r="AN2531" i="1"/>
  <c r="AM2531" i="1"/>
  <c r="AN2363" i="1"/>
  <c r="AM2363" i="1"/>
  <c r="AM2503" i="1"/>
  <c r="AN2503" i="1"/>
  <c r="AN2248" i="1"/>
  <c r="AM2248" i="1"/>
  <c r="AM2144" i="1"/>
  <c r="AN2144" i="1"/>
  <c r="AM2498" i="1"/>
  <c r="AN2498" i="1"/>
  <c r="AN2518" i="1"/>
  <c r="AM2518" i="1"/>
  <c r="AM2479" i="1"/>
  <c r="AN2479" i="1"/>
  <c r="AN2415" i="1"/>
  <c r="AM2415" i="1"/>
  <c r="AN2404" i="1"/>
  <c r="AM2404" i="1"/>
  <c r="AN2270" i="1"/>
  <c r="AM2270" i="1"/>
  <c r="AN2006" i="1"/>
  <c r="AM2006" i="1"/>
  <c r="AM1963" i="1"/>
  <c r="AN1963" i="1"/>
  <c r="AM2262" i="1"/>
  <c r="AN2262" i="1"/>
  <c r="AN2441" i="1"/>
  <c r="AM2441" i="1"/>
  <c r="AM2078" i="1"/>
  <c r="AN2078" i="1"/>
  <c r="AN2016" i="1"/>
  <c r="AM2016" i="1"/>
  <c r="AM2158" i="1"/>
  <c r="AN2158" i="1"/>
  <c r="AM2476" i="1"/>
  <c r="AN2476" i="1"/>
  <c r="AM2565" i="1"/>
  <c r="AN2565" i="1"/>
  <c r="AM2449" i="1"/>
  <c r="AN2449" i="1"/>
  <c r="AM2182" i="1"/>
  <c r="AN2182" i="1"/>
  <c r="AN2336" i="1"/>
  <c r="AM2336" i="1"/>
  <c r="AN2146" i="1"/>
  <c r="AM2146" i="1"/>
  <c r="AM1770" i="1"/>
  <c r="AN1770" i="1"/>
  <c r="AM1117" i="1"/>
  <c r="AN1117" i="1"/>
  <c r="AM2211" i="1"/>
  <c r="AN2211" i="1"/>
  <c r="AM2089" i="1"/>
  <c r="AN2089" i="1"/>
  <c r="AN1960" i="1"/>
  <c r="AM1960" i="1"/>
  <c r="AN2382" i="1"/>
  <c r="AM2382" i="1"/>
  <c r="AM2284" i="1"/>
  <c r="AN2284" i="1"/>
  <c r="AM2145" i="1"/>
  <c r="AN2145" i="1"/>
  <c r="AN2021" i="1"/>
  <c r="AM2021" i="1"/>
  <c r="AN1375" i="1"/>
  <c r="AM1375" i="1"/>
  <c r="AN2334" i="1"/>
  <c r="AM2334" i="1"/>
  <c r="AN2186" i="1"/>
  <c r="AM2186" i="1"/>
  <c r="AN2070" i="1"/>
  <c r="AM2070" i="1"/>
  <c r="AN1909" i="1"/>
  <c r="AM1909" i="1"/>
  <c r="AN2392" i="1"/>
  <c r="AM2392" i="1"/>
  <c r="AM2247" i="1"/>
  <c r="AN2247" i="1"/>
  <c r="AN2153" i="1"/>
  <c r="AM2153" i="1"/>
  <c r="AM1988" i="1"/>
  <c r="AN1988" i="1"/>
  <c r="AN2375" i="1"/>
  <c r="AM2375" i="1"/>
  <c r="AN2237" i="1"/>
  <c r="AM2237" i="1"/>
  <c r="AM2068" i="1"/>
  <c r="AN2068" i="1"/>
  <c r="AN1983" i="1"/>
  <c r="AM1983" i="1"/>
  <c r="AM2337" i="1"/>
  <c r="AN2337" i="1"/>
  <c r="AM2152" i="1"/>
  <c r="AN2152" i="1"/>
  <c r="AM1952" i="1"/>
  <c r="AN1952" i="1"/>
  <c r="AN2358" i="1"/>
  <c r="AM2358" i="1"/>
  <c r="AN2264" i="1"/>
  <c r="AM2264" i="1"/>
  <c r="AM2113" i="1"/>
  <c r="AN2113" i="1"/>
  <c r="AN2009" i="1"/>
  <c r="AM2009" i="1"/>
  <c r="AM1752" i="1"/>
  <c r="AN1752" i="1"/>
  <c r="AN1884" i="1"/>
  <c r="AM1884" i="1"/>
  <c r="AM1710" i="1"/>
  <c r="AN1710" i="1"/>
  <c r="AN1528" i="1"/>
  <c r="AM1528" i="1"/>
  <c r="AM1210" i="1"/>
  <c r="AN1210" i="1"/>
  <c r="AM1872" i="1"/>
  <c r="AN1872" i="1"/>
  <c r="AM1705" i="1"/>
  <c r="AN1705" i="1"/>
  <c r="AN1565" i="1"/>
  <c r="AM1565" i="1"/>
  <c r="AN1317" i="1"/>
  <c r="AM1317" i="1"/>
  <c r="AM1958" i="1"/>
  <c r="AN1958" i="1"/>
  <c r="AM1742" i="1"/>
  <c r="AN1742" i="1"/>
  <c r="AN1558" i="1"/>
  <c r="AM1558" i="1"/>
  <c r="AN1391" i="1"/>
  <c r="AM1391" i="1"/>
  <c r="AM961" i="1"/>
  <c r="AN961" i="1"/>
  <c r="AN1854" i="1"/>
  <c r="AM1854" i="1"/>
  <c r="AN1692" i="1"/>
  <c r="AM1692" i="1"/>
  <c r="AM1520" i="1"/>
  <c r="AN1520" i="1"/>
  <c r="AN1315" i="1"/>
  <c r="AM1315" i="1"/>
  <c r="AM1923" i="1"/>
  <c r="AN1923" i="1"/>
  <c r="AM1668" i="1"/>
  <c r="AN1668" i="1"/>
  <c r="AN1481" i="1"/>
  <c r="AM1481" i="1"/>
  <c r="AM907" i="1"/>
  <c r="AN907" i="1"/>
  <c r="AM1791" i="1"/>
  <c r="AN1791" i="1"/>
  <c r="AN1609" i="1"/>
  <c r="AM1609" i="1"/>
  <c r="AN1438" i="1"/>
  <c r="AM1438" i="1"/>
  <c r="AN738" i="1"/>
  <c r="AM738" i="1"/>
  <c r="AM1796" i="1"/>
  <c r="AN1796" i="1"/>
  <c r="AN1649" i="1"/>
  <c r="AM1649" i="1"/>
  <c r="AN1423" i="1"/>
  <c r="AM1423" i="1"/>
  <c r="AN1086" i="1"/>
  <c r="AM1086" i="1"/>
  <c r="AM1885" i="1"/>
  <c r="AN1885" i="1"/>
  <c r="AN1690" i="1"/>
  <c r="AM1690" i="1"/>
  <c r="AM1523" i="1"/>
  <c r="AN1523" i="1"/>
  <c r="AN1319" i="1"/>
  <c r="AM1319" i="1"/>
  <c r="AM833" i="1"/>
  <c r="AN833" i="1"/>
  <c r="AM1835" i="1"/>
  <c r="AN1835" i="1"/>
  <c r="AM1653" i="1"/>
  <c r="AN1653" i="1"/>
  <c r="AN1443" i="1"/>
  <c r="AM1443" i="1"/>
  <c r="AM1069" i="1"/>
  <c r="AN1069" i="1"/>
  <c r="AM1817" i="1"/>
  <c r="AN1817" i="1"/>
  <c r="AN1624" i="1"/>
  <c r="AM1624" i="1"/>
  <c r="AM1517" i="1"/>
  <c r="AN1517" i="1"/>
  <c r="AN1333" i="1"/>
  <c r="AM1333" i="1"/>
  <c r="AM912" i="1"/>
  <c r="AN912" i="1"/>
  <c r="AN2532" i="1"/>
  <c r="AM2532" i="1"/>
  <c r="AN2405" i="1"/>
  <c r="AM2405" i="1"/>
  <c r="AM1691" i="1"/>
  <c r="AN1691" i="1"/>
  <c r="AN2464" i="1"/>
  <c r="AM2464" i="1"/>
  <c r="AM2196" i="1"/>
  <c r="AN2196" i="1"/>
  <c r="AN2306" i="1"/>
  <c r="AM2306" i="1"/>
  <c r="AM2515" i="1"/>
  <c r="AN2515" i="1"/>
  <c r="AM2257" i="1"/>
  <c r="AN2257" i="1"/>
  <c r="AM2497" i="1"/>
  <c r="AN2497" i="1"/>
  <c r="AM2121" i="1"/>
  <c r="AN2121" i="1"/>
  <c r="AM2112" i="1"/>
  <c r="AN2112" i="1"/>
  <c r="AN2451" i="1"/>
  <c r="AM2451" i="1"/>
  <c r="AN2376" i="1"/>
  <c r="AM2376" i="1"/>
  <c r="AM2467" i="1"/>
  <c r="AN2467" i="1"/>
  <c r="AM2325" i="1"/>
  <c r="AN2325" i="1"/>
  <c r="AM2311" i="1"/>
  <c r="AN2311" i="1"/>
  <c r="AM2238" i="1"/>
  <c r="AN2238" i="1"/>
  <c r="AM1984" i="1"/>
  <c r="AN1984" i="1"/>
  <c r="AN2501" i="1"/>
  <c r="AM2501" i="1"/>
  <c r="AM2548" i="1"/>
  <c r="AN2548" i="1"/>
  <c r="AM2419" i="1"/>
  <c r="AN2419" i="1"/>
  <c r="AN1975" i="1"/>
  <c r="AM1975" i="1"/>
  <c r="AN2530" i="1"/>
  <c r="AM2530" i="1"/>
  <c r="AM2133" i="1"/>
  <c r="AN2133" i="1"/>
  <c r="AM2408" i="1"/>
  <c r="AN2408" i="1"/>
  <c r="AM2547" i="1"/>
  <c r="AN2547" i="1"/>
  <c r="AM2435" i="1"/>
  <c r="AN2435" i="1"/>
  <c r="AN2093" i="1"/>
  <c r="AM2093" i="1"/>
  <c r="AM2318" i="1"/>
  <c r="AN2318" i="1"/>
  <c r="AN2136" i="1"/>
  <c r="AM2136" i="1"/>
  <c r="AM1713" i="1"/>
  <c r="AN1713" i="1"/>
  <c r="AM2357" i="1"/>
  <c r="AN2357" i="1"/>
  <c r="AM2188" i="1"/>
  <c r="AN2188" i="1"/>
  <c r="AM2058" i="1"/>
  <c r="AN2058" i="1"/>
  <c r="AN1893" i="1"/>
  <c r="AM1893" i="1"/>
  <c r="AN2373" i="1"/>
  <c r="AM2373" i="1"/>
  <c r="AN2276" i="1"/>
  <c r="AM2276" i="1"/>
  <c r="AN2126" i="1"/>
  <c r="AM2126" i="1"/>
  <c r="AN1981" i="1"/>
  <c r="AM1981" i="1"/>
  <c r="AM1045" i="1"/>
  <c r="AN1045" i="1"/>
  <c r="AN2287" i="1"/>
  <c r="AM2287" i="1"/>
  <c r="AN2177" i="1"/>
  <c r="AM2177" i="1"/>
  <c r="AN2042" i="1"/>
  <c r="AM2042" i="1"/>
  <c r="AM1775" i="1"/>
  <c r="AN1775" i="1"/>
  <c r="AM2371" i="1"/>
  <c r="AN2371" i="1"/>
  <c r="AM2230" i="1"/>
  <c r="AN2230" i="1"/>
  <c r="AN2114" i="1"/>
  <c r="AM2114" i="1"/>
  <c r="AM1974" i="1"/>
  <c r="AN1974" i="1"/>
  <c r="AM2342" i="1"/>
  <c r="AN2342" i="1"/>
  <c r="AN2221" i="1"/>
  <c r="AM2221" i="1"/>
  <c r="AN2060" i="1"/>
  <c r="AM2060" i="1"/>
  <c r="AM1915" i="1"/>
  <c r="AN1915" i="1"/>
  <c r="AN2260" i="1"/>
  <c r="AM2260" i="1"/>
  <c r="AN2137" i="1"/>
  <c r="AM2137" i="1"/>
  <c r="AM1838" i="1"/>
  <c r="AN1838" i="1"/>
  <c r="AM2323" i="1"/>
  <c r="AN2323" i="1"/>
  <c r="AM2233" i="1"/>
  <c r="AN2233" i="1"/>
  <c r="AN2072" i="1"/>
  <c r="AM2072" i="1"/>
  <c r="AM1992" i="1"/>
  <c r="AN1992" i="1"/>
  <c r="AM1645" i="1"/>
  <c r="AN1645" i="1"/>
  <c r="AN1851" i="1"/>
  <c r="AM1851" i="1"/>
  <c r="AM1676" i="1"/>
  <c r="AN1676" i="1"/>
  <c r="AN1473" i="1"/>
  <c r="AM1473" i="1"/>
  <c r="AM1003" i="1"/>
  <c r="AN1003" i="1"/>
  <c r="AN1828" i="1"/>
  <c r="AM1828" i="1"/>
  <c r="AM1681" i="1"/>
  <c r="AN1681" i="1"/>
  <c r="AN1506" i="1"/>
  <c r="AM1506" i="1"/>
  <c r="AN1127" i="1"/>
  <c r="AM1127" i="1"/>
  <c r="AM1950" i="1"/>
  <c r="AN1950" i="1"/>
  <c r="AN1715" i="1"/>
  <c r="AM1715" i="1"/>
  <c r="AM1548" i="1"/>
  <c r="AN1548" i="1"/>
  <c r="AN1362" i="1"/>
  <c r="AM1362" i="1"/>
  <c r="AM754" i="1"/>
  <c r="AN754" i="1"/>
  <c r="AN1821" i="1"/>
  <c r="AM1821" i="1"/>
  <c r="AM1674" i="1"/>
  <c r="AN1674" i="1"/>
  <c r="AN1487" i="1"/>
  <c r="AM1487" i="1"/>
  <c r="AN1216" i="1"/>
  <c r="AM1216" i="1"/>
  <c r="AN1899" i="1"/>
  <c r="AM1899" i="1"/>
  <c r="AN1605" i="1"/>
  <c r="AM1605" i="1"/>
  <c r="AN1425" i="1"/>
  <c r="AM1425" i="1"/>
  <c r="AN1948" i="1"/>
  <c r="AM1948" i="1"/>
  <c r="AN1724" i="1"/>
  <c r="AM1724" i="1"/>
  <c r="AM1562" i="1"/>
  <c r="AN1562" i="1"/>
  <c r="AN1402" i="1"/>
  <c r="AM1402" i="1"/>
  <c r="AM1926" i="1"/>
  <c r="AN1926" i="1"/>
  <c r="AM1769" i="1"/>
  <c r="AN1769" i="1"/>
  <c r="AN1598" i="1"/>
  <c r="AM1598" i="1"/>
  <c r="AM1395" i="1"/>
  <c r="AN1395" i="1"/>
  <c r="AN976" i="1"/>
  <c r="AM976" i="1"/>
  <c r="AM1847" i="1"/>
  <c r="AN1847" i="1"/>
  <c r="AM1672" i="1"/>
  <c r="AN1672" i="1"/>
  <c r="AN1513" i="1"/>
  <c r="AM1513" i="1"/>
  <c r="AN1230" i="1"/>
  <c r="AM1230" i="1"/>
  <c r="AM1951" i="1"/>
  <c r="AN1951" i="1"/>
  <c r="AN1812" i="1"/>
  <c r="AM1812" i="1"/>
  <c r="AN1642" i="1"/>
  <c r="AM1642" i="1"/>
  <c r="AN1386" i="1"/>
  <c r="AM1386" i="1"/>
  <c r="AM1004" i="1"/>
  <c r="AN1004" i="1"/>
  <c r="AN1779" i="1"/>
  <c r="AM1779" i="1"/>
  <c r="AN1602" i="1"/>
  <c r="AM1602" i="1"/>
  <c r="AN1507" i="1"/>
  <c r="AM1507" i="1"/>
  <c r="AM1156" i="1"/>
  <c r="AN1156" i="1"/>
  <c r="AM789" i="1"/>
  <c r="AN789" i="1"/>
  <c r="AN578" i="1"/>
  <c r="AM578" i="1"/>
  <c r="AN2527" i="1"/>
  <c r="AM2527" i="1"/>
  <c r="AM2351" i="1"/>
  <c r="AN2351" i="1"/>
  <c r="AM1680" i="1"/>
  <c r="AN1680" i="1"/>
  <c r="AN2460" i="1"/>
  <c r="AM2460" i="1"/>
  <c r="AM2107" i="1"/>
  <c r="AN2107" i="1"/>
  <c r="AN2222" i="1"/>
  <c r="AM2222" i="1"/>
  <c r="AM2511" i="1"/>
  <c r="AN2511" i="1"/>
  <c r="AN2249" i="1"/>
  <c r="AM2249" i="1"/>
  <c r="AN2484" i="1"/>
  <c r="AM2484" i="1"/>
  <c r="AN2056" i="1"/>
  <c r="AM2056" i="1"/>
  <c r="AM2088" i="1"/>
  <c r="AN2088" i="1"/>
  <c r="AM2416" i="1"/>
  <c r="AN2416" i="1"/>
  <c r="AN2239" i="1"/>
  <c r="AM2239" i="1"/>
  <c r="AM2462" i="1"/>
  <c r="AN2462" i="1"/>
  <c r="AN2317" i="1"/>
  <c r="AM2317" i="1"/>
  <c r="AM2288" i="1"/>
  <c r="AN2288" i="1"/>
  <c r="AM2209" i="1"/>
  <c r="AN2209" i="1"/>
  <c r="AM1968" i="1"/>
  <c r="AN1968" i="1"/>
  <c r="AM2433" i="1"/>
  <c r="AN2433" i="1"/>
  <c r="AM2543" i="1"/>
  <c r="AN2543" i="1"/>
  <c r="AM2414" i="1"/>
  <c r="AN2414" i="1"/>
  <c r="AN1861" i="1"/>
  <c r="AM1861" i="1"/>
  <c r="AN2553" i="1"/>
  <c r="AM2553" i="1"/>
  <c r="AN2069" i="1"/>
  <c r="AM2069" i="1"/>
  <c r="AM2554" i="1"/>
  <c r="AN2554" i="1"/>
  <c r="AM2533" i="1"/>
  <c r="AN2533" i="1"/>
  <c r="AM2431" i="1"/>
  <c r="AN2431" i="1"/>
  <c r="AN2051" i="1"/>
  <c r="AM2051" i="1"/>
  <c r="AM2304" i="1"/>
  <c r="AN2304" i="1"/>
  <c r="AM2103" i="1"/>
  <c r="AN2103" i="1"/>
  <c r="AM1685" i="1"/>
  <c r="AN1685" i="1"/>
  <c r="AM2345" i="1"/>
  <c r="AN2345" i="1"/>
  <c r="AN2183" i="1"/>
  <c r="AM2183" i="1"/>
  <c r="AN2017" i="1"/>
  <c r="AM2017" i="1"/>
  <c r="AN1797" i="1"/>
  <c r="AM1797" i="1"/>
  <c r="AM2365" i="1"/>
  <c r="AN2365" i="1"/>
  <c r="AM2267" i="1"/>
  <c r="AN2267" i="1"/>
  <c r="AN2102" i="1"/>
  <c r="AM2102" i="1"/>
  <c r="AM1964" i="1"/>
  <c r="AN1964" i="1"/>
  <c r="AN918" i="1"/>
  <c r="AM918" i="1"/>
  <c r="AN2279" i="1"/>
  <c r="AM2279" i="1"/>
  <c r="AN2172" i="1"/>
  <c r="AM2172" i="1"/>
  <c r="AN2038" i="1"/>
  <c r="AM2038" i="1"/>
  <c r="AM1766" i="1"/>
  <c r="AN1766" i="1"/>
  <c r="AM2359" i="1"/>
  <c r="AN2359" i="1"/>
  <c r="AM2217" i="1"/>
  <c r="AN2217" i="1"/>
  <c r="AM2110" i="1"/>
  <c r="AN2110" i="1"/>
  <c r="AN1970" i="1"/>
  <c r="AM1970" i="1"/>
  <c r="AN2324" i="1"/>
  <c r="AM2324" i="1"/>
  <c r="AN2208" i="1"/>
  <c r="AM2208" i="1"/>
  <c r="AM2049" i="1"/>
  <c r="AN2049" i="1"/>
  <c r="AN1887" i="1"/>
  <c r="AM1887" i="1"/>
  <c r="AM2246" i="1"/>
  <c r="AN2246" i="1"/>
  <c r="AN2123" i="1"/>
  <c r="AM2123" i="1"/>
  <c r="AM1781" i="1"/>
  <c r="AN1781" i="1"/>
  <c r="AM2313" i="1"/>
  <c r="AN2313" i="1"/>
  <c r="AM2229" i="1"/>
  <c r="AN2229" i="1"/>
  <c r="AN2067" i="1"/>
  <c r="AM2067" i="1"/>
  <c r="AN1987" i="1"/>
  <c r="AM1987" i="1"/>
  <c r="AM1595" i="1"/>
  <c r="AN1595" i="1"/>
  <c r="AM1846" i="1"/>
  <c r="AN1846" i="1"/>
  <c r="AN1658" i="1"/>
  <c r="AM1658" i="1"/>
  <c r="AM1428" i="1"/>
  <c r="AN1428" i="1"/>
  <c r="AN983" i="1"/>
  <c r="AM983" i="1"/>
  <c r="AM1822" i="1"/>
  <c r="AN1822" i="1"/>
  <c r="AN1670" i="1"/>
  <c r="AM1670" i="1"/>
  <c r="AN1501" i="1"/>
  <c r="AM1501" i="1"/>
  <c r="AN1101" i="1"/>
  <c r="AM1101" i="1"/>
  <c r="AN1942" i="1"/>
  <c r="AM1942" i="1"/>
  <c r="AN1700" i="1"/>
  <c r="AM1700" i="1"/>
  <c r="AN1539" i="1"/>
  <c r="AM1539" i="1"/>
  <c r="AN1323" i="1"/>
  <c r="AM1323" i="1"/>
  <c r="AM1953" i="1"/>
  <c r="AN1953" i="1"/>
  <c r="AN1814" i="1"/>
  <c r="AM1814" i="1"/>
  <c r="AM1662" i="1"/>
  <c r="AN1662" i="1"/>
  <c r="AM1476" i="1"/>
  <c r="AN1476" i="1"/>
  <c r="AN1199" i="1"/>
  <c r="AM1199" i="1"/>
  <c r="AN1876" i="1"/>
  <c r="AM1876" i="1"/>
  <c r="AN1594" i="1"/>
  <c r="AM1594" i="1"/>
  <c r="AM1410" i="1"/>
  <c r="AN1410" i="1"/>
  <c r="AN1935" i="1"/>
  <c r="AM1935" i="1"/>
  <c r="AN1719" i="1"/>
  <c r="AM1719" i="1"/>
  <c r="AN1556" i="1"/>
  <c r="AM1556" i="1"/>
  <c r="AM1359" i="1"/>
  <c r="AN1359" i="1"/>
  <c r="AM1922" i="1"/>
  <c r="AN1922" i="1"/>
  <c r="AM1764" i="1"/>
  <c r="AN1764" i="1"/>
  <c r="AN1582" i="1"/>
  <c r="AM1582" i="1"/>
  <c r="AM1387" i="1"/>
  <c r="AN1387" i="1"/>
  <c r="AM905" i="1"/>
  <c r="AN905" i="1"/>
  <c r="AM1842" i="1"/>
  <c r="AN1842" i="1"/>
  <c r="AM1660" i="1"/>
  <c r="AN1660" i="1"/>
  <c r="AM1485" i="1"/>
  <c r="AN1485" i="1"/>
  <c r="AM1167" i="1"/>
  <c r="AN1167" i="1"/>
  <c r="AN1925" i="1"/>
  <c r="AM1925" i="1"/>
  <c r="AM1800" i="1"/>
  <c r="AN1800" i="1"/>
  <c r="AM1613" i="1"/>
  <c r="AN1613" i="1"/>
  <c r="AN1365" i="1"/>
  <c r="AM1365" i="1"/>
  <c r="AN1959" i="1"/>
  <c r="AM1959" i="1"/>
  <c r="AN1773" i="1"/>
  <c r="AM1773" i="1"/>
  <c r="AM1596" i="1"/>
  <c r="AN1596" i="1"/>
  <c r="AM1496" i="1"/>
  <c r="AN1496" i="1"/>
  <c r="AM1147" i="1"/>
  <c r="AN1147" i="1"/>
  <c r="AM767" i="1"/>
  <c r="AN767" i="1"/>
  <c r="AN596" i="1"/>
  <c r="AM596" i="1"/>
  <c r="AN2512" i="1"/>
  <c r="AM2512" i="1"/>
  <c r="AN2258" i="1"/>
  <c r="AM2258" i="1"/>
  <c r="AM1669" i="1"/>
  <c r="AN1669" i="1"/>
  <c r="AN2448" i="1"/>
  <c r="AM2448" i="1"/>
  <c r="AM2083" i="1"/>
  <c r="AN2083" i="1"/>
  <c r="AN2173" i="1"/>
  <c r="AM2173" i="1"/>
  <c r="AN2506" i="1"/>
  <c r="AM2506" i="1"/>
  <c r="AN2138" i="1"/>
  <c r="AM2138" i="1"/>
  <c r="AN2463" i="1"/>
  <c r="AM2463" i="1"/>
  <c r="AM1843" i="1"/>
  <c r="AN1843" i="1"/>
  <c r="AM2080" i="1"/>
  <c r="AN2080" i="1"/>
  <c r="AN2399" i="1"/>
  <c r="AM2399" i="1"/>
  <c r="AN2562" i="1"/>
  <c r="AM2562" i="1"/>
  <c r="AN2458" i="1"/>
  <c r="AM2458" i="1"/>
  <c r="AM2301" i="1"/>
  <c r="AN2301" i="1"/>
  <c r="AM2234" i="1"/>
  <c r="AN2234" i="1"/>
  <c r="AN2168" i="1"/>
  <c r="AM2168" i="1"/>
  <c r="AM1927" i="1"/>
  <c r="AN1927" i="1"/>
  <c r="AN2567" i="1"/>
  <c r="AM2567" i="1"/>
  <c r="AM2539" i="1"/>
  <c r="AN2539" i="1"/>
  <c r="AM2407" i="1"/>
  <c r="AN2407" i="1"/>
  <c r="AN2481" i="1"/>
  <c r="AM2481" i="1"/>
  <c r="AM2529" i="1"/>
  <c r="AN2529" i="1"/>
  <c r="AM2061" i="1"/>
  <c r="AN2061" i="1"/>
  <c r="AN2566" i="1"/>
  <c r="AM2566" i="1"/>
  <c r="AM2524" i="1"/>
  <c r="AN2524" i="1"/>
  <c r="AM2427" i="1"/>
  <c r="AN2427" i="1"/>
  <c r="AM2019" i="1"/>
  <c r="AN2019" i="1"/>
  <c r="AM2259" i="1"/>
  <c r="AN2259" i="1"/>
  <c r="AM2099" i="1"/>
  <c r="AN2099" i="1"/>
  <c r="AN1564" i="1"/>
  <c r="AM1564" i="1"/>
  <c r="AN2341" i="1"/>
  <c r="AM2341" i="1"/>
  <c r="AN2170" i="1"/>
  <c r="AM2170" i="1"/>
  <c r="AM2012" i="1"/>
  <c r="AN2012" i="1"/>
  <c r="AM1644" i="1"/>
  <c r="AN1644" i="1"/>
  <c r="AM2353" i="1"/>
  <c r="AN2353" i="1"/>
  <c r="AN2263" i="1"/>
  <c r="AM2263" i="1"/>
  <c r="AM2098" i="1"/>
  <c r="AN2098" i="1"/>
  <c r="AM1865" i="1"/>
  <c r="AN1865" i="1"/>
  <c r="AM826" i="1"/>
  <c r="AN826" i="1"/>
  <c r="AN2275" i="1"/>
  <c r="AM2275" i="1"/>
  <c r="AN2163" i="1"/>
  <c r="AM2163" i="1"/>
  <c r="AM2024" i="1"/>
  <c r="AN2024" i="1"/>
  <c r="AN1709" i="1"/>
  <c r="AM1709" i="1"/>
  <c r="AM2355" i="1"/>
  <c r="AN2355" i="1"/>
  <c r="AM2213" i="1"/>
  <c r="AN2213" i="1"/>
  <c r="AN2105" i="1"/>
  <c r="AM2105" i="1"/>
  <c r="AN1966" i="1"/>
  <c r="AM1966" i="1"/>
  <c r="AM2319" i="1"/>
  <c r="AN2319" i="1"/>
  <c r="AM2171" i="1"/>
  <c r="AN2171" i="1"/>
  <c r="AM2041" i="1"/>
  <c r="AN2041" i="1"/>
  <c r="AM1617" i="1"/>
  <c r="AN1617" i="1"/>
  <c r="AN2241" i="1"/>
  <c r="AM2241" i="1"/>
  <c r="AM2104" i="1"/>
  <c r="AN2104" i="1"/>
  <c r="AN1734" i="1"/>
  <c r="AM1734" i="1"/>
  <c r="AM2309" i="1"/>
  <c r="AN2309" i="1"/>
  <c r="AN2225" i="1"/>
  <c r="AM2225" i="1"/>
  <c r="AN2063" i="1"/>
  <c r="AM2063" i="1"/>
  <c r="AM1982" i="1"/>
  <c r="AN1982" i="1"/>
  <c r="AN1418" i="1"/>
  <c r="AM1418" i="1"/>
  <c r="AN1840" i="1"/>
  <c r="AM1840" i="1"/>
  <c r="AN1641" i="1"/>
  <c r="AM1641" i="1"/>
  <c r="AN1399" i="1"/>
  <c r="AM1399" i="1"/>
  <c r="AN642" i="1"/>
  <c r="AM642" i="1"/>
  <c r="AN1816" i="1"/>
  <c r="AM1816" i="1"/>
  <c r="AM1664" i="1"/>
  <c r="AN1664" i="1"/>
  <c r="AM1495" i="1"/>
  <c r="AN1495" i="1"/>
  <c r="AN1091" i="1"/>
  <c r="AM1091" i="1"/>
  <c r="AN1929" i="1"/>
  <c r="AM1929" i="1"/>
  <c r="AM1675" i="1"/>
  <c r="AN1675" i="1"/>
  <c r="AN1521" i="1"/>
  <c r="AM1521" i="1"/>
  <c r="AM1289" i="1"/>
  <c r="AN1289" i="1"/>
  <c r="AN1949" i="1"/>
  <c r="AM1949" i="1"/>
  <c r="AN1809" i="1"/>
  <c r="AM1809" i="1"/>
  <c r="AM1656" i="1"/>
  <c r="AN1656" i="1"/>
  <c r="AM1464" i="1"/>
  <c r="AN1464" i="1"/>
  <c r="AM1152" i="1"/>
  <c r="AN1152" i="1"/>
  <c r="AM1860" i="1"/>
  <c r="AN1860" i="1"/>
  <c r="AN1578" i="1"/>
  <c r="AM1578" i="1"/>
  <c r="AN1360" i="1"/>
  <c r="AM1360" i="1"/>
  <c r="AN1913" i="1"/>
  <c r="AM1913" i="1"/>
  <c r="AN1707" i="1"/>
  <c r="AM1707" i="1"/>
  <c r="AN1546" i="1"/>
  <c r="AM1546" i="1"/>
  <c r="AM1294" i="1"/>
  <c r="AN1294" i="1"/>
  <c r="AM1908" i="1"/>
  <c r="AN1908" i="1"/>
  <c r="AN1759" i="1"/>
  <c r="AM1759" i="1"/>
  <c r="AN1576" i="1"/>
  <c r="AM1576" i="1"/>
  <c r="AN1366" i="1"/>
  <c r="AM1366" i="1"/>
  <c r="AN862" i="1"/>
  <c r="AM862" i="1"/>
  <c r="AN1824" i="1"/>
  <c r="AM1824" i="1"/>
  <c r="AM1631" i="1"/>
  <c r="AN1631" i="1"/>
  <c r="AN1474" i="1"/>
  <c r="AM1474" i="1"/>
  <c r="AM1157" i="1"/>
  <c r="AN1157" i="1"/>
  <c r="AN1921" i="1"/>
  <c r="AM1921" i="1"/>
  <c r="AM1768" i="1"/>
  <c r="AN1768" i="1"/>
  <c r="AM1608" i="1"/>
  <c r="AN1608" i="1"/>
  <c r="AM1358" i="1"/>
  <c r="AN1358" i="1"/>
  <c r="AN1955" i="1"/>
  <c r="AM1955" i="1"/>
  <c r="AM1763" i="1"/>
  <c r="AN1763" i="1"/>
  <c r="AN1591" i="1"/>
  <c r="AM1591" i="1"/>
  <c r="AN1484" i="1"/>
  <c r="AM1484" i="1"/>
  <c r="AN1137" i="1"/>
  <c r="AM1137" i="1"/>
  <c r="AM585" i="1"/>
  <c r="AN585" i="1"/>
  <c r="AN2507" i="1"/>
  <c r="AM2507" i="1"/>
  <c r="AM2235" i="1"/>
  <c r="AN2235" i="1"/>
  <c r="AN2418" i="1"/>
  <c r="AM2418" i="1"/>
  <c r="AN2444" i="1"/>
  <c r="AM2444" i="1"/>
  <c r="AN2050" i="1"/>
  <c r="AM2050" i="1"/>
  <c r="AM2140" i="1"/>
  <c r="AN2140" i="1"/>
  <c r="AN2502" i="1"/>
  <c r="AM2502" i="1"/>
  <c r="AM2130" i="1"/>
  <c r="AN2130" i="1"/>
  <c r="AM2065" i="1"/>
  <c r="AN2065" i="1"/>
  <c r="AM1009" i="1"/>
  <c r="AN1009" i="1"/>
  <c r="AN2039" i="1"/>
  <c r="AM2039" i="1"/>
  <c r="AN2343" i="1"/>
  <c r="AM2343" i="1"/>
  <c r="AN2549" i="1"/>
  <c r="AM2549" i="1"/>
  <c r="AN2450" i="1"/>
  <c r="AM2450" i="1"/>
  <c r="AM2286" i="1"/>
  <c r="AN2286" i="1"/>
  <c r="AM2540" i="1"/>
  <c r="AN2540" i="1"/>
  <c r="AM2159" i="1"/>
  <c r="AN2159" i="1"/>
  <c r="AM1883" i="1"/>
  <c r="AN1883" i="1"/>
  <c r="AN2535" i="1"/>
  <c r="AM2535" i="1"/>
  <c r="AM2534" i="1"/>
  <c r="AN2534" i="1"/>
  <c r="AN2381" i="1"/>
  <c r="AM2381" i="1"/>
  <c r="AM2559" i="1"/>
  <c r="AN2559" i="1"/>
  <c r="AN2528" i="1"/>
  <c r="AM2528" i="1"/>
  <c r="AN2028" i="1"/>
  <c r="AM2028" i="1"/>
  <c r="AM2504" i="1"/>
  <c r="AN2504" i="1"/>
  <c r="AN2520" i="1"/>
  <c r="AM2520" i="1"/>
  <c r="AN2406" i="1"/>
  <c r="AM2406" i="1"/>
  <c r="AN1990" i="1"/>
  <c r="AM1990" i="1"/>
  <c r="AN2255" i="1"/>
  <c r="AM2255" i="1"/>
  <c r="AM2085" i="1"/>
  <c r="AN2085" i="1"/>
  <c r="AN1543" i="1"/>
  <c r="AM1543" i="1"/>
  <c r="AN2299" i="1"/>
  <c r="AM2299" i="1"/>
  <c r="AN2165" i="1"/>
  <c r="AM2165" i="1"/>
  <c r="AM2008" i="1"/>
  <c r="AN2008" i="1"/>
  <c r="AM1583" i="1"/>
  <c r="AN1583" i="1"/>
  <c r="AM2335" i="1"/>
  <c r="AN2335" i="1"/>
  <c r="AN2250" i="1"/>
  <c r="AM2250" i="1"/>
  <c r="AN2071" i="1"/>
  <c r="AM2071" i="1"/>
  <c r="AM1787" i="1"/>
  <c r="AN1787" i="1"/>
  <c r="AM815" i="1"/>
  <c r="AN815" i="1"/>
  <c r="AM2266" i="1"/>
  <c r="AN2266" i="1"/>
  <c r="AM2154" i="1"/>
  <c r="AN2154" i="1"/>
  <c r="AN2020" i="1"/>
  <c r="AM2020" i="1"/>
  <c r="AM1650" i="1"/>
  <c r="AN1650" i="1"/>
  <c r="AM2333" i="1"/>
  <c r="AN2333" i="1"/>
  <c r="AM2203" i="1"/>
  <c r="AN2203" i="1"/>
  <c r="AN2096" i="1"/>
  <c r="AM2096" i="1"/>
  <c r="AM1820" i="1"/>
  <c r="AN1820" i="1"/>
  <c r="AN2314" i="1"/>
  <c r="AM2314" i="1"/>
  <c r="AM2161" i="1"/>
  <c r="AN2161" i="1"/>
  <c r="AM2036" i="1"/>
  <c r="AN2036" i="1"/>
  <c r="AM1231" i="1"/>
  <c r="AN1231" i="1"/>
  <c r="AM2212" i="1"/>
  <c r="AN2212" i="1"/>
  <c r="AM2100" i="1"/>
  <c r="AN2100" i="1"/>
  <c r="AM1725" i="1"/>
  <c r="AN1725" i="1"/>
  <c r="AM2295" i="1"/>
  <c r="AN2295" i="1"/>
  <c r="AN2220" i="1"/>
  <c r="AM2220" i="1"/>
  <c r="AM2059" i="1"/>
  <c r="AN2059" i="1"/>
  <c r="AN1978" i="1"/>
  <c r="AM1978" i="1"/>
  <c r="AM1388" i="1"/>
  <c r="AN1388" i="1"/>
  <c r="AM1834" i="1"/>
  <c r="AN1834" i="1"/>
  <c r="AN1630" i="1"/>
  <c r="AM1630" i="1"/>
  <c r="AN1392" i="1"/>
  <c r="AM1392" i="1"/>
  <c r="AM1946" i="1"/>
  <c r="AN1946" i="1"/>
  <c r="AN1810" i="1"/>
  <c r="AM1810" i="1"/>
  <c r="AN1646" i="1"/>
  <c r="AM1646" i="1"/>
  <c r="AM1483" i="1"/>
  <c r="AN1483" i="1"/>
  <c r="AM1082" i="1"/>
  <c r="AN1082" i="1"/>
  <c r="AM1924" i="1"/>
  <c r="AN1924" i="1"/>
  <c r="AM1657" i="1"/>
  <c r="AN1657" i="1"/>
  <c r="AN1516" i="1"/>
  <c r="AM1516" i="1"/>
  <c r="AM1280" i="1"/>
  <c r="AN1280" i="1"/>
  <c r="AM1941" i="1"/>
  <c r="AN1941" i="1"/>
  <c r="AN1803" i="1"/>
  <c r="AM1803" i="1"/>
  <c r="AM1651" i="1"/>
  <c r="AN1651" i="1"/>
  <c r="AM1452" i="1"/>
  <c r="AN1452" i="1"/>
  <c r="AN1081" i="1"/>
  <c r="AM1081" i="1"/>
  <c r="AM1832" i="1"/>
  <c r="AN1832" i="1"/>
  <c r="AM1572" i="1"/>
  <c r="AN1572" i="1"/>
  <c r="AN1250" i="1"/>
  <c r="AM1250" i="1"/>
  <c r="AN1891" i="1"/>
  <c r="AM1891" i="1"/>
  <c r="AM1703" i="1"/>
  <c r="AN1703" i="1"/>
  <c r="AN1530" i="1"/>
  <c r="AM1530" i="1"/>
  <c r="AM1276" i="1"/>
  <c r="AN1276" i="1"/>
  <c r="AN1903" i="1"/>
  <c r="AM1903" i="1"/>
  <c r="AM1750" i="1"/>
  <c r="AN1750" i="1"/>
  <c r="AM1567" i="1"/>
  <c r="AN1567" i="1"/>
  <c r="AM1335" i="1"/>
  <c r="AN1335" i="1"/>
  <c r="AN635" i="1"/>
  <c r="AM635" i="1"/>
  <c r="AN1818" i="1"/>
  <c r="AM1818" i="1"/>
  <c r="AN1620" i="1"/>
  <c r="AM1620" i="1"/>
  <c r="AM1449" i="1"/>
  <c r="AN1449" i="1"/>
  <c r="AN1059" i="1"/>
  <c r="AM1059" i="1"/>
  <c r="AM1907" i="1"/>
  <c r="AN1907" i="1"/>
  <c r="AM1754" i="1"/>
  <c r="AN1754" i="1"/>
  <c r="AM1566" i="1"/>
  <c r="AN1566" i="1"/>
  <c r="AN1349" i="1"/>
  <c r="AM1349" i="1"/>
  <c r="AM1947" i="1"/>
  <c r="AN1947" i="1"/>
  <c r="AN1758" i="1"/>
  <c r="AM1758" i="1"/>
  <c r="AM1585" i="1"/>
  <c r="AN1585" i="1"/>
  <c r="AN1479" i="1"/>
  <c r="AM1479" i="1"/>
  <c r="AM1111" i="1"/>
  <c r="AN1111" i="1"/>
  <c r="AN2485" i="1"/>
  <c r="AM2485" i="1"/>
  <c r="AM2205" i="1"/>
  <c r="AN2205" i="1"/>
  <c r="AM2372" i="1"/>
  <c r="AN2372" i="1"/>
  <c r="AN2439" i="1"/>
  <c r="AM2439" i="1"/>
  <c r="AN2033" i="1"/>
  <c r="AM2033" i="1"/>
  <c r="AM2116" i="1"/>
  <c r="AN2116" i="1"/>
  <c r="AN2488" i="1"/>
  <c r="AM2488" i="1"/>
  <c r="AN2074" i="1"/>
  <c r="AM2074" i="1"/>
  <c r="AN2032" i="1"/>
  <c r="AM2032" i="1"/>
  <c r="AM2403" i="1"/>
  <c r="AN2403" i="1"/>
  <c r="AM2015" i="1"/>
  <c r="AN2015" i="1"/>
  <c r="AN2550" i="1"/>
  <c r="AM2550" i="1"/>
  <c r="AN2544" i="1"/>
  <c r="AM2544" i="1"/>
  <c r="AN2442" i="1"/>
  <c r="AM2442" i="1"/>
  <c r="AN2201" i="1"/>
  <c r="AM2201" i="1"/>
  <c r="AM2558" i="1"/>
  <c r="AN2558" i="1"/>
  <c r="AN2143" i="1"/>
  <c r="AM2143" i="1"/>
  <c r="AN1730" i="1"/>
  <c r="AM1730" i="1"/>
  <c r="AM2517" i="1"/>
  <c r="AN2517" i="1"/>
  <c r="AN2513" i="1"/>
  <c r="AM2513" i="1"/>
  <c r="AM2367" i="1"/>
  <c r="AN2367" i="1"/>
  <c r="AN2492" i="1"/>
  <c r="AM2492" i="1"/>
  <c r="AN2478" i="1"/>
  <c r="AM2478" i="1"/>
  <c r="AN1997" i="1"/>
  <c r="AM1997" i="1"/>
  <c r="AM2557" i="1"/>
  <c r="AN2557" i="1"/>
  <c r="AN2516" i="1"/>
  <c r="AM2516" i="1"/>
  <c r="AN2401" i="1"/>
  <c r="AM2401" i="1"/>
  <c r="AN1881" i="1"/>
  <c r="AM1881" i="1"/>
  <c r="AN2240" i="1"/>
  <c r="AM2240" i="1"/>
  <c r="AN2076" i="1"/>
  <c r="AM2076" i="1"/>
  <c r="AN1504" i="1"/>
  <c r="AM1504" i="1"/>
  <c r="AN2294" i="1"/>
  <c r="AM2294" i="1"/>
  <c r="AN2155" i="1"/>
  <c r="AM2155" i="1"/>
  <c r="AN2003" i="1"/>
  <c r="AM2003" i="1"/>
  <c r="AM1532" i="1"/>
  <c r="AN1532" i="1"/>
  <c r="AM2331" i="1"/>
  <c r="AN2331" i="1"/>
  <c r="AM2232" i="1"/>
  <c r="AN2232" i="1"/>
  <c r="AN2066" i="1"/>
  <c r="AM2066" i="1"/>
  <c r="AM1760" i="1"/>
  <c r="AN1760" i="1"/>
  <c r="AN2389" i="1"/>
  <c r="AM2389" i="1"/>
  <c r="AN2231" i="1"/>
  <c r="AM2231" i="1"/>
  <c r="AM2139" i="1"/>
  <c r="AN2139" i="1"/>
  <c r="AN2011" i="1"/>
  <c r="AM2011" i="1"/>
  <c r="AN1509" i="1"/>
  <c r="AM1509" i="1"/>
  <c r="AN2329" i="1"/>
  <c r="AM2329" i="1"/>
  <c r="AM2199" i="1"/>
  <c r="AN2199" i="1"/>
  <c r="AM2091" i="1"/>
  <c r="AN2091" i="1"/>
  <c r="AM1698" i="1"/>
  <c r="AN1698" i="1"/>
  <c r="AN2310" i="1"/>
  <c r="AM2310" i="1"/>
  <c r="AN2142" i="1"/>
  <c r="AM2142" i="1"/>
  <c r="AM2031" i="1"/>
  <c r="AN2031" i="1"/>
  <c r="AM2379" i="1"/>
  <c r="AN2379" i="1"/>
  <c r="AN2198" i="1"/>
  <c r="AM2198" i="1"/>
  <c r="AN2095" i="1"/>
  <c r="AM2095" i="1"/>
  <c r="AM1514" i="1"/>
  <c r="AN1514" i="1"/>
  <c r="AN2290" i="1"/>
  <c r="AM2290" i="1"/>
  <c r="AM2207" i="1"/>
  <c r="AN2207" i="1"/>
  <c r="AM2048" i="1"/>
  <c r="AN2048" i="1"/>
  <c r="AN1969" i="1"/>
  <c r="AM1969" i="1"/>
  <c r="AM1344" i="1"/>
  <c r="AN1344" i="1"/>
  <c r="AM1805" i="1"/>
  <c r="AN1805" i="1"/>
  <c r="AN1612" i="1"/>
  <c r="AM1612" i="1"/>
  <c r="AM1377" i="1"/>
  <c r="AN1377" i="1"/>
  <c r="AN1937" i="1"/>
  <c r="AM1937" i="1"/>
  <c r="AM1799" i="1"/>
  <c r="AN1799" i="1"/>
  <c r="AN1636" i="1"/>
  <c r="AM1636" i="1"/>
  <c r="AM1460" i="1"/>
  <c r="AN1460" i="1"/>
  <c r="AM1075" i="1"/>
  <c r="AN1075" i="1"/>
  <c r="AN1855" i="1"/>
  <c r="AM1855" i="1"/>
  <c r="AM1652" i="1"/>
  <c r="AN1652" i="1"/>
  <c r="AN1488" i="1"/>
  <c r="AM1488" i="1"/>
  <c r="AM1261" i="1"/>
  <c r="AN1261" i="1"/>
  <c r="AM1936" i="1"/>
  <c r="AN1936" i="1"/>
  <c r="AM1798" i="1"/>
  <c r="AN1798" i="1"/>
  <c r="AM1634" i="1"/>
  <c r="AN1634" i="1"/>
  <c r="AM1446" i="1"/>
  <c r="AN1446" i="1"/>
  <c r="AM1054" i="1"/>
  <c r="AN1054" i="1"/>
  <c r="AM1826" i="1"/>
  <c r="AN1826" i="1"/>
  <c r="AM1557" i="1"/>
  <c r="AN1557" i="1"/>
  <c r="AM1241" i="1"/>
  <c r="AN1241" i="1"/>
  <c r="AN1875" i="1"/>
  <c r="AM1875" i="1"/>
  <c r="AN1678" i="1"/>
  <c r="AM1678" i="1"/>
  <c r="AN1524" i="1"/>
  <c r="AM1524" i="1"/>
  <c r="AN1221" i="1"/>
  <c r="AM1221" i="1"/>
  <c r="AM1897" i="1"/>
  <c r="AN1897" i="1"/>
  <c r="AM1739" i="1"/>
  <c r="AN1739" i="1"/>
  <c r="AM1550" i="1"/>
  <c r="AN1550" i="1"/>
  <c r="AM1312" i="1"/>
  <c r="AN1312" i="1"/>
  <c r="AM1956" i="1"/>
  <c r="AN1956" i="1"/>
  <c r="AN1806" i="1"/>
  <c r="AM1806" i="1"/>
  <c r="AM1603" i="1"/>
  <c r="AN1603" i="1"/>
  <c r="AM1430" i="1"/>
  <c r="AN1430" i="1"/>
  <c r="AM1050" i="1"/>
  <c r="AN1050" i="1"/>
  <c r="AM1896" i="1"/>
  <c r="AN1896" i="1"/>
  <c r="AM1744" i="1"/>
  <c r="AN1744" i="1"/>
  <c r="AN1555" i="1"/>
  <c r="AM1555" i="1"/>
  <c r="AM1301" i="1"/>
  <c r="AN1301" i="1"/>
  <c r="AM1943" i="1"/>
  <c r="AN1943" i="1"/>
  <c r="AN1749" i="1"/>
  <c r="AM1749" i="1"/>
  <c r="AN1581" i="1"/>
  <c r="AM1581" i="1"/>
  <c r="AN1467" i="1"/>
  <c r="AM1467" i="1"/>
  <c r="AM1102" i="1"/>
  <c r="AN1102" i="1"/>
  <c r="AN2477" i="1"/>
  <c r="AM2477" i="1"/>
  <c r="AM2164" i="1"/>
  <c r="AN2164" i="1"/>
  <c r="AM2298" i="1"/>
  <c r="AN2298" i="1"/>
  <c r="AN2434" i="1"/>
  <c r="AM2434" i="1"/>
  <c r="AM1802" i="1"/>
  <c r="AN1802" i="1"/>
  <c r="AM2084" i="1"/>
  <c r="AN2084" i="1"/>
  <c r="AN2480" i="1"/>
  <c r="AM2480" i="1"/>
  <c r="AN2057" i="1"/>
  <c r="AM2057" i="1"/>
  <c r="AM2510" i="1"/>
  <c r="AN2510" i="1"/>
  <c r="AN2398" i="1"/>
  <c r="AM2398" i="1"/>
  <c r="AN2007" i="1"/>
  <c r="AM2007" i="1"/>
  <c r="AN2522" i="1"/>
  <c r="AM2522" i="1"/>
  <c r="AN2525" i="1"/>
  <c r="AM2525" i="1"/>
  <c r="AM2437" i="1"/>
  <c r="AN2437" i="1"/>
  <c r="AN1976" i="1"/>
  <c r="AM1976" i="1"/>
  <c r="AN2521" i="1"/>
  <c r="AM2521" i="1"/>
  <c r="AN2134" i="1"/>
  <c r="AM2134" i="1"/>
  <c r="AM1640" i="1"/>
  <c r="AN1640" i="1"/>
  <c r="AM2475" i="1"/>
  <c r="AN2475" i="1"/>
  <c r="AM2499" i="1"/>
  <c r="AN2499" i="1"/>
  <c r="AN2347" i="1"/>
  <c r="AM2347" i="1"/>
  <c r="AM2468" i="1"/>
  <c r="AN2468" i="1"/>
  <c r="AN2470" i="1"/>
  <c r="AM2470" i="1"/>
  <c r="AN1661" i="1"/>
  <c r="AM1661" i="1"/>
  <c r="AN2490" i="1"/>
  <c r="AM2490" i="1"/>
  <c r="AN2508" i="1"/>
  <c r="AM2508" i="1"/>
  <c r="AM2396" i="1"/>
  <c r="AN2396" i="1"/>
  <c r="AN1783" i="1"/>
  <c r="AM1783" i="1"/>
  <c r="AM2216" i="1"/>
  <c r="AN2216" i="1"/>
  <c r="AN2053" i="1"/>
  <c r="AM2053" i="1"/>
  <c r="AN1471" i="1"/>
  <c r="AM1471" i="1"/>
  <c r="AM2289" i="1"/>
  <c r="AN2289" i="1"/>
  <c r="AN2131" i="1"/>
  <c r="AM2131" i="1"/>
  <c r="AN1999" i="1"/>
  <c r="AM1999" i="1"/>
  <c r="AN1331" i="1"/>
  <c r="AM1331" i="1"/>
  <c r="AM2327" i="1"/>
  <c r="AN2327" i="1"/>
  <c r="AN2228" i="1"/>
  <c r="AM2228" i="1"/>
  <c r="AN2052" i="1"/>
  <c r="AM2052" i="1"/>
  <c r="AM1740" i="1"/>
  <c r="AN1740" i="1"/>
  <c r="AN2385" i="1"/>
  <c r="AM2385" i="1"/>
  <c r="AN2227" i="1"/>
  <c r="AM2227" i="1"/>
  <c r="AN2125" i="1"/>
  <c r="AM2125" i="1"/>
  <c r="AN1985" i="1"/>
  <c r="AM1985" i="1"/>
  <c r="AM1500" i="1"/>
  <c r="AN1500" i="1"/>
  <c r="AM2296" i="1"/>
  <c r="AN2296" i="1"/>
  <c r="AM2185" i="1"/>
  <c r="AN2185" i="1"/>
  <c r="AM2055" i="1"/>
  <c r="AN2055" i="1"/>
  <c r="AM1628" i="1"/>
  <c r="AN1628" i="1"/>
  <c r="AM2305" i="1"/>
  <c r="AN2305" i="1"/>
  <c r="AM2132" i="1"/>
  <c r="AN2132" i="1"/>
  <c r="AM2023" i="1"/>
  <c r="AN2023" i="1"/>
  <c r="AN2370" i="1"/>
  <c r="AM2370" i="1"/>
  <c r="AM2193" i="1"/>
  <c r="AN2193" i="1"/>
  <c r="AM2090" i="1"/>
  <c r="AN2090" i="1"/>
  <c r="AM1505" i="1"/>
  <c r="AN1505" i="1"/>
  <c r="AM2285" i="1"/>
  <c r="AN2285" i="1"/>
  <c r="AM2184" i="1"/>
  <c r="AN2184" i="1"/>
  <c r="AM2044" i="1"/>
  <c r="AN2044" i="1"/>
  <c r="AM1965" i="1"/>
  <c r="AN1965" i="1"/>
  <c r="AM1162" i="1"/>
  <c r="AN1162" i="1"/>
  <c r="AM1789" i="1"/>
  <c r="AN1789" i="1"/>
  <c r="AM1607" i="1"/>
  <c r="AN1607" i="1"/>
  <c r="AM1370" i="1"/>
  <c r="AN1370" i="1"/>
  <c r="AN1933" i="1"/>
  <c r="AM1933" i="1"/>
  <c r="AM1794" i="1"/>
  <c r="AN1794" i="1"/>
  <c r="AN1618" i="1"/>
  <c r="AM1618" i="1"/>
  <c r="AM1453" i="1"/>
  <c r="AN1453" i="1"/>
  <c r="AN1029" i="1"/>
  <c r="AM1029" i="1"/>
  <c r="AM1850" i="1"/>
  <c r="AN1850" i="1"/>
  <c r="AM1623" i="1"/>
  <c r="AN1623" i="1"/>
  <c r="AM1477" i="1"/>
  <c r="AN1477" i="1"/>
  <c r="AN1252" i="1"/>
  <c r="AM1252" i="1"/>
  <c r="AN1928" i="1"/>
  <c r="AM1928" i="1"/>
  <c r="AM1771" i="1"/>
  <c r="AN1771" i="1"/>
  <c r="AN1622" i="1"/>
  <c r="AM1622" i="1"/>
  <c r="AM1440" i="1"/>
  <c r="AN1440" i="1"/>
  <c r="AN684" i="1"/>
  <c r="AM684" i="1"/>
  <c r="AN1792" i="1"/>
  <c r="AM1792" i="1"/>
  <c r="AN1547" i="1"/>
  <c r="AM1547" i="1"/>
  <c r="AM1189" i="1"/>
  <c r="AN1189" i="1"/>
  <c r="AM1859" i="1"/>
  <c r="AN1859" i="1"/>
  <c r="AN1638" i="1"/>
  <c r="AM1638" i="1"/>
  <c r="AN1519" i="1"/>
  <c r="AM1519" i="1"/>
  <c r="AN1131" i="1"/>
  <c r="AM1131" i="1"/>
  <c r="AM1880" i="1"/>
  <c r="AN1880" i="1"/>
  <c r="AM1728" i="1"/>
  <c r="AN1728" i="1"/>
  <c r="AN1508" i="1"/>
  <c r="AM1508" i="1"/>
  <c r="AN1302" i="1"/>
  <c r="AM1302" i="1"/>
  <c r="AM1944" i="1"/>
  <c r="AN1944" i="1"/>
  <c r="AM1786" i="1"/>
  <c r="AN1786" i="1"/>
  <c r="AN1592" i="1"/>
  <c r="AM1592" i="1"/>
  <c r="AN1414" i="1"/>
  <c r="AM1414" i="1"/>
  <c r="AM1014" i="1"/>
  <c r="AN1014" i="1"/>
  <c r="AM1889" i="1"/>
  <c r="AN1889" i="1"/>
  <c r="AM1732" i="1"/>
  <c r="AN1732" i="1"/>
  <c r="AM1545" i="1"/>
  <c r="AN1545" i="1"/>
  <c r="AM1246" i="1"/>
  <c r="AN1246" i="1"/>
  <c r="AN1938" i="1"/>
  <c r="AM1938" i="1"/>
  <c r="AM1738" i="1"/>
  <c r="AN1738" i="1"/>
  <c r="AM1575" i="1"/>
  <c r="AN1575" i="1"/>
  <c r="AN1454" i="1"/>
  <c r="AM1454" i="1"/>
  <c r="AN1092" i="1"/>
  <c r="AM1092" i="1"/>
  <c r="AN2321" i="1"/>
  <c r="AM2321" i="1"/>
  <c r="AM2469" i="1"/>
  <c r="AN2469" i="1"/>
  <c r="AN2124" i="1"/>
  <c r="AM2124" i="1"/>
  <c r="AM2569" i="1"/>
  <c r="AN2569" i="1"/>
  <c r="AN2430" i="1"/>
  <c r="AM2430" i="1"/>
  <c r="AN1746" i="1"/>
  <c r="AM1746" i="1"/>
  <c r="AM1793" i="1"/>
  <c r="AN1793" i="1"/>
  <c r="AM2473" i="1"/>
  <c r="AN2473" i="1"/>
  <c r="AM2001" i="1"/>
  <c r="AN2001" i="1"/>
  <c r="AN2421" i="1"/>
  <c r="AM2421" i="1"/>
  <c r="AN2368" i="1"/>
  <c r="AM2368" i="1"/>
  <c r="AN1993" i="1"/>
  <c r="AM1993" i="1"/>
  <c r="AM2505" i="1"/>
  <c r="AN2505" i="1"/>
  <c r="AN2500" i="1"/>
  <c r="AM2500" i="1"/>
  <c r="AM2432" i="1"/>
  <c r="AN2432" i="1"/>
  <c r="AM1551" i="1"/>
  <c r="AN1551" i="1"/>
  <c r="AN2509" i="1"/>
  <c r="AM2509" i="1"/>
  <c r="AM2111" i="1"/>
  <c r="AN2111" i="1"/>
  <c r="AN2560" i="1"/>
  <c r="AM2560" i="1"/>
  <c r="AM2402" i="1"/>
  <c r="AN2402" i="1"/>
  <c r="AN2495" i="1"/>
  <c r="AM2495" i="1"/>
  <c r="AM2307" i="1"/>
  <c r="AN2307" i="1"/>
  <c r="AM2443" i="1"/>
  <c r="AN2443" i="1"/>
  <c r="AN2330" i="1"/>
  <c r="AM2330" i="1"/>
  <c r="AN1374" i="1"/>
  <c r="AM1374" i="1"/>
  <c r="AM2482" i="1"/>
  <c r="AN2482" i="1"/>
  <c r="AM2474" i="1"/>
  <c r="AN2474" i="1"/>
  <c r="AN2380" i="1"/>
  <c r="AM2380" i="1"/>
  <c r="AM693" i="1"/>
  <c r="AN693" i="1"/>
  <c r="AM2202" i="1"/>
  <c r="AN2202" i="1"/>
  <c r="AN2040" i="1"/>
  <c r="AM2040" i="1"/>
  <c r="AM1397" i="1"/>
  <c r="AN1397" i="1"/>
  <c r="AM2272" i="1"/>
  <c r="AN2272" i="1"/>
  <c r="AN2122" i="1"/>
  <c r="AM2122" i="1"/>
  <c r="AN1995" i="1"/>
  <c r="AM1995" i="1"/>
  <c r="AN1286" i="1"/>
  <c r="AM1286" i="1"/>
  <c r="AN2322" i="1"/>
  <c r="AM2322" i="1"/>
  <c r="AN2219" i="1"/>
  <c r="AM2219" i="1"/>
  <c r="AN2047" i="1"/>
  <c r="AM2047" i="1"/>
  <c r="AN1673" i="1"/>
  <c r="AM1673" i="1"/>
  <c r="AN2364" i="1"/>
  <c r="AM2364" i="1"/>
  <c r="AM2218" i="1"/>
  <c r="AN2218" i="1"/>
  <c r="AM2120" i="1"/>
  <c r="AN2120" i="1"/>
  <c r="AN1980" i="1"/>
  <c r="AM1980" i="1"/>
  <c r="AN1383" i="1"/>
  <c r="AM1383" i="1"/>
  <c r="AM2278" i="1"/>
  <c r="AN2278" i="1"/>
  <c r="AM2180" i="1"/>
  <c r="AN2180" i="1"/>
  <c r="AN2045" i="1"/>
  <c r="AM2045" i="1"/>
  <c r="AM1587" i="1"/>
  <c r="AN1587" i="1"/>
  <c r="AM2291" i="1"/>
  <c r="AN2291" i="1"/>
  <c r="AM2128" i="1"/>
  <c r="AN2128" i="1"/>
  <c r="AN2018" i="1"/>
  <c r="AM2018" i="1"/>
  <c r="AM2366" i="1"/>
  <c r="AN2366" i="1"/>
  <c r="AN2189" i="1"/>
  <c r="AM2189" i="1"/>
  <c r="AM2086" i="1"/>
  <c r="AN2086" i="1"/>
  <c r="AN888" i="1"/>
  <c r="AM888" i="1"/>
  <c r="AM2281" i="1"/>
  <c r="AN2281" i="1"/>
  <c r="AN2166" i="1"/>
  <c r="AM2166" i="1"/>
  <c r="AM2035" i="1"/>
  <c r="AN2035" i="1"/>
  <c r="AM1961" i="1"/>
  <c r="AN1961" i="1"/>
  <c r="AN1151" i="1"/>
  <c r="AM1151" i="1"/>
  <c r="AN1785" i="1"/>
  <c r="AM1785" i="1"/>
  <c r="AN1554" i="1"/>
  <c r="AM1554" i="1"/>
  <c r="AN1348" i="1"/>
  <c r="AM1348" i="1"/>
  <c r="AN1920" i="1"/>
  <c r="AM1920" i="1"/>
  <c r="AM1772" i="1"/>
  <c r="AN1772" i="1"/>
  <c r="AM1601" i="1"/>
  <c r="AN1601" i="1"/>
  <c r="AN1405" i="1"/>
  <c r="AM1405" i="1"/>
  <c r="AM1020" i="1"/>
  <c r="AN1020" i="1"/>
  <c r="AM1845" i="1"/>
  <c r="AN1845" i="1"/>
  <c r="AM1611" i="1"/>
  <c r="AN1611" i="1"/>
  <c r="AN1447" i="1"/>
  <c r="AM1447" i="1"/>
  <c r="AN1200" i="1"/>
  <c r="AM1200" i="1"/>
  <c r="AM1919" i="1"/>
  <c r="AN1919" i="1"/>
  <c r="AM1747" i="1"/>
  <c r="AN1747" i="1"/>
  <c r="AN1600" i="1"/>
  <c r="AM1600" i="1"/>
  <c r="AM1368" i="1"/>
  <c r="AN1368" i="1"/>
  <c r="AM604" i="1"/>
  <c r="AN604" i="1"/>
  <c r="AN1756" i="1"/>
  <c r="AM1756" i="1"/>
  <c r="AN1538" i="1"/>
  <c r="AM1538" i="1"/>
  <c r="AN1142" i="1"/>
  <c r="AM1142" i="1"/>
  <c r="AN1831" i="1"/>
  <c r="AM1831" i="1"/>
  <c r="AM1632" i="1"/>
  <c r="AN1632" i="1"/>
  <c r="AM1498" i="1"/>
  <c r="AN1498" i="1"/>
  <c r="AN1105" i="1"/>
  <c r="AM1105" i="1"/>
  <c r="AN1869" i="1"/>
  <c r="AM1869" i="1"/>
  <c r="AN1697" i="1"/>
  <c r="AM1697" i="1"/>
  <c r="AN1480" i="1"/>
  <c r="AM1480" i="1"/>
  <c r="AM1266" i="1"/>
  <c r="AN1266" i="1"/>
  <c r="AM1939" i="1"/>
  <c r="AN1939" i="1"/>
  <c r="AN1780" i="1"/>
  <c r="AM1780" i="1"/>
  <c r="AM1571" i="1"/>
  <c r="AN1571" i="1"/>
  <c r="AN1401" i="1"/>
  <c r="AM1401" i="1"/>
  <c r="AM996" i="1"/>
  <c r="AN996" i="1"/>
  <c r="AM1873" i="1"/>
  <c r="AN1873" i="1"/>
  <c r="AN1706" i="1"/>
  <c r="AM1706" i="1"/>
  <c r="AM1529" i="1"/>
  <c r="AN1529" i="1"/>
  <c r="AN1220" i="1"/>
  <c r="AM1220" i="1"/>
  <c r="AN1930" i="1"/>
  <c r="AM1930" i="1"/>
  <c r="AM1727" i="1"/>
  <c r="AN1727" i="1"/>
  <c r="AM1570" i="1"/>
  <c r="AN1570" i="1"/>
  <c r="AM1448" i="1"/>
  <c r="AN1448" i="1"/>
  <c r="AM1076" i="1"/>
  <c r="AN1076" i="1"/>
  <c r="AM2243" i="1"/>
  <c r="AN2243" i="1"/>
  <c r="AN2456" i="1"/>
  <c r="AM2456" i="1"/>
  <c r="AM2092" i="1"/>
  <c r="AN2092" i="1"/>
  <c r="AN2564" i="1"/>
  <c r="AM2564" i="1"/>
  <c r="AN2417" i="1"/>
  <c r="AM2417" i="1"/>
  <c r="AM1510" i="1"/>
  <c r="AN1510" i="1"/>
  <c r="AM1579" i="1"/>
  <c r="AN1579" i="1"/>
  <c r="AM2426" i="1"/>
  <c r="AN2426" i="1"/>
  <c r="AM1994" i="1"/>
  <c r="AN1994" i="1"/>
  <c r="AN2384" i="1"/>
  <c r="AM2384" i="1"/>
  <c r="AN2348" i="1"/>
  <c r="AM2348" i="1"/>
  <c r="AN1853" i="1"/>
  <c r="AM1853" i="1"/>
  <c r="AN2472" i="1"/>
  <c r="AM2472" i="1"/>
  <c r="AN2496" i="1"/>
  <c r="AM2496" i="1"/>
  <c r="AN2428" i="1"/>
  <c r="AM2428" i="1"/>
  <c r="AM1306" i="1"/>
  <c r="AN1306" i="1"/>
  <c r="AM2491" i="1"/>
  <c r="AN2491" i="1"/>
  <c r="AN2087" i="1"/>
  <c r="AM2087" i="1"/>
  <c r="AN2489" i="1"/>
  <c r="AM2489" i="1"/>
  <c r="AM2397" i="1"/>
  <c r="AN2397" i="1"/>
  <c r="AM2486" i="1"/>
  <c r="AN2486" i="1"/>
  <c r="AM2223" i="1"/>
  <c r="AN2223" i="1"/>
  <c r="AN2412" i="1"/>
  <c r="AM2412" i="1"/>
  <c r="AM2315" i="1"/>
  <c r="AN2315" i="1"/>
  <c r="AM2563" i="1"/>
  <c r="AN2563" i="1"/>
  <c r="AM2457" i="1"/>
  <c r="AN2457" i="1"/>
  <c r="AN2465" i="1"/>
  <c r="AM2465" i="1"/>
  <c r="AN2338" i="1"/>
  <c r="AM2338" i="1"/>
  <c r="AM2391" i="1"/>
  <c r="AN2391" i="1"/>
  <c r="AM2197" i="1"/>
  <c r="AN2197" i="1"/>
  <c r="AN2022" i="1"/>
  <c r="AM2022" i="1"/>
  <c r="AM1321" i="1"/>
  <c r="AN1321" i="1"/>
  <c r="AM2245" i="1"/>
  <c r="AN2245" i="1"/>
  <c r="AN2117" i="1"/>
  <c r="AM2117" i="1"/>
  <c r="AM1991" i="1"/>
  <c r="AN1991" i="1"/>
  <c r="AM2395" i="1"/>
  <c r="AN2395" i="1"/>
  <c r="AM2312" i="1"/>
  <c r="AN2312" i="1"/>
  <c r="AM2215" i="1"/>
  <c r="AN2215" i="1"/>
  <c r="AN2043" i="1"/>
  <c r="AM2043" i="1"/>
  <c r="AN1542" i="1"/>
  <c r="AM1542" i="1"/>
  <c r="AM2352" i="1"/>
  <c r="AN2352" i="1"/>
  <c r="AN2210" i="1"/>
  <c r="AM2210" i="1"/>
  <c r="AN2115" i="1"/>
  <c r="AM2115" i="1"/>
  <c r="AM1971" i="1"/>
  <c r="AN1971" i="1"/>
  <c r="AN1190" i="1"/>
  <c r="AM1190" i="1"/>
  <c r="AM2269" i="1"/>
  <c r="AN2269" i="1"/>
  <c r="AM2176" i="1"/>
  <c r="AN2176" i="1"/>
  <c r="AN2027" i="1"/>
  <c r="AM2027" i="1"/>
  <c r="AM1526" i="1"/>
  <c r="AN1526" i="1"/>
  <c r="AM2274" i="1"/>
  <c r="AN2274" i="1"/>
  <c r="AM2119" i="1"/>
  <c r="AN2119" i="1"/>
  <c r="AN2014" i="1"/>
  <c r="AM2014" i="1"/>
  <c r="AN2362" i="1"/>
  <c r="AM2362" i="1"/>
  <c r="AN2179" i="1"/>
  <c r="AM2179" i="1"/>
  <c r="AM2082" i="1"/>
  <c r="AN2082" i="1"/>
  <c r="AN2387" i="1"/>
  <c r="AM2387" i="1"/>
  <c r="AM2277" i="1"/>
  <c r="AN2277" i="1"/>
  <c r="AN2160" i="1"/>
  <c r="AM2160" i="1"/>
  <c r="AN2030" i="1"/>
  <c r="AM2030" i="1"/>
  <c r="AM1886" i="1"/>
  <c r="AN1886" i="1"/>
  <c r="AN991" i="1"/>
  <c r="AM991" i="1"/>
  <c r="AM1753" i="1"/>
  <c r="AN1753" i="1"/>
  <c r="AM1544" i="1"/>
  <c r="AN1544" i="1"/>
  <c r="AM1290" i="1"/>
  <c r="AN1290" i="1"/>
  <c r="AM1906" i="1"/>
  <c r="AN1906" i="1"/>
  <c r="AM1748" i="1"/>
  <c r="AN1748" i="1"/>
  <c r="AM1590" i="1"/>
  <c r="AN1590" i="1"/>
  <c r="AN1384" i="1"/>
  <c r="AM1384" i="1"/>
  <c r="AM901" i="1"/>
  <c r="AN901" i="1"/>
  <c r="AM1833" i="1"/>
  <c r="AN1833" i="1"/>
  <c r="AM1606" i="1"/>
  <c r="AN1606" i="1"/>
  <c r="AN1441" i="1"/>
  <c r="AM1441" i="1"/>
  <c r="AN1182" i="1"/>
  <c r="AM1182" i="1"/>
  <c r="AN1905" i="1"/>
  <c r="AM1905" i="1"/>
  <c r="AM1741" i="1"/>
  <c r="AN1741" i="1"/>
  <c r="AN1588" i="1"/>
  <c r="AM1588" i="1"/>
  <c r="AM1354" i="1"/>
  <c r="AN1354" i="1"/>
  <c r="AN1957" i="1"/>
  <c r="AM1957" i="1"/>
  <c r="AM1751" i="1"/>
  <c r="AN1751" i="1"/>
  <c r="AN1531" i="1"/>
  <c r="AM1531" i="1"/>
  <c r="AM1106" i="1"/>
  <c r="AN1106" i="1"/>
  <c r="AM1825" i="1"/>
  <c r="AN1825" i="1"/>
  <c r="AN1626" i="1"/>
  <c r="AM1626" i="1"/>
  <c r="AN1491" i="1"/>
  <c r="AM1491" i="1"/>
  <c r="AM1025" i="1"/>
  <c r="AN1025" i="1"/>
  <c r="AN1864" i="1"/>
  <c r="AM1864" i="1"/>
  <c r="AM1684" i="1"/>
  <c r="AN1684" i="1"/>
  <c r="AM1469" i="1"/>
  <c r="AN1469" i="1"/>
  <c r="AM1205" i="1"/>
  <c r="AN1205" i="1"/>
  <c r="AM1934" i="1"/>
  <c r="AN1934" i="1"/>
  <c r="AM1723" i="1"/>
  <c r="AN1723" i="1"/>
  <c r="AN1561" i="1"/>
  <c r="AM1561" i="1"/>
  <c r="AN1379" i="1"/>
  <c r="AM1379" i="1"/>
  <c r="AM955" i="1"/>
  <c r="AN955" i="1"/>
  <c r="AM1868" i="1"/>
  <c r="AN1868" i="1"/>
  <c r="AN1702" i="1"/>
  <c r="AM1702" i="1"/>
  <c r="AM1502" i="1"/>
  <c r="AN1502" i="1"/>
  <c r="AM1211" i="1"/>
  <c r="AN1211" i="1"/>
  <c r="AM1916" i="1"/>
  <c r="AN1916" i="1"/>
  <c r="AN1682" i="1"/>
  <c r="AM1682" i="1"/>
  <c r="AM1560" i="1"/>
  <c r="AN1560" i="1"/>
  <c r="AM1436" i="1"/>
  <c r="AN1436" i="1"/>
  <c r="AM1030" i="1"/>
  <c r="AN1030" i="1"/>
  <c r="AO1905" i="1" l="1"/>
  <c r="AP1905" i="1"/>
  <c r="AO1825" i="1"/>
  <c r="AP1825" i="1"/>
  <c r="AO2269" i="1"/>
  <c r="AP2269" i="1"/>
  <c r="AO1542" i="1"/>
  <c r="AP1542" i="1"/>
  <c r="AO1741" i="1"/>
  <c r="AP1741" i="1"/>
  <c r="AO2092" i="1"/>
  <c r="AP2092" i="1"/>
  <c r="AP1551" i="1"/>
  <c r="AO1551" i="1"/>
  <c r="AO2569" i="1"/>
  <c r="AP2569" i="1"/>
  <c r="AO1889" i="1"/>
  <c r="AP1889" i="1"/>
  <c r="AO1440" i="1"/>
  <c r="AP1440" i="1"/>
  <c r="AP1623" i="1"/>
  <c r="AO1623" i="1"/>
  <c r="AO2044" i="1"/>
  <c r="AP2044" i="1"/>
  <c r="AP2185" i="1"/>
  <c r="AO2185" i="1"/>
  <c r="AP2468" i="1"/>
  <c r="AO2468" i="1"/>
  <c r="AO1896" i="1"/>
  <c r="AP1896" i="1"/>
  <c r="AO1312" i="1"/>
  <c r="AP1312" i="1"/>
  <c r="AO1446" i="1"/>
  <c r="AP1446" i="1"/>
  <c r="AO1652" i="1"/>
  <c r="AP1652" i="1"/>
  <c r="AP2048" i="1"/>
  <c r="AO2048" i="1"/>
  <c r="AO2379" i="1"/>
  <c r="AP2379" i="1"/>
  <c r="AO2199" i="1"/>
  <c r="AP2199" i="1"/>
  <c r="AP2558" i="1"/>
  <c r="AO2558" i="1"/>
  <c r="AO2403" i="1"/>
  <c r="AP2403" i="1"/>
  <c r="AO1585" i="1"/>
  <c r="AP1585" i="1"/>
  <c r="AO1907" i="1"/>
  <c r="AP1907" i="1"/>
  <c r="AP1335" i="1"/>
  <c r="AO1335" i="1"/>
  <c r="AO1703" i="1"/>
  <c r="AP1703" i="1"/>
  <c r="AO1452" i="1"/>
  <c r="AP1452" i="1"/>
  <c r="AO1657" i="1"/>
  <c r="AP1657" i="1"/>
  <c r="AP1946" i="1"/>
  <c r="AO1946" i="1"/>
  <c r="AO2059" i="1"/>
  <c r="AP2059" i="1"/>
  <c r="AO1231" i="1"/>
  <c r="AP1231" i="1"/>
  <c r="AP2203" i="1"/>
  <c r="AO2203" i="1"/>
  <c r="AP815" i="1"/>
  <c r="AO815" i="1"/>
  <c r="AO2008" i="1"/>
  <c r="AP2008" i="1"/>
  <c r="AO2559" i="1"/>
  <c r="AP2559" i="1"/>
  <c r="AP2540" i="1"/>
  <c r="AO2540" i="1"/>
  <c r="AO1009" i="1"/>
  <c r="AP1009" i="1"/>
  <c r="AO1768" i="1"/>
  <c r="AP1768" i="1"/>
  <c r="AO1152" i="1"/>
  <c r="AP1152" i="1"/>
  <c r="AP1982" i="1"/>
  <c r="AO1982" i="1"/>
  <c r="AO1644" i="1"/>
  <c r="AP1644" i="1"/>
  <c r="AO2259" i="1"/>
  <c r="AP2259" i="1"/>
  <c r="AO2529" i="1"/>
  <c r="AP2529" i="1"/>
  <c r="AO2080" i="1"/>
  <c r="AP2080" i="1"/>
  <c r="AO2083" i="1"/>
  <c r="AP2083" i="1"/>
  <c r="AP767" i="1"/>
  <c r="AO767" i="1"/>
  <c r="AO1660" i="1"/>
  <c r="AP1660" i="1"/>
  <c r="AP1922" i="1"/>
  <c r="AO1922" i="1"/>
  <c r="AO1953" i="1"/>
  <c r="AP1953" i="1"/>
  <c r="AO1846" i="1"/>
  <c r="AP1846" i="1"/>
  <c r="AO1781" i="1"/>
  <c r="AP1781" i="1"/>
  <c r="AO2267" i="1"/>
  <c r="AP2267" i="1"/>
  <c r="AO1685" i="1"/>
  <c r="AP1685" i="1"/>
  <c r="AO2554" i="1"/>
  <c r="AP2554" i="1"/>
  <c r="AO2433" i="1"/>
  <c r="AP2433" i="1"/>
  <c r="AO2511" i="1"/>
  <c r="AP2511" i="1"/>
  <c r="AO1674" i="1"/>
  <c r="AP1674" i="1"/>
  <c r="AO1950" i="1"/>
  <c r="AP1950" i="1"/>
  <c r="AO2233" i="1"/>
  <c r="AP2233" i="1"/>
  <c r="AO2371" i="1"/>
  <c r="AP2371" i="1"/>
  <c r="AO2188" i="1"/>
  <c r="AP2188" i="1"/>
  <c r="AO2435" i="1"/>
  <c r="AP2435" i="1"/>
  <c r="AP2419" i="1"/>
  <c r="AO2419" i="1"/>
  <c r="AO2325" i="1"/>
  <c r="AP2325" i="1"/>
  <c r="AO2497" i="1"/>
  <c r="AP2497" i="1"/>
  <c r="AO1691" i="1"/>
  <c r="AP1691" i="1"/>
  <c r="AP833" i="1"/>
  <c r="AO833" i="1"/>
  <c r="AP1791" i="1"/>
  <c r="AO1791" i="1"/>
  <c r="AO1520" i="1"/>
  <c r="AP1520" i="1"/>
  <c r="AO1742" i="1"/>
  <c r="AP1742" i="1"/>
  <c r="AO1210" i="1"/>
  <c r="AP1210" i="1"/>
  <c r="AP2113" i="1"/>
  <c r="AO2113" i="1"/>
  <c r="AO2247" i="1"/>
  <c r="AP2247" i="1"/>
  <c r="AO2089" i="1"/>
  <c r="AP2089" i="1"/>
  <c r="AO2182" i="1"/>
  <c r="AP2182" i="1"/>
  <c r="AP2078" i="1"/>
  <c r="AO2078" i="1"/>
  <c r="AO1522" i="1"/>
  <c r="AP1522" i="1"/>
  <c r="AO1122" i="1"/>
  <c r="AP1122" i="1"/>
  <c r="AO1888" i="1"/>
  <c r="AP1888" i="1"/>
  <c r="AO2346" i="1"/>
  <c r="AP2346" i="1"/>
  <c r="AO2157" i="1"/>
  <c r="AP2157" i="1"/>
  <c r="AO2339" i="1"/>
  <c r="AP2339" i="1"/>
  <c r="AO1972" i="1"/>
  <c r="AP1972" i="1"/>
  <c r="AO2349" i="1"/>
  <c r="AP2349" i="1"/>
  <c r="AO2169" i="1"/>
  <c r="AP2169" i="1"/>
  <c r="AO1945" i="1"/>
  <c r="AP1945" i="1"/>
  <c r="AO1434" i="1"/>
  <c r="AP1434" i="1"/>
  <c r="AO1877" i="1"/>
  <c r="AP1877" i="1"/>
  <c r="AO2175" i="1"/>
  <c r="AP2175" i="1"/>
  <c r="AP2390" i="1"/>
  <c r="AO2390" i="1"/>
  <c r="AP2174" i="1"/>
  <c r="AO2174" i="1"/>
  <c r="AO2253" i="1"/>
  <c r="AP2253" i="1"/>
  <c r="AO2062" i="1"/>
  <c r="AP2062" i="1"/>
  <c r="AO1765" i="1"/>
  <c r="AP1765" i="1"/>
  <c r="AP1677" i="1"/>
  <c r="AO1677" i="1"/>
  <c r="AO1627" i="1"/>
  <c r="AP1627" i="1"/>
  <c r="AO2280" i="1"/>
  <c r="AP2280" i="1"/>
  <c r="AP2545" i="1"/>
  <c r="AO2545" i="1"/>
  <c r="AO2523" i="1"/>
  <c r="AP2523" i="1"/>
  <c r="AO1334" i="1"/>
  <c r="AP1334" i="1"/>
  <c r="AO892" i="1"/>
  <c r="AP892" i="1"/>
  <c r="AP569" i="1"/>
  <c r="AO569" i="1"/>
  <c r="AO633" i="1"/>
  <c r="AP633" i="1"/>
  <c r="AO990" i="1"/>
  <c r="AP990" i="1"/>
  <c r="AO609" i="1"/>
  <c r="AP609" i="1"/>
  <c r="AP1113" i="1"/>
  <c r="AO1113" i="1"/>
  <c r="AP941" i="1"/>
  <c r="AO941" i="1"/>
  <c r="AO1663" i="1"/>
  <c r="AP1663" i="1"/>
  <c r="AP881" i="1"/>
  <c r="AO881" i="1"/>
  <c r="AO706" i="1"/>
  <c r="AP706" i="1"/>
  <c r="AO746" i="1"/>
  <c r="AP746" i="1"/>
  <c r="AO610" i="1"/>
  <c r="AP610" i="1"/>
  <c r="AO1150" i="1"/>
  <c r="AP1150" i="1"/>
  <c r="AO1169" i="1"/>
  <c r="AP1169" i="1"/>
  <c r="AO972" i="1"/>
  <c r="AP972" i="1"/>
  <c r="AP1389" i="1"/>
  <c r="AO1389" i="1"/>
  <c r="AO614" i="1"/>
  <c r="AP614" i="1"/>
  <c r="AO1164" i="1"/>
  <c r="AP1164" i="1"/>
  <c r="AO1445" i="1"/>
  <c r="AP1445" i="1"/>
  <c r="AO1363" i="1"/>
  <c r="AP1363" i="1"/>
  <c r="AO885" i="1"/>
  <c r="AP885" i="1"/>
  <c r="AO776" i="1"/>
  <c r="AP776" i="1"/>
  <c r="AO1219" i="1"/>
  <c r="AP1219" i="1"/>
  <c r="AO1328" i="1"/>
  <c r="AP1328" i="1"/>
  <c r="AO898" i="1"/>
  <c r="AP898" i="1"/>
  <c r="AP1665" i="1"/>
  <c r="AO1665" i="1"/>
  <c r="AO1255" i="1"/>
  <c r="AP1255" i="1"/>
  <c r="AO1098" i="1"/>
  <c r="AP1098" i="1"/>
  <c r="AO1439" i="1"/>
  <c r="AP1439" i="1"/>
  <c r="AO942" i="1"/>
  <c r="AP942" i="1"/>
  <c r="AO1492" i="1"/>
  <c r="AP1492" i="1"/>
  <c r="AO747" i="1"/>
  <c r="AP747" i="1"/>
  <c r="AO598" i="1"/>
  <c r="AP598" i="1"/>
  <c r="AO1469" i="1"/>
  <c r="AP1469" i="1"/>
  <c r="AP1916" i="1"/>
  <c r="AO1916" i="1"/>
  <c r="AO1106" i="1"/>
  <c r="AP1106" i="1"/>
  <c r="AO1544" i="1"/>
  <c r="AP1544" i="1"/>
  <c r="AO2119" i="1"/>
  <c r="AP2119" i="1"/>
  <c r="AP1994" i="1"/>
  <c r="AO1994" i="1"/>
  <c r="AO996" i="1"/>
  <c r="AP996" i="1"/>
  <c r="AO1845" i="1"/>
  <c r="AP1845" i="1"/>
  <c r="AP1575" i="1"/>
  <c r="AO1575" i="1"/>
  <c r="AO1379" i="1"/>
  <c r="AP1379" i="1"/>
  <c r="AO2043" i="1"/>
  <c r="AP2043" i="1"/>
  <c r="AO1600" i="1"/>
  <c r="AP1600" i="1"/>
  <c r="AO2166" i="1"/>
  <c r="AP2166" i="1"/>
  <c r="AO2122" i="1"/>
  <c r="AP2122" i="1"/>
  <c r="AO2421" i="1"/>
  <c r="AP2421" i="1"/>
  <c r="AO1302" i="1"/>
  <c r="AP1302" i="1"/>
  <c r="AO1933" i="1"/>
  <c r="AP1933" i="1"/>
  <c r="AO2385" i="1"/>
  <c r="AP2385" i="1"/>
  <c r="AO2434" i="1"/>
  <c r="AP2434" i="1"/>
  <c r="AO2003" i="1"/>
  <c r="AP2003" i="1"/>
  <c r="AO1990" i="1"/>
  <c r="AP1990" i="1"/>
  <c r="AP2444" i="1"/>
  <c r="AO2444" i="1"/>
  <c r="AO1484" i="1"/>
  <c r="AP1484" i="1"/>
  <c r="AO862" i="1"/>
  <c r="AP862" i="1"/>
  <c r="AO1546" i="1"/>
  <c r="AP1546" i="1"/>
  <c r="AP1521" i="1"/>
  <c r="AO1521" i="1"/>
  <c r="AO1816" i="1"/>
  <c r="AP1816" i="1"/>
  <c r="AO2241" i="1"/>
  <c r="AP2241" i="1"/>
  <c r="AO2105" i="1"/>
  <c r="AP2105" i="1"/>
  <c r="AP2275" i="1"/>
  <c r="AO2275" i="1"/>
  <c r="AP2168" i="1"/>
  <c r="AO2168" i="1"/>
  <c r="AP1365" i="1"/>
  <c r="AO1365" i="1"/>
  <c r="AO1594" i="1"/>
  <c r="AP1594" i="1"/>
  <c r="AO1501" i="1"/>
  <c r="AP1501" i="1"/>
  <c r="AP2324" i="1"/>
  <c r="AO2324" i="1"/>
  <c r="AO2038" i="1"/>
  <c r="AP2038" i="1"/>
  <c r="AP2239" i="1"/>
  <c r="AO2239" i="1"/>
  <c r="AP2527" i="1"/>
  <c r="AO2527" i="1"/>
  <c r="AP1779" i="1"/>
  <c r="AO1779" i="1"/>
  <c r="AO1230" i="1"/>
  <c r="AP1230" i="1"/>
  <c r="AO1598" i="1"/>
  <c r="AP1598" i="1"/>
  <c r="AO1948" i="1"/>
  <c r="AP1948" i="1"/>
  <c r="AP1473" i="1"/>
  <c r="AO1473" i="1"/>
  <c r="AP2060" i="1"/>
  <c r="AO2060" i="1"/>
  <c r="AO1981" i="1"/>
  <c r="AP1981" i="1"/>
  <c r="AO1624" i="1"/>
  <c r="AP1624" i="1"/>
  <c r="AO1423" i="1"/>
  <c r="AP1423" i="1"/>
  <c r="AO1983" i="1"/>
  <c r="AP1983" i="1"/>
  <c r="AO1375" i="1"/>
  <c r="AP1375" i="1"/>
  <c r="AO2404" i="1"/>
  <c r="AP2404" i="1"/>
  <c r="AO2248" i="1"/>
  <c r="AP2248" i="1"/>
  <c r="AO2519" i="1"/>
  <c r="AP2519" i="1"/>
  <c r="AO1857" i="1"/>
  <c r="AP1857" i="1"/>
  <c r="AO1615" i="1"/>
  <c r="AP1615" i="1"/>
  <c r="AO1337" i="1"/>
  <c r="AP1337" i="1"/>
  <c r="AO1573" i="1"/>
  <c r="AP1573" i="1"/>
  <c r="AO2013" i="1"/>
  <c r="AP2013" i="1"/>
  <c r="AO2106" i="1"/>
  <c r="AP2106" i="1"/>
  <c r="AP2293" i="1"/>
  <c r="AO2293" i="1"/>
  <c r="AO2394" i="1"/>
  <c r="AP2394" i="1"/>
  <c r="AP1413" i="1"/>
  <c r="AO1413" i="1"/>
  <c r="AO1696" i="1"/>
  <c r="AP1696" i="1"/>
  <c r="AO1917" i="1"/>
  <c r="AP1917" i="1"/>
  <c r="AO1463" i="1"/>
  <c r="AP1463" i="1"/>
  <c r="AP1731" i="1"/>
  <c r="AO1731" i="1"/>
  <c r="AO2010" i="1"/>
  <c r="AP2010" i="1"/>
  <c r="AP2204" i="1"/>
  <c r="AO2204" i="1"/>
  <c r="AO1475" i="1"/>
  <c r="AP1475" i="1"/>
  <c r="AP851" i="1"/>
  <c r="AO851" i="1"/>
  <c r="AO1422" i="1"/>
  <c r="AP1422" i="1"/>
  <c r="AO1931" i="1"/>
  <c r="AP1931" i="1"/>
  <c r="AP838" i="1"/>
  <c r="AO838" i="1"/>
  <c r="AO1511" i="1"/>
  <c r="AP1511" i="1"/>
  <c r="AP1862" i="1"/>
  <c r="AO1862" i="1"/>
  <c r="AO1848" i="1"/>
  <c r="AP1848" i="1"/>
  <c r="AO2350" i="1"/>
  <c r="AP2350" i="1"/>
  <c r="AO2046" i="1"/>
  <c r="AP2046" i="1"/>
  <c r="AP1761" i="1"/>
  <c r="AO1761" i="1"/>
  <c r="AO2447" i="1"/>
  <c r="AP2447" i="1"/>
  <c r="AO2514" i="1"/>
  <c r="AP2514" i="1"/>
  <c r="AO2556" i="1"/>
  <c r="AP2556" i="1"/>
  <c r="AO1790" i="1"/>
  <c r="AP1790" i="1"/>
  <c r="AO853" i="1"/>
  <c r="AP853" i="1"/>
  <c r="AP1119" i="1"/>
  <c r="AO1119" i="1"/>
  <c r="AP1072" i="1"/>
  <c r="AO1072" i="1"/>
  <c r="AP1251" i="1"/>
  <c r="AO1251" i="1"/>
  <c r="AO966" i="1"/>
  <c r="AP966" i="1"/>
  <c r="AP869" i="1"/>
  <c r="AO869" i="1"/>
  <c r="AP1305" i="1"/>
  <c r="AO1305" i="1"/>
  <c r="AO1478" i="1"/>
  <c r="AP1478" i="1"/>
  <c r="AO638" i="1"/>
  <c r="AP638" i="1"/>
  <c r="AO1338" i="1"/>
  <c r="AP1338" i="1"/>
  <c r="AO1717" i="1"/>
  <c r="AP1717" i="1"/>
  <c r="AO680" i="1"/>
  <c r="AP680" i="1"/>
  <c r="AP995" i="1"/>
  <c r="AO995" i="1"/>
  <c r="AO729" i="1"/>
  <c r="AP729" i="1"/>
  <c r="AO1196" i="1"/>
  <c r="AP1196" i="1"/>
  <c r="AO981" i="1"/>
  <c r="AP981" i="1"/>
  <c r="AO652" i="1"/>
  <c r="AP652" i="1"/>
  <c r="AO994" i="1"/>
  <c r="AP994" i="1"/>
  <c r="AO1108" i="1"/>
  <c r="AP1108" i="1"/>
  <c r="AO1094" i="1"/>
  <c r="AP1094" i="1"/>
  <c r="AO902" i="1"/>
  <c r="AP902" i="1"/>
  <c r="AP647" i="1"/>
  <c r="AO647" i="1"/>
  <c r="AO678" i="1"/>
  <c r="AP678" i="1"/>
  <c r="AP1341" i="1"/>
  <c r="AO1341" i="1"/>
  <c r="AO606" i="1"/>
  <c r="AP606" i="1"/>
  <c r="AO669" i="1"/>
  <c r="AP669" i="1"/>
  <c r="AO1433" i="1"/>
  <c r="AP1433" i="1"/>
  <c r="AP1431" i="1"/>
  <c r="AO1431" i="1"/>
  <c r="AO1310" i="1"/>
  <c r="AP1310" i="1"/>
  <c r="AO879" i="1"/>
  <c r="AP879" i="1"/>
  <c r="AO1177" i="1"/>
  <c r="AP1177" i="1"/>
  <c r="AO914" i="1"/>
  <c r="AP914" i="1"/>
  <c r="AO841" i="1"/>
  <c r="AP841" i="1"/>
  <c r="AO675" i="1"/>
  <c r="AP675" i="1"/>
  <c r="AO1409" i="1"/>
  <c r="AP1409" i="1"/>
  <c r="AO661" i="1"/>
  <c r="AP661" i="1"/>
  <c r="AP587" i="1"/>
  <c r="AO587" i="1"/>
  <c r="AO1864" i="1"/>
  <c r="AP1864" i="1"/>
  <c r="AO955" i="1"/>
  <c r="AP955" i="1"/>
  <c r="AO1290" i="1"/>
  <c r="AP1290" i="1"/>
  <c r="AO1682" i="1"/>
  <c r="AP1682" i="1"/>
  <c r="AO1588" i="1"/>
  <c r="AP1588" i="1"/>
  <c r="AO2160" i="1"/>
  <c r="AP2160" i="1"/>
  <c r="AO2117" i="1"/>
  <c r="AP2117" i="1"/>
  <c r="AP2564" i="1"/>
  <c r="AO2564" i="1"/>
  <c r="AO1684" i="1"/>
  <c r="AP1684" i="1"/>
  <c r="AO901" i="1"/>
  <c r="AP901" i="1"/>
  <c r="AO2277" i="1"/>
  <c r="AP2277" i="1"/>
  <c r="AO2245" i="1"/>
  <c r="AP2245" i="1"/>
  <c r="AP2486" i="1"/>
  <c r="AO2486" i="1"/>
  <c r="AO1727" i="1"/>
  <c r="AP1727" i="1"/>
  <c r="AO2278" i="1"/>
  <c r="AP2278" i="1"/>
  <c r="AO2307" i="1"/>
  <c r="AP2307" i="1"/>
  <c r="AO1190" i="1"/>
  <c r="AP1190" i="1"/>
  <c r="AO2465" i="1"/>
  <c r="AP2465" i="1"/>
  <c r="AO2428" i="1"/>
  <c r="AP2428" i="1"/>
  <c r="AO1480" i="1"/>
  <c r="AP1480" i="1"/>
  <c r="AO1831" i="1"/>
  <c r="AP1831" i="1"/>
  <c r="AO1348" i="1"/>
  <c r="AP1348" i="1"/>
  <c r="AP2018" i="1"/>
  <c r="AO2018" i="1"/>
  <c r="AO1673" i="1"/>
  <c r="AP1673" i="1"/>
  <c r="AO2380" i="1"/>
  <c r="AP2380" i="1"/>
  <c r="AO1638" i="1"/>
  <c r="AP1638" i="1"/>
  <c r="AO2370" i="1"/>
  <c r="AP2370" i="1"/>
  <c r="AO1999" i="1"/>
  <c r="AP1999" i="1"/>
  <c r="AO1783" i="1"/>
  <c r="AP1783" i="1"/>
  <c r="AO2521" i="1"/>
  <c r="AP2521" i="1"/>
  <c r="AO2398" i="1"/>
  <c r="AP2398" i="1"/>
  <c r="AP1581" i="1"/>
  <c r="AO1581" i="1"/>
  <c r="AO1678" i="1"/>
  <c r="AP1678" i="1"/>
  <c r="AO1937" i="1"/>
  <c r="AP1937" i="1"/>
  <c r="AO2389" i="1"/>
  <c r="AP2389" i="1"/>
  <c r="AO1881" i="1"/>
  <c r="AP1881" i="1"/>
  <c r="AP2492" i="1"/>
  <c r="AO2492" i="1"/>
  <c r="AO2439" i="1"/>
  <c r="AP2439" i="1"/>
  <c r="AO1211" i="1"/>
  <c r="AP1211" i="1"/>
  <c r="AO1753" i="1"/>
  <c r="AP1753" i="1"/>
  <c r="AO2274" i="1"/>
  <c r="AP2274" i="1"/>
  <c r="AO1971" i="1"/>
  <c r="AP1971" i="1"/>
  <c r="AO2215" i="1"/>
  <c r="AP2215" i="1"/>
  <c r="AO1321" i="1"/>
  <c r="AP1321" i="1"/>
  <c r="AO2457" i="1"/>
  <c r="AP2457" i="1"/>
  <c r="AO2397" i="1"/>
  <c r="AP2397" i="1"/>
  <c r="AP2426" i="1"/>
  <c r="AO2426" i="1"/>
  <c r="AO1747" i="1"/>
  <c r="AP1747" i="1"/>
  <c r="AO1020" i="1"/>
  <c r="AP1020" i="1"/>
  <c r="AO2281" i="1"/>
  <c r="AP2281" i="1"/>
  <c r="AO2128" i="1"/>
  <c r="AP2128" i="1"/>
  <c r="AO2272" i="1"/>
  <c r="AP2272" i="1"/>
  <c r="AP2474" i="1"/>
  <c r="AO2474" i="1"/>
  <c r="AP2432" i="1"/>
  <c r="AO2432" i="1"/>
  <c r="AO2001" i="1"/>
  <c r="AP2001" i="1"/>
  <c r="AO1738" i="1"/>
  <c r="AP1738" i="1"/>
  <c r="AO1014" i="1"/>
  <c r="AP1014" i="1"/>
  <c r="AO1859" i="1"/>
  <c r="AP1859" i="1"/>
  <c r="AP1850" i="1"/>
  <c r="AO1850" i="1"/>
  <c r="AO1370" i="1"/>
  <c r="AP1370" i="1"/>
  <c r="AO2184" i="1"/>
  <c r="AP2184" i="1"/>
  <c r="AO2023" i="1"/>
  <c r="AP2023" i="1"/>
  <c r="AO2296" i="1"/>
  <c r="AP2296" i="1"/>
  <c r="AO1740" i="1"/>
  <c r="AP1740" i="1"/>
  <c r="AP2396" i="1"/>
  <c r="AO2396" i="1"/>
  <c r="AP2510" i="1"/>
  <c r="AO2510" i="1"/>
  <c r="AO2298" i="1"/>
  <c r="AP2298" i="1"/>
  <c r="AO1050" i="1"/>
  <c r="AP1050" i="1"/>
  <c r="AO1550" i="1"/>
  <c r="AP1550" i="1"/>
  <c r="AO1634" i="1"/>
  <c r="AP1634" i="1"/>
  <c r="AP1377" i="1"/>
  <c r="AO1377" i="1"/>
  <c r="AO2207" i="1"/>
  <c r="AP2207" i="1"/>
  <c r="AO2031" i="1"/>
  <c r="AP2031" i="1"/>
  <c r="AO1760" i="1"/>
  <c r="AP1760" i="1"/>
  <c r="AO2367" i="1"/>
  <c r="AP2367" i="1"/>
  <c r="AP2372" i="1"/>
  <c r="AO2372" i="1"/>
  <c r="AO1567" i="1"/>
  <c r="AP1567" i="1"/>
  <c r="AO1651" i="1"/>
  <c r="AP1651" i="1"/>
  <c r="AO1924" i="1"/>
  <c r="AP1924" i="1"/>
  <c r="AP2036" i="1"/>
  <c r="AO2036" i="1"/>
  <c r="AO2333" i="1"/>
  <c r="AP2333" i="1"/>
  <c r="AO1787" i="1"/>
  <c r="AP1787" i="1"/>
  <c r="AO2286" i="1"/>
  <c r="AP2286" i="1"/>
  <c r="AO2065" i="1"/>
  <c r="AP2065" i="1"/>
  <c r="AO1464" i="1"/>
  <c r="AP1464" i="1"/>
  <c r="AO1675" i="1"/>
  <c r="AP1675" i="1"/>
  <c r="AP1617" i="1"/>
  <c r="AO1617" i="1"/>
  <c r="AO2213" i="1"/>
  <c r="AP2213" i="1"/>
  <c r="AO826" i="1"/>
  <c r="AP826" i="1"/>
  <c r="AP2012" i="1"/>
  <c r="AO2012" i="1"/>
  <c r="AO2019" i="1"/>
  <c r="AP2019" i="1"/>
  <c r="AP2234" i="1"/>
  <c r="AO2234" i="1"/>
  <c r="AO1843" i="1"/>
  <c r="AP1843" i="1"/>
  <c r="AO1147" i="1"/>
  <c r="AP1147" i="1"/>
  <c r="AO1613" i="1"/>
  <c r="AP1613" i="1"/>
  <c r="AO1842" i="1"/>
  <c r="AP1842" i="1"/>
  <c r="AP1359" i="1"/>
  <c r="AO1359" i="1"/>
  <c r="AO1595" i="1"/>
  <c r="AP1595" i="1"/>
  <c r="AP2365" i="1"/>
  <c r="AO2365" i="1"/>
  <c r="AO2103" i="1"/>
  <c r="AP2103" i="1"/>
  <c r="AO1968" i="1"/>
  <c r="AP1968" i="1"/>
  <c r="AO2416" i="1"/>
  <c r="AP2416" i="1"/>
  <c r="AO1004" i="1"/>
  <c r="AP1004" i="1"/>
  <c r="AO1769" i="1"/>
  <c r="AP1769" i="1"/>
  <c r="AO1676" i="1"/>
  <c r="AP1676" i="1"/>
  <c r="AO2323" i="1"/>
  <c r="AP2323" i="1"/>
  <c r="AO1775" i="1"/>
  <c r="AP1775" i="1"/>
  <c r="AO2357" i="1"/>
  <c r="AP2357" i="1"/>
  <c r="AO2547" i="1"/>
  <c r="AP2547" i="1"/>
  <c r="AO2548" i="1"/>
  <c r="AP2548" i="1"/>
  <c r="AO2467" i="1"/>
  <c r="AP2467" i="1"/>
  <c r="AP2257" i="1"/>
  <c r="AO2257" i="1"/>
  <c r="AO1817" i="1"/>
  <c r="AP1817" i="1"/>
  <c r="AO907" i="1"/>
  <c r="AP907" i="1"/>
  <c r="AP1958" i="1"/>
  <c r="AO1958" i="1"/>
  <c r="AO2068" i="1"/>
  <c r="AP2068" i="1"/>
  <c r="AO2211" i="1"/>
  <c r="AP2211" i="1"/>
  <c r="AP2449" i="1"/>
  <c r="AO2449" i="1"/>
  <c r="AO2503" i="1"/>
  <c r="AP2503" i="1"/>
  <c r="AO1989" i="1"/>
  <c r="AP1989" i="1"/>
  <c r="AO1637" i="1"/>
  <c r="AP1637" i="1"/>
  <c r="AO1444" i="1"/>
  <c r="AP1444" i="1"/>
  <c r="AO1757" i="1"/>
  <c r="AP1757" i="1"/>
  <c r="AO1996" i="1"/>
  <c r="AP1996" i="1"/>
  <c r="AO2283" i="1"/>
  <c r="AP2283" i="1"/>
  <c r="AO2302" i="1"/>
  <c r="AP2302" i="1"/>
  <c r="AO1863" i="1"/>
  <c r="AP1863" i="1"/>
  <c r="AO1178" i="1"/>
  <c r="AP1178" i="1"/>
  <c r="AO1345" i="1"/>
  <c r="AP1345" i="1"/>
  <c r="AO1901" i="1"/>
  <c r="AP1901" i="1"/>
  <c r="AP2354" i="1"/>
  <c r="AO2354" i="1"/>
  <c r="AP2167" i="1"/>
  <c r="AO2167" i="1"/>
  <c r="AO2344" i="1"/>
  <c r="AP2344" i="1"/>
  <c r="AO2187" i="1"/>
  <c r="AP2187" i="1"/>
  <c r="AO2271" i="1"/>
  <c r="AP2271" i="1"/>
  <c r="AO1648" i="1"/>
  <c r="AP1648" i="1"/>
  <c r="AO1415" i="1"/>
  <c r="AP1415" i="1"/>
  <c r="AO1369" i="1"/>
  <c r="AP1369" i="1"/>
  <c r="AO1694" i="1"/>
  <c r="AP1694" i="1"/>
  <c r="AO2147" i="1"/>
  <c r="AP2147" i="1"/>
  <c r="AO2181" i="1"/>
  <c r="AP2181" i="1"/>
  <c r="AP2378" i="1"/>
  <c r="AO2378" i="1"/>
  <c r="AO978" i="1"/>
  <c r="AP978" i="1"/>
  <c r="AO825" i="1"/>
  <c r="AP825" i="1"/>
  <c r="AO621" i="1"/>
  <c r="AP621" i="1"/>
  <c r="AO1218" i="1"/>
  <c r="AP1218" i="1"/>
  <c r="AO1745" i="1"/>
  <c r="AP1745" i="1"/>
  <c r="AO1090" i="1"/>
  <c r="AP1090" i="1"/>
  <c r="AO1882" i="1"/>
  <c r="AP1882" i="1"/>
  <c r="AO639" i="1"/>
  <c r="AP639" i="1"/>
  <c r="AP1635" i="1"/>
  <c r="AO1635" i="1"/>
  <c r="AP1371" i="1"/>
  <c r="AO1371" i="1"/>
  <c r="AO824" i="1"/>
  <c r="AP824" i="1"/>
  <c r="AO1394" i="1"/>
  <c r="AP1394" i="1"/>
  <c r="AO1222" i="1"/>
  <c r="AP1222" i="1"/>
  <c r="AO999" i="1"/>
  <c r="AP999" i="1"/>
  <c r="AO1424" i="1"/>
  <c r="AP1424" i="1"/>
  <c r="AO1295" i="1"/>
  <c r="AP1295" i="1"/>
  <c r="AO1078" i="1"/>
  <c r="AP1078" i="1"/>
  <c r="AO1015" i="1"/>
  <c r="AP1015" i="1"/>
  <c r="AO1574" i="1"/>
  <c r="AP1574" i="1"/>
  <c r="AP761" i="1"/>
  <c r="AO761" i="1"/>
  <c r="AP1095" i="1"/>
  <c r="AO1095" i="1"/>
  <c r="AP1179" i="1"/>
  <c r="AO1179" i="1"/>
  <c r="AO1068" i="1"/>
  <c r="AP1068" i="1"/>
  <c r="AO1186" i="1"/>
  <c r="AP1186" i="1"/>
  <c r="AO1180" i="1"/>
  <c r="AP1180" i="1"/>
  <c r="AO919" i="1"/>
  <c r="AP919" i="1"/>
  <c r="AO819" i="1"/>
  <c r="AP819" i="1"/>
  <c r="AO1597" i="1"/>
  <c r="AP1597" i="1"/>
  <c r="AO1776" i="1"/>
  <c r="AP1776" i="1"/>
  <c r="AO741" i="1"/>
  <c r="AP741" i="1"/>
  <c r="AO1373" i="1"/>
  <c r="AP1373" i="1"/>
  <c r="AO1096" i="1"/>
  <c r="AP1096" i="1"/>
  <c r="AP1019" i="1"/>
  <c r="AO1019" i="1"/>
  <c r="AO868" i="1"/>
  <c r="AP868" i="1"/>
  <c r="AO1109" i="1"/>
  <c r="AP1109" i="1"/>
  <c r="AO834" i="1"/>
  <c r="AP834" i="1"/>
  <c r="AO597" i="1"/>
  <c r="AP597" i="1"/>
  <c r="AO764" i="1"/>
  <c r="AP764" i="1"/>
  <c r="AO1278" i="1"/>
  <c r="AP1278" i="1"/>
  <c r="AO636" i="1"/>
  <c r="AP636" i="1"/>
  <c r="AO1128" i="1"/>
  <c r="AP1128" i="1"/>
  <c r="AP779" i="1"/>
  <c r="AO779" i="1"/>
  <c r="AO880" i="1"/>
  <c r="AP880" i="1"/>
  <c r="AO691" i="1"/>
  <c r="AP691" i="1"/>
  <c r="AO2387" i="1"/>
  <c r="AP2387" i="1"/>
  <c r="AO1508" i="1"/>
  <c r="AP1508" i="1"/>
  <c r="AP2347" i="1"/>
  <c r="AO2347" i="1"/>
  <c r="AP1976" i="1"/>
  <c r="AO1976" i="1"/>
  <c r="AO1855" i="1"/>
  <c r="AP1855" i="1"/>
  <c r="AP2329" i="1"/>
  <c r="AO2329" i="1"/>
  <c r="AO2155" i="1"/>
  <c r="AP2155" i="1"/>
  <c r="AP2401" i="1"/>
  <c r="AO2401" i="1"/>
  <c r="AO2201" i="1"/>
  <c r="AP2201" i="1"/>
  <c r="AO2032" i="1"/>
  <c r="AP2032" i="1"/>
  <c r="AO1758" i="1"/>
  <c r="AP1758" i="1"/>
  <c r="AO1059" i="1"/>
  <c r="AP1059" i="1"/>
  <c r="AO1891" i="1"/>
  <c r="AP1891" i="1"/>
  <c r="AO1392" i="1"/>
  <c r="AP1392" i="1"/>
  <c r="AO2220" i="1"/>
  <c r="AP2220" i="1"/>
  <c r="AO2165" i="1"/>
  <c r="AP2165" i="1"/>
  <c r="AO2406" i="1"/>
  <c r="AP2406" i="1"/>
  <c r="AO2381" i="1"/>
  <c r="AP2381" i="1"/>
  <c r="AO2418" i="1"/>
  <c r="AP2418" i="1"/>
  <c r="AO1591" i="1"/>
  <c r="AP1591" i="1"/>
  <c r="AO1921" i="1"/>
  <c r="AP1921" i="1"/>
  <c r="AO1366" i="1"/>
  <c r="AP1366" i="1"/>
  <c r="AP1707" i="1"/>
  <c r="AO1707" i="1"/>
  <c r="AO642" i="1"/>
  <c r="AP642" i="1"/>
  <c r="AO2063" i="1"/>
  <c r="AP2063" i="1"/>
  <c r="AO2481" i="1"/>
  <c r="AP2481" i="1"/>
  <c r="AO2448" i="1"/>
  <c r="AP2448" i="1"/>
  <c r="AO1876" i="1"/>
  <c r="AP1876" i="1"/>
  <c r="AP1323" i="1"/>
  <c r="AO1323" i="1"/>
  <c r="AO1670" i="1"/>
  <c r="AP1670" i="1"/>
  <c r="AO2123" i="1"/>
  <c r="AP2123" i="1"/>
  <c r="AP1970" i="1"/>
  <c r="AO1970" i="1"/>
  <c r="AO2172" i="1"/>
  <c r="AP2172" i="1"/>
  <c r="AO2069" i="1"/>
  <c r="AP2069" i="1"/>
  <c r="AP2222" i="1"/>
  <c r="AO2222" i="1"/>
  <c r="AO578" i="1"/>
  <c r="AP578" i="1"/>
  <c r="AO1513" i="1"/>
  <c r="AP1513" i="1"/>
  <c r="AP1425" i="1"/>
  <c r="AO1425" i="1"/>
  <c r="AO1821" i="1"/>
  <c r="AP1821" i="1"/>
  <c r="AO1127" i="1"/>
  <c r="AP1127" i="1"/>
  <c r="AP2221" i="1"/>
  <c r="AO2221" i="1"/>
  <c r="AP2126" i="1"/>
  <c r="AO2126" i="1"/>
  <c r="AO2405" i="1"/>
  <c r="AP2405" i="1"/>
  <c r="AO1319" i="1"/>
  <c r="AP1319" i="1"/>
  <c r="AO1649" i="1"/>
  <c r="AP1649" i="1"/>
  <c r="AO1692" i="1"/>
  <c r="AP1692" i="1"/>
  <c r="AO1528" i="1"/>
  <c r="AP1528" i="1"/>
  <c r="AP2264" i="1"/>
  <c r="AO2264" i="1"/>
  <c r="AO2392" i="1"/>
  <c r="AP2392" i="1"/>
  <c r="AO2021" i="1"/>
  <c r="AP2021" i="1"/>
  <c r="AO2441" i="1"/>
  <c r="AP2441" i="1"/>
  <c r="AO2415" i="1"/>
  <c r="AP2415" i="1"/>
  <c r="AO852" i="1"/>
  <c r="AP852" i="1"/>
  <c r="AO1807" i="1"/>
  <c r="AP1807" i="1"/>
  <c r="AO1552" i="1"/>
  <c r="AP1552" i="1"/>
  <c r="AO1236" i="1"/>
  <c r="AP1236" i="1"/>
  <c r="AO2118" i="1"/>
  <c r="AP2118" i="1"/>
  <c r="AO2261" i="1"/>
  <c r="AP2261" i="1"/>
  <c r="AO1396" i="1"/>
  <c r="AP1396" i="1"/>
  <c r="AO2094" i="1"/>
  <c r="AP2094" i="1"/>
  <c r="AO2191" i="1"/>
  <c r="AP2191" i="1"/>
  <c r="AO2429" i="1"/>
  <c r="AP2429" i="1"/>
  <c r="AO2537" i="1"/>
  <c r="AP2537" i="1"/>
  <c r="AO1549" i="1"/>
  <c r="AP1549" i="1"/>
  <c r="AO1621" i="1"/>
  <c r="AP1621" i="1"/>
  <c r="AO1584" i="1"/>
  <c r="AP1584" i="1"/>
  <c r="AO2026" i="1"/>
  <c r="AP2026" i="1"/>
  <c r="AO1977" i="1"/>
  <c r="AP1977" i="1"/>
  <c r="AO2369" i="1"/>
  <c r="AP2369" i="1"/>
  <c r="AO2454" i="1"/>
  <c r="AP2454" i="1"/>
  <c r="AO2400" i="1"/>
  <c r="AP2400" i="1"/>
  <c r="AO1325" i="1"/>
  <c r="AP1325" i="1"/>
  <c r="AO1852" i="1"/>
  <c r="AP1852" i="1"/>
  <c r="AO1914" i="1"/>
  <c r="AP1914" i="1"/>
  <c r="AO1655" i="1"/>
  <c r="AP1655" i="1"/>
  <c r="AO1979" i="1"/>
  <c r="AP1979" i="1"/>
  <c r="AO2141" i="1"/>
  <c r="AP2141" i="1"/>
  <c r="AP2150" i="1"/>
  <c r="AO2150" i="1"/>
  <c r="AO1998" i="1"/>
  <c r="AP1998" i="1"/>
  <c r="AO2555" i="1"/>
  <c r="AP2555" i="1"/>
  <c r="AO2494" i="1"/>
  <c r="AP2494" i="1"/>
  <c r="AO1087" i="1"/>
  <c r="AP1087" i="1"/>
  <c r="AO1195" i="1"/>
  <c r="AP1195" i="1"/>
  <c r="AO1225" i="1"/>
  <c r="AP1225" i="1"/>
  <c r="AO1044" i="1"/>
  <c r="AP1044" i="1"/>
  <c r="AO692" i="1"/>
  <c r="AP692" i="1"/>
  <c r="AP622" i="1"/>
  <c r="AO622" i="1"/>
  <c r="AO1063" i="1"/>
  <c r="AP1063" i="1"/>
  <c r="AP910" i="1"/>
  <c r="AO910" i="1"/>
  <c r="AO1376" i="1"/>
  <c r="AP1376" i="1"/>
  <c r="AO1616" i="1"/>
  <c r="AP1616" i="1"/>
  <c r="AO1314" i="1"/>
  <c r="AP1314" i="1"/>
  <c r="AP785" i="1"/>
  <c r="AO785" i="1"/>
  <c r="AP784" i="1"/>
  <c r="AO784" i="1"/>
  <c r="AO595" i="1"/>
  <c r="AP595" i="1"/>
  <c r="AO908" i="1"/>
  <c r="AP908" i="1"/>
  <c r="AP917" i="1"/>
  <c r="AO917" i="1"/>
  <c r="AO805" i="1"/>
  <c r="AP805" i="1"/>
  <c r="AP640" i="1"/>
  <c r="AO640" i="1"/>
  <c r="AO1811" i="1"/>
  <c r="AP1811" i="1"/>
  <c r="AP1043" i="1"/>
  <c r="AO1043" i="1"/>
  <c r="AO745" i="1"/>
  <c r="AP745" i="1"/>
  <c r="AP1455" i="1"/>
  <c r="AO1455" i="1"/>
  <c r="AO1057" i="1"/>
  <c r="AP1057" i="1"/>
  <c r="AO663" i="1"/>
  <c r="AP663" i="1"/>
  <c r="AO906" i="1"/>
  <c r="AP906" i="1"/>
  <c r="AO1411" i="1"/>
  <c r="AP1411" i="1"/>
  <c r="AP1061" i="1"/>
  <c r="AO1061" i="1"/>
  <c r="AO1188" i="1"/>
  <c r="AP1188" i="1"/>
  <c r="AO818" i="1"/>
  <c r="AP818" i="1"/>
  <c r="AO637" i="1"/>
  <c r="AP637" i="1"/>
  <c r="AO985" i="1"/>
  <c r="AP985" i="1"/>
  <c r="AO735" i="1"/>
  <c r="AP735" i="1"/>
  <c r="AO697" i="1"/>
  <c r="AP697" i="1"/>
  <c r="AO2047" i="1"/>
  <c r="AP2047" i="1"/>
  <c r="AP1749" i="1"/>
  <c r="AO1749" i="1"/>
  <c r="AP1025" i="1"/>
  <c r="AO1025" i="1"/>
  <c r="AP2312" i="1"/>
  <c r="AO2312" i="1"/>
  <c r="AO1571" i="1"/>
  <c r="AP1571" i="1"/>
  <c r="AO2469" i="1"/>
  <c r="AP2469" i="1"/>
  <c r="AP2437" i="1"/>
  <c r="AO2437" i="1"/>
  <c r="AO1798" i="1"/>
  <c r="AP1798" i="1"/>
  <c r="AP2534" i="1"/>
  <c r="AO2534" i="1"/>
  <c r="AP2246" i="1"/>
  <c r="AO2246" i="1"/>
  <c r="AO2088" i="1"/>
  <c r="AP2088" i="1"/>
  <c r="AO1926" i="1"/>
  <c r="AP1926" i="1"/>
  <c r="AP2408" i="1"/>
  <c r="AO2408" i="1"/>
  <c r="AO2515" i="1"/>
  <c r="AP2515" i="1"/>
  <c r="AO1069" i="1"/>
  <c r="AP1069" i="1"/>
  <c r="AO1796" i="1"/>
  <c r="AP1796" i="1"/>
  <c r="AO1710" i="1"/>
  <c r="AP1710" i="1"/>
  <c r="AO2145" i="1"/>
  <c r="AP2145" i="1"/>
  <c r="AO1117" i="1"/>
  <c r="AP1117" i="1"/>
  <c r="AO2565" i="1"/>
  <c r="AP2565" i="1"/>
  <c r="AO2262" i="1"/>
  <c r="AP2262" i="1"/>
  <c r="AO2479" i="1"/>
  <c r="AP2479" i="1"/>
  <c r="AO1008" i="1"/>
  <c r="AP1008" i="1"/>
  <c r="AO1704" i="1"/>
  <c r="AP1704" i="1"/>
  <c r="AO916" i="1"/>
  <c r="AP916" i="1"/>
  <c r="AO2025" i="1"/>
  <c r="AP2025" i="1"/>
  <c r="AO2224" i="1"/>
  <c r="AP2224" i="1"/>
  <c r="AO2446" i="1"/>
  <c r="AP2446" i="1"/>
  <c r="AO2002" i="1"/>
  <c r="AP2002" i="1"/>
  <c r="AP923" i="1"/>
  <c r="AO923" i="1"/>
  <c r="AO1456" i="1"/>
  <c r="AP1456" i="1"/>
  <c r="AO1777" i="1"/>
  <c r="AP1777" i="1"/>
  <c r="AO2127" i="1"/>
  <c r="AP2127" i="1"/>
  <c r="AO2265" i="1"/>
  <c r="AP2265" i="1"/>
  <c r="AP2108" i="1"/>
  <c r="AO2108" i="1"/>
  <c r="AO2292" i="1"/>
  <c r="AP2292" i="1"/>
  <c r="AO2200" i="1"/>
  <c r="AP2200" i="1"/>
  <c r="AO2326" i="1"/>
  <c r="AP2326" i="1"/>
  <c r="AP2546" i="1"/>
  <c r="AO2546" i="1"/>
  <c r="AO1070" i="1"/>
  <c r="AP1070" i="1"/>
  <c r="AO1604" i="1"/>
  <c r="AP1604" i="1"/>
  <c r="AO1553" i="1"/>
  <c r="AP1553" i="1"/>
  <c r="AO1867" i="1"/>
  <c r="AP1867" i="1"/>
  <c r="AO2004" i="1"/>
  <c r="AP2004" i="1"/>
  <c r="AP2300" i="1"/>
  <c r="AO2300" i="1"/>
  <c r="AO2148" i="1"/>
  <c r="AP2148" i="1"/>
  <c r="AO2316" i="1"/>
  <c r="AP2316" i="1"/>
  <c r="AO2332" i="1"/>
  <c r="AP2332" i="1"/>
  <c r="AP2455" i="1"/>
  <c r="AO2455" i="1"/>
  <c r="AP2282" i="1"/>
  <c r="AO2282" i="1"/>
  <c r="AO574" i="1"/>
  <c r="AP574" i="1"/>
  <c r="AO1036" i="1"/>
  <c r="AP1036" i="1"/>
  <c r="AO790" i="1"/>
  <c r="AP790" i="1"/>
  <c r="AO744" i="1"/>
  <c r="AP744" i="1"/>
  <c r="AO866" i="1"/>
  <c r="AP866" i="1"/>
  <c r="AP1629" i="1"/>
  <c r="AO1629" i="1"/>
  <c r="AP689" i="1"/>
  <c r="AO689" i="1"/>
  <c r="AP827" i="1"/>
  <c r="AO827" i="1"/>
  <c r="AP929" i="1"/>
  <c r="AO929" i="1"/>
  <c r="AO1159" i="1"/>
  <c r="AP1159" i="1"/>
  <c r="AO1829" i="1"/>
  <c r="AP1829" i="1"/>
  <c r="AO940" i="1"/>
  <c r="AP940" i="1"/>
  <c r="AP605" i="1"/>
  <c r="AO605" i="1"/>
  <c r="AO1468" i="1"/>
  <c r="AP1468" i="1"/>
  <c r="AO1625" i="1"/>
  <c r="AP1625" i="1"/>
  <c r="AP712" i="1"/>
  <c r="AO712" i="1"/>
  <c r="AO1837" i="1"/>
  <c r="AP1837" i="1"/>
  <c r="AP893" i="1"/>
  <c r="AO893" i="1"/>
  <c r="AO771" i="1"/>
  <c r="AP771" i="1"/>
  <c r="AO1382" i="1"/>
  <c r="AP1382" i="1"/>
  <c r="AO1248" i="1"/>
  <c r="AP1248" i="1"/>
  <c r="AO1259" i="1"/>
  <c r="AP1259" i="1"/>
  <c r="AP1000" i="1"/>
  <c r="AO1000" i="1"/>
  <c r="AO752" i="1"/>
  <c r="AP752" i="1"/>
  <c r="AP617" i="1"/>
  <c r="AO617" i="1"/>
  <c r="AO1136" i="1"/>
  <c r="AP1136" i="1"/>
  <c r="AP1089" i="1"/>
  <c r="AO1089" i="1"/>
  <c r="AO710" i="1"/>
  <c r="AP710" i="1"/>
  <c r="AP1209" i="1"/>
  <c r="AO1209" i="1"/>
  <c r="AO787" i="1"/>
  <c r="AP787" i="1"/>
  <c r="AO759" i="1"/>
  <c r="AP759" i="1"/>
  <c r="AO1324" i="1"/>
  <c r="AP1324" i="1"/>
  <c r="AO864" i="1"/>
  <c r="AP864" i="1"/>
  <c r="AP629" i="1"/>
  <c r="AO629" i="1"/>
  <c r="AO1116" i="1"/>
  <c r="AP1116" i="1"/>
  <c r="AO1267" i="1"/>
  <c r="AP1267" i="1"/>
  <c r="AO874" i="1"/>
  <c r="AP874" i="1"/>
  <c r="AO670" i="1"/>
  <c r="AP670" i="1"/>
  <c r="AO1858" i="1"/>
  <c r="AP1858" i="1"/>
  <c r="AO1381" i="1"/>
  <c r="AP1381" i="1"/>
  <c r="AO792" i="1"/>
  <c r="AP792" i="1"/>
  <c r="AO798" i="1"/>
  <c r="AP798" i="1"/>
  <c r="AO1207" i="1"/>
  <c r="AP1207" i="1"/>
  <c r="AP928" i="1"/>
  <c r="AO928" i="1"/>
  <c r="AO926" i="1"/>
  <c r="AP926" i="1"/>
  <c r="AO588" i="1"/>
  <c r="AP588" i="1"/>
  <c r="AP1149" i="1"/>
  <c r="AO1149" i="1"/>
  <c r="AO1100" i="1"/>
  <c r="AP1100" i="1"/>
  <c r="AO615" i="1"/>
  <c r="AP615" i="1"/>
  <c r="AO1531" i="1"/>
  <c r="AP1531" i="1"/>
  <c r="AO1930" i="1"/>
  <c r="AP1930" i="1"/>
  <c r="AP1383" i="1"/>
  <c r="AO1383" i="1"/>
  <c r="AO1502" i="1"/>
  <c r="AP1502" i="1"/>
  <c r="AO2243" i="1"/>
  <c r="AP2243" i="1"/>
  <c r="AO2482" i="1"/>
  <c r="AP2482" i="1"/>
  <c r="AP2473" i="1"/>
  <c r="AO2473" i="1"/>
  <c r="AO1189" i="1"/>
  <c r="AP1189" i="1"/>
  <c r="AP2132" i="1"/>
  <c r="AO2132" i="1"/>
  <c r="AO2289" i="1"/>
  <c r="AP2289" i="1"/>
  <c r="AO1943" i="1"/>
  <c r="AP1943" i="1"/>
  <c r="AO1241" i="1"/>
  <c r="AP1241" i="1"/>
  <c r="AO1750" i="1"/>
  <c r="AP1750" i="1"/>
  <c r="AO2295" i="1"/>
  <c r="AP2295" i="1"/>
  <c r="AO2130" i="1"/>
  <c r="AP2130" i="1"/>
  <c r="AO1157" i="1"/>
  <c r="AP1157" i="1"/>
  <c r="AO1656" i="1"/>
  <c r="AP1656" i="1"/>
  <c r="AO2041" i="1"/>
  <c r="AP2041" i="1"/>
  <c r="AO2301" i="1"/>
  <c r="AP2301" i="1"/>
  <c r="AO1800" i="1"/>
  <c r="AP1800" i="1"/>
  <c r="AO2209" i="1"/>
  <c r="AP2209" i="1"/>
  <c r="AO2107" i="1"/>
  <c r="AP2107" i="1"/>
  <c r="AO1672" i="1"/>
  <c r="AP1672" i="1"/>
  <c r="AO754" i="1"/>
  <c r="AP754" i="1"/>
  <c r="AP1838" i="1"/>
  <c r="AO1838" i="1"/>
  <c r="AP1713" i="1"/>
  <c r="AO1713" i="1"/>
  <c r="AO1523" i="1"/>
  <c r="AP1523" i="1"/>
  <c r="AP1671" i="1"/>
  <c r="AO1671" i="1"/>
  <c r="AO2115" i="1"/>
  <c r="AP2115" i="1"/>
  <c r="AO2489" i="1"/>
  <c r="AP2489" i="1"/>
  <c r="AO2472" i="1"/>
  <c r="AP2472" i="1"/>
  <c r="AO1220" i="1"/>
  <c r="AP1220" i="1"/>
  <c r="AO1869" i="1"/>
  <c r="AP1869" i="1"/>
  <c r="AO1538" i="1"/>
  <c r="AP1538" i="1"/>
  <c r="AO1405" i="1"/>
  <c r="AP1405" i="1"/>
  <c r="AP1785" i="1"/>
  <c r="AO1785" i="1"/>
  <c r="AO888" i="1"/>
  <c r="AP888" i="1"/>
  <c r="AO1980" i="1"/>
  <c r="AP1980" i="1"/>
  <c r="AO2219" i="1"/>
  <c r="AP2219" i="1"/>
  <c r="AO2500" i="1"/>
  <c r="AP2500" i="1"/>
  <c r="AO1938" i="1"/>
  <c r="AP1938" i="1"/>
  <c r="AO1414" i="1"/>
  <c r="AP1414" i="1"/>
  <c r="AO1029" i="1"/>
  <c r="AP1029" i="1"/>
  <c r="AO2052" i="1"/>
  <c r="AP2052" i="1"/>
  <c r="AO2508" i="1"/>
  <c r="AP2508" i="1"/>
  <c r="AO2057" i="1"/>
  <c r="AP2057" i="1"/>
  <c r="AO1612" i="1"/>
  <c r="AP1612" i="1"/>
  <c r="AO2290" i="1"/>
  <c r="AP2290" i="1"/>
  <c r="AO2142" i="1"/>
  <c r="AP2142" i="1"/>
  <c r="AP1509" i="1"/>
  <c r="AO1509" i="1"/>
  <c r="AP2066" i="1"/>
  <c r="AO2066" i="1"/>
  <c r="AP2294" i="1"/>
  <c r="AO2294" i="1"/>
  <c r="AP2516" i="1"/>
  <c r="AO2516" i="1"/>
  <c r="AO2513" i="1"/>
  <c r="AP2513" i="1"/>
  <c r="AO2442" i="1"/>
  <c r="AP2442" i="1"/>
  <c r="AO2074" i="1"/>
  <c r="AP2074" i="1"/>
  <c r="AO1250" i="1"/>
  <c r="AP1250" i="1"/>
  <c r="AO1803" i="1"/>
  <c r="AP1803" i="1"/>
  <c r="AO1630" i="1"/>
  <c r="AP1630" i="1"/>
  <c r="AO2071" i="1"/>
  <c r="AP2071" i="1"/>
  <c r="AO2299" i="1"/>
  <c r="AP2299" i="1"/>
  <c r="AO2520" i="1"/>
  <c r="AP2520" i="1"/>
  <c r="AP2450" i="1"/>
  <c r="AO2450" i="1"/>
  <c r="AO1576" i="1"/>
  <c r="AP1576" i="1"/>
  <c r="AO1913" i="1"/>
  <c r="AP1913" i="1"/>
  <c r="AO1929" i="1"/>
  <c r="AP1929" i="1"/>
  <c r="AO1399" i="1"/>
  <c r="AP1399" i="1"/>
  <c r="AO2225" i="1"/>
  <c r="AP2225" i="1"/>
  <c r="AO2170" i="1"/>
  <c r="AP2170" i="1"/>
  <c r="AO2463" i="1"/>
  <c r="AP2463" i="1"/>
  <c r="AO1556" i="1"/>
  <c r="AP1556" i="1"/>
  <c r="AO1199" i="1"/>
  <c r="AP1199" i="1"/>
  <c r="AP1539" i="1"/>
  <c r="AO1539" i="1"/>
  <c r="AO1987" i="1"/>
  <c r="AP1987" i="1"/>
  <c r="AO2279" i="1"/>
  <c r="AP2279" i="1"/>
  <c r="AP1797" i="1"/>
  <c r="AO1797" i="1"/>
  <c r="AO2553" i="1"/>
  <c r="AP2553" i="1"/>
  <c r="AO1386" i="1"/>
  <c r="AP1386" i="1"/>
  <c r="AP1605" i="1"/>
  <c r="AO1605" i="1"/>
  <c r="AO1506" i="1"/>
  <c r="AP1506" i="1"/>
  <c r="AO1851" i="1"/>
  <c r="AP1851" i="1"/>
  <c r="AP2042" i="1"/>
  <c r="AO2042" i="1"/>
  <c r="AP2276" i="1"/>
  <c r="AO2276" i="1"/>
  <c r="AO2501" i="1"/>
  <c r="AP2501" i="1"/>
  <c r="AO2376" i="1"/>
  <c r="AP2376" i="1"/>
  <c r="AO2532" i="1"/>
  <c r="AP2532" i="1"/>
  <c r="AO1481" i="1"/>
  <c r="AP1481" i="1"/>
  <c r="AO1854" i="1"/>
  <c r="AP1854" i="1"/>
  <c r="AP1317" i="1"/>
  <c r="AO1317" i="1"/>
  <c r="AO2358" i="1"/>
  <c r="AP2358" i="1"/>
  <c r="AO2237" i="1"/>
  <c r="AP2237" i="1"/>
  <c r="AO1909" i="1"/>
  <c r="AP1909" i="1"/>
  <c r="AO2363" i="1"/>
  <c r="AP2363" i="1"/>
  <c r="AO2413" i="1"/>
  <c r="AP2413" i="1"/>
  <c r="AO1879" i="1"/>
  <c r="AP1879" i="1"/>
  <c r="AO1326" i="1"/>
  <c r="AP1326" i="1"/>
  <c r="AO1654" i="1"/>
  <c r="AP1654" i="1"/>
  <c r="AO676" i="1"/>
  <c r="AP676" i="1"/>
  <c r="AO1534" i="1"/>
  <c r="AP1534" i="1"/>
  <c r="AO2268" i="1"/>
  <c r="AP2268" i="1"/>
  <c r="AO2073" i="1"/>
  <c r="AP2073" i="1"/>
  <c r="AO2453" i="1"/>
  <c r="AP2453" i="1"/>
  <c r="AP2420" i="1"/>
  <c r="AO2420" i="1"/>
  <c r="AO2538" i="1"/>
  <c r="AP2538" i="1"/>
  <c r="AO1813" i="1"/>
  <c r="AP1813" i="1"/>
  <c r="AP1281" i="1"/>
  <c r="AO1281" i="1"/>
  <c r="AP2000" i="1"/>
  <c r="AO2000" i="1"/>
  <c r="AO1470" i="1"/>
  <c r="AP1470" i="1"/>
  <c r="AO2536" i="1"/>
  <c r="AP2536" i="1"/>
  <c r="AO1512" i="1"/>
  <c r="AP1512" i="1"/>
  <c r="AO1830" i="1"/>
  <c r="AP1830" i="1"/>
  <c r="AO1296" i="1"/>
  <c r="AP1296" i="1"/>
  <c r="AP1940" i="1"/>
  <c r="AO1940" i="1"/>
  <c r="AO2254" i="1"/>
  <c r="AP2254" i="1"/>
  <c r="AO2129" i="1"/>
  <c r="AP2129" i="1"/>
  <c r="AO648" i="1"/>
  <c r="AP648" i="1"/>
  <c r="AO967" i="1"/>
  <c r="AP967" i="1"/>
  <c r="AP1013" i="1"/>
  <c r="AO1013" i="1"/>
  <c r="AO699" i="1"/>
  <c r="AP699" i="1"/>
  <c r="AO810" i="1"/>
  <c r="AP810" i="1"/>
  <c r="AO1249" i="1"/>
  <c r="AP1249" i="1"/>
  <c r="AP1067" i="1"/>
  <c r="AO1067" i="1"/>
  <c r="AO1870" i="1"/>
  <c r="AP1870" i="1"/>
  <c r="AO687" i="1"/>
  <c r="AP687" i="1"/>
  <c r="AO1223" i="1"/>
  <c r="AP1223" i="1"/>
  <c r="AO651" i="1"/>
  <c r="AP651" i="1"/>
  <c r="AO657" i="1"/>
  <c r="AP657" i="1"/>
  <c r="AO1819" i="1"/>
  <c r="AP1819" i="1"/>
  <c r="AP575" i="1"/>
  <c r="AO575" i="1"/>
  <c r="AO904" i="1"/>
  <c r="AP904" i="1"/>
  <c r="AO1129" i="1"/>
  <c r="AP1129" i="1"/>
  <c r="AO1110" i="1"/>
  <c r="AP1110" i="1"/>
  <c r="AO870" i="1"/>
  <c r="AP870" i="1"/>
  <c r="AO1270" i="1"/>
  <c r="AP1270" i="1"/>
  <c r="AP653" i="1"/>
  <c r="AO653" i="1"/>
  <c r="AO938" i="1"/>
  <c r="AP938" i="1"/>
  <c r="AO1146" i="1"/>
  <c r="AP1146" i="1"/>
  <c r="AO1175" i="1"/>
  <c r="AP1175" i="1"/>
  <c r="AP1563" i="1"/>
  <c r="AO1563" i="1"/>
  <c r="AO1277" i="1"/>
  <c r="AP1277" i="1"/>
  <c r="AO1084" i="1"/>
  <c r="AP1084" i="1"/>
  <c r="AO969" i="1"/>
  <c r="AP969" i="1"/>
  <c r="AO662" i="1"/>
  <c r="AP662" i="1"/>
  <c r="AO603" i="1"/>
  <c r="AP603" i="1"/>
  <c r="AO1115" i="1"/>
  <c r="AP1115" i="1"/>
  <c r="AO877" i="1"/>
  <c r="AP877" i="1"/>
  <c r="AO1784" i="1"/>
  <c r="AP1784" i="1"/>
  <c r="AP1287" i="1"/>
  <c r="AO1287" i="1"/>
  <c r="AO658" i="1"/>
  <c r="AP658" i="1"/>
  <c r="AO1247" i="1"/>
  <c r="AP1247" i="1"/>
  <c r="AO1823" i="1"/>
  <c r="AP1823" i="1"/>
  <c r="AO1074" i="1"/>
  <c r="AP1074" i="1"/>
  <c r="AP982" i="1"/>
  <c r="AO982" i="1"/>
  <c r="AO795" i="1"/>
  <c r="AP795" i="1"/>
  <c r="AO835" i="1"/>
  <c r="AP835" i="1"/>
  <c r="AO1226" i="1"/>
  <c r="AP1226" i="1"/>
  <c r="AP1293" i="1"/>
  <c r="AO1293" i="1"/>
  <c r="AO1099" i="1"/>
  <c r="AP1099" i="1"/>
  <c r="AO832" i="1"/>
  <c r="AP832" i="1"/>
  <c r="AO705" i="1"/>
  <c r="AP705" i="1"/>
  <c r="AO1124" i="1"/>
  <c r="AP1124" i="1"/>
  <c r="AO896" i="1"/>
  <c r="AP896" i="1"/>
  <c r="AO733" i="1"/>
  <c r="AP733" i="1"/>
  <c r="AO2496" i="1"/>
  <c r="AP2496" i="1"/>
  <c r="AO1142" i="1"/>
  <c r="AP1142" i="1"/>
  <c r="AO2124" i="1"/>
  <c r="AP2124" i="1"/>
  <c r="AO1622" i="1"/>
  <c r="AP1622" i="1"/>
  <c r="AP2131" i="1"/>
  <c r="AO2131" i="1"/>
  <c r="AO1030" i="1"/>
  <c r="AP1030" i="1"/>
  <c r="AO1751" i="1"/>
  <c r="AP1751" i="1"/>
  <c r="AO2082" i="1"/>
  <c r="AP2082" i="1"/>
  <c r="AO1919" i="1"/>
  <c r="AP1919" i="1"/>
  <c r="AP2402" i="1"/>
  <c r="AO2402" i="1"/>
  <c r="AO1728" i="1"/>
  <c r="AP1728" i="1"/>
  <c r="AO1607" i="1"/>
  <c r="AP1607" i="1"/>
  <c r="AO1500" i="1"/>
  <c r="AP1500" i="1"/>
  <c r="AO2499" i="1"/>
  <c r="AP2499" i="1"/>
  <c r="AO2164" i="1"/>
  <c r="AP2164" i="1"/>
  <c r="AO1739" i="1"/>
  <c r="AP1739" i="1"/>
  <c r="AO2205" i="1"/>
  <c r="AP2205" i="1"/>
  <c r="AP1449" i="1"/>
  <c r="AO1449" i="1"/>
  <c r="AO1082" i="1"/>
  <c r="AP1082" i="1"/>
  <c r="AO2161" i="1"/>
  <c r="AP2161" i="1"/>
  <c r="AO2235" i="1"/>
  <c r="AP2235" i="1"/>
  <c r="AO2355" i="1"/>
  <c r="AP2355" i="1"/>
  <c r="AO2427" i="1"/>
  <c r="AP2427" i="1"/>
  <c r="AO1669" i="1"/>
  <c r="AP1669" i="1"/>
  <c r="AP905" i="1"/>
  <c r="AO905" i="1"/>
  <c r="AO2110" i="1"/>
  <c r="AP2110" i="1"/>
  <c r="AO2304" i="1"/>
  <c r="AP2304" i="1"/>
  <c r="AO789" i="1"/>
  <c r="AP789" i="1"/>
  <c r="AP2342" i="1"/>
  <c r="AO2342" i="1"/>
  <c r="AO1568" i="1"/>
  <c r="AP1568" i="1"/>
  <c r="AO1182" i="1"/>
  <c r="AP1182" i="1"/>
  <c r="AO991" i="1"/>
  <c r="AP991" i="1"/>
  <c r="AO2022" i="1"/>
  <c r="AP2022" i="1"/>
  <c r="AO1436" i="1"/>
  <c r="AP1436" i="1"/>
  <c r="AP1934" i="1"/>
  <c r="AO1934" i="1"/>
  <c r="AO1748" i="1"/>
  <c r="AP1748" i="1"/>
  <c r="AP1886" i="1"/>
  <c r="AO1886" i="1"/>
  <c r="AP2395" i="1"/>
  <c r="AO2395" i="1"/>
  <c r="AO2197" i="1"/>
  <c r="AP2197" i="1"/>
  <c r="AO2315" i="1"/>
  <c r="AP2315" i="1"/>
  <c r="AO1510" i="1"/>
  <c r="AP1510" i="1"/>
  <c r="AO1076" i="1"/>
  <c r="AP1076" i="1"/>
  <c r="AO1529" i="1"/>
  <c r="AP1529" i="1"/>
  <c r="AO1601" i="1"/>
  <c r="AP1601" i="1"/>
  <c r="AO2086" i="1"/>
  <c r="AP2086" i="1"/>
  <c r="AP1587" i="1"/>
  <c r="AO1587" i="1"/>
  <c r="AP2120" i="1"/>
  <c r="AO2120" i="1"/>
  <c r="AO2505" i="1"/>
  <c r="AP2505" i="1"/>
  <c r="AO1793" i="1"/>
  <c r="AP1793" i="1"/>
  <c r="AO1246" i="1"/>
  <c r="AP1246" i="1"/>
  <c r="AP1880" i="1"/>
  <c r="AO1880" i="1"/>
  <c r="AO1453" i="1"/>
  <c r="AP1453" i="1"/>
  <c r="AO1789" i="1"/>
  <c r="AP1789" i="1"/>
  <c r="AO1505" i="1"/>
  <c r="AP1505" i="1"/>
  <c r="AP2305" i="1"/>
  <c r="AO2305" i="1"/>
  <c r="AO2475" i="1"/>
  <c r="AP2475" i="1"/>
  <c r="AO1301" i="1"/>
  <c r="AP1301" i="1"/>
  <c r="AO1603" i="1"/>
  <c r="AP1603" i="1"/>
  <c r="AO1897" i="1"/>
  <c r="AP1897" i="1"/>
  <c r="AP1557" i="1"/>
  <c r="AO1557" i="1"/>
  <c r="AO1936" i="1"/>
  <c r="AP1936" i="1"/>
  <c r="AO1460" i="1"/>
  <c r="AP1460" i="1"/>
  <c r="AO1805" i="1"/>
  <c r="AP1805" i="1"/>
  <c r="AO1514" i="1"/>
  <c r="AP1514" i="1"/>
  <c r="AO2232" i="1"/>
  <c r="AP2232" i="1"/>
  <c r="AO2557" i="1"/>
  <c r="AP2557" i="1"/>
  <c r="AO2517" i="1"/>
  <c r="AP2517" i="1"/>
  <c r="AO1572" i="1"/>
  <c r="AP1572" i="1"/>
  <c r="AO1941" i="1"/>
  <c r="AP1941" i="1"/>
  <c r="AO1483" i="1"/>
  <c r="AP1483" i="1"/>
  <c r="AO1834" i="1"/>
  <c r="AP1834" i="1"/>
  <c r="AP1725" i="1"/>
  <c r="AO1725" i="1"/>
  <c r="AP2504" i="1"/>
  <c r="AO2504" i="1"/>
  <c r="AO2309" i="1"/>
  <c r="AP2309" i="1"/>
  <c r="AO2171" i="1"/>
  <c r="AP2171" i="1"/>
  <c r="AO2098" i="1"/>
  <c r="AP2098" i="1"/>
  <c r="AO2524" i="1"/>
  <c r="AP2524" i="1"/>
  <c r="AO2539" i="1"/>
  <c r="AP2539" i="1"/>
  <c r="AO1596" i="1"/>
  <c r="AP1596" i="1"/>
  <c r="AO1387" i="1"/>
  <c r="AP1387" i="1"/>
  <c r="AO1476" i="1"/>
  <c r="AP1476" i="1"/>
  <c r="AO2217" i="1"/>
  <c r="AP2217" i="1"/>
  <c r="AP2288" i="1"/>
  <c r="AO2288" i="1"/>
  <c r="AO1156" i="1"/>
  <c r="AP1156" i="1"/>
  <c r="AO1847" i="1"/>
  <c r="AP1847" i="1"/>
  <c r="AO1681" i="1"/>
  <c r="AP1681" i="1"/>
  <c r="AO1645" i="1"/>
  <c r="AP1645" i="1"/>
  <c r="AO1974" i="1"/>
  <c r="AP1974" i="1"/>
  <c r="AO2133" i="1"/>
  <c r="AP2133" i="1"/>
  <c r="AO1984" i="1"/>
  <c r="AP1984" i="1"/>
  <c r="AO912" i="1"/>
  <c r="AP912" i="1"/>
  <c r="AO1668" i="1"/>
  <c r="AP1668" i="1"/>
  <c r="AO961" i="1"/>
  <c r="AP961" i="1"/>
  <c r="AP1952" i="1"/>
  <c r="AO1952" i="1"/>
  <c r="AO2284" i="1"/>
  <c r="AP2284" i="1"/>
  <c r="AO1770" i="1"/>
  <c r="AP1770" i="1"/>
  <c r="AO2476" i="1"/>
  <c r="AP2476" i="1"/>
  <c r="AO1963" i="1"/>
  <c r="AP1963" i="1"/>
  <c r="AO1121" i="1"/>
  <c r="AP1121" i="1"/>
  <c r="AO1801" i="1"/>
  <c r="AP1801" i="1"/>
  <c r="AO1499" i="1"/>
  <c r="AP1499" i="1"/>
  <c r="AO1866" i="1"/>
  <c r="AP1866" i="1"/>
  <c r="AO1716" i="1"/>
  <c r="AP1716" i="1"/>
  <c r="AO2374" i="1"/>
  <c r="AP2374" i="1"/>
  <c r="AO1918" i="1"/>
  <c r="AP1918" i="1"/>
  <c r="AO2178" i="1"/>
  <c r="AP2178" i="1"/>
  <c r="AO1172" i="1"/>
  <c r="AP1172" i="1"/>
  <c r="AO2377" i="1"/>
  <c r="AP2377" i="1"/>
  <c r="AO1667" i="1"/>
  <c r="AP1667" i="1"/>
  <c r="AO1034" i="1"/>
  <c r="AP1034" i="1"/>
  <c r="AO1714" i="1"/>
  <c r="AP1714" i="1"/>
  <c r="AO2273" i="1"/>
  <c r="AP2273" i="1"/>
  <c r="AO2077" i="1"/>
  <c r="AP2077" i="1"/>
  <c r="AO2461" i="1"/>
  <c r="AP2461" i="1"/>
  <c r="AO2425" i="1"/>
  <c r="AP2425" i="1"/>
  <c r="AP1910" i="1"/>
  <c r="AO1910" i="1"/>
  <c r="AO1619" i="1"/>
  <c r="AP1619" i="1"/>
  <c r="AO1493" i="1"/>
  <c r="AP1493" i="1"/>
  <c r="AO2109" i="1"/>
  <c r="AP2109" i="1"/>
  <c r="AO1962" i="1"/>
  <c r="AP1962" i="1"/>
  <c r="AO2242" i="1"/>
  <c r="AP2242" i="1"/>
  <c r="AO1126" i="1"/>
  <c r="AP1126" i="1"/>
  <c r="AO2101" i="1"/>
  <c r="AP2101" i="1"/>
  <c r="AO2493" i="1"/>
  <c r="AP2493" i="1"/>
  <c r="AO1494" i="1"/>
  <c r="AP1494" i="1"/>
  <c r="AO1198" i="1"/>
  <c r="AP1198" i="1"/>
  <c r="AO1176" i="1"/>
  <c r="AP1176" i="1"/>
  <c r="AO1421" i="1"/>
  <c r="AP1421" i="1"/>
  <c r="AO777" i="1"/>
  <c r="AP777" i="1"/>
  <c r="AO1154" i="1"/>
  <c r="AP1154" i="1"/>
  <c r="AO1253" i="1"/>
  <c r="AP1253" i="1"/>
  <c r="AO1213" i="1"/>
  <c r="AP1213" i="1"/>
  <c r="AP1743" i="1"/>
  <c r="AO1743" i="1"/>
  <c r="AP1701" i="1"/>
  <c r="AO1701" i="1"/>
  <c r="AO1303" i="1"/>
  <c r="AP1303" i="1"/>
  <c r="AO579" i="1"/>
  <c r="AP579" i="1"/>
  <c r="AO1364" i="1"/>
  <c r="AP1364" i="1"/>
  <c r="AO1104" i="1"/>
  <c r="AP1104" i="1"/>
  <c r="AO1120" i="1"/>
  <c r="AP1120" i="1"/>
  <c r="AP1808" i="1"/>
  <c r="AO1808" i="1"/>
  <c r="AO751" i="1"/>
  <c r="AP751" i="1"/>
  <c r="AO728" i="1"/>
  <c r="AP728" i="1"/>
  <c r="AO1729" i="1"/>
  <c r="AP1729" i="1"/>
  <c r="AO1017" i="1"/>
  <c r="AP1017" i="1"/>
  <c r="AO1145" i="1"/>
  <c r="AP1145" i="1"/>
  <c r="AO895" i="1"/>
  <c r="AP895" i="1"/>
  <c r="AO644" i="1"/>
  <c r="AP644" i="1"/>
  <c r="AO1316" i="1"/>
  <c r="AP1316" i="1"/>
  <c r="AP791" i="1"/>
  <c r="AO791" i="1"/>
  <c r="AO1028" i="1"/>
  <c r="AP1028" i="1"/>
  <c r="AO843" i="1"/>
  <c r="AP843" i="1"/>
  <c r="AO1472" i="1"/>
  <c r="AP1472" i="1"/>
  <c r="AO1429" i="1"/>
  <c r="AP1429" i="1"/>
  <c r="AO1282" i="1"/>
  <c r="AP1282" i="1"/>
  <c r="AO1361" i="1"/>
  <c r="AP1361" i="1"/>
  <c r="AO1687" i="1"/>
  <c r="AP1687" i="1"/>
  <c r="AO931" i="1"/>
  <c r="AP931" i="1"/>
  <c r="AO927" i="1"/>
  <c r="AP927" i="1"/>
  <c r="AO925" i="1"/>
  <c r="AP925" i="1"/>
  <c r="AO801" i="1"/>
  <c r="AP801" i="1"/>
  <c r="AP989" i="1"/>
  <c r="AO989" i="1"/>
  <c r="AO1384" i="1"/>
  <c r="AP1384" i="1"/>
  <c r="AP2456" i="1"/>
  <c r="AO2456" i="1"/>
  <c r="AO1554" i="1"/>
  <c r="AP1554" i="1"/>
  <c r="AO1875" i="1"/>
  <c r="AP1875" i="1"/>
  <c r="AO1723" i="1"/>
  <c r="AP1723" i="1"/>
  <c r="AO1590" i="1"/>
  <c r="AP1590" i="1"/>
  <c r="AO1526" i="1"/>
  <c r="AP1526" i="1"/>
  <c r="AP2563" i="1"/>
  <c r="AO2563" i="1"/>
  <c r="AO1579" i="1"/>
  <c r="AP1579" i="1"/>
  <c r="AO2291" i="1"/>
  <c r="AP2291" i="1"/>
  <c r="AO1397" i="1"/>
  <c r="AP1397" i="1"/>
  <c r="AO1771" i="1"/>
  <c r="AP1771" i="1"/>
  <c r="AO2285" i="1"/>
  <c r="AP2285" i="1"/>
  <c r="AO1430" i="1"/>
  <c r="AP1430" i="1"/>
  <c r="AO1075" i="1"/>
  <c r="AP1075" i="1"/>
  <c r="AO1947" i="1"/>
  <c r="AP1947" i="1"/>
  <c r="AO1650" i="1"/>
  <c r="AP1650" i="1"/>
  <c r="AO1763" i="1"/>
  <c r="AP1763" i="1"/>
  <c r="AO1865" i="1"/>
  <c r="AP1865" i="1"/>
  <c r="AO2407" i="1"/>
  <c r="AP2407" i="1"/>
  <c r="AO1496" i="1"/>
  <c r="AP1496" i="1"/>
  <c r="AO1822" i="1"/>
  <c r="AP1822" i="1"/>
  <c r="AO1702" i="1"/>
  <c r="AP1702" i="1"/>
  <c r="AP1491" i="1"/>
  <c r="AO1491" i="1"/>
  <c r="AO1957" i="1"/>
  <c r="AP1957" i="1"/>
  <c r="AO1441" i="1"/>
  <c r="AP1441" i="1"/>
  <c r="AO2179" i="1"/>
  <c r="AP2179" i="1"/>
  <c r="AO2027" i="1"/>
  <c r="AP2027" i="1"/>
  <c r="AP2210" i="1"/>
  <c r="AO2210" i="1"/>
  <c r="AO2087" i="1"/>
  <c r="AP2087" i="1"/>
  <c r="AO1853" i="1"/>
  <c r="AP1853" i="1"/>
  <c r="AO1780" i="1"/>
  <c r="AP1780" i="1"/>
  <c r="AO1105" i="1"/>
  <c r="AP1105" i="1"/>
  <c r="AO1756" i="1"/>
  <c r="AP1756" i="1"/>
  <c r="AO1200" i="1"/>
  <c r="AP1200" i="1"/>
  <c r="AO1151" i="1"/>
  <c r="AP1151" i="1"/>
  <c r="AO2322" i="1"/>
  <c r="AP2322" i="1"/>
  <c r="AO2040" i="1"/>
  <c r="AP2040" i="1"/>
  <c r="AO1374" i="1"/>
  <c r="AP1374" i="1"/>
  <c r="AO2560" i="1"/>
  <c r="AP2560" i="1"/>
  <c r="AO2321" i="1"/>
  <c r="AP2321" i="1"/>
  <c r="AO1592" i="1"/>
  <c r="AP1592" i="1"/>
  <c r="AO1547" i="1"/>
  <c r="AP1547" i="1"/>
  <c r="AP1928" i="1"/>
  <c r="AO1928" i="1"/>
  <c r="AO1985" i="1"/>
  <c r="AP1985" i="1"/>
  <c r="AP2228" i="1"/>
  <c r="AO2228" i="1"/>
  <c r="AO1471" i="1"/>
  <c r="AP1471" i="1"/>
  <c r="AO2490" i="1"/>
  <c r="AP2490" i="1"/>
  <c r="AO2525" i="1"/>
  <c r="AP2525" i="1"/>
  <c r="AP2480" i="1"/>
  <c r="AO2480" i="1"/>
  <c r="AO2477" i="1"/>
  <c r="AP2477" i="1"/>
  <c r="AO2310" i="1"/>
  <c r="AP2310" i="1"/>
  <c r="AO2011" i="1"/>
  <c r="AP2011" i="1"/>
  <c r="AO1504" i="1"/>
  <c r="AP1504" i="1"/>
  <c r="AO2544" i="1"/>
  <c r="AP2544" i="1"/>
  <c r="AO2488" i="1"/>
  <c r="AP2488" i="1"/>
  <c r="AO2485" i="1"/>
  <c r="AP2485" i="1"/>
  <c r="AO1349" i="1"/>
  <c r="AP1349" i="1"/>
  <c r="AO1620" i="1"/>
  <c r="AP1620" i="1"/>
  <c r="AO1903" i="1"/>
  <c r="AP1903" i="1"/>
  <c r="AO2314" i="1"/>
  <c r="AP2314" i="1"/>
  <c r="AO2020" i="1"/>
  <c r="AP2020" i="1"/>
  <c r="AO2250" i="1"/>
  <c r="AP2250" i="1"/>
  <c r="AO1543" i="1"/>
  <c r="AP1543" i="1"/>
  <c r="AO2535" i="1"/>
  <c r="AP2535" i="1"/>
  <c r="AO2549" i="1"/>
  <c r="AP2549" i="1"/>
  <c r="AO2502" i="1"/>
  <c r="AP2502" i="1"/>
  <c r="AO2507" i="1"/>
  <c r="AP2507" i="1"/>
  <c r="AO1955" i="1"/>
  <c r="AP1955" i="1"/>
  <c r="AO1474" i="1"/>
  <c r="AP1474" i="1"/>
  <c r="AO1759" i="1"/>
  <c r="AP1759" i="1"/>
  <c r="AO1360" i="1"/>
  <c r="AP1360" i="1"/>
  <c r="AO1809" i="1"/>
  <c r="AP1809" i="1"/>
  <c r="AO1091" i="1"/>
  <c r="AP1091" i="1"/>
  <c r="AP1641" i="1"/>
  <c r="AO1641" i="1"/>
  <c r="AO1709" i="1"/>
  <c r="AP1709" i="1"/>
  <c r="AP2341" i="1"/>
  <c r="AO2341" i="1"/>
  <c r="AO2458" i="1"/>
  <c r="AP2458" i="1"/>
  <c r="AP2138" i="1"/>
  <c r="AO2138" i="1"/>
  <c r="AP2258" i="1"/>
  <c r="AO2258" i="1"/>
  <c r="AO1925" i="1"/>
  <c r="AP1925" i="1"/>
  <c r="AP1719" i="1"/>
  <c r="AO1719" i="1"/>
  <c r="AO1700" i="1"/>
  <c r="AP1700" i="1"/>
  <c r="AP983" i="1"/>
  <c r="AO983" i="1"/>
  <c r="AO2067" i="1"/>
  <c r="AP2067" i="1"/>
  <c r="AO1887" i="1"/>
  <c r="AP1887" i="1"/>
  <c r="AO918" i="1"/>
  <c r="AP918" i="1"/>
  <c r="AO2017" i="1"/>
  <c r="AP2017" i="1"/>
  <c r="AO2051" i="1"/>
  <c r="AP2051" i="1"/>
  <c r="AO1861" i="1"/>
  <c r="AP1861" i="1"/>
  <c r="AO2056" i="1"/>
  <c r="AP2056" i="1"/>
  <c r="AO2460" i="1"/>
  <c r="AP2460" i="1"/>
  <c r="AO1642" i="1"/>
  <c r="AP1642" i="1"/>
  <c r="AO1402" i="1"/>
  <c r="AP1402" i="1"/>
  <c r="AO1899" i="1"/>
  <c r="AP1899" i="1"/>
  <c r="AO1362" i="1"/>
  <c r="AP1362" i="1"/>
  <c r="AO2137" i="1"/>
  <c r="AP2137" i="1"/>
  <c r="AO2177" i="1"/>
  <c r="AP2177" i="1"/>
  <c r="AO2373" i="1"/>
  <c r="AP2373" i="1"/>
  <c r="AO2136" i="1"/>
  <c r="AP2136" i="1"/>
  <c r="AO2451" i="1"/>
  <c r="AP2451" i="1"/>
  <c r="AP2306" i="1"/>
  <c r="AO2306" i="1"/>
  <c r="AP1443" i="1"/>
  <c r="AO1443" i="1"/>
  <c r="AO1690" i="1"/>
  <c r="AP1690" i="1"/>
  <c r="AO738" i="1"/>
  <c r="AP738" i="1"/>
  <c r="AO1565" i="1"/>
  <c r="AP1565" i="1"/>
  <c r="AO1884" i="1"/>
  <c r="AP1884" i="1"/>
  <c r="AO2375" i="1"/>
  <c r="AP2375" i="1"/>
  <c r="AO2070" i="1"/>
  <c r="AP2070" i="1"/>
  <c r="AO2518" i="1"/>
  <c r="AP2518" i="1"/>
  <c r="AO2531" i="1"/>
  <c r="AP2531" i="1"/>
  <c r="AP2149" i="1"/>
  <c r="AO2149" i="1"/>
  <c r="AO1536" i="1"/>
  <c r="AP1536" i="1"/>
  <c r="AO1339" i="1"/>
  <c r="AP1339" i="1"/>
  <c r="AP2252" i="1"/>
  <c r="AO2252" i="1"/>
  <c r="AO2410" i="1"/>
  <c r="AP2410" i="1"/>
  <c r="AO2340" i="1"/>
  <c r="AP2340" i="1"/>
  <c r="AO2483" i="1"/>
  <c r="AP2483" i="1"/>
  <c r="AO2423" i="1"/>
  <c r="AP2423" i="1"/>
  <c r="AO1902" i="1"/>
  <c r="AP1902" i="1"/>
  <c r="AO1372" i="1"/>
  <c r="AP1372" i="1"/>
  <c r="AO858" i="1"/>
  <c r="AP858" i="1"/>
  <c r="AO1540" i="1"/>
  <c r="AP1540" i="1"/>
  <c r="AO950" i="1"/>
  <c r="AP950" i="1"/>
  <c r="AO2034" i="1"/>
  <c r="AP2034" i="1"/>
  <c r="AO2236" i="1"/>
  <c r="AP2236" i="1"/>
  <c r="AO2466" i="1"/>
  <c r="AP2466" i="1"/>
  <c r="AO2075" i="1"/>
  <c r="AP2075" i="1"/>
  <c r="AP713" i="1"/>
  <c r="AO713" i="1"/>
  <c r="AO1408" i="1"/>
  <c r="AP1408" i="1"/>
  <c r="AP1755" i="1"/>
  <c r="AO1755" i="1"/>
  <c r="AO1721" i="1"/>
  <c r="AP1721" i="1"/>
  <c r="AO1183" i="1"/>
  <c r="AP1183" i="1"/>
  <c r="AO2081" i="1"/>
  <c r="AP2081" i="1"/>
  <c r="AO2037" i="1"/>
  <c r="AP2037" i="1"/>
  <c r="AO2356" i="1"/>
  <c r="AP2356" i="1"/>
  <c r="AO2194" i="1"/>
  <c r="AP2194" i="1"/>
  <c r="AP1073" i="1"/>
  <c r="AO1073" i="1"/>
  <c r="AO714" i="1"/>
  <c r="AP714" i="1"/>
  <c r="AP731" i="1"/>
  <c r="AO731" i="1"/>
  <c r="AO788" i="1"/>
  <c r="AP788" i="1"/>
  <c r="AO1023" i="1"/>
  <c r="AP1023" i="1"/>
  <c r="AP1155" i="1"/>
  <c r="AO1155" i="1"/>
  <c r="AO1012" i="1"/>
  <c r="AP1012" i="1"/>
  <c r="AO920" i="1"/>
  <c r="AP920" i="1"/>
  <c r="AO628" i="1"/>
  <c r="AP628" i="1"/>
  <c r="AO1212" i="1"/>
  <c r="AP1212" i="1"/>
  <c r="AO753" i="1"/>
  <c r="AP753" i="1"/>
  <c r="AO1559" i="1"/>
  <c r="AP1559" i="1"/>
  <c r="AO620" i="1"/>
  <c r="AP620" i="1"/>
  <c r="AO1762" i="1"/>
  <c r="AP1762" i="1"/>
  <c r="AO883" i="1"/>
  <c r="AP883" i="1"/>
  <c r="AP719" i="1"/>
  <c r="AO719" i="1"/>
  <c r="AO765" i="1"/>
  <c r="AP765" i="1"/>
  <c r="AO1340" i="1"/>
  <c r="AP1340" i="1"/>
  <c r="AP665" i="1"/>
  <c r="AO665" i="1"/>
  <c r="AO1292" i="1"/>
  <c r="AP1292" i="1"/>
  <c r="AO1577" i="1"/>
  <c r="AP1577" i="1"/>
  <c r="AO1184" i="1"/>
  <c r="AP1184" i="1"/>
  <c r="AO616" i="1"/>
  <c r="AP616" i="1"/>
  <c r="AP1593" i="1"/>
  <c r="AO1593" i="1"/>
  <c r="AO1336" i="1"/>
  <c r="AP1336" i="1"/>
  <c r="AO1400" i="1"/>
  <c r="AP1400" i="1"/>
  <c r="AP773" i="1"/>
  <c r="AO773" i="1"/>
  <c r="AO1367" i="1"/>
  <c r="AP1367" i="1"/>
  <c r="AO1385" i="1"/>
  <c r="AP1385" i="1"/>
  <c r="AO882" i="1"/>
  <c r="AP882" i="1"/>
  <c r="AP1031" i="1"/>
  <c r="AO1031" i="1"/>
  <c r="AO1416" i="1"/>
  <c r="AP1416" i="1"/>
  <c r="AO700" i="1"/>
  <c r="AP700" i="1"/>
  <c r="AP737" i="1"/>
  <c r="AO737" i="1"/>
  <c r="AO1024" i="1"/>
  <c r="AP1024" i="1"/>
  <c r="AO1006" i="1"/>
  <c r="AP1006" i="1"/>
  <c r="AP1503" i="1"/>
  <c r="AO1503" i="1"/>
  <c r="AP593" i="1"/>
  <c r="AO593" i="1"/>
  <c r="AO679" i="1"/>
  <c r="AP679" i="1"/>
  <c r="AO1561" i="1"/>
  <c r="AP1561" i="1"/>
  <c r="AP1868" i="1"/>
  <c r="AO1868" i="1"/>
  <c r="AO1205" i="1"/>
  <c r="AP1205" i="1"/>
  <c r="AO1354" i="1"/>
  <c r="AP1354" i="1"/>
  <c r="AO1606" i="1"/>
  <c r="AP1606" i="1"/>
  <c r="AO1906" i="1"/>
  <c r="AP1906" i="1"/>
  <c r="AO2176" i="1"/>
  <c r="AP2176" i="1"/>
  <c r="AO2352" i="1"/>
  <c r="AP2352" i="1"/>
  <c r="AO1991" i="1"/>
  <c r="AP1991" i="1"/>
  <c r="AO2391" i="1"/>
  <c r="AP2391" i="1"/>
  <c r="AP2491" i="1"/>
  <c r="AO2491" i="1"/>
  <c r="AO1448" i="1"/>
  <c r="AP1448" i="1"/>
  <c r="AO1939" i="1"/>
  <c r="AP1939" i="1"/>
  <c r="AO1498" i="1"/>
  <c r="AP1498" i="1"/>
  <c r="AO604" i="1"/>
  <c r="AP604" i="1"/>
  <c r="AO1772" i="1"/>
  <c r="AP1772" i="1"/>
  <c r="AO1961" i="1"/>
  <c r="AP1961" i="1"/>
  <c r="AO2218" i="1"/>
  <c r="AP2218" i="1"/>
  <c r="AO2202" i="1"/>
  <c r="AP2202" i="1"/>
  <c r="AO2111" i="1"/>
  <c r="AP2111" i="1"/>
  <c r="AP1545" i="1"/>
  <c r="AO1545" i="1"/>
  <c r="AO1786" i="1"/>
  <c r="AP1786" i="1"/>
  <c r="AO1162" i="1"/>
  <c r="AP1162" i="1"/>
  <c r="AP2090" i="1"/>
  <c r="AO2090" i="1"/>
  <c r="AO1628" i="1"/>
  <c r="AP1628" i="1"/>
  <c r="AO2327" i="1"/>
  <c r="AP2327" i="1"/>
  <c r="AO1640" i="1"/>
  <c r="AP1640" i="1"/>
  <c r="AP2084" i="1"/>
  <c r="AO2084" i="1"/>
  <c r="AO1102" i="1"/>
  <c r="AP1102" i="1"/>
  <c r="AP1826" i="1"/>
  <c r="AO1826" i="1"/>
  <c r="AO1261" i="1"/>
  <c r="AP1261" i="1"/>
  <c r="AO1344" i="1"/>
  <c r="AP1344" i="1"/>
  <c r="AO1698" i="1"/>
  <c r="AP1698" i="1"/>
  <c r="AO2139" i="1"/>
  <c r="AP2139" i="1"/>
  <c r="AO2331" i="1"/>
  <c r="AP2331" i="1"/>
  <c r="AO2116" i="1"/>
  <c r="AP2116" i="1"/>
  <c r="AO1111" i="1"/>
  <c r="AP1111" i="1"/>
  <c r="AO1566" i="1"/>
  <c r="AP1566" i="1"/>
  <c r="AO1276" i="1"/>
  <c r="AP1276" i="1"/>
  <c r="AP1832" i="1"/>
  <c r="AO1832" i="1"/>
  <c r="AO1280" i="1"/>
  <c r="AP1280" i="1"/>
  <c r="AO1388" i="1"/>
  <c r="AP1388" i="1"/>
  <c r="AO2100" i="1"/>
  <c r="AP2100" i="1"/>
  <c r="AP1820" i="1"/>
  <c r="AO1820" i="1"/>
  <c r="AO2154" i="1"/>
  <c r="AP2154" i="1"/>
  <c r="AO2335" i="1"/>
  <c r="AP2335" i="1"/>
  <c r="AO2085" i="1"/>
  <c r="AP2085" i="1"/>
  <c r="AO1883" i="1"/>
  <c r="AP1883" i="1"/>
  <c r="AO2140" i="1"/>
  <c r="AP2140" i="1"/>
  <c r="AO585" i="1"/>
  <c r="AP585" i="1"/>
  <c r="AO1358" i="1"/>
  <c r="AP1358" i="1"/>
  <c r="AO1631" i="1"/>
  <c r="AP1631" i="1"/>
  <c r="AO1908" i="1"/>
  <c r="AP1908" i="1"/>
  <c r="AO1495" i="1"/>
  <c r="AP1495" i="1"/>
  <c r="AO2319" i="1"/>
  <c r="AP2319" i="1"/>
  <c r="AP2024" i="1"/>
  <c r="AO2024" i="1"/>
  <c r="AP1167" i="1"/>
  <c r="AO1167" i="1"/>
  <c r="AO1662" i="1"/>
  <c r="AP1662" i="1"/>
  <c r="AO1428" i="1"/>
  <c r="AP1428" i="1"/>
  <c r="AO2229" i="1"/>
  <c r="AP2229" i="1"/>
  <c r="AO2049" i="1"/>
  <c r="AP2049" i="1"/>
  <c r="AO2359" i="1"/>
  <c r="AP2359" i="1"/>
  <c r="AP1964" i="1"/>
  <c r="AO1964" i="1"/>
  <c r="AP2431" i="1"/>
  <c r="AO2431" i="1"/>
  <c r="AP2414" i="1"/>
  <c r="AO2414" i="1"/>
  <c r="AO1680" i="1"/>
  <c r="AP1680" i="1"/>
  <c r="AO1562" i="1"/>
  <c r="AP1562" i="1"/>
  <c r="AO1548" i="1"/>
  <c r="AP1548" i="1"/>
  <c r="AO1992" i="1"/>
  <c r="AP1992" i="1"/>
  <c r="AP2318" i="1"/>
  <c r="AO2318" i="1"/>
  <c r="AO2238" i="1"/>
  <c r="AP2238" i="1"/>
  <c r="AO2112" i="1"/>
  <c r="AP2112" i="1"/>
  <c r="AO2196" i="1"/>
  <c r="AP2196" i="1"/>
  <c r="AP1653" i="1"/>
  <c r="AO1653" i="1"/>
  <c r="AO1885" i="1"/>
  <c r="AP1885" i="1"/>
  <c r="AO1923" i="1"/>
  <c r="AP1923" i="1"/>
  <c r="AO1705" i="1"/>
  <c r="AP1705" i="1"/>
  <c r="AO1752" i="1"/>
  <c r="AP1752" i="1"/>
  <c r="AO2152" i="1"/>
  <c r="AP2152" i="1"/>
  <c r="AP1988" i="1"/>
  <c r="AO1988" i="1"/>
  <c r="AO2158" i="1"/>
  <c r="AP2158" i="1"/>
  <c r="AP2498" i="1"/>
  <c r="AO2498" i="1"/>
  <c r="AP857" i="1"/>
  <c r="AO857" i="1"/>
  <c r="AO1711" i="1"/>
  <c r="AP1711" i="1"/>
  <c r="AP803" i="1"/>
  <c r="AO803" i="1"/>
  <c r="AO2079" i="1"/>
  <c r="AP2079" i="1"/>
  <c r="AO2303" i="1"/>
  <c r="AP2303" i="1"/>
  <c r="AO1788" i="1"/>
  <c r="AP1788" i="1"/>
  <c r="AO2393" i="1"/>
  <c r="AP2393" i="1"/>
  <c r="AP2438" i="1"/>
  <c r="AO2438" i="1"/>
  <c r="AO2541" i="1"/>
  <c r="AP2541" i="1"/>
  <c r="AO1541" i="1"/>
  <c r="AP1541" i="1"/>
  <c r="AO1836" i="1"/>
  <c r="AP1836" i="1"/>
  <c r="AO1525" i="1"/>
  <c r="AP1525" i="1"/>
  <c r="AO1871" i="1"/>
  <c r="AP1871" i="1"/>
  <c r="AO1356" i="1"/>
  <c r="AP1356" i="1"/>
  <c r="AO1722" i="1"/>
  <c r="AP1722" i="1"/>
  <c r="AP2383" i="1"/>
  <c r="AO2383" i="1"/>
  <c r="AP2192" i="1"/>
  <c r="AO2192" i="1"/>
  <c r="AP2360" i="1"/>
  <c r="AO2360" i="1"/>
  <c r="AO2487" i="1"/>
  <c r="AP2487" i="1"/>
  <c r="AO2422" i="1"/>
  <c r="AP2422" i="1"/>
  <c r="AO2452" i="1"/>
  <c r="AP2452" i="1"/>
  <c r="AO1795" i="1"/>
  <c r="AP1795" i="1"/>
  <c r="AO1256" i="1"/>
  <c r="AP1256" i="1"/>
  <c r="AO1643" i="1"/>
  <c r="AP1643" i="1"/>
  <c r="AO1686" i="1"/>
  <c r="AP1686" i="1"/>
  <c r="AO1954" i="1"/>
  <c r="AP1954" i="1"/>
  <c r="AO1489" i="1"/>
  <c r="AP1489" i="1"/>
  <c r="AO1986" i="1"/>
  <c r="AP1986" i="1"/>
  <c r="AO2206" i="1"/>
  <c r="AP2206" i="1"/>
  <c r="AO1736" i="1"/>
  <c r="AP1736" i="1"/>
  <c r="AO829" i="1"/>
  <c r="AP829" i="1"/>
  <c r="AO612" i="1"/>
  <c r="AP612" i="1"/>
  <c r="AO970" i="1"/>
  <c r="AP970" i="1"/>
  <c r="AO1237" i="1"/>
  <c r="AP1237" i="1"/>
  <c r="AO1273" i="1"/>
  <c r="AP1273" i="1"/>
  <c r="AP1419" i="1"/>
  <c r="AO1419" i="1"/>
  <c r="AO742" i="1"/>
  <c r="AP742" i="1"/>
  <c r="AO1042" i="1"/>
  <c r="AP1042" i="1"/>
  <c r="AO1442" i="1"/>
  <c r="AP1442" i="1"/>
  <c r="AO1018" i="1"/>
  <c r="AP1018" i="1"/>
  <c r="AO1291" i="1"/>
  <c r="AP1291" i="1"/>
  <c r="AO859" i="1"/>
  <c r="AP859" i="1"/>
  <c r="AO968" i="1"/>
  <c r="AP968" i="1"/>
  <c r="AO781" i="1"/>
  <c r="AP781" i="1"/>
  <c r="AO1135" i="1"/>
  <c r="AP1135" i="1"/>
  <c r="AO937" i="1"/>
  <c r="AP937" i="1"/>
  <c r="AO997" i="1"/>
  <c r="AP997" i="1"/>
  <c r="AO799" i="1"/>
  <c r="AP799" i="1"/>
  <c r="AO1066" i="1"/>
  <c r="AP1066" i="1"/>
  <c r="AO634" i="1"/>
  <c r="AP634" i="1"/>
  <c r="AP953" i="1"/>
  <c r="AO953" i="1"/>
  <c r="AO1103" i="1"/>
  <c r="AP1103" i="1"/>
  <c r="AO921" i="1"/>
  <c r="AP921" i="1"/>
  <c r="AP839" i="1"/>
  <c r="AO839" i="1"/>
  <c r="AO1011" i="1"/>
  <c r="AP1011" i="1"/>
  <c r="AO696" i="1"/>
  <c r="AP696" i="1"/>
  <c r="AO949" i="1"/>
  <c r="AP949" i="1"/>
  <c r="AO1352" i="1"/>
  <c r="AP1352" i="1"/>
  <c r="AO975" i="1"/>
  <c r="AP975" i="1"/>
  <c r="AO1058" i="1"/>
  <c r="AP1058" i="1"/>
  <c r="AO861" i="1"/>
  <c r="AP861" i="1"/>
  <c r="AO890" i="1"/>
  <c r="AP890" i="1"/>
  <c r="AO998" i="1"/>
  <c r="AP998" i="1"/>
  <c r="AO1229" i="1"/>
  <c r="AP1229" i="1"/>
  <c r="AO846" i="1"/>
  <c r="AP846" i="1"/>
  <c r="AO850" i="1"/>
  <c r="AP850" i="1"/>
  <c r="AO668" i="1"/>
  <c r="AP668" i="1"/>
  <c r="AO1586" i="1"/>
  <c r="AP1586" i="1"/>
  <c r="AO1097" i="1"/>
  <c r="AP1097" i="1"/>
  <c r="AP1647" i="1"/>
  <c r="AO1647" i="1"/>
  <c r="AO1048" i="1"/>
  <c r="AP1048" i="1"/>
  <c r="AO734" i="1"/>
  <c r="AP734" i="1"/>
  <c r="AO1202" i="1"/>
  <c r="AP1202" i="1"/>
  <c r="AO685" i="1"/>
  <c r="AP685" i="1"/>
  <c r="AP623" i="1"/>
  <c r="AO623" i="1"/>
  <c r="AO624" i="1"/>
  <c r="AP624" i="1"/>
  <c r="AO2495" i="1"/>
  <c r="AP2495" i="1"/>
  <c r="AO1560" i="1"/>
  <c r="AP1560" i="1"/>
  <c r="AO1626" i="1"/>
  <c r="AP1626" i="1"/>
  <c r="AP2030" i="1"/>
  <c r="AO2030" i="1"/>
  <c r="AO2362" i="1"/>
  <c r="AP2362" i="1"/>
  <c r="AO2412" i="1"/>
  <c r="AP2412" i="1"/>
  <c r="AP2348" i="1"/>
  <c r="AO2348" i="1"/>
  <c r="AO2417" i="1"/>
  <c r="AP2417" i="1"/>
  <c r="AO1706" i="1"/>
  <c r="AP1706" i="1"/>
  <c r="AO1447" i="1"/>
  <c r="AP1447" i="1"/>
  <c r="AO2189" i="1"/>
  <c r="AP2189" i="1"/>
  <c r="AO2045" i="1"/>
  <c r="AP2045" i="1"/>
  <c r="AO1286" i="1"/>
  <c r="AP1286" i="1"/>
  <c r="AP2330" i="1"/>
  <c r="AO2330" i="1"/>
  <c r="AO1993" i="1"/>
  <c r="AP1993" i="1"/>
  <c r="AO1746" i="1"/>
  <c r="AP1746" i="1"/>
  <c r="AO1092" i="1"/>
  <c r="AP1092" i="1"/>
  <c r="AP1131" i="1"/>
  <c r="AO1131" i="1"/>
  <c r="AO1792" i="1"/>
  <c r="AP1792" i="1"/>
  <c r="AO1252" i="1"/>
  <c r="AP1252" i="1"/>
  <c r="AO1618" i="1"/>
  <c r="AP1618" i="1"/>
  <c r="AO2125" i="1"/>
  <c r="AP2125" i="1"/>
  <c r="AO2053" i="1"/>
  <c r="AP2053" i="1"/>
  <c r="AO1661" i="1"/>
  <c r="AP1661" i="1"/>
  <c r="AP2522" i="1"/>
  <c r="AO2522" i="1"/>
  <c r="AO1555" i="1"/>
  <c r="AP1555" i="1"/>
  <c r="AO1806" i="1"/>
  <c r="AP1806" i="1"/>
  <c r="AP1221" i="1"/>
  <c r="AO1221" i="1"/>
  <c r="AO1636" i="1"/>
  <c r="AP1636" i="1"/>
  <c r="AP2095" i="1"/>
  <c r="AO2095" i="1"/>
  <c r="AO2076" i="1"/>
  <c r="AP2076" i="1"/>
  <c r="AO1997" i="1"/>
  <c r="AP1997" i="1"/>
  <c r="AO1730" i="1"/>
  <c r="AP1730" i="1"/>
  <c r="AO2550" i="1"/>
  <c r="AP2550" i="1"/>
  <c r="AO1818" i="1"/>
  <c r="AP1818" i="1"/>
  <c r="AO1646" i="1"/>
  <c r="AP1646" i="1"/>
  <c r="AO2028" i="1"/>
  <c r="AP2028" i="1"/>
  <c r="AO2343" i="1"/>
  <c r="AP2343" i="1"/>
  <c r="AO1578" i="1"/>
  <c r="AP1578" i="1"/>
  <c r="AO1949" i="1"/>
  <c r="AP1949" i="1"/>
  <c r="AO1840" i="1"/>
  <c r="AP1840" i="1"/>
  <c r="AO1734" i="1"/>
  <c r="AP1734" i="1"/>
  <c r="AO2263" i="1"/>
  <c r="AP2263" i="1"/>
  <c r="AO1564" i="1"/>
  <c r="AP1564" i="1"/>
  <c r="AO2566" i="1"/>
  <c r="AP2566" i="1"/>
  <c r="AO2567" i="1"/>
  <c r="AP2567" i="1"/>
  <c r="AO2562" i="1"/>
  <c r="AP2562" i="1"/>
  <c r="AO2506" i="1"/>
  <c r="AP2506" i="1"/>
  <c r="AO2512" i="1"/>
  <c r="AP2512" i="1"/>
  <c r="AP1773" i="1"/>
  <c r="AO1773" i="1"/>
  <c r="AO1582" i="1"/>
  <c r="AP1582" i="1"/>
  <c r="AO1935" i="1"/>
  <c r="AP1935" i="1"/>
  <c r="AO1942" i="1"/>
  <c r="AP1942" i="1"/>
  <c r="AO2183" i="1"/>
  <c r="AP2183" i="1"/>
  <c r="AO2317" i="1"/>
  <c r="AP2317" i="1"/>
  <c r="AO2484" i="1"/>
  <c r="AP2484" i="1"/>
  <c r="AO1507" i="1"/>
  <c r="AP1507" i="1"/>
  <c r="AO1812" i="1"/>
  <c r="AP1812" i="1"/>
  <c r="AO976" i="1"/>
  <c r="AP976" i="1"/>
  <c r="AO1216" i="1"/>
  <c r="AP1216" i="1"/>
  <c r="AO1828" i="1"/>
  <c r="AP1828" i="1"/>
  <c r="AO2260" i="1"/>
  <c r="AP2260" i="1"/>
  <c r="AP2114" i="1"/>
  <c r="AO2114" i="1"/>
  <c r="AP2287" i="1"/>
  <c r="AO2287" i="1"/>
  <c r="AO1893" i="1"/>
  <c r="AP1893" i="1"/>
  <c r="AO2530" i="1"/>
  <c r="AP2530" i="1"/>
  <c r="AO1333" i="1"/>
  <c r="AP1333" i="1"/>
  <c r="AO1438" i="1"/>
  <c r="AP1438" i="1"/>
  <c r="AO1391" i="1"/>
  <c r="AP1391" i="1"/>
  <c r="AP2186" i="1"/>
  <c r="AO2186" i="1"/>
  <c r="AO2382" i="1"/>
  <c r="AP2382" i="1"/>
  <c r="AO2146" i="1"/>
  <c r="AP2146" i="1"/>
  <c r="AP2006" i="1"/>
  <c r="AO2006" i="1"/>
  <c r="AO943" i="1"/>
  <c r="AP943" i="1"/>
  <c r="AO1462" i="1"/>
  <c r="AP1462" i="1"/>
  <c r="AO1679" i="1"/>
  <c r="AP1679" i="1"/>
  <c r="AP971" i="1"/>
  <c r="AO971" i="1"/>
  <c r="AP1569" i="1"/>
  <c r="AO1569" i="1"/>
  <c r="AO1895" i="1"/>
  <c r="AP1895" i="1"/>
  <c r="AO1973" i="1"/>
  <c r="AP1973" i="1"/>
  <c r="AO774" i="1"/>
  <c r="AP774" i="1"/>
  <c r="AP2162" i="1"/>
  <c r="AO2162" i="1"/>
  <c r="AO2190" i="1"/>
  <c r="AP2190" i="1"/>
  <c r="AO1194" i="1"/>
  <c r="AP1194" i="1"/>
  <c r="AO2256" i="1"/>
  <c r="AP2256" i="1"/>
  <c r="AO1967" i="1"/>
  <c r="AP1967" i="1"/>
  <c r="AO1206" i="1"/>
  <c r="AP1206" i="1"/>
  <c r="AO2424" i="1"/>
  <c r="AP2424" i="1"/>
  <c r="AO876" i="1"/>
  <c r="AP876" i="1"/>
  <c r="AP2251" i="1"/>
  <c r="AO2251" i="1"/>
  <c r="AO2064" i="1"/>
  <c r="AP2064" i="1"/>
  <c r="AO2388" i="1"/>
  <c r="AP2388" i="1"/>
  <c r="AO2445" i="1"/>
  <c r="AP2445" i="1"/>
  <c r="AO2436" i="1"/>
  <c r="AP2436" i="1"/>
  <c r="AO2411" i="1"/>
  <c r="AP2411" i="1"/>
  <c r="AO2568" i="1"/>
  <c r="AP2568" i="1"/>
  <c r="AP947" i="1"/>
  <c r="AO947" i="1"/>
  <c r="AO1322" i="1"/>
  <c r="AP1322" i="1"/>
  <c r="AO1134" i="1"/>
  <c r="AP1134" i="1"/>
  <c r="AO702" i="1"/>
  <c r="AP702" i="1"/>
  <c r="AO1313" i="1"/>
  <c r="AP1313" i="1"/>
  <c r="AO1133" i="1"/>
  <c r="AP1133" i="1"/>
  <c r="AO1298" i="1"/>
  <c r="AP1298" i="1"/>
  <c r="AP1856" i="1"/>
  <c r="AO1856" i="1"/>
  <c r="AO1378" i="1"/>
  <c r="AP1378" i="1"/>
  <c r="AO1139" i="1"/>
  <c r="AP1139" i="1"/>
  <c r="AP797" i="1"/>
  <c r="AO797" i="1"/>
  <c r="AO807" i="1"/>
  <c r="AP807" i="1"/>
  <c r="AO1132" i="1"/>
  <c r="AP1132" i="1"/>
  <c r="AO1138" i="1"/>
  <c r="AP1138" i="1"/>
  <c r="AO769" i="1"/>
  <c r="AP769" i="1"/>
  <c r="AO1279" i="1"/>
  <c r="AP1279" i="1"/>
  <c r="AO1242" i="1"/>
  <c r="AP1242" i="1"/>
  <c r="AO704" i="1"/>
  <c r="AP704" i="1"/>
  <c r="AO1204" i="1"/>
  <c r="AP1204" i="1"/>
  <c r="AO894" i="1"/>
  <c r="AP894" i="1"/>
  <c r="AO1342" i="1"/>
  <c r="AP1342" i="1"/>
  <c r="AP1185" i="1"/>
  <c r="AO1185" i="1"/>
  <c r="AO681" i="1"/>
  <c r="AP681" i="1"/>
  <c r="AP935" i="1"/>
  <c r="AO935" i="1"/>
  <c r="AO1849" i="1"/>
  <c r="AP1849" i="1"/>
  <c r="AO1327" i="1"/>
  <c r="AP1327" i="1"/>
  <c r="AO964" i="1"/>
  <c r="AP964" i="1"/>
  <c r="AO1390" i="1"/>
  <c r="AP1390" i="1"/>
  <c r="AP1001" i="1"/>
  <c r="AO1001" i="1"/>
  <c r="AP899" i="1"/>
  <c r="AO899" i="1"/>
  <c r="AO1174" i="1"/>
  <c r="AP1174" i="1"/>
  <c r="AP641" i="1"/>
  <c r="AO641" i="1"/>
  <c r="AO979" i="1"/>
  <c r="AP979" i="1"/>
  <c r="AO1265" i="1"/>
  <c r="AP1265" i="1"/>
  <c r="AO793" i="1"/>
  <c r="AP793" i="1"/>
  <c r="AO672" i="1"/>
  <c r="AP672" i="1"/>
  <c r="AO1486" i="1"/>
  <c r="AP1486" i="1"/>
  <c r="AP677" i="1"/>
  <c r="AO677" i="1"/>
  <c r="AO1320" i="1"/>
  <c r="AP1320" i="1"/>
  <c r="AO1165" i="1"/>
  <c r="AP1165" i="1"/>
  <c r="AO582" i="1"/>
  <c r="AP582" i="1"/>
  <c r="AO1697" i="1"/>
  <c r="AP1697" i="1"/>
  <c r="AO2223" i="1"/>
  <c r="AP2223" i="1"/>
  <c r="AO1306" i="1"/>
  <c r="AP1306" i="1"/>
  <c r="AO1570" i="1"/>
  <c r="AP1570" i="1"/>
  <c r="AO1873" i="1"/>
  <c r="AP1873" i="1"/>
  <c r="AO1266" i="1"/>
  <c r="AP1266" i="1"/>
  <c r="AO1632" i="1"/>
  <c r="AP1632" i="1"/>
  <c r="AO1368" i="1"/>
  <c r="AP1368" i="1"/>
  <c r="AP1611" i="1"/>
  <c r="AO1611" i="1"/>
  <c r="AO2035" i="1"/>
  <c r="AP2035" i="1"/>
  <c r="AP2366" i="1"/>
  <c r="AO2366" i="1"/>
  <c r="AP2180" i="1"/>
  <c r="AO2180" i="1"/>
  <c r="AO693" i="1"/>
  <c r="AP693" i="1"/>
  <c r="AO2443" i="1"/>
  <c r="AP2443" i="1"/>
  <c r="AO1732" i="1"/>
  <c r="AP1732" i="1"/>
  <c r="AO1944" i="1"/>
  <c r="AP1944" i="1"/>
  <c r="AO1477" i="1"/>
  <c r="AP1477" i="1"/>
  <c r="AO1794" i="1"/>
  <c r="AP1794" i="1"/>
  <c r="AO1965" i="1"/>
  <c r="AP1965" i="1"/>
  <c r="AO2193" i="1"/>
  <c r="AP2193" i="1"/>
  <c r="AO2055" i="1"/>
  <c r="AP2055" i="1"/>
  <c r="AP2216" i="1"/>
  <c r="AO2216" i="1"/>
  <c r="AP1802" i="1"/>
  <c r="AO1802" i="1"/>
  <c r="AO1744" i="1"/>
  <c r="AP1744" i="1"/>
  <c r="AO1956" i="1"/>
  <c r="AP1956" i="1"/>
  <c r="AP1054" i="1"/>
  <c r="AO1054" i="1"/>
  <c r="AO1799" i="1"/>
  <c r="AP1799" i="1"/>
  <c r="AO2091" i="1"/>
  <c r="AP2091" i="1"/>
  <c r="AO1532" i="1"/>
  <c r="AP1532" i="1"/>
  <c r="AO2015" i="1"/>
  <c r="AP2015" i="1"/>
  <c r="AO1754" i="1"/>
  <c r="AP1754" i="1"/>
  <c r="AO2212" i="1"/>
  <c r="AP2212" i="1"/>
  <c r="AO2266" i="1"/>
  <c r="AP2266" i="1"/>
  <c r="AO1583" i="1"/>
  <c r="AP1583" i="1"/>
  <c r="AO2159" i="1"/>
  <c r="AP2159" i="1"/>
  <c r="AO1608" i="1"/>
  <c r="AP1608" i="1"/>
  <c r="AO1294" i="1"/>
  <c r="AP1294" i="1"/>
  <c r="AO1860" i="1"/>
  <c r="AP1860" i="1"/>
  <c r="AO1289" i="1"/>
  <c r="AP1289" i="1"/>
  <c r="AO1664" i="1"/>
  <c r="AP1664" i="1"/>
  <c r="AO2104" i="1"/>
  <c r="AP2104" i="1"/>
  <c r="AO2353" i="1"/>
  <c r="AP2353" i="1"/>
  <c r="AO2099" i="1"/>
  <c r="AP2099" i="1"/>
  <c r="AO2061" i="1"/>
  <c r="AP2061" i="1"/>
  <c r="AO1927" i="1"/>
  <c r="AP1927" i="1"/>
  <c r="AP1485" i="1"/>
  <c r="AO1485" i="1"/>
  <c r="AO1764" i="1"/>
  <c r="AP1764" i="1"/>
  <c r="AO1410" i="1"/>
  <c r="AP1410" i="1"/>
  <c r="AO2313" i="1"/>
  <c r="AP2313" i="1"/>
  <c r="AO1766" i="1"/>
  <c r="AP1766" i="1"/>
  <c r="AO2345" i="1"/>
  <c r="AP2345" i="1"/>
  <c r="AO2533" i="1"/>
  <c r="AP2533" i="1"/>
  <c r="AO2543" i="1"/>
  <c r="AP2543" i="1"/>
  <c r="AP2462" i="1"/>
  <c r="AO2462" i="1"/>
  <c r="AO2351" i="1"/>
  <c r="AP2351" i="1"/>
  <c r="AO1951" i="1"/>
  <c r="AP1951" i="1"/>
  <c r="AP1395" i="1"/>
  <c r="AO1395" i="1"/>
  <c r="AO1003" i="1"/>
  <c r="AP1003" i="1"/>
  <c r="AO1915" i="1"/>
  <c r="AP1915" i="1"/>
  <c r="AO2230" i="1"/>
  <c r="AP2230" i="1"/>
  <c r="AO1045" i="1"/>
  <c r="AP1045" i="1"/>
  <c r="AO2058" i="1"/>
  <c r="AP2058" i="1"/>
  <c r="AP2311" i="1"/>
  <c r="AO2311" i="1"/>
  <c r="AO2121" i="1"/>
  <c r="AP2121" i="1"/>
  <c r="AO1517" i="1"/>
  <c r="AP1517" i="1"/>
  <c r="AO1835" i="1"/>
  <c r="AP1835" i="1"/>
  <c r="AO1872" i="1"/>
  <c r="AP1872" i="1"/>
  <c r="AO2337" i="1"/>
  <c r="AP2337" i="1"/>
  <c r="AP2144" i="1"/>
  <c r="AO2144" i="1"/>
  <c r="AO1406" i="1"/>
  <c r="AP1406" i="1"/>
  <c r="AO1666" i="1"/>
  <c r="AP1666" i="1"/>
  <c r="AO1912" i="1"/>
  <c r="AP1912" i="1"/>
  <c r="AO1932" i="1"/>
  <c r="AP1932" i="1"/>
  <c r="AP2156" i="1"/>
  <c r="AO2156" i="1"/>
  <c r="AO2005" i="1"/>
  <c r="AP2005" i="1"/>
  <c r="AO2386" i="1"/>
  <c r="AP2386" i="1"/>
  <c r="AO2244" i="1"/>
  <c r="AP2244" i="1"/>
  <c r="AO2029" i="1"/>
  <c r="AP2029" i="1"/>
  <c r="AO963" i="1"/>
  <c r="AP963" i="1"/>
  <c r="AO1490" i="1"/>
  <c r="AP1490" i="1"/>
  <c r="AO1718" i="1"/>
  <c r="AP1718" i="1"/>
  <c r="AO1720" i="1"/>
  <c r="AP1720" i="1"/>
  <c r="AP1055" i="1"/>
  <c r="AO1055" i="1"/>
  <c r="AO1911" i="1"/>
  <c r="AP1911" i="1"/>
  <c r="AP2054" i="1"/>
  <c r="AO2054" i="1"/>
  <c r="AO2097" i="1"/>
  <c r="AP2097" i="1"/>
  <c r="AP1904" i="1"/>
  <c r="AO1904" i="1"/>
  <c r="AO2440" i="1"/>
  <c r="AP2440" i="1"/>
  <c r="AO2551" i="1"/>
  <c r="AP2551" i="1"/>
  <c r="AO2214" i="1"/>
  <c r="AP2214" i="1"/>
  <c r="AO1039" i="1"/>
  <c r="AP1039" i="1"/>
  <c r="AO1774" i="1"/>
  <c r="AP1774" i="1"/>
  <c r="AP1844" i="1"/>
  <c r="AO1844" i="1"/>
  <c r="AO1688" i="1"/>
  <c r="AP1688" i="1"/>
  <c r="AO2328" i="1"/>
  <c r="AP2328" i="1"/>
  <c r="AO2226" i="1"/>
  <c r="AP2226" i="1"/>
  <c r="AO2135" i="1"/>
  <c r="AP2135" i="1"/>
  <c r="AO2361" i="1"/>
  <c r="AP2361" i="1"/>
  <c r="AO2409" i="1"/>
  <c r="AP2409" i="1"/>
  <c r="AP959" i="1"/>
  <c r="AO959" i="1"/>
  <c r="AP1125" i="1"/>
  <c r="AO1125" i="1"/>
  <c r="AO1002" i="1"/>
  <c r="AP1002" i="1"/>
  <c r="AO939" i="1"/>
  <c r="AP939" i="1"/>
  <c r="AO1232" i="1"/>
  <c r="AP1232" i="1"/>
  <c r="AO1051" i="1"/>
  <c r="AP1051" i="1"/>
  <c r="AO897" i="1"/>
  <c r="AP897" i="1"/>
  <c r="AP1892" i="1"/>
  <c r="AO1892" i="1"/>
  <c r="AO1412" i="1"/>
  <c r="AP1412" i="1"/>
  <c r="AP875" i="1"/>
  <c r="AO875" i="1"/>
  <c r="AO1693" i="1"/>
  <c r="AP1693" i="1"/>
  <c r="AO775" i="1"/>
  <c r="AP775" i="1"/>
  <c r="AO1332" i="1"/>
  <c r="AP1332" i="1"/>
  <c r="AO1417" i="1"/>
  <c r="AP1417" i="1"/>
  <c r="AO1260" i="1"/>
  <c r="AP1260" i="1"/>
  <c r="AP1311" i="1"/>
  <c r="AO1311" i="1"/>
  <c r="AO820" i="1"/>
  <c r="AP820" i="1"/>
  <c r="AO1010" i="1"/>
  <c r="AP1010" i="1"/>
  <c r="AO762" i="1"/>
  <c r="AP762" i="1"/>
  <c r="AO664" i="1"/>
  <c r="AP664" i="1"/>
  <c r="AP977" i="1"/>
  <c r="AO977" i="1"/>
  <c r="AO986" i="1"/>
  <c r="AP986" i="1"/>
  <c r="AO1778" i="1"/>
  <c r="AP1778" i="1"/>
  <c r="AO1283" i="1"/>
  <c r="AP1283" i="1"/>
  <c r="AP659" i="1"/>
  <c r="AO659" i="1"/>
  <c r="AP766" i="1"/>
  <c r="AO766" i="1"/>
  <c r="AO867" i="1"/>
  <c r="AP867" i="1"/>
  <c r="AO1465" i="1"/>
  <c r="AP1465" i="1"/>
  <c r="AO802" i="1"/>
  <c r="AP802" i="1"/>
  <c r="AP755" i="1"/>
  <c r="AO755" i="1"/>
  <c r="AO915" i="1"/>
  <c r="AP915" i="1"/>
  <c r="AO817" i="1"/>
  <c r="AP817" i="1"/>
  <c r="AO1815" i="1"/>
  <c r="AP1815" i="1"/>
  <c r="AO778" i="1"/>
  <c r="AP778" i="1"/>
  <c r="AO772" i="1"/>
  <c r="AP772" i="1"/>
  <c r="AP1215" i="1"/>
  <c r="AO1215" i="1"/>
  <c r="AO865" i="1"/>
  <c r="AP865" i="1"/>
  <c r="AP1143" i="1"/>
  <c r="AO1143" i="1"/>
  <c r="AO763" i="1"/>
  <c r="AP763" i="1"/>
  <c r="AP1407" i="1"/>
  <c r="AO1407" i="1"/>
  <c r="AO1357" i="1"/>
  <c r="AP1357" i="1"/>
  <c r="AO600" i="1"/>
  <c r="AP600" i="1"/>
  <c r="AO627" i="1"/>
  <c r="AP627" i="1"/>
  <c r="AP1401" i="1"/>
  <c r="AO1401" i="1"/>
  <c r="AO1833" i="1"/>
  <c r="AP1833" i="1"/>
  <c r="AO2014" i="1"/>
  <c r="AP2014" i="1"/>
  <c r="AO2338" i="1"/>
  <c r="AP2338" i="1"/>
  <c r="AP2384" i="1"/>
  <c r="AO2384" i="1"/>
  <c r="AO1920" i="1"/>
  <c r="AP1920" i="1"/>
  <c r="AO2364" i="1"/>
  <c r="AP2364" i="1"/>
  <c r="AO1995" i="1"/>
  <c r="AP1995" i="1"/>
  <c r="AP2509" i="1"/>
  <c r="AO2509" i="1"/>
  <c r="AO2368" i="1"/>
  <c r="AP2368" i="1"/>
  <c r="AO2430" i="1"/>
  <c r="AP2430" i="1"/>
  <c r="AO1454" i="1"/>
  <c r="AP1454" i="1"/>
  <c r="AO1519" i="1"/>
  <c r="AP1519" i="1"/>
  <c r="AO684" i="1"/>
  <c r="AP684" i="1"/>
  <c r="AO2227" i="1"/>
  <c r="AP2227" i="1"/>
  <c r="AO1331" i="1"/>
  <c r="AP1331" i="1"/>
  <c r="AO2470" i="1"/>
  <c r="AP2470" i="1"/>
  <c r="AO2134" i="1"/>
  <c r="AP2134" i="1"/>
  <c r="AO2007" i="1"/>
  <c r="AP2007" i="1"/>
  <c r="AP1467" i="1"/>
  <c r="AO1467" i="1"/>
  <c r="AO1524" i="1"/>
  <c r="AP1524" i="1"/>
  <c r="AO1488" i="1"/>
  <c r="AP1488" i="1"/>
  <c r="AO1969" i="1"/>
  <c r="AP1969" i="1"/>
  <c r="AP2198" i="1"/>
  <c r="AO2198" i="1"/>
  <c r="AO2231" i="1"/>
  <c r="AP2231" i="1"/>
  <c r="AP2240" i="1"/>
  <c r="AO2240" i="1"/>
  <c r="AO2478" i="1"/>
  <c r="AP2478" i="1"/>
  <c r="AO2143" i="1"/>
  <c r="AP2143" i="1"/>
  <c r="AO2033" i="1"/>
  <c r="AP2033" i="1"/>
  <c r="AP1479" i="1"/>
  <c r="AO1479" i="1"/>
  <c r="AP635" i="1"/>
  <c r="AO635" i="1"/>
  <c r="AO1530" i="1"/>
  <c r="AP1530" i="1"/>
  <c r="AO1081" i="1"/>
  <c r="AP1081" i="1"/>
  <c r="AO1516" i="1"/>
  <c r="AP1516" i="1"/>
  <c r="AO1810" i="1"/>
  <c r="AP1810" i="1"/>
  <c r="AO1978" i="1"/>
  <c r="AP1978" i="1"/>
  <c r="AP2096" i="1"/>
  <c r="AO2096" i="1"/>
  <c r="AO2255" i="1"/>
  <c r="AP2255" i="1"/>
  <c r="AP2528" i="1"/>
  <c r="AO2528" i="1"/>
  <c r="AO2039" i="1"/>
  <c r="AP2039" i="1"/>
  <c r="AO2050" i="1"/>
  <c r="AP2050" i="1"/>
  <c r="AP1137" i="1"/>
  <c r="AO1137" i="1"/>
  <c r="AO1824" i="1"/>
  <c r="AP1824" i="1"/>
  <c r="AO1418" i="1"/>
  <c r="AP1418" i="1"/>
  <c r="AO1966" i="1"/>
  <c r="AP1966" i="1"/>
  <c r="AO2163" i="1"/>
  <c r="AP2163" i="1"/>
  <c r="AO2399" i="1"/>
  <c r="AP2399" i="1"/>
  <c r="AO2173" i="1"/>
  <c r="AP2173" i="1"/>
  <c r="AO596" i="1"/>
  <c r="AP596" i="1"/>
  <c r="AO1959" i="1"/>
  <c r="AP1959" i="1"/>
  <c r="AP1814" i="1"/>
  <c r="AO1814" i="1"/>
  <c r="AP1101" i="1"/>
  <c r="AO1101" i="1"/>
  <c r="AO1658" i="1"/>
  <c r="AP1658" i="1"/>
  <c r="AO2208" i="1"/>
  <c r="AP2208" i="1"/>
  <c r="AP2102" i="1"/>
  <c r="AO2102" i="1"/>
  <c r="AO2249" i="1"/>
  <c r="AP2249" i="1"/>
  <c r="AO1602" i="1"/>
  <c r="AP1602" i="1"/>
  <c r="AO1724" i="1"/>
  <c r="AP1724" i="1"/>
  <c r="AO1487" i="1"/>
  <c r="AP1487" i="1"/>
  <c r="AO1715" i="1"/>
  <c r="AP1715" i="1"/>
  <c r="AP2072" i="1"/>
  <c r="AO2072" i="1"/>
  <c r="AO2093" i="1"/>
  <c r="AP2093" i="1"/>
  <c r="AO1975" i="1"/>
  <c r="AP1975" i="1"/>
  <c r="AO2464" i="1"/>
  <c r="AP2464" i="1"/>
  <c r="AO1086" i="1"/>
  <c r="AP1086" i="1"/>
  <c r="AO1609" i="1"/>
  <c r="AP1609" i="1"/>
  <c r="AO1315" i="1"/>
  <c r="AP1315" i="1"/>
  <c r="AO1558" i="1"/>
  <c r="AP1558" i="1"/>
  <c r="AO2009" i="1"/>
  <c r="AP2009" i="1"/>
  <c r="AO2153" i="1"/>
  <c r="AP2153" i="1"/>
  <c r="AO2334" i="1"/>
  <c r="AP2334" i="1"/>
  <c r="AO1960" i="1"/>
  <c r="AP1960" i="1"/>
  <c r="AP2336" i="1"/>
  <c r="AO2336" i="1"/>
  <c r="AO2016" i="1"/>
  <c r="AP2016" i="1"/>
  <c r="AP2270" i="1"/>
  <c r="AO2270" i="1"/>
  <c r="AO2297" i="1"/>
  <c r="AP2297" i="1"/>
  <c r="AO1450" i="1"/>
  <c r="AP1450" i="1"/>
  <c r="AO1427" i="1"/>
  <c r="AP1427" i="1"/>
  <c r="AO1726" i="1"/>
  <c r="AP1726" i="1"/>
  <c r="AO1827" i="1"/>
  <c r="AP1827" i="1"/>
  <c r="AO2195" i="1"/>
  <c r="AP2195" i="1"/>
  <c r="AO2151" i="1"/>
  <c r="AP2151" i="1"/>
  <c r="AO2542" i="1"/>
  <c r="AP2542" i="1"/>
  <c r="AO1404" i="1"/>
  <c r="AP1404" i="1"/>
  <c r="AO936" i="1"/>
  <c r="AP936" i="1"/>
  <c r="AO1580" i="1"/>
  <c r="AP1580" i="1"/>
  <c r="AO1432" i="1"/>
  <c r="AP1432" i="1"/>
  <c r="AO2308" i="1"/>
  <c r="AP2308" i="1"/>
  <c r="AO2526" i="1"/>
  <c r="AP2526" i="1"/>
  <c r="AO2459" i="1"/>
  <c r="AP2459" i="1"/>
  <c r="AO1518" i="1"/>
  <c r="AP1518" i="1"/>
  <c r="AO1458" i="1"/>
  <c r="AP1458" i="1"/>
  <c r="AO1271" i="1"/>
  <c r="AP1271" i="1"/>
  <c r="AO1900" i="1"/>
  <c r="AP1900" i="1"/>
  <c r="AP2552" i="1"/>
  <c r="AO2552" i="1"/>
  <c r="AO2561" i="1"/>
  <c r="AP2561" i="1"/>
  <c r="AO2471" i="1"/>
  <c r="AP2471" i="1"/>
  <c r="AO2320" i="1"/>
  <c r="AP2320" i="1"/>
  <c r="AO1022" i="1"/>
  <c r="AP1022" i="1"/>
  <c r="AO1032" i="1"/>
  <c r="AP1032" i="1"/>
  <c r="AO1217" i="1"/>
  <c r="AP1217" i="1"/>
  <c r="AO1065" i="1"/>
  <c r="AP1065" i="1"/>
  <c r="AO1077" i="1"/>
  <c r="AP1077" i="1"/>
  <c r="AO987" i="1"/>
  <c r="AP987" i="1"/>
  <c r="AO1451" i="1"/>
  <c r="AP1451" i="1"/>
  <c r="AO1033" i="1"/>
  <c r="AP1033" i="1"/>
  <c r="AO952" i="1"/>
  <c r="AP952" i="1"/>
  <c r="AO1148" i="1"/>
  <c r="AP1148" i="1"/>
  <c r="AO860" i="1"/>
  <c r="AP860" i="1"/>
  <c r="AO1144" i="1"/>
  <c r="AP1144" i="1"/>
  <c r="AO903" i="1"/>
  <c r="AP903" i="1"/>
  <c r="AO984" i="1"/>
  <c r="AP984" i="1"/>
  <c r="AO960" i="1"/>
  <c r="AP960" i="1"/>
  <c r="AO873" i="1"/>
  <c r="AP873" i="1"/>
  <c r="AO794" i="1"/>
  <c r="AP794" i="1"/>
  <c r="AP887" i="1"/>
  <c r="AO887" i="1"/>
  <c r="AO1712" i="1"/>
  <c r="AP1712" i="1"/>
  <c r="AP809" i="1"/>
  <c r="AO809" i="1"/>
  <c r="AO1064" i="1"/>
  <c r="AP1064" i="1"/>
  <c r="AO1153" i="1"/>
  <c r="AP1153" i="1"/>
  <c r="AP863" i="1"/>
  <c r="AO863" i="1"/>
  <c r="AO1170" i="1"/>
  <c r="AP1170" i="1"/>
  <c r="AO884" i="1"/>
  <c r="AP884" i="1"/>
  <c r="AO724" i="1"/>
  <c r="AP724" i="1"/>
  <c r="AO1187" i="1"/>
  <c r="AP1187" i="1"/>
  <c r="AO1466" i="1"/>
  <c r="AP1466" i="1"/>
  <c r="AO1166" i="1"/>
  <c r="AP1166" i="1"/>
  <c r="AO626" i="1"/>
  <c r="AP626" i="1"/>
  <c r="AP695" i="1"/>
  <c r="AO695" i="1"/>
  <c r="AO1535" i="1"/>
  <c r="AP1535" i="1"/>
  <c r="AO1258" i="1"/>
  <c r="AP1258" i="1"/>
  <c r="AO1123" i="1"/>
  <c r="AP1123" i="1"/>
  <c r="AP743" i="1"/>
  <c r="AO743" i="1"/>
  <c r="AP856" i="1"/>
  <c r="AO856" i="1"/>
  <c r="AP1695" i="1"/>
  <c r="AO1695" i="1"/>
  <c r="AO980" i="1"/>
  <c r="AP980" i="1"/>
  <c r="AO878" i="1"/>
  <c r="AP878" i="1"/>
  <c r="AO660" i="1"/>
  <c r="AP660" i="1"/>
  <c r="AQ2493" i="1"/>
  <c r="AQ1913" i="1"/>
  <c r="AQ2172" i="1"/>
  <c r="AQ2164" i="1"/>
  <c r="AQ2455" i="1"/>
  <c r="AQ572" i="1"/>
  <c r="AQ1748" i="1"/>
  <c r="AQ1936" i="1"/>
  <c r="AQ1991" i="1"/>
  <c r="AQ2335" i="1"/>
  <c r="AQ1323" i="1"/>
  <c r="AQ596" i="1"/>
  <c r="AQ771" i="1"/>
  <c r="AQ1600" i="1"/>
  <c r="AQ2003" i="1"/>
  <c r="AQ1546" i="1"/>
  <c r="AQ1510" i="1"/>
  <c r="AQ1741" i="1"/>
  <c r="AQ2384" i="1"/>
  <c r="AQ1544" i="1"/>
  <c r="AQ2119" i="1"/>
  <c r="AQ1727" i="1"/>
  <c r="AQ1845" i="1"/>
  <c r="AQ1312" i="1"/>
  <c r="AQ2199" i="1"/>
  <c r="AQ1644" i="1"/>
  <c r="AQ2529" i="1"/>
  <c r="AQ1674" i="1"/>
  <c r="AQ2435" i="1"/>
  <c r="AQ1210" i="1"/>
  <c r="AQ2175" i="1"/>
  <c r="AQ1765" i="1"/>
  <c r="AQ1677" i="1"/>
  <c r="AQ1515" i="1"/>
  <c r="AQ609" i="1"/>
  <c r="AQ1305" i="1"/>
  <c r="AQ1012" i="1"/>
  <c r="AQ1642" i="1"/>
  <c r="AQ1275" i="1"/>
  <c r="AQ1697" i="1"/>
  <c r="AQ1142" i="1"/>
  <c r="AQ2124" i="1"/>
  <c r="AQ1508" i="1"/>
  <c r="AQ1622" i="1"/>
  <c r="AQ2155" i="1"/>
  <c r="AQ1591" i="1"/>
  <c r="AQ1366" i="1"/>
  <c r="AQ2222" i="1"/>
  <c r="AQ1649" i="1"/>
  <c r="AQ2441" i="1"/>
  <c r="AQ1251" i="1"/>
  <c r="AQ2349" i="1"/>
  <c r="AQ633" i="1"/>
  <c r="AQ2364" i="1"/>
  <c r="AQ848" i="1"/>
  <c r="AQ1531" i="1"/>
  <c r="AQ668" i="1"/>
  <c r="AQ2267" i="1"/>
  <c r="AQ1383" i="1"/>
  <c r="AQ1028" i="1"/>
  <c r="AQ1905" i="1"/>
  <c r="AQ2316" i="1"/>
  <c r="AQ714" i="1"/>
  <c r="AQ582" i="1"/>
  <c r="AQ724" i="1"/>
  <c r="AQ2301" i="1"/>
  <c r="AQ655" i="1"/>
  <c r="AQ1073" i="1"/>
  <c r="AQ1011" i="1"/>
  <c r="AQ663" i="1"/>
  <c r="AQ603" i="1"/>
  <c r="AQ1067" i="1"/>
  <c r="AQ1029" i="1"/>
  <c r="AQ573" i="1"/>
  <c r="AQ2500" i="1"/>
  <c r="AQ1199" i="1"/>
  <c r="AQ1506" i="1"/>
  <c r="AQ978" i="1"/>
  <c r="AQ1790" i="1"/>
  <c r="AQ2013" i="1"/>
  <c r="AQ1214" i="1"/>
  <c r="AQ1065" i="1"/>
  <c r="AQ814" i="1"/>
  <c r="AQ1077" i="1"/>
  <c r="AQ624" i="1"/>
  <c r="AQ703" i="1"/>
  <c r="AQ1262" i="1"/>
  <c r="AQ1362" i="1"/>
  <c r="AQ620" i="1"/>
  <c r="AQ1155" i="1"/>
  <c r="AQ2340" i="1"/>
  <c r="AQ2501" i="1"/>
  <c r="AQ741" i="1"/>
  <c r="AQ706" i="1"/>
  <c r="AQ685" i="1"/>
  <c r="AQ749" i="1"/>
  <c r="AQ2408" i="1"/>
  <c r="AQ1350" i="1"/>
  <c r="AQ1751" i="1"/>
  <c r="AQ2082" i="1"/>
  <c r="AQ789" i="1"/>
  <c r="AQ1672" i="1"/>
  <c r="AQ1713" i="1"/>
  <c r="AQ1069" i="1"/>
  <c r="AQ1334" i="1"/>
  <c r="AQ1274" i="1"/>
  <c r="AQ1454" i="1"/>
  <c r="AQ1096" i="1"/>
  <c r="AQ594" i="1"/>
  <c r="AQ2543" i="1"/>
  <c r="AQ1617" i="1"/>
  <c r="AQ982" i="1"/>
  <c r="AQ896" i="1"/>
  <c r="AQ747" i="1"/>
  <c r="AQ2332" i="1"/>
  <c r="AQ819" i="1"/>
  <c r="AQ1780" i="1"/>
  <c r="AQ1105" i="1"/>
  <c r="AQ2011" i="1"/>
  <c r="AQ1349" i="1"/>
  <c r="AQ2507" i="1"/>
  <c r="AQ1759" i="1"/>
  <c r="AQ2458" i="1"/>
  <c r="AQ1887" i="1"/>
  <c r="AQ2373" i="1"/>
  <c r="AQ1443" i="1"/>
  <c r="AQ1768" i="1"/>
  <c r="AQ1928" i="1"/>
  <c r="AQ756" i="1"/>
  <c r="AQ1054" i="1"/>
  <c r="AQ1450" i="1"/>
  <c r="AQ1013" i="1"/>
  <c r="AQ2054" i="1"/>
  <c r="AQ1937" i="1"/>
  <c r="AQ2057" i="1"/>
  <c r="AQ2186" i="1"/>
  <c r="AQ581" i="1"/>
  <c r="AQ2007" i="1"/>
  <c r="AQ1574" i="1"/>
  <c r="AQ1556" i="1"/>
  <c r="AQ764" i="1"/>
  <c r="AQ689" i="1"/>
  <c r="AQ1733" i="1"/>
  <c r="AQ1897" i="1"/>
  <c r="AQ2517" i="1"/>
  <c r="AQ1522" i="1"/>
  <c r="AQ697" i="1"/>
  <c r="AQ998" i="1"/>
  <c r="AQ600" i="1"/>
  <c r="AQ2363" i="1"/>
  <c r="AQ2288" i="1"/>
  <c r="AQ1977" i="1"/>
  <c r="AQ954" i="1"/>
  <c r="AQ1128" i="1"/>
  <c r="AQ1055" i="1"/>
  <c r="AQ1962" i="1"/>
  <c r="AQ1447" i="1"/>
  <c r="AQ2102" i="1"/>
  <c r="AQ1580" i="1"/>
  <c r="AQ2362" i="1"/>
  <c r="AQ2412" i="1"/>
  <c r="AQ1569" i="1"/>
  <c r="AQ2284" i="1"/>
  <c r="AQ2053" i="1"/>
  <c r="AQ2343" i="1"/>
  <c r="AQ2287" i="1"/>
  <c r="AQ943" i="1"/>
  <c r="AQ1895" i="1"/>
  <c r="AQ2190" i="1"/>
  <c r="AQ1953" i="1"/>
  <c r="AQ969" i="1"/>
  <c r="AQ1594" i="1"/>
  <c r="AQ625" i="1"/>
  <c r="AQ2260" i="1"/>
  <c r="AQ673" i="1"/>
  <c r="AQ1539" i="1"/>
  <c r="AQ2067" i="1"/>
  <c r="AQ1364" i="1"/>
  <c r="AQ613" i="1"/>
  <c r="AQ612" i="1"/>
  <c r="AQ1089" i="1"/>
  <c r="AQ1215" i="1"/>
  <c r="AQ861" i="1"/>
  <c r="AQ1917" i="1"/>
  <c r="AQ1354" i="1"/>
  <c r="AQ2321" i="1"/>
  <c r="AQ2012" i="1"/>
  <c r="AQ986" i="1"/>
  <c r="AQ1154" i="1"/>
  <c r="AQ2351" i="1"/>
  <c r="AQ2085" i="1"/>
  <c r="AQ1018" i="1"/>
  <c r="AQ1237" i="1"/>
  <c r="AQ1145" i="1"/>
  <c r="AQ2198" i="1"/>
  <c r="AQ1523" i="1"/>
  <c r="AQ1582" i="1"/>
  <c r="AQ1516" i="1"/>
  <c r="AQ1129" i="1"/>
  <c r="AQ1373" i="1"/>
  <c r="AQ859" i="1"/>
  <c r="AQ1906" i="1"/>
  <c r="AQ1770" i="1"/>
  <c r="AQ1478" i="1"/>
  <c r="AQ2342" i="1"/>
  <c r="AQ723" i="1"/>
  <c r="AQ1442" i="1"/>
  <c r="AQ1634" i="1"/>
  <c r="AQ2063" i="1"/>
  <c r="AQ2439" i="1"/>
  <c r="AQ2273" i="1"/>
  <c r="AQ1451" i="1"/>
  <c r="AQ1430" i="1"/>
  <c r="AQ1438" i="1"/>
  <c r="AQ2445" i="1"/>
  <c r="AQ1174" i="1"/>
  <c r="AQ2230" i="1"/>
  <c r="AQ2237" i="1"/>
  <c r="AQ680" i="1"/>
  <c r="AQ2170" i="1"/>
  <c r="AQ1294" i="1"/>
  <c r="AQ693" i="1"/>
  <c r="AQ2015" i="1"/>
  <c r="AQ2266" i="1"/>
  <c r="AQ2104" i="1"/>
  <c r="AQ1764" i="1"/>
  <c r="AQ1550" i="1"/>
  <c r="AQ1324" i="1"/>
  <c r="AQ2156" i="1"/>
  <c r="AQ1119" i="1"/>
  <c r="AQ2151" i="1"/>
  <c r="AQ1511" i="1"/>
  <c r="AQ2326" i="1"/>
  <c r="AQ1716" i="1"/>
  <c r="AQ1217" i="1"/>
  <c r="AQ583" i="1"/>
  <c r="AQ1955" i="1"/>
  <c r="AQ1938" i="1"/>
  <c r="AQ674" i="1"/>
  <c r="AQ2318" i="1"/>
  <c r="AQ2166" i="1"/>
  <c r="AQ2492" i="1"/>
  <c r="AQ1484" i="1"/>
  <c r="AQ1521" i="1"/>
  <c r="AQ1485" i="1"/>
  <c r="AQ1399" i="1"/>
  <c r="AQ2337" i="1"/>
  <c r="AQ2282" i="1"/>
  <c r="AQ1804" i="1"/>
  <c r="AQ1083" i="1"/>
  <c r="AQ1970" i="1"/>
  <c r="AQ2431" i="1"/>
  <c r="AQ2530" i="1"/>
  <c r="AQ1588" i="1"/>
  <c r="AQ1542" i="1"/>
  <c r="AQ1410" i="1"/>
  <c r="AQ2526" i="1"/>
  <c r="AQ1752" i="1"/>
  <c r="AQ868" i="1"/>
  <c r="AQ2042" i="1"/>
  <c r="AQ1111" i="1"/>
  <c r="AQ2160" i="1"/>
  <c r="AQ992" i="1"/>
  <c r="AQ2396" i="1"/>
  <c r="AQ1663" i="1"/>
  <c r="AQ1919" i="1"/>
  <c r="AQ901" i="1"/>
  <c r="AQ1085" i="1"/>
  <c r="AQ1456" i="1"/>
  <c r="AQ815" i="1"/>
  <c r="AQ1725" i="1"/>
  <c r="AQ2524" i="1"/>
  <c r="AQ1596" i="1"/>
  <c r="AQ2217" i="1"/>
  <c r="AQ1882" i="1"/>
  <c r="AQ1963" i="1"/>
  <c r="AQ1714" i="1"/>
  <c r="AQ2051" i="1"/>
  <c r="AQ1654" i="1"/>
  <c r="AQ1131" i="1"/>
  <c r="AQ2125" i="1"/>
  <c r="AQ1636" i="1"/>
  <c r="AQ1692" i="1"/>
  <c r="AQ2381" i="1"/>
  <c r="AQ657" i="1"/>
  <c r="AQ679" i="1"/>
  <c r="AQ958" i="1"/>
  <c r="AQ2050" i="1"/>
  <c r="AQ2227" i="1"/>
  <c r="AQ1659" i="1"/>
  <c r="AQ753" i="1"/>
  <c r="AQ2417" i="1"/>
  <c r="AQ2045" i="1"/>
  <c r="AQ2330" i="1"/>
  <c r="AQ1670" i="1"/>
  <c r="AQ1661" i="1"/>
  <c r="AQ1806" i="1"/>
  <c r="AQ744" i="1"/>
  <c r="AQ1213" i="1"/>
  <c r="AQ601" i="1"/>
  <c r="AQ1390" i="1"/>
  <c r="AQ669" i="1"/>
  <c r="AQ1101" i="1"/>
  <c r="AQ1427" i="1"/>
  <c r="AQ1050" i="1"/>
  <c r="AQ608" i="1"/>
  <c r="AQ1185" i="1"/>
  <c r="AQ1463" i="1"/>
  <c r="AQ1852" i="1"/>
  <c r="AQ736" i="1"/>
  <c r="AQ1540" i="1"/>
  <c r="AQ715" i="1"/>
  <c r="AQ704" i="1"/>
  <c r="AQ970" i="1"/>
  <c r="AQ1113" i="1"/>
  <c r="AQ752" i="1"/>
  <c r="AQ1983" i="1"/>
  <c r="AQ1475" i="1"/>
  <c r="AQ728" i="1"/>
  <c r="AQ1042" i="1"/>
  <c r="AQ964" i="1"/>
  <c r="AQ1036" i="1"/>
  <c r="AQ2356" i="1"/>
  <c r="AQ988" i="1"/>
  <c r="AQ2518" i="1"/>
  <c r="AQ1960" i="1"/>
  <c r="AQ2097" i="1"/>
  <c r="AQ731" i="1"/>
  <c r="AQ2474" i="1"/>
  <c r="AQ1346" i="1"/>
  <c r="AQ2255" i="1"/>
  <c r="AQ762" i="1"/>
  <c r="AQ1781" i="1"/>
  <c r="AQ2233" i="1"/>
  <c r="AQ1786" i="1"/>
  <c r="AQ1457" i="1"/>
  <c r="AQ617" i="1"/>
  <c r="AQ579" i="1"/>
  <c r="AQ2193" i="1"/>
  <c r="AQ1368" i="1"/>
  <c r="AQ2197" i="1"/>
  <c r="AQ2531" i="1"/>
  <c r="AQ2454" i="1"/>
  <c r="AQ1958" i="1"/>
  <c r="AQ1348" i="1"/>
  <c r="AQ1254" i="1"/>
  <c r="AQ2415" i="1"/>
  <c r="AQ1078" i="1"/>
  <c r="AQ1177" i="1"/>
  <c r="AQ1791" i="1"/>
  <c r="AQ2081" i="1"/>
  <c r="AQ2092" i="1"/>
  <c r="AQ991" i="1"/>
  <c r="AQ997" i="1"/>
  <c r="AQ2068" i="1"/>
  <c r="AQ1401" i="1"/>
  <c r="AQ1499" i="1"/>
  <c r="AQ1862" i="1"/>
  <c r="AQ733" i="1"/>
  <c r="AQ648" i="1"/>
  <c r="AQ981" i="1"/>
  <c r="AQ910" i="1"/>
  <c r="AQ1017" i="1"/>
  <c r="AQ1176" i="1"/>
  <c r="AQ1044" i="1"/>
  <c r="AQ1212" i="1"/>
  <c r="AQ1688" i="1"/>
  <c r="AQ675" i="1"/>
  <c r="AQ590" i="1"/>
  <c r="AQ1081" i="1"/>
  <c r="AQ2457" i="1"/>
  <c r="AQ650" i="1"/>
  <c r="AQ2360" i="1"/>
  <c r="AQ1844" i="1"/>
  <c r="AQ1820" i="1"/>
  <c r="AQ585" i="1"/>
  <c r="AQ687" i="1"/>
  <c r="AQ699" i="1"/>
  <c r="AQ2072" i="1"/>
  <c r="AQ1079" i="1"/>
  <c r="AQ1332" i="1"/>
  <c r="AQ1626" i="1"/>
  <c r="AQ1094" i="1"/>
  <c r="AQ1244" i="1"/>
  <c r="AQ1425" i="1"/>
  <c r="AQ1776" i="1"/>
  <c r="AQ2147" i="1"/>
  <c r="AQ1562" i="1"/>
  <c r="AQ1130" i="1"/>
  <c r="AQ1053" i="1"/>
  <c r="AQ1483" i="1"/>
  <c r="AQ1734" i="1"/>
  <c r="AQ746" i="1"/>
  <c r="AQ2207" i="1"/>
  <c r="AQ2269" i="1"/>
  <c r="AQ721" i="1"/>
  <c r="AQ837" i="1"/>
  <c r="AQ672" i="1"/>
  <c r="AQ1303" i="1"/>
  <c r="AQ2149" i="1"/>
  <c r="AQ944" i="1"/>
  <c r="AQ765" i="1"/>
  <c r="AQ1169" i="1"/>
  <c r="AQ1549" i="1"/>
  <c r="AQ2513" i="1"/>
  <c r="AQ1126" i="1"/>
  <c r="AQ2491" i="1"/>
  <c r="AQ984" i="1"/>
  <c r="AQ643" i="1"/>
  <c r="AQ1168" i="1"/>
  <c r="AQ763" i="1"/>
  <c r="AQ1037" i="1"/>
  <c r="AQ1367" i="1"/>
  <c r="AQ2426" i="1"/>
  <c r="AQ1046" i="1"/>
  <c r="AQ921" i="1"/>
  <c r="AQ1287" i="1"/>
  <c r="AQ578" i="1"/>
  <c r="AQ1683" i="1"/>
  <c r="AQ574" i="1"/>
  <c r="AQ786" i="1"/>
  <c r="AQ1043" i="1"/>
  <c r="AQ2305" i="1"/>
  <c r="AQ1808" i="1"/>
  <c r="AQ1911" i="1"/>
  <c r="AQ2312" i="1"/>
  <c r="AQ1998" i="1"/>
  <c r="AQ2047" i="1"/>
  <c r="AQ2352" i="1"/>
  <c r="AQ1263" i="1"/>
  <c r="AQ2285" i="1"/>
  <c r="AQ1286" i="1"/>
  <c r="AQ1609" i="1"/>
  <c r="AQ2298" i="1"/>
  <c r="AQ787" i="1"/>
  <c r="AQ1842" i="1"/>
  <c r="AQ720" i="1"/>
  <c r="AQ1783" i="1"/>
  <c r="AQ2462" i="1"/>
  <c r="AQ1901" i="1"/>
  <c r="AQ2554" i="1"/>
  <c r="AQ2234" i="1"/>
  <c r="AQ2559" i="1"/>
  <c r="AQ2404" i="1"/>
  <c r="AQ1864" i="1"/>
  <c r="AQ1850" i="1"/>
  <c r="AQ1788" i="1"/>
  <c r="AQ1651" i="1"/>
  <c r="AQ1347" i="1"/>
  <c r="AQ1209" i="1"/>
  <c r="AQ935" i="1"/>
  <c r="AQ902" i="1"/>
  <c r="AQ925" i="1"/>
  <c r="AQ1606" i="1"/>
  <c r="AQ1514" i="1"/>
  <c r="AQ1995" i="1"/>
  <c r="AQ656" i="1"/>
  <c r="AQ2428" i="1"/>
  <c r="AQ916" i="1"/>
  <c r="AQ975" i="1"/>
  <c r="AQ1773" i="1"/>
  <c r="AQ1595" i="1"/>
  <c r="AQ1384" i="1"/>
  <c r="AQ1532" i="1"/>
  <c r="AQ635" i="1"/>
  <c r="AQ1433" i="1"/>
  <c r="AQ1024" i="1"/>
  <c r="AQ1241" i="1"/>
  <c r="AQ952" i="1"/>
  <c r="AQ1529" i="1"/>
  <c r="AQ872" i="1"/>
  <c r="AQ1144" i="1"/>
  <c r="AQ2074" i="1"/>
  <c r="AQ2031" i="1"/>
  <c r="AQ1386" i="1"/>
  <c r="AQ2232" i="1"/>
  <c r="AQ2228" i="1"/>
  <c r="AQ1027" i="1"/>
  <c r="AQ1749" i="1"/>
  <c r="AQ1560" i="1"/>
  <c r="AQ2345" i="1"/>
  <c r="AQ1110" i="1"/>
  <c r="AQ1146" i="1"/>
  <c r="AQ1885" i="1"/>
  <c r="AQ729" i="1"/>
  <c r="AQ2210" i="1"/>
  <c r="AQ1461" i="1"/>
  <c r="AQ980" i="1"/>
  <c r="AQ1441" i="1"/>
  <c r="AQ2383" i="1"/>
  <c r="AQ1803" i="1"/>
  <c r="AQ942" i="1"/>
  <c r="AQ2202" i="1"/>
  <c r="AQ870" i="1"/>
  <c r="AQ2188" i="1"/>
  <c r="AQ2560" i="1"/>
  <c r="AQ2123" i="1"/>
  <c r="AQ1986" i="1"/>
  <c r="AQ1811" i="1"/>
  <c r="AQ1267" i="1"/>
  <c r="AQ858" i="1"/>
  <c r="AQ1095" i="1"/>
  <c r="AQ802" i="1"/>
  <c r="AQ642" i="1"/>
  <c r="AQ1030" i="1"/>
  <c r="AQ1502" i="1"/>
  <c r="AQ1025" i="1"/>
  <c r="AQ1526" i="1"/>
  <c r="AQ2563" i="1"/>
  <c r="AQ1579" i="1"/>
  <c r="AQ1397" i="1"/>
  <c r="AQ2402" i="1"/>
  <c r="AQ1607" i="1"/>
  <c r="AQ2132" i="1"/>
  <c r="AQ1500" i="1"/>
  <c r="AQ1798" i="1"/>
  <c r="AQ1576" i="1"/>
  <c r="AQ2463" i="1"/>
  <c r="AQ1987" i="1"/>
  <c r="AQ1298" i="1"/>
  <c r="AQ2032" i="1"/>
  <c r="AQ1084" i="1"/>
  <c r="AQ667" i="1"/>
  <c r="AQ1746" i="1"/>
  <c r="AQ2205" i="1"/>
  <c r="AQ1003" i="1"/>
  <c r="AQ1766" i="1"/>
  <c r="AQ885" i="1"/>
  <c r="AQ1282" i="1"/>
  <c r="AQ1988" i="1"/>
  <c r="AQ1064" i="1"/>
  <c r="AQ670" i="1"/>
  <c r="AQ1951" i="1"/>
  <c r="AQ666" i="1"/>
  <c r="AQ1283" i="1"/>
  <c r="AQ1381" i="1"/>
  <c r="AQ1272" i="1"/>
  <c r="AQ1082" i="1"/>
  <c r="AQ1578" i="1"/>
  <c r="AQ1331" i="1"/>
  <c r="AQ843" i="1"/>
  <c r="AQ876" i="1"/>
  <c r="AQ1577" i="1"/>
  <c r="AQ2243" i="1"/>
  <c r="AQ606" i="1"/>
  <c r="AQ1482" i="1"/>
  <c r="AQ886" i="1"/>
  <c r="AQ1339" i="1"/>
  <c r="AQ855" i="1"/>
  <c r="AQ1186" i="1"/>
  <c r="AQ2498" i="1"/>
  <c r="AQ1489" i="1"/>
  <c r="AQ1589" i="1"/>
  <c r="AQ1789" i="1"/>
  <c r="AQ2391" i="1"/>
  <c r="AQ1893" i="1"/>
  <c r="AQ1519" i="1"/>
  <c r="AQ2387" i="1"/>
  <c r="AQ775" i="1"/>
  <c r="AQ1218" i="1"/>
  <c r="AQ1426" i="1"/>
  <c r="AQ2569" i="1"/>
  <c r="AQ1248" i="1"/>
  <c r="AQ1536" i="1"/>
  <c r="AQ1729" i="1"/>
  <c r="AQ1005" i="1"/>
  <c r="AQ1223" i="1"/>
  <c r="AQ2548" i="1"/>
  <c r="AQ1731" i="1"/>
  <c r="AQ895" i="1"/>
  <c r="AQ2008" i="1"/>
  <c r="AQ874" i="1"/>
  <c r="AQ1750" i="1"/>
  <c r="AQ2452" i="1"/>
  <c r="AQ1602" i="1"/>
  <c r="AQ2295" i="1"/>
  <c r="AQ2016" i="1"/>
  <c r="AQ1723" i="1"/>
  <c r="AQ1448" i="1"/>
  <c r="AQ1216" i="1"/>
  <c r="AQ834" i="1"/>
  <c r="AQ769" i="1"/>
  <c r="AQ772" i="1"/>
  <c r="AQ1200" i="1"/>
  <c r="AQ1151" i="1"/>
  <c r="AQ2030" i="1"/>
  <c r="AQ2348" i="1"/>
  <c r="AQ1706" i="1"/>
  <c r="AQ2189" i="1"/>
  <c r="AQ1993" i="1"/>
  <c r="AQ1792" i="1"/>
  <c r="AQ1252" i="1"/>
  <c r="AQ1618" i="1"/>
  <c r="AQ2522" i="1"/>
  <c r="AQ1555" i="1"/>
  <c r="AQ1221" i="1"/>
  <c r="AQ2095" i="1"/>
  <c r="AQ2076" i="1"/>
  <c r="AQ1997" i="1"/>
  <c r="AQ1730" i="1"/>
  <c r="AQ2550" i="1"/>
  <c r="AQ2080" i="1"/>
  <c r="AQ1572" i="1"/>
  <c r="AQ1941" i="1"/>
  <c r="AQ1834" i="1"/>
  <c r="AQ2504" i="1"/>
  <c r="AQ2309" i="1"/>
  <c r="AQ2171" i="1"/>
  <c r="AQ2539" i="1"/>
  <c r="AQ1387" i="1"/>
  <c r="AQ1476" i="1"/>
  <c r="AQ1156" i="1"/>
  <c r="AQ1847" i="1"/>
  <c r="AQ1681" i="1"/>
  <c r="AQ1645" i="1"/>
  <c r="AQ1974" i="1"/>
  <c r="AQ2133" i="1"/>
  <c r="AQ1984" i="1"/>
  <c r="AQ912" i="1"/>
  <c r="AQ1668" i="1"/>
  <c r="AQ1952" i="1"/>
  <c r="AQ2476" i="1"/>
  <c r="AQ1121" i="1"/>
  <c r="AQ1801" i="1"/>
  <c r="AQ1866" i="1"/>
  <c r="AQ2374" i="1"/>
  <c r="AQ1918" i="1"/>
  <c r="AQ2178" i="1"/>
  <c r="AQ1172" i="1"/>
  <c r="AQ1667" i="1"/>
  <c r="AQ2461" i="1"/>
  <c r="AQ1910" i="1"/>
  <c r="AQ1619" i="1"/>
  <c r="AQ1493" i="1"/>
  <c r="AQ2109" i="1"/>
  <c r="AQ2242" i="1"/>
  <c r="AQ2134" i="1"/>
  <c r="AQ1170" i="1"/>
  <c r="AQ691" i="1"/>
  <c r="AQ1408" i="1"/>
  <c r="AQ1715" i="1"/>
  <c r="AQ1627" i="1"/>
  <c r="AQ1002" i="1"/>
  <c r="AQ2018" i="1"/>
  <c r="AQ1449" i="1"/>
  <c r="AQ1797" i="1"/>
  <c r="AQ654" i="1"/>
  <c r="AQ956" i="1"/>
  <c r="AQ1351" i="1"/>
  <c r="AQ2385" i="1"/>
  <c r="AQ842" i="1"/>
  <c r="AQ892" i="1"/>
  <c r="AQ899" i="1"/>
  <c r="AQ2060" i="1"/>
  <c r="AQ1057" i="1"/>
  <c r="AQ1420" i="1"/>
  <c r="AQ2084" i="1"/>
  <c r="AQ1171" i="1"/>
  <c r="AQ1253" i="1"/>
  <c r="AQ2389" i="1"/>
  <c r="AQ2460" i="1"/>
  <c r="AQ2173" i="1"/>
  <c r="AQ1068" i="1"/>
  <c r="AQ2300" i="1"/>
  <c r="AQ2523" i="1"/>
  <c r="AQ776" i="1"/>
  <c r="AQ2114" i="1"/>
  <c r="AQ616" i="1"/>
  <c r="AQ1841" i="1"/>
  <c r="AQ576" i="1"/>
  <c r="AQ1211" i="1"/>
  <c r="AQ2275" i="1"/>
  <c r="AQ1259" i="1"/>
  <c r="AQ1857" i="1"/>
  <c r="AQ1638" i="1"/>
  <c r="AQ2066" i="1"/>
  <c r="AQ1747" i="1"/>
  <c r="AQ1327" i="1"/>
  <c r="AQ2014" i="1"/>
  <c r="AQ732" i="1"/>
  <c r="AQ1255" i="1"/>
  <c r="AQ1915" i="1"/>
  <c r="AQ2418" i="1"/>
  <c r="AQ2117" i="1"/>
  <c r="AQ2347" i="1"/>
  <c r="AQ1884" i="1"/>
  <c r="AQ920" i="1"/>
  <c r="AQ2211" i="1"/>
  <c r="AQ795" i="1"/>
  <c r="AQ1530" i="1"/>
  <c r="AQ1592" i="1"/>
  <c r="AQ2004" i="1"/>
  <c r="AQ1978" i="1"/>
  <c r="AQ2479" i="1"/>
  <c r="AQ2169" i="1"/>
  <c r="AQ2291" i="1"/>
  <c r="AQ1307" i="1"/>
  <c r="AQ1487" i="1"/>
  <c r="AQ1565" i="1"/>
  <c r="AQ1316" i="1"/>
  <c r="AQ864" i="1"/>
  <c r="AQ1023" i="1"/>
  <c r="AQ953" i="1"/>
  <c r="AQ580" i="1"/>
  <c r="AQ1196" i="1"/>
  <c r="AQ665" i="1"/>
  <c r="AQ2139" i="1"/>
  <c r="AQ2495" i="1"/>
  <c r="AQ2297" i="1"/>
  <c r="AQ1205" i="1"/>
  <c r="AQ2099" i="1"/>
  <c r="AQ2120" i="1"/>
  <c r="AQ810" i="1"/>
  <c r="AQ783" i="1"/>
  <c r="AQ824" i="1"/>
  <c r="AQ1178" i="1"/>
  <c r="AQ1945" i="1"/>
  <c r="AQ1315" i="1"/>
  <c r="AQ836" i="1"/>
  <c r="AQ1246" i="1"/>
  <c r="AQ758" i="1"/>
  <c r="AQ1004" i="1"/>
  <c r="AQ1608" i="1"/>
  <c r="AQ2327" i="1"/>
  <c r="AQ1889" i="1"/>
  <c r="AQ1344" i="1"/>
  <c r="AQ2218" i="1"/>
  <c r="AQ745" i="1"/>
  <c r="AQ800" i="1"/>
  <c r="AQ1458" i="1"/>
  <c r="AQ957" i="1"/>
  <c r="AQ2289" i="1"/>
  <c r="AQ835" i="1"/>
  <c r="AQ1908" i="1"/>
  <c r="AQ909" i="1"/>
  <c r="AQ1309" i="1"/>
  <c r="AQ640" i="1"/>
  <c r="AQ1153" i="1"/>
  <c r="AQ1865" i="1"/>
  <c r="AQ2419" i="1"/>
  <c r="AQ1423" i="1"/>
  <c r="AQ2180" i="1"/>
  <c r="AQ2497" i="1"/>
  <c r="AQ2113" i="1"/>
  <c r="AQ1140" i="1"/>
  <c r="AQ1813" i="1"/>
  <c r="AQ811" i="1"/>
  <c r="AQ1705" i="1"/>
  <c r="AQ2203" i="1"/>
  <c r="AQ2256" i="1"/>
  <c r="AQ2231" i="1"/>
  <c r="AQ684" i="1"/>
  <c r="AQ2141" i="1"/>
  <c r="AQ1405" i="1"/>
  <c r="AQ651" i="1"/>
  <c r="AQ2422" i="1"/>
  <c r="AQ1817" i="1"/>
  <c r="AQ2450" i="1"/>
  <c r="AQ2449" i="1"/>
  <c r="AQ2466" i="1"/>
  <c r="AQ1735" i="1"/>
  <c r="AQ2153" i="1"/>
  <c r="AQ1871" i="1"/>
  <c r="AQ1292" i="1"/>
  <c r="AQ1203" i="1"/>
  <c r="AQ1269" i="1"/>
  <c r="AQ938" i="1"/>
  <c r="AQ750" i="1"/>
  <c r="AQ1258" i="1"/>
  <c r="AQ593" i="1"/>
  <c r="AQ2127" i="1"/>
  <c r="AQ1313" i="1"/>
  <c r="AQ1182" i="1"/>
  <c r="AQ2121" i="1"/>
  <c r="AQ1020" i="1"/>
  <c r="AQ571" i="1"/>
  <c r="AQ1133" i="1"/>
  <c r="AQ1372" i="1"/>
  <c r="AQ1193" i="1"/>
  <c r="AQ614" i="1"/>
  <c r="AQ2157" i="1"/>
  <c r="AQ586" i="1"/>
  <c r="AQ2145" i="1"/>
  <c r="AQ2420" i="1"/>
  <c r="AQ1898" i="1"/>
  <c r="AQ945" i="1"/>
  <c r="AQ698" i="1"/>
  <c r="AQ919" i="1"/>
  <c r="AQ1497" i="1"/>
  <c r="AQ2148" i="1"/>
  <c r="AQ1979" i="1"/>
  <c r="AQ1100" i="1"/>
  <c r="AQ1132" i="1"/>
  <c r="AQ1034" i="1"/>
  <c r="AQ1479" i="1"/>
  <c r="AQ1662" i="1"/>
  <c r="AQ2108" i="1"/>
  <c r="AQ879" i="1"/>
  <c r="AQ1473" i="1"/>
  <c r="AQ1877" i="1"/>
  <c r="AQ1191" i="1"/>
  <c r="AQ799" i="1"/>
  <c r="AQ2005" i="1"/>
  <c r="AQ840" i="1"/>
  <c r="AQ2446" i="1"/>
  <c r="AQ1124" i="1"/>
  <c r="AQ2212" i="1"/>
  <c r="AQ1166" i="1"/>
  <c r="AQ1605" i="1"/>
  <c r="AQ801" i="1"/>
  <c r="AQ1543" i="1"/>
  <c r="AQ1821" i="1"/>
  <c r="AQ2376" i="1"/>
  <c r="AQ1695" i="1"/>
  <c r="AQ2216" i="1"/>
  <c r="AQ1891" i="1"/>
  <c r="AQ2270" i="1"/>
  <c r="AQ1712" i="1"/>
  <c r="AQ1830" i="1"/>
  <c r="AQ1832" i="1"/>
  <c r="AQ1062" i="1"/>
  <c r="AQ1593" i="1"/>
  <c r="AQ1276" i="1"/>
  <c r="AQ2354" i="1"/>
  <c r="AQ2126" i="1"/>
  <c r="AQ659" i="1"/>
  <c r="AQ2101" i="1"/>
  <c r="AQ1338" i="1"/>
  <c r="AQ2482" i="1"/>
  <c r="AQ820" i="1"/>
  <c r="AQ2245" i="1"/>
  <c r="AQ1247" i="1"/>
  <c r="AQ1957" i="1"/>
  <c r="AQ2271" i="1"/>
  <c r="AQ2028" i="1"/>
  <c r="AQ2508" i="1"/>
  <c r="AQ1950" i="1"/>
  <c r="AQ1568" i="1"/>
  <c r="AQ1554" i="1"/>
  <c r="AQ1360" i="1"/>
  <c r="AQ1270" i="1"/>
  <c r="AQ1092" i="1"/>
  <c r="AQ854" i="1"/>
  <c r="AQ708" i="1"/>
  <c r="AQ1620" i="1"/>
  <c r="AQ2375" i="1"/>
  <c r="AQ955" i="1"/>
  <c r="AQ1469" i="1"/>
  <c r="AQ1825" i="1"/>
  <c r="AQ1833" i="1"/>
  <c r="AQ1290" i="1"/>
  <c r="AQ2223" i="1"/>
  <c r="AQ1306" i="1"/>
  <c r="AQ1873" i="1"/>
  <c r="AQ1266" i="1"/>
  <c r="AQ1611" i="1"/>
  <c r="AQ2035" i="1"/>
  <c r="AQ2366" i="1"/>
  <c r="AQ2443" i="1"/>
  <c r="AQ1732" i="1"/>
  <c r="AQ1944" i="1"/>
  <c r="AQ1477" i="1"/>
  <c r="AQ1794" i="1"/>
  <c r="AQ1965" i="1"/>
  <c r="AQ1802" i="1"/>
  <c r="AQ1956" i="1"/>
  <c r="AQ1799" i="1"/>
  <c r="AQ2091" i="1"/>
  <c r="AQ1198" i="1"/>
  <c r="AQ1534" i="1"/>
  <c r="AQ2162" i="1"/>
  <c r="AQ1558" i="1"/>
  <c r="AQ701" i="1"/>
  <c r="AQ818" i="1"/>
  <c r="AQ1932" i="1"/>
  <c r="AQ1336" i="1"/>
  <c r="AQ1685" i="1"/>
  <c r="AQ1703" i="1"/>
  <c r="AQ2041" i="1"/>
  <c r="AQ1038" i="1"/>
  <c r="AQ1809" i="1"/>
  <c r="AQ2328" i="1"/>
  <c r="AQ1039" i="1"/>
  <c r="AQ1954" i="1"/>
  <c r="AQ1800" i="1"/>
  <c r="AQ2044" i="1"/>
  <c r="AQ2029" i="1"/>
  <c r="AQ2317" i="1"/>
  <c r="AQ1136" i="1"/>
  <c r="AQ638" i="1"/>
  <c r="AQ1230" i="1"/>
  <c r="AQ962" i="1"/>
  <c r="AQ1767" i="1"/>
  <c r="AQ1139" i="1"/>
  <c r="AQ812" i="1"/>
  <c r="AQ2073" i="1"/>
  <c r="AQ2464" i="1"/>
  <c r="AQ1047" i="1"/>
  <c r="AQ1743" i="1"/>
  <c r="AQ2272" i="1"/>
  <c r="AQ2484" i="1"/>
  <c r="AQ2128" i="1"/>
  <c r="AQ2159" i="1"/>
  <c r="AQ1691" i="1"/>
  <c r="AQ1587" i="1"/>
  <c r="AQ972" i="1"/>
  <c r="AQ1232" i="1"/>
  <c r="AQ678" i="1"/>
  <c r="AQ1810" i="1"/>
  <c r="AQ2096" i="1"/>
  <c r="AQ2528" i="1"/>
  <c r="AQ2039" i="1"/>
  <c r="AQ1137" i="1"/>
  <c r="AQ1824" i="1"/>
  <c r="AQ1418" i="1"/>
  <c r="AQ1966" i="1"/>
  <c r="AQ2163" i="1"/>
  <c r="AQ1204" i="1"/>
  <c r="AQ1959" i="1"/>
  <c r="AQ1814" i="1"/>
  <c r="AQ1658" i="1"/>
  <c r="AQ717" i="1"/>
  <c r="AQ1376" i="1"/>
  <c r="AQ947" i="1"/>
  <c r="AQ1249" i="1"/>
  <c r="AQ2103" i="1"/>
  <c r="AQ1892" i="1"/>
  <c r="AQ623" i="1"/>
  <c r="AQ1856" i="1"/>
  <c r="AQ1009" i="1"/>
  <c r="AQ626" i="1"/>
  <c r="AQ928" i="1"/>
  <c r="AQ1375" i="1"/>
  <c r="AQ2129" i="1"/>
  <c r="AQ1379" i="1"/>
  <c r="AQ2098" i="1"/>
  <c r="AQ2344" i="1"/>
  <c r="AQ766" i="1"/>
  <c r="AQ1317" i="1"/>
  <c r="AQ1537" i="1"/>
  <c r="AQ607" i="1"/>
  <c r="AQ933" i="1"/>
  <c r="AQ1912" i="1"/>
  <c r="AQ996" i="1"/>
  <c r="AQ2192" i="1"/>
  <c r="AQ961" i="1"/>
  <c r="AQ2106" i="1"/>
  <c r="AQ1231" i="1"/>
  <c r="AQ1737" i="1"/>
  <c r="AQ985" i="1"/>
  <c r="AQ1432" i="1"/>
  <c r="AQ1380" i="1"/>
  <c r="AQ1972" i="1"/>
  <c r="AQ1643" i="1"/>
  <c r="AQ2158" i="1"/>
  <c r="AQ1721" i="1"/>
  <c r="AQ2486" i="1"/>
  <c r="AQ1921" i="1"/>
  <c r="AQ2386" i="1"/>
  <c r="AQ2341" i="1"/>
  <c r="AQ890" i="1"/>
  <c r="AQ1757" i="1"/>
  <c r="AQ2000" i="1"/>
  <c r="AQ2252" i="1"/>
  <c r="AQ2201" i="1"/>
  <c r="AQ644" i="1"/>
  <c r="AQ636" i="1"/>
  <c r="AQ1528" i="1"/>
  <c r="AQ2274" i="1"/>
  <c r="AQ968" i="1"/>
  <c r="AQ2377" i="1"/>
  <c r="AQ1666" i="1"/>
  <c r="AQ2478" i="1"/>
  <c r="AQ2433" i="1"/>
  <c r="AQ1640" i="1"/>
  <c r="AQ2437" i="1"/>
  <c r="AQ1868" i="1"/>
  <c r="AQ1583" i="1"/>
  <c r="AQ1736" i="1"/>
  <c r="AQ1566" i="1"/>
  <c r="AQ1517" i="1"/>
  <c r="AQ1180" i="1"/>
  <c r="AQ948" i="1"/>
  <c r="AQ817" i="1"/>
  <c r="AQ639" i="1"/>
  <c r="AQ1271" i="1"/>
  <c r="AQ610" i="1"/>
  <c r="AQ1159" i="1"/>
  <c r="AQ2393" i="1"/>
  <c r="AQ1352" i="1"/>
  <c r="AQ630" i="1"/>
  <c r="AQ1063" i="1"/>
  <c r="AQ875" i="1"/>
  <c r="AQ2566" i="1"/>
  <c r="AQ1150" i="1"/>
  <c r="AQ1829" i="1"/>
  <c r="AQ976" i="1"/>
  <c r="AQ2244" i="1"/>
  <c r="AQ1134" i="1"/>
  <c r="AQ1793" i="1"/>
  <c r="AQ2161" i="1"/>
  <c r="AQ1903" i="1"/>
  <c r="AQ1498" i="1"/>
  <c r="AQ1989" i="1"/>
  <c r="AQ595" i="1"/>
  <c r="AQ1753" i="1"/>
  <c r="AQ1289" i="1"/>
  <c r="AQ1614" i="1"/>
  <c r="AQ682" i="1"/>
  <c r="AQ2382" i="1"/>
  <c r="AQ1161" i="1"/>
  <c r="AQ1311" i="1"/>
  <c r="AQ888" i="1"/>
  <c r="AQ1007" i="1"/>
  <c r="AQ2071" i="1"/>
  <c r="AQ2334" i="1"/>
  <c r="AQ1422" i="1"/>
  <c r="AQ1538" i="1"/>
  <c r="AQ1942" i="1"/>
  <c r="AQ1827" i="1"/>
  <c r="AQ2425" i="1"/>
  <c r="AQ1819" i="1"/>
  <c r="AQ2416" i="1"/>
  <c r="AQ2322" i="1"/>
  <c r="AQ2338" i="1"/>
  <c r="AQ1434" i="1"/>
  <c r="AQ1076" i="1"/>
  <c r="AQ1206" i="1"/>
  <c r="AQ2527" i="1"/>
  <c r="AQ1673" i="1"/>
  <c r="AQ1141" i="1"/>
  <c r="AQ681" i="1"/>
  <c r="AQ700" i="1"/>
  <c r="AQ1838" i="1"/>
  <c r="AQ2468" i="1"/>
  <c r="AQ951" i="1"/>
  <c r="AQ2533" i="1"/>
  <c r="AQ1851" i="1"/>
  <c r="AQ2490" i="1"/>
  <c r="AQ2236" i="1"/>
  <c r="AQ2401" i="1"/>
  <c r="AQ2380" i="1"/>
  <c r="AQ1597" i="1"/>
  <c r="AQ1444" i="1"/>
  <c r="AQ1708" i="1"/>
  <c r="AQ1322" i="1"/>
  <c r="AQ1345" i="1"/>
  <c r="AQ1123" i="1"/>
  <c r="AQ946" i="1"/>
  <c r="AQ829" i="1"/>
  <c r="AQ2174" i="1"/>
  <c r="AQ1982" i="1"/>
  <c r="AQ1033" i="1"/>
  <c r="AQ1671" i="1"/>
  <c r="AQ627" i="1"/>
  <c r="AQ696" i="1"/>
  <c r="AQ2069" i="1"/>
  <c r="AQ1328" i="1"/>
  <c r="AQ1570" i="1"/>
  <c r="AQ1227" i="1"/>
  <c r="AQ730" i="1"/>
  <c r="AQ677" i="1"/>
  <c r="AQ1632" i="1"/>
  <c r="AQ1342" i="1"/>
  <c r="AQ1717" i="1"/>
  <c r="AQ1195" i="1"/>
  <c r="AQ692" i="1"/>
  <c r="AQ2221" i="1"/>
  <c r="AQ1782" i="1"/>
  <c r="AQ1008" i="1"/>
  <c r="AQ2399" i="1"/>
  <c r="AQ2077" i="1"/>
  <c r="AQ2027" i="1"/>
  <c r="AQ2225" i="1"/>
  <c r="AQ1421" i="1"/>
  <c r="AQ592" i="1"/>
  <c r="AQ1678" i="1"/>
  <c r="AQ813" i="1"/>
  <c r="AQ1061" i="1"/>
  <c r="AQ960" i="1"/>
  <c r="AQ1045" i="1"/>
  <c r="AQ1853" i="1"/>
  <c r="AQ653" i="1"/>
  <c r="AQ683" i="1"/>
  <c r="AQ990" i="1"/>
  <c r="AQ1769" i="1"/>
  <c r="AQ1465" i="1"/>
  <c r="AQ1861" i="1"/>
  <c r="AQ777" i="1"/>
  <c r="AQ1416" i="1"/>
  <c r="AQ637" i="1"/>
  <c r="AQ934" i="1"/>
  <c r="AQ702" i="1"/>
  <c r="AQ615" i="1"/>
  <c r="AQ2055" i="1"/>
  <c r="AQ2553" i="1"/>
  <c r="AQ1428" i="1"/>
  <c r="AQ1125" i="1"/>
  <c r="AQ1341" i="1"/>
  <c r="AQ2240" i="1"/>
  <c r="AQ2331" i="1"/>
  <c r="AQ2471" i="1"/>
  <c r="AQ641" i="1"/>
  <c r="AQ1914" i="1"/>
  <c r="AQ1413" i="1"/>
  <c r="AQ661" i="1"/>
  <c r="AQ1495" i="1"/>
  <c r="AQ727" i="1"/>
  <c r="AQ649" i="1"/>
  <c r="AQ966" i="1"/>
  <c r="AQ1934" i="1"/>
  <c r="AQ2535" i="1"/>
  <c r="AQ897" i="1"/>
  <c r="AQ1512" i="1"/>
  <c r="AQ1404" i="1"/>
  <c r="AQ707" i="1"/>
  <c r="AQ883" i="1"/>
  <c r="AQ1629" i="1"/>
  <c r="AQ1052" i="1"/>
  <c r="AQ738" i="1"/>
  <c r="AQ1181" i="1"/>
  <c r="AQ1319" i="1"/>
  <c r="AQ2043" i="1"/>
  <c r="AQ778" i="1"/>
  <c r="AQ1826" i="1"/>
  <c r="AQ754" i="1"/>
  <c r="AQ894" i="1"/>
  <c r="AQ1040" i="1"/>
  <c r="AQ2423" i="1"/>
  <c r="AQ1207" i="1"/>
  <c r="AQ1437" i="1"/>
  <c r="AQ2254" i="1"/>
  <c r="AQ1464" i="1"/>
  <c r="AQ705" i="1"/>
  <c r="AQ1709" i="1"/>
  <c r="AQ1446" i="1"/>
  <c r="AQ867" i="1"/>
  <c r="AQ1468" i="1"/>
  <c r="AQ1333" i="1"/>
  <c r="AQ1655" i="1"/>
  <c r="AQ1719" i="1"/>
  <c r="AQ2220" i="1"/>
  <c r="AQ2138" i="1"/>
  <c r="AQ1744" i="1"/>
  <c r="AQ2214" i="1"/>
  <c r="AQ1890" i="1"/>
  <c r="AQ2219" i="1"/>
  <c r="AQ2556" i="1"/>
  <c r="AQ1648" i="1"/>
  <c r="AQ1048" i="1"/>
  <c r="AQ1641" i="1"/>
  <c r="AQ2059" i="1"/>
  <c r="AQ2355" i="1"/>
  <c r="AQ939" i="1"/>
  <c r="AQ860" i="1"/>
  <c r="AQ1486" i="1"/>
  <c r="AQ2371" i="1"/>
  <c r="AQ1548" i="1"/>
  <c r="AQ1363" i="1"/>
  <c r="AQ2542" i="1"/>
  <c r="AQ2512" i="1"/>
  <c r="AQ2022" i="1"/>
  <c r="AQ2268" i="1"/>
  <c r="AQ1976" i="1"/>
  <c r="AQ1533" i="1"/>
  <c r="AQ1676" i="1"/>
  <c r="AQ974" i="1"/>
  <c r="AQ965" i="1"/>
  <c r="AQ931" i="1"/>
  <c r="AQ790" i="1"/>
  <c r="AQ1066" i="1"/>
  <c r="AQ2302" i="1"/>
  <c r="AQ1015" i="1"/>
  <c r="AQ2021" i="1"/>
  <c r="AQ1010" i="1"/>
  <c r="AQ2313" i="1"/>
  <c r="AQ2261" i="1"/>
  <c r="AQ2499" i="1"/>
  <c r="AQ1943" i="1"/>
  <c r="AQ1281" i="1"/>
  <c r="AQ2447" i="1"/>
  <c r="AQ2407" i="1"/>
  <c r="AQ632" i="1"/>
  <c r="AQ866" i="1"/>
  <c r="AQ1070" i="1"/>
  <c r="AQ1409" i="1"/>
  <c r="AQ1758" i="1"/>
  <c r="AQ1628" i="1"/>
  <c r="AQ2370" i="1"/>
  <c r="AQ1279" i="1"/>
  <c r="AQ1439" i="1"/>
  <c r="AQ2200" i="1"/>
  <c r="AQ1948" i="1"/>
  <c r="AQ2557" i="1"/>
  <c r="AQ2264" i="1"/>
  <c r="AQ2336" i="1"/>
  <c r="AQ2515" i="1"/>
  <c r="AQ2333" i="1"/>
  <c r="AQ1701" i="1"/>
  <c r="AQ2505" i="1"/>
  <c r="AQ2023" i="1"/>
  <c r="AQ2516" i="1"/>
  <c r="AQ1964" i="1"/>
  <c r="AQ2470" i="1"/>
  <c r="AQ2359" i="1"/>
  <c r="AQ2473" i="1"/>
  <c r="AQ2177" i="1"/>
  <c r="AQ2093" i="1"/>
  <c r="AQ1702" i="1"/>
  <c r="AQ1931" i="1"/>
  <c r="AQ1496" i="1"/>
  <c r="AQ1686" i="1"/>
  <c r="AQ1874" i="1"/>
  <c r="AQ1900" i="1"/>
  <c r="AQ2181" i="1"/>
  <c r="AQ1687" i="1"/>
  <c r="AQ913" i="1"/>
  <c r="AQ1775" i="1"/>
  <c r="AQ1625" i="1"/>
  <c r="AQ1165" i="1"/>
  <c r="AQ1637" i="1"/>
  <c r="AQ1382" i="1"/>
  <c r="AQ1102" i="1"/>
  <c r="AQ1370" i="1"/>
  <c r="AQ1075" i="1"/>
  <c r="AQ989" i="1"/>
  <c r="AQ841" i="1"/>
  <c r="AQ950" i="1"/>
  <c r="AQ832" i="1"/>
  <c r="AQ853" i="1"/>
  <c r="AQ838" i="1"/>
  <c r="AQ742" i="1"/>
  <c r="AQ577" i="1"/>
  <c r="AQ823" i="1"/>
  <c r="AQ780" i="1"/>
  <c r="AQ797" i="1"/>
  <c r="AQ575" i="1"/>
  <c r="AQ1635" i="1"/>
  <c r="AQ999" i="1"/>
  <c r="AQ1551" i="1"/>
  <c r="AQ660" i="1"/>
  <c r="AQ2549" i="1"/>
  <c r="AQ2135" i="1"/>
  <c r="AQ1291" i="1"/>
  <c r="AQ2209" i="1"/>
  <c r="AQ735" i="1"/>
  <c r="AQ1006" i="1"/>
  <c r="AQ1188" i="1"/>
  <c r="AQ1679" i="1"/>
  <c r="AQ1585" i="1"/>
  <c r="AQ2324" i="1"/>
  <c r="AQ2033" i="1"/>
  <c r="AQ973" i="1"/>
  <c r="AQ1378" i="1"/>
  <c r="AQ1584" i="1"/>
  <c r="AQ2100" i="1"/>
  <c r="AQ1772" i="1"/>
  <c r="AQ2442" i="1"/>
  <c r="AQ1541" i="1"/>
  <c r="AQ1575" i="1"/>
  <c r="AQ2502" i="1"/>
  <c r="AQ2122" i="1"/>
  <c r="AQ1682" i="1"/>
  <c r="AQ2496" i="1"/>
  <c r="AQ1858" i="1"/>
  <c r="AQ2485" i="1"/>
  <c r="AQ1920" i="1"/>
  <c r="AQ2467" i="1"/>
  <c r="AQ2176" i="1"/>
  <c r="AQ2472" i="1"/>
  <c r="AQ2165" i="1"/>
  <c r="AQ1996" i="1"/>
  <c r="AQ2430" i="1"/>
  <c r="AQ1925" i="1"/>
  <c r="AQ2024" i="1"/>
  <c r="AQ1395" i="1"/>
  <c r="AQ1361" i="1"/>
  <c r="AQ1823" i="1"/>
  <c r="AQ1896" i="1"/>
  <c r="AQ2142" i="1"/>
  <c r="AQ1491" i="1"/>
  <c r="AQ1796" i="1"/>
  <c r="AQ1992" i="1"/>
  <c r="AQ1601" i="1"/>
  <c r="AQ1573" i="1"/>
  <c r="AQ1547" i="1"/>
  <c r="AQ1525" i="1"/>
  <c r="AQ1325" i="1"/>
  <c r="AQ1599" i="1"/>
  <c r="AQ1355" i="1"/>
  <c r="AQ1051" i="1"/>
  <c r="AQ1228" i="1"/>
  <c r="AQ1114" i="1"/>
  <c r="AQ882" i="1"/>
  <c r="AQ808" i="1"/>
  <c r="AQ1014" i="1"/>
  <c r="AQ906" i="1"/>
  <c r="AQ686" i="1"/>
  <c r="AQ1019" i="1"/>
  <c r="AQ779" i="1"/>
  <c r="AQ761" i="1"/>
  <c r="AQ791" i="1"/>
  <c r="AQ569" i="1"/>
  <c r="AQ2204" i="1"/>
  <c r="AQ1157" i="1"/>
  <c r="AQ587" i="1"/>
  <c r="AQ825" i="1"/>
  <c r="AQ599" i="1"/>
  <c r="AQ2357" i="1"/>
  <c r="AQ621" i="1"/>
  <c r="AQ2183" i="1"/>
  <c r="AQ1183" i="1"/>
  <c r="AQ2037" i="1"/>
  <c r="AQ2137" i="1"/>
  <c r="AQ2294" i="1"/>
  <c r="AQ2459" i="1"/>
  <c r="AQ1647" i="1"/>
  <c r="AQ1653" i="1"/>
  <c r="AQ1836" i="1"/>
  <c r="AQ1590" i="1"/>
  <c r="AQ2009" i="1"/>
  <c r="AQ2564" i="1"/>
  <c r="AQ1755" i="1"/>
  <c r="AQ1604" i="1"/>
  <c r="AQ2263" i="1"/>
  <c r="AQ1415" i="1"/>
  <c r="AQ1656" i="1"/>
  <c r="AQ646" i="1"/>
  <c r="AQ688" i="1"/>
  <c r="AQ822" i="1"/>
  <c r="AQ1488" i="1"/>
  <c r="AQ2105" i="1"/>
  <c r="AQ1665" i="1"/>
  <c r="AQ2311" i="1"/>
  <c r="AQ1234" i="1"/>
  <c r="AQ2262" i="1"/>
  <c r="AQ2555" i="1"/>
  <c r="AQ1160" i="1"/>
  <c r="AQ1507" i="1"/>
  <c r="AQ759" i="1"/>
  <c r="AQ1603" i="1"/>
  <c r="AQ1899" i="1"/>
  <c r="AQ1771" i="1"/>
  <c r="AQ2215" i="1"/>
  <c r="AQ1904" i="1"/>
  <c r="AQ2487" i="1"/>
  <c r="AQ1707" i="1"/>
  <c r="AQ798" i="1"/>
  <c r="AQ1058" i="1"/>
  <c r="AQ1598" i="1"/>
  <c r="AQ1630" i="1"/>
  <c r="AQ1922" i="1"/>
  <c r="AQ2494" i="1"/>
  <c r="AQ2248" i="1"/>
  <c r="AQ1201" i="1"/>
  <c r="AQ1302" i="1"/>
  <c r="AQ1760" i="1"/>
  <c r="AQ1693" i="1"/>
  <c r="AQ2168" i="1"/>
  <c r="AQ1455" i="1"/>
  <c r="AQ2551" i="1"/>
  <c r="AQ2195" i="1"/>
  <c r="AQ2562" i="1"/>
  <c r="AQ1849" i="1"/>
  <c r="AQ2561" i="1"/>
  <c r="AQ2475" i="1"/>
  <c r="AQ1564" i="1"/>
  <c r="AQ2489" i="1"/>
  <c r="AQ2388" i="1"/>
  <c r="AQ2436" i="1"/>
  <c r="AQ2034" i="1"/>
  <c r="AQ2546" i="1"/>
  <c r="AQ2226" i="1"/>
  <c r="AQ1924" i="1"/>
  <c r="AQ2250" i="1"/>
  <c r="AQ2229" i="1"/>
  <c r="AQ1527" i="1"/>
  <c r="AQ1859" i="1"/>
  <c r="AQ1417" i="1"/>
  <c r="AQ1722" i="1"/>
  <c r="AQ1846" i="1"/>
  <c r="AQ1403" i="1"/>
  <c r="AQ1552" i="1"/>
  <c r="AQ1481" i="1"/>
  <c r="AQ1257" i="1"/>
  <c r="AQ1412" i="1"/>
  <c r="AQ1343" i="1"/>
  <c r="AQ1163" i="1"/>
  <c r="AQ740" i="1"/>
  <c r="AQ1093" i="1"/>
  <c r="AQ718" i="1"/>
  <c r="AQ993" i="1"/>
  <c r="AQ863" i="1"/>
  <c r="AQ869" i="1"/>
  <c r="AQ711" i="1"/>
  <c r="AQ949" i="1"/>
  <c r="AQ809" i="1"/>
  <c r="AQ743" i="1"/>
  <c r="AQ694" i="1"/>
  <c r="AQ619" i="1"/>
  <c r="AQ1091" i="1"/>
  <c r="AQ1074" i="1"/>
  <c r="AQ1646" i="1"/>
  <c r="AQ2296" i="1"/>
  <c r="AQ2314" i="1"/>
  <c r="AQ647" i="1"/>
  <c r="AQ1022" i="1"/>
  <c r="AQ1961" i="1"/>
  <c r="AQ2090" i="1"/>
  <c r="AQ2116" i="1"/>
  <c r="AQ1840" i="1"/>
  <c r="AQ1805" i="1"/>
  <c r="AQ1876" i="1"/>
  <c r="AQ2026" i="1"/>
  <c r="AQ2427" i="1"/>
  <c r="AQ1032" i="1"/>
  <c r="AQ1923" i="1"/>
  <c r="AQ712" i="1"/>
  <c r="AQ757" i="1"/>
  <c r="AQ1190" i="1"/>
  <c r="AQ1466" i="1"/>
  <c r="AQ1812" i="1"/>
  <c r="AQ1815" i="1"/>
  <c r="AQ2143" i="1"/>
  <c r="AQ2179" i="1"/>
  <c r="AQ1402" i="1"/>
  <c r="AQ1318" i="1"/>
  <c r="AQ1739" i="1"/>
  <c r="AQ1843" i="1"/>
  <c r="AQ2046" i="1"/>
  <c r="AQ2444" i="1"/>
  <c r="AQ2538" i="1"/>
  <c r="AQ2052" i="1"/>
  <c r="AQ2511" i="1"/>
  <c r="AQ1623" i="1"/>
  <c r="AQ2277" i="1"/>
  <c r="AQ1650" i="1"/>
  <c r="AQ2453" i="1"/>
  <c r="AQ2469" i="1"/>
  <c r="AQ1545" i="1"/>
  <c r="AQ2410" i="1"/>
  <c r="AQ2379" i="1"/>
  <c r="AQ1787" i="1"/>
  <c r="AQ2411" i="1"/>
  <c r="AQ1985" i="1"/>
  <c r="AQ2510" i="1"/>
  <c r="AQ2001" i="1"/>
  <c r="AQ1894" i="1"/>
  <c r="AQ2154" i="1"/>
  <c r="AQ1471" i="1"/>
  <c r="AQ1816" i="1"/>
  <c r="AQ1822" i="1"/>
  <c r="AQ1358" i="1"/>
  <c r="AQ1718" i="1"/>
  <c r="AQ1774" i="1"/>
  <c r="AQ1321" i="1"/>
  <c r="AQ1435" i="1"/>
  <c r="AQ1359" i="1"/>
  <c r="AQ1369" i="1"/>
  <c r="AQ1242" i="1"/>
  <c r="AQ1396" i="1"/>
  <c r="AQ1245" i="1"/>
  <c r="AQ1115" i="1"/>
  <c r="AQ1278" i="1"/>
  <c r="AQ845" i="1"/>
  <c r="AQ971" i="1"/>
  <c r="AQ1197" i="1"/>
  <c r="AQ983" i="1"/>
  <c r="AQ1016" i="1"/>
  <c r="AQ828" i="1"/>
  <c r="AQ881" i="1"/>
  <c r="AQ941" i="1"/>
  <c r="AQ658" i="1"/>
  <c r="AQ929" i="1"/>
  <c r="AQ739" i="1"/>
  <c r="AQ605" i="1"/>
  <c r="AQ994" i="1"/>
  <c r="AQ1854" i="1"/>
  <c r="AQ839" i="1"/>
  <c r="AQ602" i="1"/>
  <c r="AQ2536" i="1"/>
  <c r="AQ1494" i="1"/>
  <c r="AQ1524" i="1"/>
  <c r="AQ2414" i="1"/>
  <c r="AQ2079" i="1"/>
  <c r="AQ2208" i="1"/>
  <c r="AQ1295" i="1"/>
  <c r="AQ1509" i="1"/>
  <c r="AQ2020" i="1"/>
  <c r="AQ755" i="1"/>
  <c r="AQ1108" i="1"/>
  <c r="AQ1371" i="1"/>
  <c r="AQ1501" i="1"/>
  <c r="AQ1933" i="1"/>
  <c r="AQ2083" i="1"/>
  <c r="AQ1571" i="1"/>
  <c r="AQ1586" i="1"/>
  <c r="AQ1990" i="1"/>
  <c r="AQ1152" i="1"/>
  <c r="AQ1615" i="1"/>
  <c r="AQ924" i="1"/>
  <c r="AQ826" i="1"/>
  <c r="AQ1299" i="1"/>
  <c r="AQ1728" i="1"/>
  <c r="AQ2185" i="1"/>
  <c r="AQ2413" i="1"/>
  <c r="AQ2558" i="1"/>
  <c r="AQ2405" i="1"/>
  <c r="AQ2483" i="1"/>
  <c r="AQ737" i="1"/>
  <c r="AQ1192" i="1"/>
  <c r="AQ1340" i="1"/>
  <c r="AQ1127" i="1"/>
  <c r="AQ2369" i="1"/>
  <c r="AQ2520" i="1"/>
  <c r="AQ1631" i="1"/>
  <c r="AQ1875" i="1"/>
  <c r="AQ1726" i="1"/>
  <c r="AQ2339" i="1"/>
  <c r="AQ2400" i="1"/>
  <c r="AQ2541" i="1"/>
  <c r="AQ2409" i="1"/>
  <c r="AQ2440" i="1"/>
  <c r="AQ1946" i="1"/>
  <c r="AQ2503" i="1"/>
  <c r="AQ2406" i="1"/>
  <c r="AQ2358" i="1"/>
  <c r="AQ2367" i="1"/>
  <c r="AQ2265" i="1"/>
  <c r="AQ1621" i="1"/>
  <c r="AQ2368" i="1"/>
  <c r="AQ1828" i="1"/>
  <c r="AQ2438" i="1"/>
  <c r="AQ1505" i="1"/>
  <c r="AQ1710" i="1"/>
  <c r="AQ2056" i="1"/>
  <c r="AQ1394" i="1"/>
  <c r="AQ1613" i="1"/>
  <c r="AQ1711" i="1"/>
  <c r="AQ1835" i="1"/>
  <c r="AQ1704" i="1"/>
  <c r="AQ1624" i="1"/>
  <c r="AQ1222" i="1"/>
  <c r="AQ1041" i="1"/>
  <c r="AQ1907" i="1"/>
  <c r="AQ1261" i="1"/>
  <c r="AQ1086" i="1"/>
  <c r="AQ1179" i="1"/>
  <c r="AQ1031" i="1"/>
  <c r="AQ940" i="1"/>
  <c r="AQ1173" i="1"/>
  <c r="AQ1035" i="1"/>
  <c r="AQ804" i="1"/>
  <c r="AQ926" i="1"/>
  <c r="AQ880" i="1"/>
  <c r="AQ911" i="1"/>
  <c r="AQ833" i="1"/>
  <c r="AQ803" i="1"/>
  <c r="AQ917" i="1"/>
  <c r="AQ793" i="1"/>
  <c r="AQ893" i="1"/>
  <c r="AQ676" i="1"/>
  <c r="AQ570" i="1"/>
  <c r="AQ2307" i="1"/>
  <c r="AQ1308" i="1"/>
  <c r="AQ2465" i="1"/>
  <c r="AQ1973" i="1"/>
  <c r="AQ873" i="1"/>
  <c r="AQ908" i="1"/>
  <c r="AQ2325" i="1"/>
  <c r="AQ1694" i="1"/>
  <c r="AQ1831" i="1"/>
  <c r="AQ856" i="1"/>
  <c r="AQ1981" i="1"/>
  <c r="AQ1059" i="1"/>
  <c r="AQ903" i="1"/>
  <c r="AQ1026" i="1"/>
  <c r="AQ1740" i="1"/>
  <c r="AQ604" i="1"/>
  <c r="AQ1280" i="1"/>
  <c r="AQ631" i="1"/>
  <c r="AQ788" i="1"/>
  <c r="AQ1250" i="1"/>
  <c r="AQ1071" i="1"/>
  <c r="AQ1535" i="1"/>
  <c r="AQ1878" i="1"/>
  <c r="AQ1158" i="1"/>
  <c r="AQ1304" i="1"/>
  <c r="AQ1994" i="1"/>
  <c r="AQ2107" i="1"/>
  <c r="AQ2089" i="1"/>
  <c r="AQ1779" i="1"/>
  <c r="AQ2110" i="1"/>
  <c r="AQ2378" i="1"/>
  <c r="AQ1795" i="1"/>
  <c r="AQ1300" i="1"/>
  <c r="AQ2521" i="1"/>
  <c r="AQ2049" i="1"/>
  <c r="AQ1293" i="1"/>
  <c r="AQ1700" i="1"/>
  <c r="AQ2146" i="1"/>
  <c r="AQ915" i="1"/>
  <c r="AQ1112" i="1"/>
  <c r="AQ1143" i="1"/>
  <c r="AQ1867" i="1"/>
  <c r="AQ622" i="1"/>
  <c r="AQ1567" i="1"/>
  <c r="AQ2286" i="1"/>
  <c r="AQ2565" i="1"/>
  <c r="AQ1398" i="1"/>
  <c r="AQ927" i="1"/>
  <c r="AQ710" i="1"/>
  <c r="AQ1669" i="1"/>
  <c r="AQ1480" i="1"/>
  <c r="AQ1664" i="1"/>
  <c r="AQ2299" i="1"/>
  <c r="AQ1353" i="1"/>
  <c r="AQ2088" i="1"/>
  <c r="AQ794" i="1"/>
  <c r="AQ1120" i="1"/>
  <c r="AQ1301" i="1"/>
  <c r="AQ1445" i="1"/>
  <c r="AQ1980" i="1"/>
  <c r="AQ2150" i="1"/>
  <c r="AQ1118" i="1"/>
  <c r="AQ959" i="1"/>
  <c r="AQ1335" i="1"/>
  <c r="AQ995" i="1"/>
  <c r="AQ2293" i="1"/>
  <c r="AQ2280" i="1"/>
  <c r="AQ2434" i="1"/>
  <c r="AQ2395" i="1"/>
  <c r="AQ2506" i="1"/>
  <c r="AQ2394" i="1"/>
  <c r="AQ2397" i="1"/>
  <c r="AQ1935" i="1"/>
  <c r="AQ2480" i="1"/>
  <c r="AQ2372" i="1"/>
  <c r="AQ2403" i="1"/>
  <c r="AQ2290" i="1"/>
  <c r="AQ2112" i="1"/>
  <c r="AQ1559" i="1"/>
  <c r="AQ2361" i="1"/>
  <c r="AQ1777" i="1"/>
  <c r="AQ2306" i="1"/>
  <c r="AQ1778" i="1"/>
  <c r="AQ1459" i="1"/>
  <c r="AQ1612" i="1"/>
  <c r="AQ1975" i="1"/>
  <c r="AQ1930" i="1"/>
  <c r="AQ1460" i="1"/>
  <c r="AQ1699" i="1"/>
  <c r="AQ1474" i="1"/>
  <c r="AQ1220" i="1"/>
  <c r="AQ1240" i="1"/>
  <c r="AQ1675" i="1"/>
  <c r="AQ1684" i="1"/>
  <c r="AQ1219" i="1"/>
  <c r="AQ904" i="1"/>
  <c r="AQ907" i="1"/>
  <c r="AQ930" i="1"/>
  <c r="AQ1393" i="1"/>
  <c r="AQ1147" i="1"/>
  <c r="AQ785" i="1"/>
  <c r="AQ914" i="1"/>
  <c r="AQ850" i="1"/>
  <c r="AQ905" i="1"/>
  <c r="AQ816" i="1"/>
  <c r="AQ792" i="1"/>
  <c r="AQ844" i="1"/>
  <c r="AQ768" i="1"/>
  <c r="AQ889" i="1"/>
  <c r="AQ645" i="1"/>
  <c r="AQ1696" i="1"/>
  <c r="AQ2213" i="1"/>
  <c r="AQ1087" i="1"/>
  <c r="AQ2323" i="1"/>
  <c r="AQ598" i="1"/>
  <c r="AQ1225" i="1"/>
  <c r="AQ887" i="1"/>
  <c r="AQ1949" i="1"/>
  <c r="AQ1106" i="1"/>
  <c r="AQ2038" i="1"/>
  <c r="AQ734" i="1"/>
  <c r="AQ782" i="1"/>
  <c r="AQ1839" i="1"/>
  <c r="AQ1756" i="1"/>
  <c r="AQ671" i="1"/>
  <c r="AQ2131" i="1"/>
  <c r="AQ1285" i="1"/>
  <c r="AQ1657" i="1"/>
  <c r="AQ1909" i="1"/>
  <c r="AQ1902" i="1"/>
  <c r="AQ2281" i="1"/>
  <c r="AQ1869" i="1"/>
  <c r="AQ1724" i="1"/>
  <c r="AQ2257" i="1"/>
  <c r="AQ1807" i="1"/>
  <c r="AQ1785" i="1"/>
  <c r="AQ2329" i="1"/>
  <c r="AQ1385" i="1"/>
  <c r="AQ1689" i="1"/>
  <c r="AQ2353" i="1"/>
  <c r="AQ932" i="1"/>
  <c r="AQ1277" i="1"/>
  <c r="AQ1453" i="1"/>
  <c r="AQ1513" i="1"/>
  <c r="AQ2239" i="1"/>
  <c r="AQ2184" i="1"/>
  <c r="AQ634" i="1"/>
  <c r="AQ1365" i="1"/>
  <c r="AQ1462" i="1"/>
  <c r="AQ1104" i="1"/>
  <c r="AQ1518" i="1"/>
  <c r="AQ1872" i="1"/>
  <c r="AQ979" i="1"/>
  <c r="AQ1392" i="1"/>
  <c r="AQ1264" i="1"/>
  <c r="AQ1754" i="1"/>
  <c r="AQ2246" i="1"/>
  <c r="AQ2567" i="1"/>
  <c r="AQ1886" i="1"/>
  <c r="AQ2477" i="1"/>
  <c r="AQ774" i="1"/>
  <c r="AQ1097" i="1"/>
  <c r="AQ1467" i="1"/>
  <c r="AQ1326" i="1"/>
  <c r="AQ2398" i="1"/>
  <c r="AQ1320" i="1"/>
  <c r="AQ1452" i="1"/>
  <c r="AQ1329" i="1"/>
  <c r="AQ1999" i="1"/>
  <c r="AQ2167" i="1"/>
  <c r="AQ2532" i="1"/>
  <c r="AQ2292" i="1"/>
  <c r="AQ2087" i="1"/>
  <c r="AQ2488" i="1"/>
  <c r="AQ1880" i="1"/>
  <c r="AQ2308" i="1"/>
  <c r="AQ2194" i="1"/>
  <c r="AQ2350" i="1"/>
  <c r="AQ2144" i="1"/>
  <c r="AQ2061" i="1"/>
  <c r="AQ2545" i="1"/>
  <c r="AQ2319" i="1"/>
  <c r="AQ2320" i="1"/>
  <c r="AQ1929" i="1"/>
  <c r="AQ2136" i="1"/>
  <c r="AQ1284" i="1"/>
  <c r="AQ2152" i="1"/>
  <c r="AQ1969" i="1"/>
  <c r="AQ1888" i="1"/>
  <c r="AQ2064" i="1"/>
  <c r="AQ2065" i="1"/>
  <c r="AQ1424" i="1"/>
  <c r="AQ1763" i="1"/>
  <c r="AQ1680" i="1"/>
  <c r="AQ1310" i="1"/>
  <c r="AQ1149" i="1"/>
  <c r="AQ1490" i="1"/>
  <c r="AQ1492" i="1"/>
  <c r="AQ1553" i="1"/>
  <c r="AQ1164" i="1"/>
  <c r="AQ1472" i="1"/>
  <c r="AQ1520" i="1"/>
  <c r="AQ1268" i="1"/>
  <c r="AQ1122" i="1"/>
  <c r="AQ936" i="1"/>
  <c r="AQ751" i="1"/>
  <c r="AQ937" i="1"/>
  <c r="AQ821" i="1"/>
  <c r="AQ852" i="1"/>
  <c r="AQ713" i="1"/>
  <c r="AQ784" i="1"/>
  <c r="AQ760" i="1"/>
  <c r="AQ695" i="1"/>
  <c r="AQ796" i="1"/>
  <c r="AQ770" i="1"/>
  <c r="AQ1940" i="1"/>
  <c r="AQ923" i="1"/>
  <c r="AQ1563" i="1"/>
  <c r="AQ1184" i="1"/>
  <c r="AQ1117" i="1"/>
  <c r="AQ2241" i="1"/>
  <c r="AQ1440" i="1"/>
  <c r="AQ1314" i="1"/>
  <c r="AQ1238" i="1"/>
  <c r="AQ1189" i="1"/>
  <c r="AQ1233" i="1"/>
  <c r="AQ1208" i="1"/>
  <c r="AQ2140" i="1"/>
  <c r="AQ2568" i="1"/>
  <c r="AQ589" i="1"/>
  <c r="AQ2514" i="1"/>
  <c r="AQ918" i="1"/>
  <c r="AQ1260" i="1"/>
  <c r="AQ1557" i="1"/>
  <c r="AQ1881" i="1"/>
  <c r="AQ2448" i="1"/>
  <c r="AQ2235" i="1"/>
  <c r="AQ884" i="1"/>
  <c r="AQ1226" i="1"/>
  <c r="AQ1761" i="1"/>
  <c r="AQ2048" i="1"/>
  <c r="AQ2424" i="1"/>
  <c r="AQ1916" i="1"/>
  <c r="AQ2432" i="1"/>
  <c r="AQ2253" i="1"/>
  <c r="AQ2525" i="1"/>
  <c r="AQ2303" i="1"/>
  <c r="AQ2552" i="1"/>
  <c r="AQ2304" i="1"/>
  <c r="AQ2276" i="1"/>
  <c r="AQ2130" i="1"/>
  <c r="AQ2094" i="1"/>
  <c r="AQ1968" i="1"/>
  <c r="AQ2544" i="1"/>
  <c r="AQ2315" i="1"/>
  <c r="AQ2247" i="1"/>
  <c r="AQ2279" i="1"/>
  <c r="AQ2075" i="1"/>
  <c r="AQ1947" i="1"/>
  <c r="AQ1870" i="1"/>
  <c r="AQ2002" i="1"/>
  <c r="AQ1927" i="1"/>
  <c r="AQ2017" i="1"/>
  <c r="AQ1660" i="1"/>
  <c r="AQ1883" i="1"/>
  <c r="AQ2058" i="1"/>
  <c r="AQ1431" i="1"/>
  <c r="AQ1273" i="1"/>
  <c r="AQ1504" i="1"/>
  <c r="AQ1049" i="1"/>
  <c r="AQ1436" i="1"/>
  <c r="AQ1429" i="1"/>
  <c r="AQ1243" i="1"/>
  <c r="AQ1109" i="1"/>
  <c r="AQ898" i="1"/>
  <c r="AQ1116" i="1"/>
  <c r="AQ922" i="1"/>
  <c r="AQ871" i="1"/>
  <c r="AQ846" i="1"/>
  <c r="AQ865" i="1"/>
  <c r="AQ773" i="1"/>
  <c r="AQ748" i="1"/>
  <c r="AQ662" i="1"/>
  <c r="AQ781" i="1"/>
  <c r="AQ591" i="1"/>
  <c r="AQ628" i="1"/>
  <c r="AQ2392" i="1"/>
  <c r="AQ2249" i="1"/>
  <c r="AQ1000" i="1"/>
  <c r="AQ2429" i="1"/>
  <c r="AQ2191" i="1"/>
  <c r="AQ618" i="1"/>
  <c r="AQ963" i="1"/>
  <c r="AQ1377" i="1"/>
  <c r="AQ1138" i="1"/>
  <c r="AQ1072" i="1"/>
  <c r="AQ1616" i="1"/>
  <c r="AQ1419" i="1"/>
  <c r="AQ987" i="1"/>
  <c r="AQ1060" i="1"/>
  <c r="AQ1389" i="1"/>
  <c r="AQ2537" i="1"/>
  <c r="AQ2251" i="1"/>
  <c r="AQ1001" i="1"/>
  <c r="AQ597" i="1"/>
  <c r="AQ1784" i="1"/>
  <c r="AQ1406" i="1"/>
  <c r="AQ1967" i="1"/>
  <c r="AQ1167" i="1"/>
  <c r="AQ1107" i="1"/>
  <c r="AQ827" i="1"/>
  <c r="AQ1090" i="1"/>
  <c r="AQ967" i="1"/>
  <c r="AQ1639" i="1"/>
  <c r="AQ806" i="1"/>
  <c r="AQ977" i="1"/>
  <c r="AQ830" i="1"/>
  <c r="AQ807" i="1"/>
  <c r="AQ831" i="1"/>
  <c r="AQ1330" i="1"/>
  <c r="AQ1088" i="1"/>
  <c r="AQ891" i="1"/>
  <c r="AQ1202" i="1"/>
  <c r="AQ1738" i="1"/>
  <c r="AQ1297" i="1"/>
  <c r="AQ900" i="1"/>
  <c r="AQ1236" i="1"/>
  <c r="AQ2390" i="1"/>
  <c r="AQ1356" i="1"/>
  <c r="AQ1187" i="1"/>
  <c r="AQ1690" i="1"/>
  <c r="AQ2196" i="1"/>
  <c r="AQ1610" i="1"/>
  <c r="AQ849" i="1"/>
  <c r="AQ725" i="1"/>
  <c r="AQ1256" i="1"/>
  <c r="AQ1148" i="1"/>
  <c r="AQ851" i="1"/>
  <c r="AQ1879" i="1"/>
  <c r="AQ722" i="1"/>
  <c r="AQ1374" i="1"/>
  <c r="AQ1288" i="1"/>
  <c r="AQ1411" i="1"/>
  <c r="AQ1855" i="1"/>
  <c r="AQ1698" i="1"/>
  <c r="AQ1194" i="1"/>
  <c r="AQ1503" i="1"/>
  <c r="AQ1742" i="1"/>
  <c r="AQ1971" i="1"/>
  <c r="AQ2258" i="1"/>
  <c r="AQ1080" i="1"/>
  <c r="AQ1818" i="1"/>
  <c r="AQ2519" i="1"/>
  <c r="AQ1296" i="1"/>
  <c r="AQ1720" i="1"/>
  <c r="AQ2421" i="1"/>
  <c r="AQ652" i="1"/>
  <c r="AQ1224" i="1"/>
  <c r="AQ1235" i="1"/>
  <c r="AQ2118" i="1"/>
  <c r="AQ2086" i="1"/>
  <c r="AQ664" i="1"/>
  <c r="AQ1848" i="1"/>
  <c r="AQ2346" i="1"/>
  <c r="AQ1056" i="1"/>
  <c r="AQ1265" i="1"/>
  <c r="AQ1470" i="1"/>
  <c r="AQ611" i="1"/>
  <c r="AQ1239" i="1"/>
  <c r="AQ1388" i="1"/>
  <c r="AQ1633" i="1"/>
  <c r="AQ2238" i="1"/>
  <c r="AQ2456" i="1"/>
  <c r="AQ2481" i="1"/>
  <c r="AQ2010" i="1"/>
  <c r="AQ588" i="1"/>
  <c r="AQ726" i="1"/>
  <c r="AQ1357" i="1"/>
  <c r="AQ1745" i="1"/>
  <c r="AQ2006" i="1"/>
  <c r="AQ2310" i="1"/>
  <c r="AQ1021" i="1"/>
  <c r="AQ1098" i="1"/>
  <c r="AQ2070" i="1"/>
  <c r="AQ2259" i="1"/>
  <c r="AQ2534" i="1"/>
  <c r="AQ2062" i="1"/>
  <c r="AQ2451" i="1"/>
  <c r="AQ1762" i="1"/>
  <c r="AQ2283" i="1"/>
  <c r="AQ2540" i="1"/>
  <c r="AQ2206" i="1"/>
  <c r="AQ2111" i="1"/>
  <c r="AQ1926" i="1"/>
  <c r="AQ2365" i="1"/>
  <c r="AQ2509" i="1"/>
  <c r="AQ2224" i="1"/>
  <c r="AQ1837" i="1"/>
  <c r="AQ2025" i="1"/>
  <c r="AQ2278" i="1"/>
  <c r="AQ2040" i="1"/>
  <c r="AQ1860" i="1"/>
  <c r="AQ1652" i="1"/>
  <c r="AQ1939" i="1"/>
  <c r="AQ1561" i="1"/>
  <c r="AQ1581" i="1"/>
  <c r="AQ1407" i="1"/>
  <c r="AQ878" i="1"/>
  <c r="AQ1337" i="1"/>
  <c r="AQ1391" i="1"/>
  <c r="AQ1175" i="1"/>
  <c r="AQ1135" i="1"/>
  <c r="AQ1099" i="1"/>
  <c r="AQ1162" i="1"/>
  <c r="AQ1103" i="1"/>
  <c r="AQ877" i="1"/>
  <c r="AQ857" i="1"/>
  <c r="AQ767" i="1"/>
  <c r="AQ847" i="1"/>
  <c r="AQ716" i="1"/>
  <c r="AQ719" i="1"/>
  <c r="AQ805" i="1"/>
  <c r="AQ690" i="1"/>
  <c r="AQ629" i="1"/>
  <c r="AQ709" i="1"/>
  <c r="AQ2078" i="1"/>
  <c r="AQ862" i="1"/>
  <c r="AQ1400" i="1"/>
  <c r="AQ2182" i="1"/>
  <c r="AQ1229" i="1"/>
  <c r="AQ584" i="1"/>
  <c r="AQ2115" i="1"/>
  <c r="AQ1414" i="1"/>
  <c r="AQ2036" i="1"/>
  <c r="AS2019" i="1"/>
  <c r="AQ2019" i="1"/>
  <c r="AQ2547" i="1"/>
  <c r="AQ1863" i="1"/>
  <c r="AQ2187" i="1"/>
  <c r="AT1849" i="1" l="1"/>
  <c r="AT1459" i="1"/>
  <c r="AT637" i="1"/>
  <c r="AT917" i="1"/>
  <c r="AT1033" i="1"/>
  <c r="AT2136" i="1"/>
  <c r="AT1075" i="1"/>
  <c r="AT1903" i="1"/>
  <c r="AT889" i="1"/>
  <c r="AT1507" i="1"/>
  <c r="AT1956" i="1"/>
  <c r="AT830" i="1"/>
  <c r="AT2434" i="1"/>
  <c r="AT841" i="1"/>
  <c r="AT1797" i="1"/>
  <c r="AT2031" i="1"/>
  <c r="AT1424" i="1"/>
  <c r="AT1241" i="1"/>
  <c r="AT934" i="1"/>
  <c r="AT1047" i="1"/>
  <c r="AT696" i="1"/>
  <c r="AT691" i="1"/>
  <c r="AT1649" i="1"/>
  <c r="AT2259" i="1"/>
  <c r="AT744" i="1"/>
  <c r="AT2393" i="1"/>
  <c r="AT733" i="1"/>
  <c r="AT2191" i="1"/>
  <c r="AT2558" i="1"/>
  <c r="AT1248" i="1"/>
  <c r="AT1881" i="1"/>
  <c r="AT2226" i="1"/>
  <c r="AT1172" i="1"/>
  <c r="AT1059" i="1"/>
  <c r="AT1094" i="1"/>
  <c r="AT2280" i="1"/>
  <c r="AT1466" i="1"/>
  <c r="AT2435" i="1"/>
  <c r="AT990" i="1"/>
  <c r="AT1113" i="1"/>
  <c r="AT1757" i="1"/>
  <c r="AT998" i="1"/>
  <c r="AT2155" i="1"/>
  <c r="AT768" i="1"/>
  <c r="AT2557" i="1"/>
  <c r="AT1580" i="1"/>
  <c r="AT1540" i="1"/>
  <c r="AT1318" i="1"/>
  <c r="AT793" i="1"/>
  <c r="AT815" i="1"/>
  <c r="AT685" i="1"/>
  <c r="AT872" i="1"/>
  <c r="AT1720" i="1"/>
  <c r="AT2246" i="1"/>
  <c r="AT1365" i="1"/>
  <c r="AT2534" i="1"/>
  <c r="AT616" i="1"/>
  <c r="AT623" i="1"/>
  <c r="AT2465" i="1"/>
  <c r="AT710" i="1"/>
  <c r="AT1892" i="1"/>
  <c r="AT2492" i="1"/>
  <c r="AT2448" i="1"/>
  <c r="AT1714" i="1"/>
  <c r="AT846" i="1"/>
  <c r="AT1150" i="1"/>
  <c r="AT1358" i="1"/>
  <c r="AT1564" i="1"/>
  <c r="AT595" i="1"/>
  <c r="AT810" i="1"/>
  <c r="AT1188" i="1"/>
  <c r="AT1674" i="1"/>
  <c r="AT1088" i="1"/>
  <c r="AT1989" i="1"/>
  <c r="AT759" i="1"/>
  <c r="AT2531" i="1"/>
  <c r="AT1876" i="1"/>
  <c r="AT1009" i="1"/>
  <c r="AT1298" i="1"/>
  <c r="AT709" i="1"/>
  <c r="AT1007" i="1"/>
  <c r="AT860" i="1"/>
  <c r="AT1090" i="1"/>
  <c r="AT2130" i="1"/>
  <c r="AT1931" i="1"/>
  <c r="AT605" i="1"/>
  <c r="AT2219" i="1"/>
  <c r="AT734" i="1"/>
  <c r="AT776" i="1"/>
  <c r="AT598" i="1"/>
  <c r="AT999" i="1"/>
  <c r="AT1833" i="1"/>
  <c r="AT1779" i="1"/>
  <c r="AT2198" i="1"/>
  <c r="AT1705" i="1"/>
  <c r="AT592" i="1"/>
  <c r="AT820" i="1"/>
  <c r="AT1505" i="1"/>
  <c r="AT1819" i="1"/>
  <c r="AT2124" i="1"/>
  <c r="AT803" i="1"/>
  <c r="AT853" i="1"/>
  <c r="AT1382" i="1"/>
  <c r="AT2417" i="1"/>
  <c r="AT666" i="1"/>
  <c r="AT632" i="1"/>
  <c r="AT2035" i="1"/>
  <c r="AT2163" i="1"/>
  <c r="AT1510" i="1"/>
  <c r="AT1122" i="1"/>
  <c r="AT638" i="1"/>
  <c r="AT1141" i="1"/>
  <c r="AT837" i="1"/>
  <c r="AT1195" i="1"/>
  <c r="AT1875" i="1"/>
  <c r="AT2333" i="1"/>
  <c r="AT570" i="1"/>
  <c r="AT2478" i="1"/>
  <c r="AT926" i="1"/>
  <c r="AT784" i="1"/>
  <c r="AT1045" i="1"/>
  <c r="AT832" i="1"/>
  <c r="AT1330" i="1"/>
  <c r="AT1312" i="1"/>
  <c r="AT1240" i="1"/>
  <c r="AT1044" i="1"/>
  <c r="AT2401" i="1"/>
  <c r="AT1021" i="1"/>
  <c r="AT708" i="1"/>
  <c r="AT651" i="1"/>
  <c r="AT892" i="1"/>
  <c r="AT2232" i="1"/>
  <c r="AT2355" i="1"/>
  <c r="AT1189" i="1"/>
  <c r="AT1844" i="1"/>
  <c r="AT1152" i="1"/>
  <c r="AT1862" i="1"/>
  <c r="AT729" i="1"/>
  <c r="AT1739" i="1"/>
  <c r="AT864" i="1"/>
  <c r="AT1057" i="1"/>
  <c r="AT1128" i="1"/>
  <c r="AT603" i="1"/>
  <c r="AT1017" i="1"/>
  <c r="AT584" i="1"/>
  <c r="AT2367" i="1"/>
  <c r="AT1549" i="1"/>
  <c r="AT581" i="1"/>
  <c r="AT766" i="1"/>
  <c r="AT1415" i="1"/>
  <c r="AT1697" i="1"/>
  <c r="AT1124" i="1"/>
  <c r="AT704" i="1"/>
  <c r="AT1287" i="1"/>
  <c r="AT2126" i="1"/>
  <c r="AT2363" i="1"/>
  <c r="AT682" i="1"/>
  <c r="AT968" i="1"/>
  <c r="AT2569" i="1"/>
  <c r="AT1860" i="1"/>
  <c r="AT2038" i="1"/>
  <c r="AT1295" i="1"/>
  <c r="AT700" i="1"/>
  <c r="AT970" i="1"/>
  <c r="AT856" i="1"/>
  <c r="AT1186" i="1"/>
  <c r="AT1809" i="1"/>
  <c r="AT2360" i="1"/>
  <c r="AT762" i="1"/>
  <c r="AT745" i="1"/>
  <c r="AT1420" i="1"/>
  <c r="AT713" i="1"/>
  <c r="AT1313" i="1"/>
  <c r="AT1474" i="1"/>
  <c r="AT2194" i="1"/>
  <c r="AT1433" i="1"/>
  <c r="AT1112" i="1"/>
  <c r="AT2313" i="1"/>
  <c r="AT964" i="1"/>
  <c r="AT788" i="1"/>
  <c r="AT680" i="1"/>
  <c r="AT1378" i="1"/>
  <c r="AT1829" i="1"/>
  <c r="AT2454" i="1"/>
  <c r="AT2146" i="1"/>
  <c r="AT1585" i="1"/>
  <c r="AT1387" i="1"/>
  <c r="AT1778" i="1"/>
  <c r="AT683" i="1"/>
  <c r="AT2538" i="1"/>
  <c r="AT1275" i="1"/>
  <c r="AT635" i="1"/>
  <c r="AT1447" i="1"/>
  <c r="AT665" i="1"/>
  <c r="AT896" i="1"/>
  <c r="AT1282" i="1"/>
  <c r="AT1407" i="1"/>
  <c r="AT1743" i="1"/>
  <c r="AT1561" i="1"/>
  <c r="AT1774" i="1"/>
  <c r="AT1554" i="1"/>
  <c r="AT679" i="1"/>
  <c r="AT1525" i="1"/>
  <c r="AT2048" i="1"/>
  <c r="AT1691" i="1"/>
  <c r="AT2265" i="1"/>
  <c r="AT1991" i="1"/>
  <c r="AT1685" i="1"/>
  <c r="AT2267" i="1"/>
  <c r="AT2205" i="1"/>
  <c r="AT1556" i="1"/>
  <c r="AT1292" i="1"/>
  <c r="AT2479" i="1"/>
  <c r="AT1267" i="1"/>
  <c r="AT1970" i="1"/>
  <c r="AT2553" i="1"/>
  <c r="AT2269" i="1"/>
  <c r="AT1514" i="1"/>
  <c r="AT1912" i="1"/>
  <c r="AT1735" i="1"/>
  <c r="AT1762" i="1"/>
  <c r="AT2156" i="1"/>
  <c r="AT1654" i="1"/>
  <c r="AT737" i="1"/>
  <c r="AT773" i="1"/>
  <c r="AT1207" i="1"/>
  <c r="AT1908" i="1"/>
  <c r="AT1058" i="1"/>
  <c r="AT1765" i="1"/>
  <c r="AT575" i="1"/>
  <c r="AT711" i="1"/>
  <c r="AT767" i="1"/>
  <c r="AT911" i="1"/>
  <c r="AT1874" i="1"/>
  <c r="AT1993" i="1"/>
  <c r="AT895" i="1"/>
  <c r="AT1115" i="1"/>
  <c r="AT2075" i="1"/>
  <c r="AT1923" i="1"/>
  <c r="AT1792" i="1"/>
  <c r="AT1233" i="1"/>
  <c r="AT1339" i="1"/>
  <c r="AT1331" i="1"/>
  <c r="AT621" i="1"/>
  <c r="AT753" i="1"/>
  <c r="AT1430" i="1"/>
  <c r="AT2079" i="1"/>
  <c r="AT2351" i="1"/>
  <c r="AT770" i="1"/>
  <c r="AT1066" i="1"/>
  <c r="AT2239" i="1"/>
  <c r="AT2243" i="1"/>
  <c r="AT1539" i="1"/>
  <c r="AT718" i="1"/>
  <c r="AT614" i="1"/>
  <c r="AT881" i="1"/>
  <c r="AT2019" i="1"/>
  <c r="AT1361" i="1"/>
  <c r="AT2202" i="1"/>
  <c r="AT572" i="1"/>
  <c r="AT714" i="1"/>
  <c r="AT905" i="1"/>
  <c r="AT1176" i="1"/>
  <c r="AT2141" i="1"/>
  <c r="AT2491" i="1"/>
  <c r="AT1191" i="1"/>
  <c r="AT984" i="1"/>
  <c r="AT1962" i="1"/>
  <c r="AT1552" i="1"/>
  <c r="AT1404" i="1"/>
  <c r="AT1040" i="1"/>
  <c r="AT2423" i="1"/>
  <c r="AT1427" i="1"/>
  <c r="AT626" i="1"/>
  <c r="AT1026" i="1"/>
  <c r="AT1545" i="1"/>
  <c r="AT1868" i="1"/>
  <c r="AT596" i="1"/>
  <c r="AT1099" i="1"/>
  <c r="AT725" i="1"/>
  <c r="AT936" i="1"/>
  <c r="AT609" i="1"/>
  <c r="AT951" i="1"/>
  <c r="AT731" i="1"/>
  <c r="AT2210" i="1"/>
  <c r="AT863" i="1"/>
  <c r="AT899" i="1"/>
  <c r="AT1557" i="1"/>
  <c r="AT2251" i="1"/>
  <c r="AT828" i="1"/>
  <c r="AT1998" i="1"/>
  <c r="AT625" i="1"/>
  <c r="AT692" i="1"/>
  <c r="AT996" i="1"/>
  <c r="AT1061" i="1"/>
  <c r="AT811" i="1"/>
  <c r="AT2455" i="1"/>
  <c r="AT1638" i="1"/>
  <c r="AT1423" i="1"/>
  <c r="AT2409" i="1"/>
  <c r="AT1443" i="1"/>
  <c r="AT1206" i="1"/>
  <c r="AT1031" i="1"/>
  <c r="AT686" i="1"/>
  <c r="AT1911" i="1"/>
  <c r="AT591" i="1"/>
  <c r="AT742" i="1"/>
  <c r="AT1563" i="1"/>
  <c r="AT1802" i="1"/>
  <c r="AT878" i="1"/>
  <c r="AT1187" i="1"/>
  <c r="AT724" i="1"/>
  <c r="AT1355" i="1"/>
  <c r="AT673" i="1"/>
  <c r="AT1265" i="1"/>
  <c r="AT904" i="1"/>
  <c r="AT1913" i="1"/>
  <c r="AT659" i="1"/>
  <c r="AT593" i="1"/>
  <c r="AT1493" i="1"/>
  <c r="AT634" i="1"/>
  <c r="AT852" i="1"/>
  <c r="AT647" i="1"/>
  <c r="AT835" i="1"/>
  <c r="AT888" i="1"/>
  <c r="AT1567" i="1"/>
  <c r="AT2331" i="1"/>
  <c r="AT597" i="1"/>
  <c r="AT764" i="1"/>
  <c r="AT1483" i="1"/>
  <c r="AT1747" i="1"/>
  <c r="AT824" i="1"/>
  <c r="AT761" i="1"/>
  <c r="AT1303" i="1"/>
  <c r="AT1097" i="1"/>
  <c r="AT695" i="1"/>
  <c r="AT2540" i="1"/>
  <c r="AT1129" i="1"/>
  <c r="AT1171" i="1"/>
  <c r="AT1372" i="1"/>
  <c r="AT2164" i="1"/>
  <c r="AT1027" i="1"/>
  <c r="AT2034" i="1"/>
  <c r="AT823" i="1"/>
  <c r="AT1050" i="1"/>
  <c r="AT1289" i="1"/>
  <c r="AT1599" i="1"/>
  <c r="AT758" i="1"/>
  <c r="AT1901" i="1"/>
  <c r="AT2290" i="1"/>
  <c r="AT1419" i="1"/>
  <c r="AT1151" i="1"/>
  <c r="AT1074" i="1"/>
  <c r="AT900" i="1"/>
  <c r="AT1130" i="1"/>
  <c r="AT612" i="1"/>
  <c r="AT1038" i="1"/>
  <c r="AT1820" i="1"/>
  <c r="AT2165" i="1"/>
  <c r="AT1317" i="1"/>
  <c r="AT1203" i="1"/>
  <c r="AT1101" i="1"/>
  <c r="AT976" i="1"/>
  <c r="AT1169" i="1"/>
  <c r="AT2268" i="1"/>
  <c r="AT952" i="1"/>
  <c r="AT2289" i="1"/>
  <c r="AT1246" i="1"/>
  <c r="AT963" i="1"/>
  <c r="AT1672" i="1"/>
  <c r="AT2466" i="1"/>
  <c r="AT1319" i="1"/>
  <c r="AT1941" i="1"/>
  <c r="AT941" i="1"/>
  <c r="AT847" i="1"/>
  <c r="AT1444" i="1"/>
  <c r="AT2350" i="1"/>
  <c r="AT901" i="1"/>
  <c r="AT2250" i="1"/>
  <c r="AT2062" i="1"/>
  <c r="AT1190" i="1"/>
  <c r="AT1230" i="1"/>
  <c r="AT1168" i="1"/>
  <c r="AT848" i="1"/>
  <c r="AT1715" i="1"/>
  <c r="AT585" i="1"/>
  <c r="AT973" i="1"/>
  <c r="AT1262" i="1"/>
  <c r="AT2318" i="1"/>
  <c r="AT589" i="1"/>
  <c r="AT1808" i="1"/>
  <c r="AT2298" i="1"/>
  <c r="AT1696" i="1"/>
  <c r="AT1351" i="1"/>
  <c r="AT1641" i="1"/>
  <c r="AT994" i="1"/>
  <c r="AT2433" i="1"/>
  <c r="AT1060" i="1"/>
  <c r="AT817" i="1"/>
  <c r="AT1791" i="1"/>
  <c r="AT1166" i="1"/>
  <c r="AT1794" i="1"/>
  <c r="AT869" i="1"/>
  <c r="AT1499" i="1"/>
  <c r="AT1679" i="1"/>
  <c r="AT2095" i="1"/>
  <c r="AT875" i="1"/>
  <c r="AT2142" i="1"/>
  <c r="AT1746" i="1"/>
  <c r="AT1770" i="1"/>
  <c r="AT1566" i="1"/>
  <c r="AT1235" i="1"/>
  <c r="AT862" i="1"/>
  <c r="AT633" i="1"/>
  <c r="AT1067" i="1"/>
  <c r="AT1572" i="1"/>
  <c r="AT2144" i="1"/>
  <c r="AT876" i="1"/>
  <c r="AT2196" i="1"/>
  <c r="AT1700" i="1"/>
  <c r="AT1434" i="1"/>
  <c r="AT2332" i="1"/>
  <c r="AT1856" i="1"/>
  <c r="AT919" i="1"/>
  <c r="AT1062" i="1"/>
  <c r="AT1314" i="1"/>
  <c r="AT1675" i="1"/>
  <c r="AT1642" i="1"/>
  <c r="AT1698" i="1"/>
  <c r="AT907" i="1"/>
  <c r="AT2039" i="1"/>
  <c r="AT813" i="1"/>
  <c r="AT800" i="1"/>
  <c r="AT1134" i="1"/>
  <c r="AT2042" i="1"/>
  <c r="AT836" i="1"/>
  <c r="AT1255" i="1"/>
  <c r="AT1337" i="1"/>
  <c r="AT2377" i="1"/>
  <c r="AT1028" i="1"/>
  <c r="AT1432" i="1"/>
  <c r="AT1159" i="1"/>
  <c r="AT583" i="1"/>
  <c r="AT868" i="1"/>
  <c r="AT1284" i="1"/>
  <c r="AT1863" i="1"/>
  <c r="AT2208" i="1"/>
  <c r="AT2370" i="1"/>
  <c r="AT1847" i="1"/>
  <c r="AT1513" i="1"/>
  <c r="AT1223" i="1"/>
  <c r="AT2166" i="1"/>
  <c r="AT2178" i="1"/>
  <c r="AT2330" i="1"/>
  <c r="AT2188" i="1"/>
  <c r="AT2508" i="1"/>
  <c r="AT2567" i="1"/>
  <c r="AT2003" i="1"/>
  <c r="AT1373" i="1"/>
  <c r="AT1500" i="1"/>
  <c r="AT648" i="1"/>
  <c r="AT1360" i="1"/>
  <c r="AT1907" i="1"/>
  <c r="AT890" i="1"/>
  <c r="AT1777" i="1"/>
  <c r="AT906" i="1"/>
  <c r="AT617" i="1"/>
  <c r="AT1029" i="1"/>
  <c r="AT1013" i="1"/>
  <c r="AT1932" i="1"/>
  <c r="AT763" i="1"/>
  <c r="AT991" i="1"/>
  <c r="AT1277" i="1"/>
  <c r="AT1717" i="1"/>
  <c r="AT2419" i="1"/>
  <c r="AT887" i="1"/>
  <c r="AT1832" i="1"/>
  <c r="AT641" i="1"/>
  <c r="AT942" i="1"/>
  <c r="AT1222" i="1"/>
  <c r="AT1117" i="1"/>
  <c r="AT1732" i="1"/>
  <c r="AT1813" i="1"/>
  <c r="AT2450" i="1"/>
  <c r="AT1266" i="1"/>
  <c r="AT1573" i="1"/>
  <c r="AT1077" i="1"/>
  <c r="AT1869" i="1"/>
  <c r="AT1939" i="1"/>
  <c r="AT2230" i="1"/>
  <c r="AT2324" i="1"/>
  <c r="AT2329" i="1"/>
  <c r="AT1276" i="1"/>
  <c r="AT721" i="1"/>
  <c r="AT1470" i="1"/>
  <c r="AT880" i="1"/>
  <c r="AT646" i="1"/>
  <c r="AT932" i="1"/>
  <c r="AT2449" i="1"/>
  <c r="AT1019" i="1"/>
  <c r="AT653" i="1"/>
  <c r="AT870" i="1"/>
  <c r="AT930" i="1"/>
  <c r="AT2254" i="1"/>
  <c r="AT873" i="1"/>
  <c r="AT961" i="1"/>
  <c r="AT1596" i="1"/>
  <c r="AT1147" i="1"/>
  <c r="AT2066" i="1"/>
  <c r="AT1243" i="1"/>
  <c r="AT1677" i="1"/>
  <c r="AT606" i="1"/>
  <c r="AT879" i="1"/>
  <c r="AT1034" i="1"/>
  <c r="AT1283" i="1"/>
  <c r="AT1857" i="1"/>
  <c r="AT1426" i="1"/>
  <c r="AT2214" i="1"/>
  <c r="AT1709" i="1"/>
  <c r="AT1742" i="1"/>
  <c r="AT1170" i="1"/>
  <c r="AT2017" i="1"/>
  <c r="AT2322" i="1"/>
  <c r="AT2336" i="1"/>
  <c r="AT2168" i="1"/>
  <c r="AT1439" i="1"/>
  <c r="AT2537" i="1"/>
  <c r="AT1994" i="1"/>
  <c r="AT1438" i="1"/>
  <c r="AT1148" i="1"/>
  <c r="AT2112" i="1"/>
  <c r="AT2302" i="1"/>
  <c r="AT2373" i="1"/>
  <c r="AT2425" i="1"/>
  <c r="AT2426" i="1"/>
  <c r="AT2306" i="1"/>
  <c r="AT2056" i="1"/>
  <c r="AT1353" i="1"/>
  <c r="AT1217" i="1"/>
  <c r="AT910" i="1"/>
  <c r="AT2150" i="1"/>
  <c r="AT2432" i="1"/>
  <c r="AT644" i="1"/>
  <c r="AT874" i="1"/>
  <c r="AT1264" i="1"/>
  <c r="AT1577" i="1"/>
  <c r="AT1324" i="1"/>
  <c r="AT2384" i="1"/>
  <c r="AT1320" i="1"/>
  <c r="AT2357" i="1"/>
  <c r="AT2293" i="1"/>
  <c r="AT741" i="1"/>
  <c r="AT1922" i="1"/>
  <c r="AT2058" i="1"/>
  <c r="AT2562" i="1"/>
  <c r="AT1918" i="1"/>
  <c r="AT642" i="1"/>
  <c r="AT867" i="1"/>
  <c r="AT1132" i="1"/>
  <c r="AT1760" i="1"/>
  <c r="AT579" i="1"/>
  <c r="AT756" i="1"/>
  <c r="AT969" i="1"/>
  <c r="AT1173" i="1"/>
  <c r="AT1877" i="1"/>
  <c r="AT2413" i="1"/>
  <c r="AT2418" i="1"/>
  <c r="AT1763" i="1"/>
  <c r="AT1811" i="1"/>
  <c r="AT1412" i="1"/>
  <c r="AT1448" i="1"/>
  <c r="AT2053" i="1"/>
  <c r="AT2568" i="1"/>
  <c r="AT1846" i="1"/>
  <c r="AT1676" i="1"/>
  <c r="AT1516" i="1"/>
  <c r="AT1297" i="1"/>
  <c r="AT1635" i="1"/>
  <c r="AT1228" i="1"/>
  <c r="AT1403" i="1"/>
  <c r="AT779" i="1"/>
  <c r="AT827" i="1"/>
  <c r="AT2242" i="1"/>
  <c r="AT950" i="1"/>
  <c r="AT684" i="1"/>
  <c r="AT760" i="1"/>
  <c r="AT1371" i="1"/>
  <c r="AT2118" i="1"/>
  <c r="AT908" i="1"/>
  <c r="AT1161" i="1"/>
  <c r="AT1281" i="1"/>
  <c r="AT1891" i="1"/>
  <c r="AT1559" i="1"/>
  <c r="AT1394" i="1"/>
  <c r="AT629" i="1"/>
  <c r="AT962" i="1"/>
  <c r="AT620" i="1"/>
  <c r="AT859" i="1"/>
  <c r="AT940" i="1"/>
  <c r="AT2122" i="1"/>
  <c r="AT1671" i="1"/>
  <c r="AT1981" i="1"/>
  <c r="AT1957" i="1"/>
  <c r="AT1114" i="1"/>
  <c r="AT1192" i="1"/>
  <c r="AT2297" i="1"/>
  <c r="AT2090" i="1"/>
  <c r="AT2404" i="1"/>
  <c r="AT2296" i="1"/>
  <c r="AT2086" i="1"/>
  <c r="AT1721" i="1"/>
  <c r="AT1650" i="1"/>
  <c r="AT1359" i="1"/>
  <c r="AT1386" i="1"/>
  <c r="AT2256" i="1"/>
  <c r="AT1801" i="1"/>
  <c r="AT972" i="1"/>
  <c r="AT1307" i="1"/>
  <c r="AT883" i="1"/>
  <c r="AT636" i="1"/>
  <c r="AT1167" i="1"/>
  <c r="AT791" i="1"/>
  <c r="AT891" i="1"/>
  <c r="AT1517" i="1"/>
  <c r="AT1750" i="1"/>
  <c r="AT1121" i="1"/>
  <c r="AT1214" i="1"/>
  <c r="AT1904" i="1"/>
  <c r="AT2140" i="1"/>
  <c r="AT2237" i="1"/>
  <c r="AT2309" i="1"/>
  <c r="AT661" i="1"/>
  <c r="AT688" i="1"/>
  <c r="AT576" i="1"/>
  <c r="AT845" i="1"/>
  <c r="AT1108" i="1"/>
  <c r="AT2186" i="1"/>
  <c r="AT1781" i="1"/>
  <c r="AT1924" i="1"/>
  <c r="AT1558" i="1"/>
  <c r="AT960" i="1"/>
  <c r="AT1810" i="1"/>
  <c r="AT1639" i="1"/>
  <c r="AT2190" i="1"/>
  <c r="AT1958" i="1"/>
  <c r="AT2565" i="1"/>
  <c r="AT2027" i="1"/>
  <c r="AT1980" i="1"/>
  <c r="AT1606" i="1"/>
  <c r="AT1380" i="1"/>
  <c r="AT1155" i="1"/>
  <c r="AT1790" i="1"/>
  <c r="AT2327" i="1"/>
  <c r="AT1370" i="1"/>
  <c r="AT2077" i="1"/>
  <c r="AT1220" i="1"/>
  <c r="AT1376" i="1"/>
  <c r="AT1546" i="1"/>
  <c r="AT2044" i="1"/>
  <c r="AT1008" i="1"/>
  <c r="AT1523" i="1"/>
  <c r="AT1795" i="1"/>
  <c r="AT2390" i="1"/>
  <c r="AT754" i="1"/>
  <c r="AT814" i="1"/>
  <c r="AT980" i="1"/>
  <c r="AT1588" i="1"/>
  <c r="AT2238" i="1"/>
  <c r="AT2486" i="1"/>
  <c r="AT1985" i="1"/>
  <c r="AT2288" i="1"/>
  <c r="AT1637" i="1"/>
  <c r="AT1693" i="1"/>
  <c r="AT913" i="1"/>
  <c r="AT909" i="1"/>
  <c r="AT588" i="1"/>
  <c r="AT1001" i="1"/>
  <c r="AT796" i="1"/>
  <c r="AT1678" i="1"/>
  <c r="AT2206" i="1"/>
  <c r="AT2041" i="1"/>
  <c r="AT1636" i="1"/>
  <c r="AT1527" i="1"/>
  <c r="AT2483" i="1"/>
  <c r="AT630" i="1"/>
  <c r="AT2489" i="1"/>
  <c r="AT717" i="1"/>
  <c r="AT1042" i="1"/>
  <c r="AT654" i="1"/>
  <c r="AT1185" i="1"/>
  <c r="AT1341" i="1"/>
  <c r="AT1625" i="1"/>
  <c r="AT1952" i="1"/>
  <c r="AT2119" i="1"/>
  <c r="AT1622" i="1"/>
  <c r="AT1104" i="1"/>
  <c r="AT818" i="1"/>
  <c r="AT1724" i="1"/>
  <c r="AT1926" i="1"/>
  <c r="AT2436" i="1"/>
  <c r="AT2117" i="1"/>
  <c r="AT1660" i="1"/>
  <c r="AT1950" i="1"/>
  <c r="AT1776" i="1"/>
  <c r="AT1436" i="1"/>
  <c r="AT1064" i="1"/>
  <c r="AT1928" i="1"/>
  <c r="AT2347" i="1"/>
  <c r="AT2173" i="1"/>
  <c r="AT2028" i="1"/>
  <c r="AT2213" i="1"/>
  <c r="AT1526" i="1"/>
  <c r="AT2292" i="1"/>
  <c r="AT1105" i="1"/>
  <c r="AT1199" i="1"/>
  <c r="AT662" i="1"/>
  <c r="AT789" i="1"/>
  <c r="AT701" i="1"/>
  <c r="AT806" i="1"/>
  <c r="AT1325" i="1"/>
  <c r="AT1411" i="1"/>
  <c r="AT2278" i="1"/>
  <c r="AT599" i="1"/>
  <c r="AT1761" i="1"/>
  <c r="AT2319" i="1"/>
  <c r="AT819" i="1"/>
  <c r="AT2291" i="1"/>
  <c r="AT782" i="1"/>
  <c r="AT1487" i="1"/>
  <c r="AT715" i="1"/>
  <c r="AT1349" i="1"/>
  <c r="AT1402" i="1"/>
  <c r="AT2383" i="1"/>
  <c r="AT2335" i="1"/>
  <c r="AT1933" i="1"/>
  <c r="AT1369" i="1"/>
  <c r="AT1414" i="1"/>
  <c r="AT2157" i="1"/>
  <c r="AT2106" i="1"/>
  <c r="AT2262" i="1"/>
  <c r="AT2074" i="1"/>
  <c r="AT2283" i="1"/>
  <c r="AT2311" i="1"/>
  <c r="AT2065" i="1"/>
  <c r="AT1884" i="1"/>
  <c r="AT1518" i="1"/>
  <c r="AT1615" i="1"/>
  <c r="AT747" i="1"/>
  <c r="AT1690" i="1"/>
  <c r="AT590" i="1"/>
  <c r="AT1252" i="1"/>
  <c r="AT600" i="1"/>
  <c r="AT743" i="1"/>
  <c r="AT959" i="1"/>
  <c r="AT1880" i="1"/>
  <c r="AT2018" i="1"/>
  <c r="AT615" i="1"/>
  <c r="AT643" i="1"/>
  <c r="AT2100" i="1"/>
  <c r="AT732" i="1"/>
  <c r="AT750" i="1"/>
  <c r="AT2515" i="1"/>
  <c r="AT573" i="1"/>
  <c r="AT1446" i="1"/>
  <c r="AT660" i="1"/>
  <c r="AT723" i="1"/>
  <c r="AT1449" i="1"/>
  <c r="AT2467" i="1"/>
  <c r="AT2015" i="1"/>
  <c r="AT2101" i="1"/>
  <c r="AT1662" i="1"/>
  <c r="AT1610" i="1"/>
  <c r="AT1086" i="1"/>
  <c r="AT2203" i="1"/>
  <c r="AT2400" i="1"/>
  <c r="AT2052" i="1"/>
  <c r="AT1914" i="1"/>
  <c r="AT1949" i="1"/>
  <c r="AT2468" i="1"/>
  <c r="AT1575" i="1"/>
  <c r="AT1602" i="1"/>
  <c r="AT2152" i="1"/>
  <c r="AT611" i="1"/>
  <c r="AT965" i="1"/>
  <c r="AT1889" i="1"/>
  <c r="AT1288" i="1"/>
  <c r="AT1174" i="1"/>
  <c r="AT670" i="1"/>
  <c r="AT920" i="1"/>
  <c r="AT1003" i="1"/>
  <c r="AT1531" i="1"/>
  <c r="AT639" i="1"/>
  <c r="AT786" i="1"/>
  <c r="AT719" i="1"/>
  <c r="AT1727" i="1"/>
  <c r="AT902" i="1"/>
  <c r="AT645" i="1"/>
  <c r="AT794" i="1"/>
  <c r="AT730" i="1"/>
  <c r="AT958" i="1"/>
  <c r="AT1081" i="1"/>
  <c r="AT2354" i="1"/>
  <c r="AT2176" i="1"/>
  <c r="AT2050" i="1"/>
  <c r="AT1930" i="1"/>
  <c r="AT1181" i="1"/>
  <c r="AT1463" i="1"/>
  <c r="AT1731" i="1"/>
  <c r="AT2170" i="1"/>
  <c r="AT2114" i="1"/>
  <c r="AT953" i="1"/>
  <c r="AT2145" i="1"/>
  <c r="AT1843" i="1"/>
  <c r="AT1687" i="1"/>
  <c r="AT947" i="1"/>
  <c r="AT1712" i="1"/>
  <c r="AT807" i="1"/>
  <c r="AT967" i="1"/>
  <c r="AT1725" i="1"/>
  <c r="AT1827" i="1"/>
  <c r="AT1389" i="1"/>
  <c r="AT657" i="1"/>
  <c r="AT1023" i="1"/>
  <c r="AT751" i="1"/>
  <c r="AT1629" i="1"/>
  <c r="AT1234" i="1"/>
  <c r="AT608" i="1"/>
  <c r="AT982" i="1"/>
  <c r="AT897" i="1"/>
  <c r="AT2110" i="1"/>
  <c r="AT1025" i="1"/>
  <c r="AT1036" i="1"/>
  <c r="AT1210" i="1"/>
  <c r="AT826" i="1"/>
  <c r="AT877" i="1"/>
  <c r="AT1495" i="1"/>
  <c r="AT2277" i="1"/>
  <c r="AT1666" i="1"/>
  <c r="AT1346" i="1"/>
  <c r="AT1520" i="1"/>
  <c r="AT1496" i="1"/>
  <c r="AT2076" i="1"/>
  <c r="AT2521" i="1"/>
  <c r="AT2169" i="1"/>
  <c r="AT2217" i="1"/>
  <c r="AT2516" i="1"/>
  <c r="AT2352" i="1"/>
  <c r="AT2071" i="1"/>
  <c r="AT1590" i="1"/>
  <c r="AT2104" i="1"/>
  <c r="AT1005" i="1"/>
  <c r="AT1279" i="1"/>
  <c r="AT1593" i="1"/>
  <c r="AT839" i="1"/>
  <c r="AT2260" i="1"/>
  <c r="AT2282" i="1"/>
  <c r="AT1160" i="1"/>
  <c r="AT640" i="1"/>
  <c r="AT703" i="1"/>
  <c r="AT903" i="1"/>
  <c r="AT2088" i="1"/>
  <c r="AT787" i="1"/>
  <c r="AT1096" i="1"/>
  <c r="AT986" i="1"/>
  <c r="AT2005" i="1"/>
  <c r="AT931" i="1"/>
  <c r="AT928" i="1"/>
  <c r="AT843" i="1"/>
  <c r="AT1063" i="1"/>
  <c r="AT945" i="1"/>
  <c r="AT1910" i="1"/>
  <c r="AT2270" i="1"/>
  <c r="AT2430" i="1"/>
  <c r="AT1710" i="1"/>
  <c r="AT1488" i="1"/>
  <c r="AT838" i="1"/>
  <c r="AT2220" i="1"/>
  <c r="AT2108" i="1"/>
  <c r="AT1534" i="1"/>
  <c r="AT2475" i="1"/>
  <c r="AT1116" i="1"/>
  <c r="AT1799" i="1"/>
  <c r="AT1751" i="1"/>
  <c r="AT1293" i="1"/>
  <c r="AT1456" i="1"/>
  <c r="AT1375" i="1"/>
  <c r="AT1092" i="1"/>
  <c r="AT2314" i="1"/>
  <c r="AT2376" i="1"/>
  <c r="AT2200" i="1"/>
  <c r="AT1948" i="1"/>
  <c r="AT771" i="1"/>
  <c r="AT2328" i="1"/>
  <c r="AT1356" i="1"/>
  <c r="AT1839" i="1"/>
  <c r="AT2011" i="1"/>
  <c r="AT1824" i="1"/>
  <c r="AT2427" i="1"/>
  <c r="AT2143" i="1"/>
  <c r="AT1269" i="1"/>
  <c r="AT1299" i="1"/>
  <c r="AT1944" i="1"/>
  <c r="AT1920" i="1"/>
  <c r="AT755" i="1"/>
  <c r="AT1012" i="1"/>
  <c r="AT1627" i="1"/>
  <c r="AT1689" i="1"/>
  <c r="AT2495" i="1"/>
  <c r="AT2445" i="1"/>
  <c r="AT1039" i="1"/>
  <c r="AT2429" i="1"/>
  <c r="AT1357" i="1"/>
  <c r="AT1921" i="1"/>
  <c r="AT2097" i="1"/>
  <c r="AT2223" i="1"/>
  <c r="AT2536" i="1"/>
  <c r="AT1771" i="1"/>
  <c r="AT1180" i="1"/>
  <c r="AT1056" i="1"/>
  <c r="AT2012" i="1"/>
  <c r="AT2131" i="1"/>
  <c r="AT674" i="1"/>
  <c r="AT746" i="1"/>
  <c r="AT1391" i="1"/>
  <c r="AT2098" i="1"/>
  <c r="AT1445" i="1"/>
  <c r="AT2507" i="1"/>
  <c r="AT571" i="1"/>
  <c r="AT797" i="1"/>
  <c r="AT2415" i="1"/>
  <c r="AT1305" i="1"/>
  <c r="AT1796" i="1"/>
  <c r="AT2315" i="1"/>
  <c r="AT2560" i="1"/>
  <c r="AT1893" i="1"/>
  <c r="AT1909" i="1"/>
  <c r="AT1740" i="1"/>
  <c r="AT1145" i="1"/>
  <c r="AT2340" i="1"/>
  <c r="AT2470" i="1"/>
  <c r="AT631" i="1"/>
  <c r="AT1135" i="1"/>
  <c r="AT809" i="1"/>
  <c r="AT882" i="1"/>
  <c r="AT1898" i="1"/>
  <c r="AT2442" i="1"/>
  <c r="AT2411" i="1"/>
  <c r="AT2010" i="1"/>
  <c r="AT675" i="1"/>
  <c r="AT1302" i="1"/>
  <c r="AT840" i="1"/>
  <c r="AT2120" i="1"/>
  <c r="AT1218" i="1"/>
  <c r="AT1814" i="1"/>
  <c r="AT2020" i="1"/>
  <c r="AT1894" i="1"/>
  <c r="AT2174" i="1"/>
  <c r="AT1543" i="1"/>
  <c r="AT1053" i="1"/>
  <c r="AT1211" i="1"/>
  <c r="AT1644" i="1"/>
  <c r="AT2541" i="1"/>
  <c r="AT569" i="1"/>
  <c r="AT849" i="1"/>
  <c r="AT987" i="1"/>
  <c r="AT1070" i="1"/>
  <c r="AT2154" i="1"/>
  <c r="AT2556" i="1"/>
  <c r="AT2372" i="1"/>
  <c r="AT1049" i="1"/>
  <c r="AT2325" i="1"/>
  <c r="AT805" i="1"/>
  <c r="AT1976" i="1"/>
  <c r="AT2308" i="1"/>
  <c r="AT2006" i="1"/>
  <c r="AT1673" i="1"/>
  <c r="AT1416" i="1"/>
  <c r="AT1162" i="1"/>
  <c r="AT707" i="1"/>
  <c r="AT2083" i="1"/>
  <c r="AT2535" i="1"/>
  <c r="AT2444" i="1"/>
  <c r="AT842" i="1"/>
  <c r="AT1194" i="1"/>
  <c r="AT1475" i="1"/>
  <c r="AT1975" i="1"/>
  <c r="AT2369" i="1"/>
  <c r="AT2510" i="1"/>
  <c r="AT2073" i="1"/>
  <c r="AT649" i="1"/>
  <c r="AT1643" i="1"/>
  <c r="AT2279" i="1"/>
  <c r="AT2490" i="1"/>
  <c r="AT1738" i="1"/>
  <c r="AT757" i="1"/>
  <c r="AT586" i="1"/>
  <c r="AT1198" i="1"/>
  <c r="AT1967" i="1"/>
  <c r="AT601" i="1"/>
  <c r="AT624" i="1"/>
  <c r="AT792" i="1"/>
  <c r="AT1435" i="1"/>
  <c r="AT1582" i="1"/>
  <c r="AT2249" i="1"/>
  <c r="AT2091" i="1"/>
  <c r="AT1866" i="1"/>
  <c r="AT1364" i="1"/>
  <c r="AT993" i="1"/>
  <c r="AT1964" i="1"/>
  <c r="AT1831" i="1"/>
  <c r="AT1032" i="1"/>
  <c r="AT2153" i="1"/>
  <c r="AT2532" i="1"/>
  <c r="AT1315" i="1"/>
  <c r="AT2457" i="1"/>
  <c r="AT1645" i="1"/>
  <c r="AT1508" i="1"/>
  <c r="AT1098" i="1"/>
  <c r="AT1614" i="1"/>
  <c r="AT2518" i="1"/>
  <c r="AT663" i="1"/>
  <c r="AT1153" i="1"/>
  <c r="AT1183" i="1"/>
  <c r="AT1395" i="1"/>
  <c r="AT1300" i="1"/>
  <c r="AT2192" i="1"/>
  <c r="AT2301" i="1"/>
  <c r="AT2471" i="1"/>
  <c r="AT1177" i="1"/>
  <c r="AT2158" i="1"/>
  <c r="AT1919" i="1"/>
  <c r="AT2371" i="1"/>
  <c r="AT1785" i="1"/>
  <c r="AT866" i="1"/>
  <c r="AT858" i="1"/>
  <c r="AT1441" i="1"/>
  <c r="AT2252" i="1"/>
  <c r="AT627" i="1"/>
  <c r="AT884" i="1"/>
  <c r="AT1260" i="1"/>
  <c r="AT1669" i="1"/>
  <c r="AT1417" i="1"/>
  <c r="AT2211" i="1"/>
  <c r="AT2199" i="1"/>
  <c r="AT2060" i="1"/>
  <c r="AT1623" i="1"/>
  <c r="AT2175" i="1"/>
  <c r="AT2022" i="1"/>
  <c r="AT988" i="1"/>
  <c r="AT1853" i="1"/>
  <c r="AT1659" i="1"/>
  <c r="AT974" i="1"/>
  <c r="AT1683" i="1"/>
  <c r="AT1390" i="1"/>
  <c r="AT1304" i="1"/>
  <c r="AT1367" i="1"/>
  <c r="AT2527" i="1"/>
  <c r="AT2388" i="1"/>
  <c r="AT622" i="1"/>
  <c r="AT783" i="1"/>
  <c r="AT833" i="1"/>
  <c r="AT1613" i="1"/>
  <c r="AT1951" i="1"/>
  <c r="AT2561" i="1"/>
  <c r="AT885" i="1"/>
  <c r="AT1798" i="1"/>
  <c r="AT748" i="1"/>
  <c r="AT619" i="1"/>
  <c r="AT1384" i="1"/>
  <c r="AT1842" i="1"/>
  <c r="AT2472" i="1"/>
  <c r="AT2459" i="1"/>
  <c r="AT2047" i="1"/>
  <c r="AT2287" i="1"/>
  <c r="AT2051" i="1"/>
  <c r="AT2061" i="1"/>
  <c r="AT1076" i="1"/>
  <c r="AT1648" i="1"/>
  <c r="AT2132" i="1"/>
  <c r="AT577" i="1"/>
  <c r="AT618" i="1"/>
  <c r="AT739" i="1"/>
  <c r="AT1219" i="1"/>
  <c r="AT989" i="1"/>
  <c r="AT1018" i="1"/>
  <c r="AT1656" i="1"/>
  <c r="AT1482" i="1"/>
  <c r="AT1343" i="1"/>
  <c r="AT1722" i="1"/>
  <c r="AT2068" i="1"/>
  <c r="AT2414" i="1"/>
  <c r="AT2523" i="1"/>
  <c r="AT1521" i="1"/>
  <c r="AT1225" i="1"/>
  <c r="AT1480" i="1"/>
  <c r="AT1800" i="1"/>
  <c r="AT681" i="1"/>
  <c r="AT785" i="1"/>
  <c r="AT1399" i="1"/>
  <c r="AT1906" i="1"/>
  <c r="AT2406" i="1"/>
  <c r="AT2412" i="1"/>
  <c r="AT1204" i="1"/>
  <c r="AT607" i="1"/>
  <c r="AT727" i="1"/>
  <c r="AT1850" i="1"/>
  <c r="AT2084" i="1"/>
  <c r="AT2294" i="1"/>
  <c r="AT689" i="1"/>
  <c r="AT1014" i="1"/>
  <c r="AT1665" i="1"/>
  <c r="AT582" i="1"/>
  <c r="AT668" i="1"/>
  <c r="AT831" i="1"/>
  <c r="AT1133" i="1"/>
  <c r="AT1713" i="1"/>
  <c r="AT2564" i="1"/>
  <c r="AT1983" i="1"/>
  <c r="AT2125" i="1"/>
  <c r="AT1535" i="1"/>
  <c r="AT1164" i="1"/>
  <c r="AT2405" i="1"/>
  <c r="AT2379" i="1"/>
  <c r="AT1652" i="1"/>
  <c r="AT1694" i="1"/>
  <c r="AT1078" i="1"/>
  <c r="AT2496" i="1"/>
  <c r="AT1788" i="1"/>
  <c r="AT1628" i="1"/>
  <c r="AT1428" i="1"/>
  <c r="AT1137" i="1"/>
  <c r="AT956" i="1"/>
  <c r="AT1617" i="1"/>
  <c r="AT1138" i="1"/>
  <c r="AT1864" i="1"/>
  <c r="AT1769" i="1"/>
  <c r="AT2275" i="1"/>
  <c r="AT1749" i="1"/>
  <c r="AT2167" i="1"/>
  <c r="AT2096" i="1"/>
  <c r="AT1504" i="1"/>
  <c r="AT1197" i="1"/>
  <c r="AT1899" i="1"/>
  <c r="AT1425" i="1"/>
  <c r="AT687" i="1"/>
  <c r="AT808" i="1"/>
  <c r="AT1511" i="1"/>
  <c r="AT1565" i="1"/>
  <c r="AT2387" i="1"/>
  <c r="AT1895" i="1"/>
  <c r="AT798" i="1"/>
  <c r="AT2477" i="1"/>
  <c r="AT650" i="1"/>
  <c r="AT1591" i="1"/>
  <c r="AT1670" i="1"/>
  <c r="AT1841" i="1"/>
  <c r="AT2498" i="1"/>
  <c r="AT1821" i="1"/>
  <c r="AT2545" i="1"/>
  <c r="AT2016" i="1"/>
  <c r="AT2037" i="1"/>
  <c r="AT752" i="1"/>
  <c r="AT1473" i="1"/>
  <c r="AT2402" i="1"/>
  <c r="AT712" i="1"/>
  <c r="AT1212" i="1"/>
  <c r="AT1073" i="1"/>
  <c r="AT1826" i="1"/>
  <c r="AT2182" i="1"/>
  <c r="AT1569" i="1"/>
  <c r="AT1084" i="1"/>
  <c r="AT1845" i="1"/>
  <c r="AT2469" i="1"/>
  <c r="AT610" i="1"/>
  <c r="AT801" i="1"/>
  <c r="AT2172" i="1"/>
  <c r="AT774" i="1"/>
  <c r="AT1024" i="1"/>
  <c r="AT1955" i="1"/>
  <c r="AT2310" i="1"/>
  <c r="AT2530" i="1"/>
  <c r="AT1661" i="1"/>
  <c r="AT1392" i="1"/>
  <c r="AT2420" i="1"/>
  <c r="AT1583" i="1"/>
  <c r="AT2529" i="1"/>
  <c r="AT1782" i="1"/>
  <c r="AT1537" i="1"/>
  <c r="AT1052" i="1"/>
  <c r="AT2362" i="1"/>
  <c r="AT2197" i="1"/>
  <c r="AT1366" i="1"/>
  <c r="AT1646" i="1"/>
  <c r="AT1020" i="1"/>
  <c r="AT2504" i="1"/>
  <c r="AT2222" i="1"/>
  <c r="AT2185" i="1"/>
  <c r="AT1550" i="1"/>
  <c r="AT1205" i="1"/>
  <c r="AT1871" i="1"/>
  <c r="AT1852" i="1"/>
  <c r="AT1804" i="1"/>
  <c r="AT2043" i="1"/>
  <c r="AT948" i="1"/>
  <c r="AT2193" i="1"/>
  <c r="AT664" i="1"/>
  <c r="AT944" i="1"/>
  <c r="AT777" i="1"/>
  <c r="AT1457" i="1"/>
  <c r="AT1529" i="1"/>
  <c r="AT1865" i="1"/>
  <c r="AT1896" i="1"/>
  <c r="AT2349" i="1"/>
  <c r="AT2266" i="1"/>
  <c r="AT2452" i="1"/>
  <c r="AT1855" i="1"/>
  <c r="AT893" i="1"/>
  <c r="AT851" i="1"/>
  <c r="AT2361" i="1"/>
  <c r="AT2064" i="1"/>
  <c r="AT2081" i="1"/>
  <c r="AT949" i="1"/>
  <c r="AT1640" i="1"/>
  <c r="AT2522" i="1"/>
  <c r="AT977" i="1"/>
  <c r="AT749" i="1"/>
  <c r="AT1422" i="1"/>
  <c r="AT1490" i="1"/>
  <c r="AT1336" i="1"/>
  <c r="AT1647" i="1"/>
  <c r="AT2229" i="1"/>
  <c r="AT2224" i="1"/>
  <c r="AT1754" i="1"/>
  <c r="AT2258" i="1"/>
  <c r="AT1216" i="1"/>
  <c r="AT690" i="1"/>
  <c r="AT802" i="1"/>
  <c r="AT1624" i="1"/>
  <c r="AT671" i="1"/>
  <c r="AT1072" i="1"/>
  <c r="AT1737" i="1"/>
  <c r="AT2304" i="1"/>
  <c r="AT1867" i="1"/>
  <c r="AT1947" i="1"/>
  <c r="AT1532" i="1"/>
  <c r="AT2563" i="1"/>
  <c r="AT2040" i="1"/>
  <c r="AT2236" i="1"/>
  <c r="AT1995" i="1"/>
  <c r="AT1381" i="1"/>
  <c r="AT2502" i="1"/>
  <c r="AT1940" i="1"/>
  <c r="AT2171" i="1"/>
  <c r="AT1834" i="1"/>
  <c r="AT1316" i="1"/>
  <c r="AT927" i="1"/>
  <c r="AT2544" i="1"/>
  <c r="AT1688" i="1"/>
  <c r="AT1966" i="1"/>
  <c r="AT1037" i="1"/>
  <c r="AT1340" i="1"/>
  <c r="AT2177" i="1"/>
  <c r="AT2069" i="1"/>
  <c r="AT2123" i="1"/>
  <c r="AT1333" i="1"/>
  <c r="AT978" i="1"/>
  <c r="AT2378" i="1"/>
  <c r="AT672" i="1"/>
  <c r="AT935" i="1"/>
  <c r="AT1385" i="1"/>
  <c r="AT1011" i="1"/>
  <c r="AT1729" i="1"/>
  <c r="AT2241" i="1"/>
  <c r="AT2396" i="1"/>
  <c r="AT2085" i="1"/>
  <c r="AT2424" i="1"/>
  <c r="AT1968" i="1"/>
  <c r="AT2013" i="1"/>
  <c r="AT979" i="1"/>
  <c r="AT1125" i="1"/>
  <c r="AT2473" i="1"/>
  <c r="AT1054" i="1"/>
  <c r="AT1605" i="1"/>
  <c r="AT1954" i="1"/>
  <c r="AT1301" i="1"/>
  <c r="AT2462" i="1"/>
  <c r="AT1236" i="1"/>
  <c r="AT861" i="1"/>
  <c r="AT1608" i="1"/>
  <c r="AT1555" i="1"/>
  <c r="AT2346" i="1"/>
  <c r="AT2494" i="1"/>
  <c r="AT2500" i="1"/>
  <c r="AT1196" i="1"/>
  <c r="AT2307" i="1"/>
  <c r="AT1450" i="1"/>
  <c r="AT676" i="1"/>
  <c r="AT1111" i="1"/>
  <c r="AT1815" i="1"/>
  <c r="AT1179" i="1"/>
  <c r="AT1142" i="1"/>
  <c r="AT1805" i="1"/>
  <c r="AT2447" i="1"/>
  <c r="AT2271" i="1"/>
  <c r="AT1538" i="1"/>
  <c r="AT1344" i="1"/>
  <c r="AT2359" i="1"/>
  <c r="AT2407" i="1"/>
  <c r="AT1701" i="1"/>
  <c r="AT1900" i="1"/>
  <c r="AT1377" i="1"/>
  <c r="AT2024" i="1"/>
  <c r="AT1986" i="1"/>
  <c r="AT1830" i="1"/>
  <c r="AT1680" i="1"/>
  <c r="AT1350" i="1"/>
  <c r="AT1873" i="1"/>
  <c r="AT2115" i="1"/>
  <c r="AT2458" i="1"/>
  <c r="AT1934" i="1"/>
  <c r="AT1816" i="1"/>
  <c r="AT1244" i="1"/>
  <c r="AT2403" i="1"/>
  <c r="AT1633" i="1"/>
  <c r="AT1758" i="1"/>
  <c r="AT1978" i="1"/>
  <c r="AT1193" i="1"/>
  <c r="AT1916" i="1"/>
  <c r="AT667" i="1"/>
  <c r="AT677" i="1"/>
  <c r="AT693" i="1"/>
  <c r="AT834" i="1"/>
  <c r="AT1708" i="1"/>
  <c r="AT1886" i="1"/>
  <c r="AT1897" i="1"/>
  <c r="AT1595" i="1"/>
  <c r="AT1408" i="1"/>
  <c r="AT1383" i="1"/>
  <c r="AT1492" i="1"/>
  <c r="AT1632" i="1"/>
  <c r="AT1484" i="1"/>
  <c r="AT1083" i="1"/>
  <c r="AT2356" i="1"/>
  <c r="AT2385" i="1"/>
  <c r="AT1836" i="1"/>
  <c r="AT1664" i="1"/>
  <c r="AT1000" i="1"/>
  <c r="AT2517" i="1"/>
  <c r="AT1409" i="1"/>
  <c r="AT1451" i="1"/>
  <c r="AT1684" i="1"/>
  <c r="AT2109" i="1"/>
  <c r="AT2484" i="1"/>
  <c r="AT1990" i="1"/>
  <c r="AT1437" i="1"/>
  <c r="AT1468" i="1"/>
  <c r="AT1734" i="1"/>
  <c r="AT1431" i="1"/>
  <c r="AT2303" i="1"/>
  <c r="AT2070" i="1"/>
  <c r="AT1560" i="1"/>
  <c r="AT1393" i="1"/>
  <c r="AT2460" i="1"/>
  <c r="AT1609" i="1"/>
  <c r="AT1418" i="1"/>
  <c r="AT1085" i="1"/>
  <c r="AT2421" i="1"/>
  <c r="AT1905" i="1"/>
  <c r="AT1744" i="1"/>
  <c r="AT2509" i="1"/>
  <c r="AT871" i="1"/>
  <c r="AT795" i="1"/>
  <c r="AT1231" i="1"/>
  <c r="AT1268" i="1"/>
  <c r="AT1817" i="1"/>
  <c r="AT2519" i="1"/>
  <c r="AT2375" i="1"/>
  <c r="AT1960" i="1"/>
  <c r="AT1278" i="1"/>
  <c r="AT1136" i="1"/>
  <c r="AT2159" i="1"/>
  <c r="AT2312" i="1"/>
  <c r="AT1581" i="1"/>
  <c r="AT1245" i="1"/>
  <c r="AT2374" i="1"/>
  <c r="AT1238" i="1"/>
  <c r="AT1945" i="1"/>
  <c r="AT2552" i="1"/>
  <c r="AT2320" i="1"/>
  <c r="AT2002" i="1"/>
  <c r="AT1663" i="1"/>
  <c r="AT1634" i="1"/>
  <c r="AT1178" i="1"/>
  <c r="AT937" i="1"/>
  <c r="AT2160" i="1"/>
  <c r="AT2539" i="1"/>
  <c r="AT2102" i="1"/>
  <c r="AT706" i="1"/>
  <c r="AT1601" i="1"/>
  <c r="AT740" i="1"/>
  <c r="AT1442" i="1"/>
  <c r="AT1767" i="1"/>
  <c r="AT2127" i="1"/>
  <c r="AT2428" i="1"/>
  <c r="AT1667" i="1"/>
  <c r="AT2391" i="1"/>
  <c r="AT1127" i="1"/>
  <c r="AT1946" i="1"/>
  <c r="AT790" i="1"/>
  <c r="AT1784" i="1"/>
  <c r="AT2358" i="1"/>
  <c r="AT1848" i="1"/>
  <c r="AT2392" i="1"/>
  <c r="AT1882" i="1"/>
  <c r="AT2161" i="1"/>
  <c r="AT1352" i="1"/>
  <c r="AT1452" i="1"/>
  <c r="AT2550" i="1"/>
  <c r="AT1405" i="1"/>
  <c r="AT946" i="1"/>
  <c r="AT2476" i="1"/>
  <c r="AT1041" i="1"/>
  <c r="AT1471" i="1"/>
  <c r="AT2245" i="1"/>
  <c r="AT1247" i="1"/>
  <c r="AT2209" i="1"/>
  <c r="AT2497" i="1"/>
  <c r="AT1752" i="1"/>
  <c r="AT1982" i="1"/>
  <c r="AT2244" i="1"/>
  <c r="AT829" i="1"/>
  <c r="AT1655" i="1"/>
  <c r="AT2187" i="1"/>
  <c r="AT1458" i="1"/>
  <c r="AT2554" i="1"/>
  <c r="AT1943" i="1"/>
  <c r="AT1528" i="1"/>
  <c r="AT738" i="1"/>
  <c r="AT1702" i="1"/>
  <c r="AT1987" i="1"/>
  <c r="AT1229" i="1"/>
  <c r="AT2397" i="1"/>
  <c r="AT2045" i="1"/>
  <c r="AT2139" i="1"/>
  <c r="AT2036" i="1"/>
  <c r="AT1213" i="1"/>
  <c r="AT2180" i="1"/>
  <c r="AT1016" i="1"/>
  <c r="AT2227" i="1"/>
  <c r="AT722" i="1"/>
  <c r="AT1759" i="1"/>
  <c r="AT2316" i="1"/>
  <c r="AT1515" i="1"/>
  <c r="AT1584" i="1"/>
  <c r="AT938" i="1"/>
  <c r="AT775" i="1"/>
  <c r="AT1726" i="1"/>
  <c r="AT613" i="1"/>
  <c r="AT955" i="1"/>
  <c r="AT1154" i="1"/>
  <c r="AT1589" i="1"/>
  <c r="AT2273" i="1"/>
  <c r="AT2380" i="1"/>
  <c r="AT1618" i="1"/>
  <c r="AT1587" i="1"/>
  <c r="AT2113" i="1"/>
  <c r="AT1806" i="1"/>
  <c r="AT1858" i="1"/>
  <c r="AT995" i="1"/>
  <c r="AT1454" i="1"/>
  <c r="AT2033" i="1"/>
  <c r="AT2399" i="1"/>
  <c r="AT1328" i="1"/>
  <c r="AT1753" i="1"/>
  <c r="AT2514" i="1"/>
  <c r="AT1119" i="1"/>
  <c r="AT1258" i="1"/>
  <c r="AT912" i="1"/>
  <c r="AT2276" i="1"/>
  <c r="AT1261" i="1"/>
  <c r="AT1807" i="1"/>
  <c r="AT1004" i="1"/>
  <c r="AT2274" i="1"/>
  <c r="AT2080" i="1"/>
  <c r="AT2247" i="1"/>
  <c r="AT1699" i="1"/>
  <c r="AT2382" i="1"/>
  <c r="AT1368" i="1"/>
  <c r="AT1730" i="1"/>
  <c r="AT2067" i="1"/>
  <c r="AT1110" i="1"/>
  <c r="AT2438" i="1"/>
  <c r="AT1736" i="1"/>
  <c r="AT1118" i="1"/>
  <c r="AT1120" i="1"/>
  <c r="AT1311" i="1"/>
  <c r="AT2461" i="1"/>
  <c r="AT2511" i="1"/>
  <c r="AT1379" i="1"/>
  <c r="AT1979" i="1"/>
  <c r="AT1489" i="1"/>
  <c r="AT1274" i="1"/>
  <c r="AT1476" i="1"/>
  <c r="AT1837" i="1"/>
  <c r="AT1937" i="1"/>
  <c r="AT1835" i="1"/>
  <c r="AT1397" i="1"/>
  <c r="AT1878" i="1"/>
  <c r="AT655" i="1"/>
  <c r="AT2103" i="1"/>
  <c r="AT2543" i="1"/>
  <c r="AT1603" i="1"/>
  <c r="AT705" i="1"/>
  <c r="AT1224" i="1"/>
  <c r="AT1745" i="1"/>
  <c r="AT594" i="1"/>
  <c r="AT1048" i="1"/>
  <c r="AT1200" i="1"/>
  <c r="AT1703" i="1"/>
  <c r="AT2029" i="1"/>
  <c r="AT1936" i="1"/>
  <c r="AT1630" i="1"/>
  <c r="AT1010" i="1"/>
  <c r="AT2231" i="1"/>
  <c r="AT2055" i="1"/>
  <c r="AT1883" i="1"/>
  <c r="AT1611" i="1"/>
  <c r="AT1309" i="1"/>
  <c r="AT2542" i="1"/>
  <c r="AT1651" i="1"/>
  <c r="AT1711" i="1"/>
  <c r="AT1271" i="1"/>
  <c r="AT1249" i="1"/>
  <c r="AT2334" i="1"/>
  <c r="AT2546" i="1"/>
  <c r="AT2087" i="1"/>
  <c r="AT1503" i="1"/>
  <c r="AT1254" i="1"/>
  <c r="AT1100" i="1"/>
  <c r="AT1925" i="1"/>
  <c r="AT2341" i="1"/>
  <c r="AT1071" i="1"/>
  <c r="AT1215" i="1"/>
  <c r="AT1273" i="1"/>
  <c r="AT2365" i="1"/>
  <c r="AT943" i="1"/>
  <c r="AT865" i="1"/>
  <c r="AT886" i="1"/>
  <c r="AT1498" i="1"/>
  <c r="AT1755" i="1"/>
  <c r="AT1478" i="1"/>
  <c r="AT2505" i="1"/>
  <c r="AT2512" i="1"/>
  <c r="AT2257" i="1"/>
  <c r="AT1472" i="1"/>
  <c r="AT1251" i="1"/>
  <c r="AT2520" i="1"/>
  <c r="AT2446" i="1"/>
  <c r="AT1959" i="1"/>
  <c r="AT1854" i="1"/>
  <c r="AT1530" i="1"/>
  <c r="AT702" i="1"/>
  <c r="AT2026" i="1"/>
  <c r="AT1065" i="1"/>
  <c r="AT1123" i="1"/>
  <c r="AT2184" i="1"/>
  <c r="AT1612" i="1"/>
  <c r="AT2212" i="1"/>
  <c r="AT1999" i="1"/>
  <c r="AT2443" i="1"/>
  <c r="AT2566" i="1"/>
  <c r="AT1506" i="1"/>
  <c r="AT1953" i="1"/>
  <c r="AT916" i="1"/>
  <c r="AT1741" i="1"/>
  <c r="AT1707" i="1"/>
  <c r="AT2481" i="1"/>
  <c r="AT765" i="1"/>
  <c r="AT1838" i="1"/>
  <c r="AT2284" i="1"/>
  <c r="AT1927" i="1"/>
  <c r="AT1977" i="1"/>
  <c r="AT1996" i="1"/>
  <c r="AT1421" i="1"/>
  <c r="AT2437" i="1"/>
  <c r="AT1586" i="1"/>
  <c r="AT2234" i="1"/>
  <c r="AT898" i="1"/>
  <c r="AT2272" i="1"/>
  <c r="AT1578" i="1"/>
  <c r="AT1938" i="1"/>
  <c r="AT1695" i="1"/>
  <c r="AT1719" i="1"/>
  <c r="AT1413" i="1"/>
  <c r="AT1974" i="1"/>
  <c r="AT1089" i="1"/>
  <c r="AT1326" i="1"/>
  <c r="AT699" i="1"/>
  <c r="AT1969" i="1"/>
  <c r="AT1812" i="1"/>
  <c r="AT1308" i="1"/>
  <c r="AT735" i="1"/>
  <c r="AT2179" i="1"/>
  <c r="AT1453" i="1"/>
  <c r="AT914" i="1"/>
  <c r="AT1568" i="1"/>
  <c r="AT2344" i="1"/>
  <c r="AT2183" i="1"/>
  <c r="AT1768" i="1"/>
  <c r="AT1310" i="1"/>
  <c r="AT2092" i="1"/>
  <c r="AT602" i="1"/>
  <c r="AT2317" i="1"/>
  <c r="AT1825" i="1"/>
  <c r="AT1851" i="1"/>
  <c r="AT799" i="1"/>
  <c r="AT1126" i="1"/>
  <c r="AT1579" i="1"/>
  <c r="AT658" i="1"/>
  <c r="AT924" i="1"/>
  <c r="AT1406" i="1"/>
  <c r="AT1885" i="1"/>
  <c r="AT2364" i="1"/>
  <c r="AT1890" i="1"/>
  <c r="AT1619" i="1"/>
  <c r="AT1598" i="1"/>
  <c r="AT1773" i="1"/>
  <c r="AT2116" i="1"/>
  <c r="AT2078" i="1"/>
  <c r="AT1347" i="1"/>
  <c r="AT1501" i="1"/>
  <c r="AT2501" i="1"/>
  <c r="AT1818" i="1"/>
  <c r="AT1972" i="1"/>
  <c r="AT1553" i="1"/>
  <c r="AT1400" i="1"/>
  <c r="AT1988" i="1"/>
  <c r="AT2338" i="1"/>
  <c r="AT2524" i="1"/>
  <c r="AT1723" i="1"/>
  <c r="AT1291" i="1"/>
  <c r="AT1338" i="1"/>
  <c r="AT2533" i="1"/>
  <c r="AT2000" i="1"/>
  <c r="AT1398" i="1"/>
  <c r="AT1144" i="1"/>
  <c r="AT966" i="1"/>
  <c r="AT2499" i="1"/>
  <c r="AT694" i="1"/>
  <c r="AT992" i="1"/>
  <c r="AT929" i="1"/>
  <c r="AT1263" i="1"/>
  <c r="AT981" i="1"/>
  <c r="AT1657" i="1"/>
  <c r="AT2286" i="1"/>
  <c r="AT1594" i="1"/>
  <c r="AT2233" i="1"/>
  <c r="AT1780" i="1"/>
  <c r="AT2008" i="1"/>
  <c r="AT1455" i="1"/>
  <c r="AT1109" i="1"/>
  <c r="AT2263" i="1"/>
  <c r="AT2451" i="1"/>
  <c r="AT1465" i="1"/>
  <c r="AT1668" i="1"/>
  <c r="AT1202" i="1"/>
  <c r="AT2549" i="1"/>
  <c r="AT1035" i="1"/>
  <c r="AT1093" i="1"/>
  <c r="AT1519" i="1"/>
  <c r="AT1165" i="1"/>
  <c r="AT2339" i="1"/>
  <c r="AT1497" i="1"/>
  <c r="AT2216" i="1"/>
  <c r="AT2218" i="1"/>
  <c r="AT1786" i="1"/>
  <c r="AT1597" i="1"/>
  <c r="AT983" i="1"/>
  <c r="AT2285" i="1"/>
  <c r="AT1043" i="1"/>
  <c r="AT1783" i="1"/>
  <c r="AT1286" i="1"/>
  <c r="AT1915" i="1"/>
  <c r="AT1551" i="1"/>
  <c r="AT1469" i="1"/>
  <c r="AT2526" i="1"/>
  <c r="AT971" i="1"/>
  <c r="AT1772" i="1"/>
  <c r="AT1512" i="1"/>
  <c r="AT1533" i="1"/>
  <c r="AT1620" i="1"/>
  <c r="AT1363" i="1"/>
  <c r="AT2228" i="1"/>
  <c r="AT1461" i="1"/>
  <c r="AT1237" i="1"/>
  <c r="AT1621" i="1"/>
  <c r="AT921" i="1"/>
  <c r="AT769" i="1"/>
  <c r="AT1935" i="1"/>
  <c r="AT656" i="1"/>
  <c r="AT1068" i="1"/>
  <c r="AT2353" i="1"/>
  <c r="AT2559" i="1"/>
  <c r="AT2264" i="1"/>
  <c r="AT697" i="1"/>
  <c r="AT2453" i="1"/>
  <c r="AT1491" i="1"/>
  <c r="AT1681" i="1"/>
  <c r="AT1226" i="1"/>
  <c r="AT2440" i="1"/>
  <c r="AT1401" i="1"/>
  <c r="AT1015" i="1"/>
  <c r="AT1748" i="1"/>
  <c r="AT1653" i="1"/>
  <c r="AT574" i="1"/>
  <c r="AT1766" i="1"/>
  <c r="AT2151" i="1"/>
  <c r="AT821" i="1"/>
  <c r="AT1272" i="1"/>
  <c r="AT1548" i="1"/>
  <c r="AT604" i="1"/>
  <c r="AT1131" i="1"/>
  <c r="AT1087" i="1"/>
  <c r="AT2009" i="1"/>
  <c r="AT1631" i="1"/>
  <c r="AT2099" i="1"/>
  <c r="AT1929" i="1"/>
  <c r="AT726" i="1"/>
  <c r="AT2525" i="1"/>
  <c r="AT2431" i="1"/>
  <c r="AT1822" i="1"/>
  <c r="AT1607" i="1"/>
  <c r="AT915" i="1"/>
  <c r="AT2389" i="1"/>
  <c r="AT2001" i="1"/>
  <c r="AT2204" i="1"/>
  <c r="AT1079" i="1"/>
  <c r="AT1280" i="1"/>
  <c r="AT2395" i="1"/>
  <c r="AT1902" i="1"/>
  <c r="AT2111" i="1"/>
  <c r="AT1728" i="1"/>
  <c r="AT1232" i="1"/>
  <c r="AT1091" i="1"/>
  <c r="AT2487" i="1"/>
  <c r="AT1542" i="1"/>
  <c r="AT1716" i="1"/>
  <c r="AT1257" i="1"/>
  <c r="AT772" i="1"/>
  <c r="AT2149" i="1"/>
  <c r="AT1997" i="1"/>
  <c r="AT1479" i="1"/>
  <c r="AT1239" i="1"/>
  <c r="AT1626" i="1"/>
  <c r="AT1046" i="1"/>
  <c r="AT1917" i="1"/>
  <c r="AT1107" i="1"/>
  <c r="AT1793" i="1"/>
  <c r="AT2337" i="1"/>
  <c r="AT957" i="1"/>
  <c r="AT2133" i="1"/>
  <c r="AT1570" i="1"/>
  <c r="AT2148" i="1"/>
  <c r="AT2295" i="1"/>
  <c r="AT1859" i="1"/>
  <c r="AT1306" i="1"/>
  <c r="AT2107" i="1"/>
  <c r="AT2248" i="1"/>
  <c r="AT1522" i="1"/>
  <c r="AT1887" i="1"/>
  <c r="AT2082" i="1"/>
  <c r="AT2422" i="1"/>
  <c r="AT578" i="1"/>
  <c r="AT2093" i="1"/>
  <c r="AT2398" i="1"/>
  <c r="AT816" i="1"/>
  <c r="AT854" i="1"/>
  <c r="AT580" i="1"/>
  <c r="AT857" i="1"/>
  <c r="AT1467" i="1"/>
  <c r="AT1870" i="1"/>
  <c r="AT2105" i="1"/>
  <c r="AT1332" i="1"/>
  <c r="AT1485" i="1"/>
  <c r="AT1149" i="1"/>
  <c r="AT2321" i="1"/>
  <c r="AT1942" i="1"/>
  <c r="AT2021" i="1"/>
  <c r="AT1574" i="1"/>
  <c r="AT1156" i="1"/>
  <c r="AT2305" i="1"/>
  <c r="AT2235" i="1"/>
  <c r="AT2004" i="1"/>
  <c r="AT1840" i="1"/>
  <c r="AT1102" i="1"/>
  <c r="AT2221" i="1"/>
  <c r="AT1971" i="1"/>
  <c r="AT2089" i="1"/>
  <c r="AT1335" i="1"/>
  <c r="AT1429" i="1"/>
  <c r="AT997" i="1"/>
  <c r="AT2464" i="1"/>
  <c r="AT2030" i="1"/>
  <c r="AT1290" i="1"/>
  <c r="AT923" i="1"/>
  <c r="AT918" i="1"/>
  <c r="AT2025" i="1"/>
  <c r="AT678" i="1"/>
  <c r="AT780" i="1"/>
  <c r="AT1082" i="1"/>
  <c r="AT1733" i="1"/>
  <c r="AT2547" i="1"/>
  <c r="AT1963" i="1"/>
  <c r="AT2480" i="1"/>
  <c r="AT1209" i="1"/>
  <c r="AT2416" i="1"/>
  <c r="AT1103" i="1"/>
  <c r="AT1992" i="1"/>
  <c r="AT1227" i="1"/>
  <c r="AT825" i="1"/>
  <c r="AT628" i="1"/>
  <c r="AT1682" i="1"/>
  <c r="AT1242" i="1"/>
  <c r="AT2261" i="1"/>
  <c r="AT1440" i="1"/>
  <c r="AT1208" i="1"/>
  <c r="AT2410" i="1"/>
  <c r="AT2240" i="1"/>
  <c r="AT2094" i="1"/>
  <c r="AT1562" i="1"/>
  <c r="AT922" i="1"/>
  <c r="AT2456" i="1"/>
  <c r="AT2195" i="1"/>
  <c r="AT587" i="1"/>
  <c r="AT975" i="1"/>
  <c r="AT1334" i="1"/>
  <c r="AT728" i="1"/>
  <c r="AT822" i="1"/>
  <c r="AT1354" i="1"/>
  <c r="AT2072" i="1"/>
  <c r="AT2138" i="1"/>
  <c r="AT2046" i="1"/>
  <c r="AT1462" i="1"/>
  <c r="AT1022" i="1"/>
  <c r="AT2137" i="1"/>
  <c r="AT2181" i="1"/>
  <c r="AT2207" i="1"/>
  <c r="AT1888" i="1"/>
  <c r="AT1410" i="1"/>
  <c r="AT2513" i="1"/>
  <c r="AT1706" i="1"/>
  <c r="AT1961" i="1"/>
  <c r="AT1329" i="1"/>
  <c r="AT1362" i="1"/>
  <c r="AT2441" i="1"/>
  <c r="AT2394" i="1"/>
  <c r="AT1787" i="1"/>
  <c r="AT1828" i="1"/>
  <c r="AT1616" i="1"/>
  <c r="AT1259" i="1"/>
  <c r="AT1571" i="1"/>
  <c r="AT1984" i="1"/>
  <c r="AT2049" i="1"/>
  <c r="AT1157" i="1"/>
  <c r="AT1140" i="1"/>
  <c r="AT1823" i="1"/>
  <c r="AT850" i="1"/>
  <c r="AT844" i="1"/>
  <c r="AT1069" i="1"/>
  <c r="AT1270" i="1"/>
  <c r="AT1789" i="1"/>
  <c r="AT2059" i="1"/>
  <c r="AT2323" i="1"/>
  <c r="AT1322" i="1"/>
  <c r="AT2255" i="1"/>
  <c r="AT2128" i="1"/>
  <c r="AT1256" i="1"/>
  <c r="AT2162" i="1"/>
  <c r="AT2215" i="1"/>
  <c r="AT2463" i="1"/>
  <c r="AT2408" i="1"/>
  <c r="AT1460" i="1"/>
  <c r="AT778" i="1"/>
  <c r="AT2555" i="1"/>
  <c r="AT1692" i="1"/>
  <c r="AT2121" i="1"/>
  <c r="AT1030" i="1"/>
  <c r="AT2381" i="1"/>
  <c r="AT2488" i="1"/>
  <c r="AT1294" i="1"/>
  <c r="AT2129" i="1"/>
  <c r="AT2482" i="1"/>
  <c r="AT652" i="1"/>
  <c r="AT812" i="1"/>
  <c r="AT1321" i="1"/>
  <c r="AT698" i="1"/>
  <c r="AT781" i="1"/>
  <c r="AT1494" i="1"/>
  <c r="AT2345" i="1"/>
  <c r="AT2439" i="1"/>
  <c r="AT1704" i="1"/>
  <c r="AT1544" i="1"/>
  <c r="AT1146" i="1"/>
  <c r="AT2014" i="1"/>
  <c r="AT2057" i="1"/>
  <c r="AT2032" i="1"/>
  <c r="AT1464" i="1"/>
  <c r="AT1163" i="1"/>
  <c r="AT2551" i="1"/>
  <c r="AT2493" i="1"/>
  <c r="AT1604" i="1"/>
  <c r="AT1342" i="1"/>
  <c r="AT1143" i="1"/>
  <c r="AT2134" i="1"/>
  <c r="AT1477" i="1"/>
  <c r="AT2054" i="1"/>
  <c r="AT1658" i="1"/>
  <c r="AT1253" i="1"/>
  <c r="AT954" i="1"/>
  <c r="AT2348" i="1"/>
  <c r="AT1509" i="1"/>
  <c r="AT1756" i="1"/>
  <c r="AT1502" i="1"/>
  <c r="AT1184" i="1"/>
  <c r="AT2253" i="1"/>
  <c r="AT933" i="1"/>
  <c r="AT925" i="1"/>
  <c r="AT939" i="1"/>
  <c r="AT1536" i="1"/>
  <c r="AT1861" i="1"/>
  <c r="AT2528" i="1"/>
  <c r="AT2368" i="1"/>
  <c r="AT2386" i="1"/>
  <c r="AT1879" i="1"/>
  <c r="AT804" i="1"/>
  <c r="AT1600" i="1"/>
  <c r="AT1175" i="1"/>
  <c r="AT1576" i="1"/>
  <c r="AT1139" i="1"/>
  <c r="AT1973" i="1"/>
  <c r="AT1481" i="1"/>
  <c r="AT2007" i="1"/>
  <c r="AT2225" i="1"/>
  <c r="AT2503" i="1"/>
  <c r="AT1803" i="1"/>
  <c r="AT2342" i="1"/>
  <c r="AT1345" i="1"/>
  <c r="AT1201" i="1"/>
  <c r="AT2299" i="1"/>
  <c r="AT2343" i="1"/>
  <c r="AT736" i="1"/>
  <c r="AT716" i="1"/>
  <c r="AT1327" i="1"/>
  <c r="AT669" i="1"/>
  <c r="AT985" i="1"/>
  <c r="AT1524" i="1"/>
  <c r="AT2485" i="1"/>
  <c r="AT2147" i="1"/>
  <c r="AT1686" i="1"/>
  <c r="AT1718" i="1"/>
  <c r="AT1055" i="1"/>
  <c r="AT2201" i="1"/>
  <c r="AT2281" i="1"/>
  <c r="AT2023" i="1"/>
  <c r="AT1396" i="1"/>
  <c r="AT1080" i="1"/>
  <c r="AT2300" i="1"/>
  <c r="AT2135" i="1"/>
  <c r="AT1775" i="1"/>
  <c r="AT1388" i="1"/>
  <c r="AT1002" i="1"/>
  <c r="AT2063" i="1"/>
  <c r="AT1764" i="1"/>
  <c r="AT1592" i="1"/>
  <c r="AT1547" i="1"/>
  <c r="AT1323" i="1"/>
  <c r="AT855" i="1"/>
  <c r="AT2548" i="1"/>
  <c r="AT1965" i="1"/>
  <c r="AT1348" i="1"/>
  <c r="AT1182" i="1"/>
  <c r="AT1285" i="1"/>
  <c r="AT2366" i="1"/>
  <c r="AT1051" i="1"/>
  <c r="AT1006" i="1"/>
  <c r="AT1158" i="1"/>
  <c r="AT1106" i="1"/>
  <c r="AT1541" i="1"/>
  <c r="AT2189" i="1"/>
  <c r="AT2326" i="1"/>
  <c r="AT1374" i="1"/>
  <c r="AT1095" i="1"/>
  <c r="AT1296" i="1"/>
  <c r="AT2506" i="1"/>
  <c r="AT1250" i="1"/>
  <c r="AT894" i="1"/>
  <c r="AT1486" i="1"/>
  <c r="AT2474" i="1"/>
  <c r="AT720" i="1"/>
  <c r="AT1872" i="1"/>
  <c r="AT1221" i="1"/>
  <c r="BK597" i="1" l="1"/>
  <c r="BO593" i="1"/>
  <c r="BQ593" i="1" l="1"/>
  <c r="BK599" i="1"/>
  <c r="E50" i="1" l="1"/>
  <c r="E49" i="1"/>
  <c r="E48" i="1"/>
  <c r="F457" i="1"/>
  <c r="D53" i="1" l="1" a="1"/>
  <c r="D53" i="1" s="1"/>
  <c r="B53" i="1" l="1"/>
  <c r="B54" i="1" l="1"/>
  <c r="C300" i="1" s="1"/>
  <c r="C301" i="1" s="1"/>
  <c r="D305" i="1" s="1"/>
  <c r="C299" i="1"/>
  <c r="I260" i="1" l="1"/>
  <c r="I261" i="1" s="1"/>
  <c r="H467" i="1"/>
  <c r="C434" i="1"/>
  <c r="C409" i="1"/>
  <c r="C410" i="1"/>
  <c r="C411" i="1"/>
  <c r="C412" i="1"/>
  <c r="C413" i="1"/>
  <c r="C414" i="1"/>
  <c r="C415" i="1"/>
  <c r="C416" i="1"/>
  <c r="C417" i="1"/>
  <c r="C425" i="1" l="1"/>
  <c r="C424" i="1"/>
  <c r="B69" i="1" l="1"/>
  <c r="O561" i="1" l="1"/>
  <c r="B63" i="1"/>
  <c r="B62" i="1"/>
  <c r="H468" i="1" l="1"/>
  <c r="I457" i="1"/>
  <c r="H457" i="1"/>
  <c r="G457" i="1"/>
  <c r="B64" i="1"/>
  <c r="P565" i="1" l="1"/>
  <c r="P564" i="1"/>
  <c r="C429" i="1" l="1"/>
  <c r="P566" i="1"/>
  <c r="C428" i="1" l="1"/>
  <c r="C408" i="1"/>
  <c r="W27" i="1"/>
  <c r="W28" i="1"/>
  <c r="W29" i="1"/>
  <c r="W30" i="1"/>
  <c r="W31" i="1"/>
  <c r="W32" i="1"/>
  <c r="W33" i="1"/>
  <c r="W34" i="1"/>
  <c r="W26" i="1"/>
  <c r="AF26" i="1" l="1" a="1"/>
  <c r="AF26" i="1" s="1"/>
  <c r="AS30" i="1" s="1" a="1"/>
  <c r="AS30" i="1" s="1"/>
  <c r="AF30" i="1" l="1" a="1"/>
  <c r="AF30" i="1" s="1"/>
  <c r="AF34" i="1" s="1" a="1"/>
  <c r="AF34" i="1" s="1"/>
  <c r="AM31" i="1" l="1" a="1"/>
  <c r="AM31" i="1" s="1"/>
  <c r="AM32" i="1" s="1" a="1"/>
  <c r="AM32" i="1" s="1"/>
  <c r="AM33" i="1" s="1"/>
  <c r="AS34" i="1" a="1"/>
  <c r="AS34" i="1" s="1"/>
  <c r="V60" i="1" a="1"/>
  <c r="V60" i="1" s="1"/>
  <c r="AE60" i="1" s="1" a="1"/>
  <c r="C68" i="1" l="1"/>
  <c r="C69" i="1"/>
  <c r="AE60" i="1"/>
  <c r="V101" i="1" s="1"/>
  <c r="V112" i="1"/>
  <c r="G220" i="1" s="1"/>
  <c r="V111" i="1"/>
  <c r="G219" i="1" s="1"/>
  <c r="V105" i="1"/>
  <c r="V103" i="1"/>
  <c r="V107" i="1"/>
  <c r="V102" i="1"/>
  <c r="V106" i="1"/>
  <c r="V110" i="1"/>
  <c r="G218" i="1" s="1"/>
  <c r="V108" i="1"/>
  <c r="V109" i="1"/>
  <c r="V104" i="1"/>
  <c r="AK112" i="1"/>
  <c r="AJ112" i="1"/>
  <c r="AF112" i="1"/>
  <c r="AI112" i="1"/>
  <c r="AM112" i="1"/>
  <c r="AG112" i="1"/>
  <c r="AN112" i="1"/>
  <c r="AH112" i="1"/>
  <c r="AL112" i="1"/>
  <c r="B72" i="1" l="1"/>
  <c r="B135" i="1"/>
  <c r="B136" i="1"/>
  <c r="B134" i="1"/>
  <c r="G216" i="1"/>
  <c r="W108" i="1"/>
  <c r="G214" i="1"/>
  <c r="W106" i="1"/>
  <c r="G213" i="1"/>
  <c r="W105" i="1"/>
  <c r="W110" i="1"/>
  <c r="H218" i="1" s="1"/>
  <c r="P20" i="1" s="1"/>
  <c r="W111" i="1"/>
  <c r="H219" i="1" s="1"/>
  <c r="P21" i="1" s="1"/>
  <c r="G211" i="1"/>
  <c r="W103" i="1"/>
  <c r="H211" i="1" s="1"/>
  <c r="P13" i="1" s="1"/>
  <c r="D77" i="1"/>
  <c r="P561" i="1"/>
  <c r="G443" i="1"/>
  <c r="B305" i="1"/>
  <c r="G210" i="1"/>
  <c r="W102" i="1"/>
  <c r="G215" i="1"/>
  <c r="W107" i="1"/>
  <c r="W112" i="1"/>
  <c r="H220" i="1" s="1"/>
  <c r="P22" i="1" s="1"/>
  <c r="W101" i="1"/>
  <c r="H209" i="1" s="1"/>
  <c r="P11" i="1" s="1"/>
  <c r="G209" i="1"/>
  <c r="G212" i="1"/>
  <c r="W104" i="1"/>
  <c r="G217" i="1"/>
  <c r="W109" i="1"/>
  <c r="B130" i="1"/>
  <c r="B125" i="1"/>
  <c r="B127" i="1"/>
  <c r="B129" i="1"/>
  <c r="B131" i="1"/>
  <c r="B132" i="1"/>
  <c r="B126" i="1"/>
  <c r="B133" i="1"/>
  <c r="B128" i="1"/>
  <c r="I448" i="1"/>
  <c r="AY112" i="1"/>
  <c r="AR112" i="1"/>
  <c r="AX112" i="1"/>
  <c r="AU112" i="1"/>
  <c r="AT112" i="1"/>
  <c r="AP112" i="1"/>
  <c r="AV112" i="1"/>
  <c r="AS112" i="1"/>
  <c r="AO112" i="1"/>
  <c r="AW112" i="1"/>
  <c r="AZ112" i="1"/>
  <c r="AQ112" i="1"/>
  <c r="Q11" i="1" l="1"/>
  <c r="R11" i="1" s="1"/>
  <c r="Q21" i="1"/>
  <c r="R21" i="1" s="1"/>
  <c r="Q20" i="1"/>
  <c r="R20" i="1" s="1"/>
  <c r="Q22" i="1"/>
  <c r="R22" i="1" s="1"/>
  <c r="Q13" i="1"/>
  <c r="R13" i="1" s="1"/>
  <c r="C151" i="1"/>
  <c r="D151" i="1" s="1"/>
  <c r="D134" i="1"/>
  <c r="D136" i="1"/>
  <c r="C153" i="1"/>
  <c r="D153" i="1" s="1"/>
  <c r="C152" i="1"/>
  <c r="D152" i="1" s="1"/>
  <c r="D135" i="1"/>
  <c r="C149" i="1"/>
  <c r="D149" i="1" s="1"/>
  <c r="D132" i="1"/>
  <c r="C148" i="1"/>
  <c r="D148" i="1" s="1"/>
  <c r="D131" i="1"/>
  <c r="H215" i="1"/>
  <c r="P17" i="1" s="1"/>
  <c r="H217" i="1"/>
  <c r="P19" i="1" s="1"/>
  <c r="H210" i="1"/>
  <c r="P12" i="1" s="1"/>
  <c r="C145" i="1"/>
  <c r="D145" i="1" s="1"/>
  <c r="D128" i="1"/>
  <c r="H212" i="1"/>
  <c r="P14" i="1" s="1"/>
  <c r="H216" i="1"/>
  <c r="P18" i="1" s="1"/>
  <c r="C146" i="1"/>
  <c r="D146" i="1" s="1"/>
  <c r="D129" i="1"/>
  <c r="C144" i="1"/>
  <c r="D144" i="1" s="1"/>
  <c r="D127" i="1"/>
  <c r="C142" i="1"/>
  <c r="D142" i="1" s="1"/>
  <c r="D125" i="1"/>
  <c r="H213" i="1"/>
  <c r="P15" i="1" s="1"/>
  <c r="C147" i="1"/>
  <c r="D147" i="1" s="1"/>
  <c r="D130" i="1"/>
  <c r="H214" i="1"/>
  <c r="P16" i="1" s="1"/>
  <c r="C150" i="1"/>
  <c r="D150" i="1" s="1"/>
  <c r="D133" i="1"/>
  <c r="C143" i="1"/>
  <c r="D143" i="1" s="1"/>
  <c r="D126" i="1"/>
  <c r="Q15" i="1" l="1"/>
  <c r="R15" i="1" s="1"/>
  <c r="Q12" i="1"/>
  <c r="R12" i="1" s="1"/>
  <c r="Q18" i="1"/>
  <c r="R18" i="1" s="1"/>
  <c r="Q19" i="1"/>
  <c r="R19" i="1" s="1"/>
  <c r="Q17" i="1"/>
  <c r="R17" i="1" s="1"/>
  <c r="Q14" i="1"/>
  <c r="R14" i="1" s="1"/>
  <c r="Q16" i="1"/>
  <c r="R16" i="1" s="1"/>
  <c r="G152" i="1"/>
  <c r="B219" i="1"/>
  <c r="B220" i="1"/>
  <c r="G153" i="1"/>
  <c r="G151" i="1"/>
  <c r="B218" i="1"/>
  <c r="B213" i="1"/>
  <c r="G146" i="1"/>
  <c r="G147" i="1"/>
  <c r="B214" i="1"/>
  <c r="G148" i="1"/>
  <c r="B215" i="1"/>
  <c r="G149" i="1"/>
  <c r="B216" i="1"/>
  <c r="D138" i="1"/>
  <c r="C62" i="1" s="1"/>
  <c r="G143" i="1"/>
  <c r="B210" i="1"/>
  <c r="G142" i="1"/>
  <c r="B209" i="1"/>
  <c r="D155" i="1"/>
  <c r="C63" i="1" s="1"/>
  <c r="B56" i="1" s="1"/>
  <c r="G145" i="1"/>
  <c r="B212" i="1"/>
  <c r="B217" i="1"/>
  <c r="G150" i="1"/>
  <c r="G144" i="1"/>
  <c r="B211" i="1"/>
  <c r="F152" i="1" l="1"/>
  <c r="L21" i="1" s="1"/>
  <c r="F153" i="1"/>
  <c r="L22" i="1" s="1"/>
  <c r="F151" i="1"/>
  <c r="L20" i="1" s="1"/>
  <c r="F145" i="1"/>
  <c r="L14" i="1" s="1"/>
  <c r="C220" i="1"/>
  <c r="E220" i="1" s="1"/>
  <c r="C219" i="1"/>
  <c r="E219" i="1" s="1"/>
  <c r="C218" i="1"/>
  <c r="E218" i="1" s="1"/>
  <c r="C211" i="1"/>
  <c r="E211" i="1" s="1"/>
  <c r="C217" i="1"/>
  <c r="E217" i="1" s="1"/>
  <c r="C216" i="1"/>
  <c r="E216" i="1" s="1"/>
  <c r="F148" i="1"/>
  <c r="L17" i="1" s="1"/>
  <c r="C215" i="1"/>
  <c r="E215" i="1" s="1"/>
  <c r="F146" i="1"/>
  <c r="L15" i="1" s="1"/>
  <c r="F149" i="1"/>
  <c r="L18" i="1" s="1"/>
  <c r="C212" i="1"/>
  <c r="E212" i="1" s="1"/>
  <c r="C214" i="1"/>
  <c r="E214" i="1" s="1"/>
  <c r="C213" i="1"/>
  <c r="E213" i="1" s="1"/>
  <c r="F142" i="1"/>
  <c r="L11" i="1" s="1"/>
  <c r="H470" i="1"/>
  <c r="D69" i="1"/>
  <c r="D68" i="1"/>
  <c r="E68" i="1" s="1"/>
  <c r="F143" i="1"/>
  <c r="L12" i="1" s="1"/>
  <c r="C209" i="1"/>
  <c r="E209" i="1" s="1"/>
  <c r="F144" i="1"/>
  <c r="L13" i="1" s="1"/>
  <c r="C210" i="1"/>
  <c r="E210" i="1" s="1"/>
  <c r="F147" i="1"/>
  <c r="L16" i="1" s="1"/>
  <c r="F150" i="1"/>
  <c r="L19" i="1" s="1"/>
  <c r="D63" i="1"/>
  <c r="C305" i="1" l="1"/>
  <c r="E305" i="1" s="1"/>
  <c r="F305" i="1" s="1"/>
  <c r="E69" i="1"/>
  <c r="F220" i="1"/>
  <c r="F219" i="1"/>
  <c r="F218" i="1"/>
  <c r="F69" i="1"/>
  <c r="N29" i="1" s="1"/>
  <c r="O29" i="1" s="1"/>
  <c r="L561" i="1"/>
  <c r="H471" i="1"/>
  <c r="H472" i="1" s="1"/>
  <c r="H479" i="1" s="1"/>
  <c r="P562" i="1"/>
  <c r="X111" i="1"/>
  <c r="I219" i="1" s="1"/>
  <c r="M21" i="1" s="1"/>
  <c r="X112" i="1"/>
  <c r="I220" i="1" s="1"/>
  <c r="M22" i="1" s="1"/>
  <c r="F217" i="1"/>
  <c r="F210" i="1"/>
  <c r="F213" i="1"/>
  <c r="F212" i="1"/>
  <c r="F209" i="1"/>
  <c r="F215" i="1"/>
  <c r="F214" i="1"/>
  <c r="F211" i="1"/>
  <c r="F216" i="1"/>
  <c r="X105" i="1"/>
  <c r="I213" i="1" s="1"/>
  <c r="X102" i="1"/>
  <c r="I210" i="1" s="1"/>
  <c r="X101" i="1"/>
  <c r="I209" i="1" s="1"/>
  <c r="X108" i="1"/>
  <c r="I216" i="1" s="1"/>
  <c r="X110" i="1"/>
  <c r="I218" i="1" s="1"/>
  <c r="M20" i="1" s="1"/>
  <c r="X106" i="1"/>
  <c r="I214" i="1" s="1"/>
  <c r="X104" i="1"/>
  <c r="I212" i="1" s="1"/>
  <c r="X109" i="1"/>
  <c r="I217" i="1" s="1"/>
  <c r="X107" i="1"/>
  <c r="I215" i="1" s="1"/>
  <c r="X103" i="1"/>
  <c r="I211" i="1" s="1"/>
  <c r="F68" i="1"/>
  <c r="J68" i="1" s="1"/>
  <c r="H305" i="1" l="1"/>
  <c r="J69" i="1"/>
  <c r="M18" i="1"/>
  <c r="M13" i="1"/>
  <c r="M16" i="1"/>
  <c r="M15" i="1"/>
  <c r="M12" i="1"/>
  <c r="M11" i="1"/>
  <c r="M14" i="1"/>
  <c r="M17" i="1"/>
  <c r="M19" i="1"/>
  <c r="L563" i="1"/>
  <c r="L564" i="1"/>
  <c r="N20" i="1" l="1"/>
  <c r="N22" i="1"/>
  <c r="N21" i="1"/>
  <c r="N14" i="1"/>
  <c r="N12" i="1"/>
  <c r="N11" i="1"/>
  <c r="N15" i="1"/>
  <c r="N18" i="1"/>
  <c r="N19" i="1"/>
  <c r="N16" i="1"/>
  <c r="N13" i="1"/>
  <c r="N17" i="1"/>
  <c r="L566" i="1"/>
  <c r="L1421" i="1" s="1"/>
  <c r="L1813" i="1" l="1"/>
  <c r="M1813" i="1" s="1"/>
  <c r="L1135" i="1"/>
  <c r="R1135" i="1" s="1"/>
  <c r="L1559" i="1"/>
  <c r="R1559" i="1" s="1"/>
  <c r="L652" i="1"/>
  <c r="M652" i="1" s="1"/>
  <c r="L1657" i="1"/>
  <c r="R1657" i="1" s="1"/>
  <c r="L2121" i="1"/>
  <c r="M2121" i="1" s="1"/>
  <c r="L2204" i="1"/>
  <c r="R2204" i="1" s="1"/>
  <c r="L1988" i="1"/>
  <c r="M1988" i="1" s="1"/>
  <c r="L1914" i="1"/>
  <c r="M1914" i="1" s="1"/>
  <c r="L1235" i="1"/>
  <c r="N1235" i="1" s="1"/>
  <c r="L939" i="1"/>
  <c r="M939" i="1" s="1"/>
  <c r="L1570" i="1"/>
  <c r="N1570" i="1" s="1"/>
  <c r="L2016" i="1"/>
  <c r="R2016" i="1" s="1"/>
  <c r="L2307" i="1"/>
  <c r="R2307" i="1" s="1"/>
  <c r="L979" i="1"/>
  <c r="N979" i="1" s="1"/>
  <c r="L1310" i="1"/>
  <c r="M1310" i="1" s="1"/>
  <c r="L1945" i="1"/>
  <c r="R1945" i="1" s="1"/>
  <c r="L2420" i="1"/>
  <c r="M2420" i="1" s="1"/>
  <c r="L1847" i="1"/>
  <c r="M1847" i="1" s="1"/>
  <c r="L2253" i="1"/>
  <c r="R2253" i="1" s="1"/>
  <c r="L2058" i="1"/>
  <c r="R2058" i="1" s="1"/>
  <c r="L2486" i="1"/>
  <c r="M2486" i="1" s="1"/>
  <c r="L1179" i="1"/>
  <c r="N1179" i="1" s="1"/>
  <c r="L1965" i="1"/>
  <c r="R1965" i="1" s="1"/>
  <c r="L1758" i="1"/>
  <c r="N1758" i="1" s="1"/>
  <c r="L2099" i="1"/>
  <c r="N2099" i="1" s="1"/>
  <c r="L831" i="1"/>
  <c r="R831" i="1" s="1"/>
  <c r="L1102" i="1"/>
  <c r="N1102" i="1" s="1"/>
  <c r="L2285" i="1"/>
  <c r="R2285" i="1" s="1"/>
  <c r="L2151" i="1"/>
  <c r="M2151" i="1" s="1"/>
  <c r="L2416" i="1"/>
  <c r="R2416" i="1" s="1"/>
  <c r="L658" i="1"/>
  <c r="M658" i="1" s="1"/>
  <c r="L2153" i="1"/>
  <c r="M2153" i="1" s="1"/>
  <c r="L1238" i="1"/>
  <c r="R1238" i="1" s="1"/>
  <c r="L2052" i="1"/>
  <c r="N2052" i="1" s="1"/>
  <c r="L1280" i="1"/>
  <c r="N1280" i="1" s="1"/>
  <c r="L1997" i="1"/>
  <c r="N1997" i="1" s="1"/>
  <c r="L2090" i="1"/>
  <c r="R2090" i="1" s="1"/>
  <c r="L972" i="1"/>
  <c r="N972" i="1" s="1"/>
  <c r="P972" i="1" s="1"/>
  <c r="L1267" i="1"/>
  <c r="N1267" i="1" s="1"/>
  <c r="L1524" i="1"/>
  <c r="N1524" i="1" s="1"/>
  <c r="L1438" i="1"/>
  <c r="N1438" i="1" s="1"/>
  <c r="L875" i="1"/>
  <c r="M875" i="1" s="1"/>
  <c r="L2086" i="1"/>
  <c r="R2086" i="1" s="1"/>
  <c r="L2104" i="1"/>
  <c r="M2104" i="1" s="1"/>
  <c r="L1168" i="1"/>
  <c r="M1168" i="1" s="1"/>
  <c r="L2389" i="1"/>
  <c r="N2389" i="1" s="1"/>
  <c r="P2389" i="1" s="1"/>
  <c r="L661" i="1"/>
  <c r="M661" i="1" s="1"/>
  <c r="L969" i="1"/>
  <c r="R969" i="1" s="1"/>
  <c r="L1711" i="1"/>
  <c r="L1138" i="1"/>
  <c r="R1138" i="1" s="1"/>
  <c r="L2514" i="1"/>
  <c r="R2514" i="1" s="1"/>
  <c r="L738" i="1"/>
  <c r="R738" i="1" s="1"/>
  <c r="L1001" i="1"/>
  <c r="N1001" i="1" s="1"/>
  <c r="L1356" i="1"/>
  <c r="N1356" i="1" s="1"/>
  <c r="L2020" i="1"/>
  <c r="R2020" i="1" s="1"/>
  <c r="L1487" i="1"/>
  <c r="N1487" i="1" s="1"/>
  <c r="L2500" i="1"/>
  <c r="R2500" i="1" s="1"/>
  <c r="L1740" i="1"/>
  <c r="M1740" i="1" s="1"/>
  <c r="L756" i="1"/>
  <c r="M756" i="1" s="1"/>
  <c r="L2245" i="1"/>
  <c r="N2245" i="1" s="1"/>
  <c r="L2553" i="1"/>
  <c r="M2553" i="1" s="1"/>
  <c r="L825" i="1"/>
  <c r="M825" i="1" s="1"/>
  <c r="L1567" i="1"/>
  <c r="L946" i="1"/>
  <c r="R946" i="1" s="1"/>
  <c r="L2370" i="1"/>
  <c r="R2370" i="1" s="1"/>
  <c r="L582" i="1"/>
  <c r="L857" i="1"/>
  <c r="N857" i="1" s="1"/>
  <c r="L1167" i="1"/>
  <c r="N1167" i="1" s="1"/>
  <c r="L1966" i="1"/>
  <c r="L1252" i="1"/>
  <c r="R1252" i="1" s="1"/>
  <c r="L2474" i="1"/>
  <c r="R2474" i="1" s="1"/>
  <c r="L1690" i="1"/>
  <c r="M1690" i="1" s="1"/>
  <c r="L722" i="1"/>
  <c r="M722" i="1" s="1"/>
  <c r="L2233" i="1"/>
  <c r="M2233" i="1" s="1"/>
  <c r="L2541" i="1"/>
  <c r="M2541" i="1" s="1"/>
  <c r="L813" i="1"/>
  <c r="N813" i="1" s="1"/>
  <c r="L1555" i="1"/>
  <c r="L910" i="1"/>
  <c r="R910" i="1" s="1"/>
  <c r="L2358" i="1"/>
  <c r="R2358" i="1" s="1"/>
  <c r="L570" i="1"/>
  <c r="N570" i="1" s="1"/>
  <c r="L845" i="1"/>
  <c r="L650" i="1"/>
  <c r="R650" i="1" s="1"/>
  <c r="L1324" i="1"/>
  <c r="R1324" i="1" s="1"/>
  <c r="L2075" i="1"/>
  <c r="N2075" i="1" s="1"/>
  <c r="L1646" i="1"/>
  <c r="N1646" i="1" s="1"/>
  <c r="L1214" i="1"/>
  <c r="R1214" i="1" s="1"/>
  <c r="L2078" i="1"/>
  <c r="N2078" i="1" s="1"/>
  <c r="L2331" i="1"/>
  <c r="L1669" i="1"/>
  <c r="L1977" i="1"/>
  <c r="N1977" i="1" s="1"/>
  <c r="L1400" i="1"/>
  <c r="M1400" i="1" s="1"/>
  <c r="L991" i="1"/>
  <c r="L2000" i="1"/>
  <c r="N2000" i="1" s="1"/>
  <c r="L1770" i="1"/>
  <c r="N1770" i="1" s="1"/>
  <c r="L2009" i="1"/>
  <c r="N2009" i="1" s="1"/>
  <c r="L1752" i="1"/>
  <c r="M1752" i="1" s="1"/>
  <c r="L818" i="1"/>
  <c r="R818" i="1" s="1"/>
  <c r="L1119" i="1"/>
  <c r="M1119" i="1" s="1"/>
  <c r="L2246" i="1"/>
  <c r="R2246" i="1" s="1"/>
  <c r="L1007" i="1"/>
  <c r="N1007" i="1" s="1"/>
  <c r="L1359" i="1"/>
  <c r="M1359" i="1" s="1"/>
  <c r="L1731" i="1"/>
  <c r="M1731" i="1" s="1"/>
  <c r="L1369" i="1"/>
  <c r="R1369" i="1" s="1"/>
  <c r="L1677" i="1"/>
  <c r="R1677" i="1" s="1"/>
  <c r="L2419" i="1"/>
  <c r="L691" i="1"/>
  <c r="M691" i="1" s="1"/>
  <c r="L1556" i="1"/>
  <c r="M1556" i="1" s="1"/>
  <c r="L1458" i="1"/>
  <c r="M1458" i="1" s="1"/>
  <c r="L1709" i="1"/>
  <c r="M1709" i="1" s="1"/>
  <c r="L1727" i="1"/>
  <c r="M1727" i="1" s="1"/>
  <c r="L604" i="1"/>
  <c r="N604" i="1" s="1"/>
  <c r="L2244" i="1"/>
  <c r="R2244" i="1" s="1"/>
  <c r="L1852" i="1"/>
  <c r="L2471" i="1"/>
  <c r="L2470" i="1"/>
  <c r="M2470" i="1" s="1"/>
  <c r="L1467" i="1"/>
  <c r="R1467" i="1" s="1"/>
  <c r="L1237" i="1"/>
  <c r="L1545" i="1"/>
  <c r="R1545" i="1" s="1"/>
  <c r="L2287" i="1"/>
  <c r="N2287" i="1" s="1"/>
  <c r="L1150" i="1"/>
  <c r="R1150" i="1" s="1"/>
  <c r="L1352" i="1"/>
  <c r="M1352" i="1" s="1"/>
  <c r="L1326" i="1"/>
  <c r="M1326" i="1" s="1"/>
  <c r="L1577" i="1"/>
  <c r="M1577" i="1" s="1"/>
  <c r="L2459" i="1"/>
  <c r="M2459" i="1" s="1"/>
  <c r="L2380" i="1"/>
  <c r="M2380" i="1" s="1"/>
  <c r="L1931" i="1"/>
  <c r="N1931" i="1" s="1"/>
  <c r="P1931" i="1" s="1"/>
  <c r="L1402" i="1"/>
  <c r="M1402" i="1" s="1"/>
  <c r="L864" i="1"/>
  <c r="M864" i="1" s="1"/>
  <c r="L2152" i="1"/>
  <c r="M2152" i="1" s="1"/>
  <c r="L1166" i="1"/>
  <c r="M1166" i="1" s="1"/>
  <c r="L1093" i="1"/>
  <c r="N1093" i="1" s="1"/>
  <c r="L1401" i="1"/>
  <c r="L2143" i="1"/>
  <c r="N2143" i="1" s="1"/>
  <c r="L2060" i="1"/>
  <c r="M2060" i="1" s="1"/>
  <c r="L1148" i="1"/>
  <c r="L1182" i="1"/>
  <c r="N1182" i="1" s="1"/>
  <c r="L1433" i="1"/>
  <c r="M1433" i="1" s="1"/>
  <c r="L2124" i="1"/>
  <c r="M2124" i="1" s="1"/>
  <c r="L2127" i="1"/>
  <c r="M2127" i="1" s="1"/>
  <c r="L1389" i="1"/>
  <c r="R1389" i="1" s="1"/>
  <c r="L2012" i="1"/>
  <c r="R2012" i="1" s="1"/>
  <c r="L1170" i="1"/>
  <c r="N1170" i="1" s="1"/>
  <c r="L581" i="1"/>
  <c r="L1097" i="1"/>
  <c r="L1673" i="1"/>
  <c r="M1673" i="1" s="1"/>
  <c r="L2249" i="1"/>
  <c r="M2249" i="1" s="1"/>
  <c r="L834" i="1"/>
  <c r="L1422" i="1"/>
  <c r="M1422" i="1" s="1"/>
  <c r="L2022" i="1"/>
  <c r="M2022" i="1" s="1"/>
  <c r="L644" i="1"/>
  <c r="M644" i="1" s="1"/>
  <c r="L1496" i="1"/>
  <c r="R1496" i="1" s="1"/>
  <c r="L2348" i="1"/>
  <c r="N2348" i="1" s="1"/>
  <c r="L1494" i="1"/>
  <c r="L655" i="1"/>
  <c r="R655" i="1" s="1"/>
  <c r="L1231" i="1"/>
  <c r="M1231" i="1" s="1"/>
  <c r="L1807" i="1"/>
  <c r="M1807" i="1" s="1"/>
  <c r="L2383" i="1"/>
  <c r="M2383" i="1" s="1"/>
  <c r="L934" i="1"/>
  <c r="N934" i="1" s="1"/>
  <c r="L1065" i="1"/>
  <c r="M1065" i="1" s="1"/>
  <c r="L1641" i="1"/>
  <c r="M1641" i="1" s="1"/>
  <c r="L2217" i="1"/>
  <c r="M2217" i="1" s="1"/>
  <c r="L757" i="1"/>
  <c r="N757" i="1" s="1"/>
  <c r="L1333" i="1"/>
  <c r="N1333" i="1" s="1"/>
  <c r="L1909" i="1"/>
  <c r="R1909" i="1" s="1"/>
  <c r="L2485" i="1"/>
  <c r="L1659" i="1"/>
  <c r="M1659" i="1" s="1"/>
  <c r="L887" i="1"/>
  <c r="N887" i="1" s="1"/>
  <c r="L1415" i="1"/>
  <c r="N1415" i="1" s="1"/>
  <c r="L1240" i="1"/>
  <c r="R1240" i="1" s="1"/>
  <c r="L724" i="1"/>
  <c r="M724" i="1" s="1"/>
  <c r="L2342" i="1"/>
  <c r="R2342" i="1" s="1"/>
  <c r="L1047" i="1"/>
  <c r="R1047" i="1" s="1"/>
  <c r="L1767" i="1"/>
  <c r="M1767" i="1" s="1"/>
  <c r="L2319" i="1"/>
  <c r="N2319" i="1" s="1"/>
  <c r="L2140" i="1"/>
  <c r="N2140" i="1" s="1"/>
  <c r="P2140" i="1" s="1"/>
  <c r="L1215" i="1"/>
  <c r="R1215" i="1" s="1"/>
  <c r="L1152" i="1"/>
  <c r="L2507" i="1"/>
  <c r="N2507" i="1" s="1"/>
  <c r="L1888" i="1"/>
  <c r="L986" i="1"/>
  <c r="N986" i="1" s="1"/>
  <c r="L2328" i="1"/>
  <c r="R2328" i="1" s="1"/>
  <c r="L1858" i="1"/>
  <c r="R1858" i="1" s="1"/>
  <c r="L988" i="1"/>
  <c r="N988" i="1" s="1"/>
  <c r="L1991" i="1"/>
  <c r="N1991" i="1" s="1"/>
  <c r="L1145" i="1"/>
  <c r="M1145" i="1" s="1"/>
  <c r="L1721" i="1"/>
  <c r="R1721" i="1" s="1"/>
  <c r="L2297" i="1"/>
  <c r="R2297" i="1" s="1"/>
  <c r="L882" i="1"/>
  <c r="R882" i="1" s="1"/>
  <c r="L1470" i="1"/>
  <c r="L2070" i="1"/>
  <c r="M2070" i="1" s="1"/>
  <c r="L728" i="1"/>
  <c r="M728" i="1" s="1"/>
  <c r="L1568" i="1"/>
  <c r="R1568" i="1" s="1"/>
  <c r="L2432" i="1"/>
  <c r="N2432" i="1" s="1"/>
  <c r="P2432" i="1" s="1"/>
  <c r="L704" i="1"/>
  <c r="N704" i="1" s="1"/>
  <c r="L703" i="1"/>
  <c r="L1279" i="1"/>
  <c r="R1279" i="1" s="1"/>
  <c r="L1855" i="1"/>
  <c r="R1855" i="1" s="1"/>
  <c r="L2431" i="1"/>
  <c r="N2431" i="1" s="1"/>
  <c r="L1174" i="1"/>
  <c r="N1174" i="1" s="1"/>
  <c r="L1113" i="1"/>
  <c r="N1113" i="1" s="1"/>
  <c r="L1689" i="1"/>
  <c r="L2265" i="1"/>
  <c r="R2265" i="1" s="1"/>
  <c r="L805" i="1"/>
  <c r="R805" i="1" s="1"/>
  <c r="L1381" i="1"/>
  <c r="R1381" i="1" s="1"/>
  <c r="L1957" i="1"/>
  <c r="N1957" i="1" s="1"/>
  <c r="L2533" i="1"/>
  <c r="N2533" i="1" s="1"/>
  <c r="L1755" i="1"/>
  <c r="L999" i="1"/>
  <c r="R999" i="1" s="1"/>
  <c r="L1526" i="1"/>
  <c r="N1526" i="1" s="1"/>
  <c r="L1390" i="1"/>
  <c r="M1390" i="1" s="1"/>
  <c r="L866" i="1"/>
  <c r="M866" i="1" s="1"/>
  <c r="L2472" i="1"/>
  <c r="M2472" i="1" s="1"/>
  <c r="L1528" i="1"/>
  <c r="M1528" i="1" s="1"/>
  <c r="L1872" i="1"/>
  <c r="M1872" i="1" s="1"/>
  <c r="L2424" i="1"/>
  <c r="L2271" i="1"/>
  <c r="L1336" i="1"/>
  <c r="M1336" i="1" s="1"/>
  <c r="L1284" i="1"/>
  <c r="N1284" i="1" s="1"/>
  <c r="L1343" i="1"/>
  <c r="R1343" i="1" s="1"/>
  <c r="L2148" i="1"/>
  <c r="R2148" i="1" s="1"/>
  <c r="L1804" i="1"/>
  <c r="R1804" i="1" s="1"/>
  <c r="L1571" i="1"/>
  <c r="M1571" i="1" s="1"/>
  <c r="L2171" i="1"/>
  <c r="R2171" i="1" s="1"/>
  <c r="L1679" i="1"/>
  <c r="N1679" i="1" s="1"/>
  <c r="L784" i="1"/>
  <c r="L665" i="1"/>
  <c r="M665" i="1" s="1"/>
  <c r="L1241" i="1"/>
  <c r="L1817" i="1"/>
  <c r="R1817" i="1" s="1"/>
  <c r="L2393" i="1"/>
  <c r="M2393" i="1" s="1"/>
  <c r="L978" i="1"/>
  <c r="M978" i="1" s="1"/>
  <c r="L1578" i="1"/>
  <c r="R1578" i="1" s="1"/>
  <c r="L2166" i="1"/>
  <c r="N2166" i="1" s="1"/>
  <c r="L860" i="1"/>
  <c r="M860" i="1" s="1"/>
  <c r="L1712" i="1"/>
  <c r="M1712" i="1" s="1"/>
  <c r="L2564" i="1"/>
  <c r="R2564" i="1" s="1"/>
  <c r="L1244" i="1"/>
  <c r="R1244" i="1" s="1"/>
  <c r="L799" i="1"/>
  <c r="R799" i="1" s="1"/>
  <c r="L1375" i="1"/>
  <c r="M1375" i="1" s="1"/>
  <c r="L1951" i="1"/>
  <c r="L2527" i="1"/>
  <c r="R2527" i="1" s="1"/>
  <c r="L633" i="1"/>
  <c r="R633" i="1" s="1"/>
  <c r="L1209" i="1"/>
  <c r="N1209" i="1" s="1"/>
  <c r="L1785" i="1"/>
  <c r="M1785" i="1" s="1"/>
  <c r="L2361" i="1"/>
  <c r="N2361" i="1" s="1"/>
  <c r="L901" i="1"/>
  <c r="M901" i="1" s="1"/>
  <c r="L1477" i="1"/>
  <c r="R1477" i="1" s="1"/>
  <c r="L2053" i="1"/>
  <c r="N2053" i="1" s="1"/>
  <c r="L707" i="1"/>
  <c r="M707" i="1" s="1"/>
  <c r="L1947" i="1"/>
  <c r="L1228" i="1"/>
  <c r="N1228" i="1" s="1"/>
  <c r="L1738" i="1"/>
  <c r="R1738" i="1" s="1"/>
  <c r="L1632" i="1"/>
  <c r="L1212" i="1"/>
  <c r="N1212" i="1" s="1"/>
  <c r="L808" i="1"/>
  <c r="R808" i="1" s="1"/>
  <c r="L662" i="1"/>
  <c r="M662" i="1" s="1"/>
  <c r="L2080" i="1"/>
  <c r="R2080" i="1" s="1"/>
  <c r="L2532" i="1"/>
  <c r="R2532" i="1" s="1"/>
  <c r="L603" i="1"/>
  <c r="M603" i="1" s="1"/>
  <c r="L1560" i="1"/>
  <c r="M1560" i="1" s="1"/>
  <c r="L1511" i="1"/>
  <c r="M1511" i="1" s="1"/>
  <c r="L816" i="1"/>
  <c r="M816" i="1" s="1"/>
  <c r="L720" i="1"/>
  <c r="R720" i="1" s="1"/>
  <c r="L1440" i="1"/>
  <c r="L2196" i="1"/>
  <c r="L2302" i="1"/>
  <c r="R2302" i="1" s="1"/>
  <c r="L1200" i="1"/>
  <c r="R1200" i="1" s="1"/>
  <c r="L1059" i="1"/>
  <c r="N1059" i="1" s="1"/>
  <c r="L701" i="1"/>
  <c r="M701" i="1" s="1"/>
  <c r="L1277" i="1"/>
  <c r="N1277" i="1" s="1"/>
  <c r="L1853" i="1"/>
  <c r="M1853" i="1" s="1"/>
  <c r="L2429" i="1"/>
  <c r="R2429" i="1" s="1"/>
  <c r="L1014" i="1"/>
  <c r="R1014" i="1" s="1"/>
  <c r="L1614" i="1"/>
  <c r="L2202" i="1"/>
  <c r="R2202" i="1" s="1"/>
  <c r="L920" i="1"/>
  <c r="M920" i="1" s="1"/>
  <c r="L1760" i="1"/>
  <c r="M1760" i="1" s="1"/>
  <c r="L646" i="1"/>
  <c r="R646" i="1" s="1"/>
  <c r="L1424" i="1"/>
  <c r="M1424" i="1" s="1"/>
  <c r="L835" i="1"/>
  <c r="N835" i="1" s="1"/>
  <c r="P835" i="1" s="1"/>
  <c r="L1411" i="1"/>
  <c r="N1411" i="1" s="1"/>
  <c r="L1987" i="1"/>
  <c r="R1987" i="1" s="1"/>
  <c r="L2563" i="1"/>
  <c r="N2563" i="1" s="1"/>
  <c r="L669" i="1"/>
  <c r="N669" i="1" s="1"/>
  <c r="L1245" i="1"/>
  <c r="N1245" i="1" s="1"/>
  <c r="L1821" i="1"/>
  <c r="L2397" i="1"/>
  <c r="M2397" i="1" s="1"/>
  <c r="L937" i="1"/>
  <c r="M937" i="1" s="1"/>
  <c r="L1513" i="1"/>
  <c r="R1513" i="1" s="1"/>
  <c r="L2089" i="1"/>
  <c r="R2089" i="1" s="1"/>
  <c r="L792" i="1"/>
  <c r="N792" i="1" s="1"/>
  <c r="L2019" i="1"/>
  <c r="M2019" i="1" s="1"/>
  <c r="L1307" i="1"/>
  <c r="N1307" i="1" s="1"/>
  <c r="P1307" i="1" s="1"/>
  <c r="L1814" i="1"/>
  <c r="N1814" i="1" s="1"/>
  <c r="L1714" i="1"/>
  <c r="M1714" i="1" s="1"/>
  <c r="L1306" i="1"/>
  <c r="N1306" i="1" s="1"/>
  <c r="L1155" i="1"/>
  <c r="R1155" i="1" s="1"/>
  <c r="L767" i="1"/>
  <c r="L2160" i="1"/>
  <c r="N2160" i="1" s="1"/>
  <c r="L700" i="1"/>
  <c r="M700" i="1" s="1"/>
  <c r="L843" i="1"/>
  <c r="L1667" i="1"/>
  <c r="M1667" i="1" s="1"/>
  <c r="L1588" i="1"/>
  <c r="N1588" i="1" s="1"/>
  <c r="L1127" i="1"/>
  <c r="M1127" i="1" s="1"/>
  <c r="L1032" i="1"/>
  <c r="R1032" i="1" s="1"/>
  <c r="L1935" i="1"/>
  <c r="N1935" i="1" s="1"/>
  <c r="L1296" i="1"/>
  <c r="R1296" i="1" s="1"/>
  <c r="L2543" i="1"/>
  <c r="R2543" i="1" s="1"/>
  <c r="L1754" i="1"/>
  <c r="M1754" i="1" s="1"/>
  <c r="L1348" i="1"/>
  <c r="L713" i="1"/>
  <c r="M713" i="1" s="1"/>
  <c r="L1289" i="1"/>
  <c r="M1289" i="1" s="1"/>
  <c r="L1865" i="1"/>
  <c r="R1865" i="1" s="1"/>
  <c r="L2441" i="1"/>
  <c r="M2441" i="1" s="1"/>
  <c r="L1026" i="1"/>
  <c r="M1026" i="1" s="1"/>
  <c r="L1626" i="1"/>
  <c r="N1626" i="1" s="1"/>
  <c r="L2214" i="1"/>
  <c r="R2214" i="1" s="1"/>
  <c r="L944" i="1"/>
  <c r="M944" i="1" s="1"/>
  <c r="L1772" i="1"/>
  <c r="N1772" i="1" s="1"/>
  <c r="L682" i="1"/>
  <c r="N682" i="1" s="1"/>
  <c r="L1484" i="1"/>
  <c r="M1484" i="1" s="1"/>
  <c r="L847" i="1"/>
  <c r="L1423" i="1"/>
  <c r="M1423" i="1" s="1"/>
  <c r="L1999" i="1"/>
  <c r="N1999" i="1" s="1"/>
  <c r="L572" i="1"/>
  <c r="N572" i="1" s="1"/>
  <c r="L681" i="1"/>
  <c r="R681" i="1" s="1"/>
  <c r="L1257" i="1"/>
  <c r="M1257" i="1" s="1"/>
  <c r="L1833" i="1"/>
  <c r="R1833" i="1" s="1"/>
  <c r="L2409" i="1"/>
  <c r="R2409" i="1" s="1"/>
  <c r="L949" i="1"/>
  <c r="N949" i="1" s="1"/>
  <c r="L1525" i="1"/>
  <c r="N1525" i="1" s="1"/>
  <c r="L2101" i="1"/>
  <c r="R2101" i="1" s="1"/>
  <c r="L819" i="1"/>
  <c r="R819" i="1" s="1"/>
  <c r="L2043" i="1"/>
  <c r="L1331" i="1"/>
  <c r="N1331" i="1" s="1"/>
  <c r="L1839" i="1"/>
  <c r="M1839" i="1" s="1"/>
  <c r="L1739" i="1"/>
  <c r="M1739" i="1" s="1"/>
  <c r="L1334" i="1"/>
  <c r="N1334" i="1" s="1"/>
  <c r="L1226" i="1"/>
  <c r="R1226" i="1" s="1"/>
  <c r="L803" i="1"/>
  <c r="N803" i="1" s="1"/>
  <c r="L2186" i="1"/>
  <c r="R2186" i="1" s="1"/>
  <c r="L736" i="1"/>
  <c r="M736" i="1" s="1"/>
  <c r="L915" i="1"/>
  <c r="N915" i="1" s="1"/>
  <c r="L1692" i="1"/>
  <c r="R1692" i="1" s="1"/>
  <c r="L1618" i="1"/>
  <c r="R1618" i="1" s="1"/>
  <c r="L1227" i="1"/>
  <c r="N1227" i="1" s="1"/>
  <c r="L1130" i="1"/>
  <c r="N1130" i="1" s="1"/>
  <c r="L2123" i="1"/>
  <c r="M2123" i="1" s="1"/>
  <c r="L2254" i="1"/>
  <c r="M2254" i="1" s="1"/>
  <c r="L960" i="1"/>
  <c r="R960" i="1" s="1"/>
  <c r="L2014" i="1"/>
  <c r="N2014" i="1" s="1"/>
  <c r="L1432" i="1"/>
  <c r="L809" i="1"/>
  <c r="R809" i="1" s="1"/>
  <c r="L1385" i="1"/>
  <c r="N1385" i="1" s="1"/>
  <c r="L1961" i="1"/>
  <c r="M1961" i="1" s="1"/>
  <c r="L2537" i="1"/>
  <c r="R2537" i="1" s="1"/>
  <c r="L1134" i="1"/>
  <c r="R1134" i="1" s="1"/>
  <c r="L1722" i="1"/>
  <c r="L2322" i="1"/>
  <c r="M2322" i="1" s="1"/>
  <c r="L1076" i="1"/>
  <c r="L1916" i="1"/>
  <c r="N1916" i="1" s="1"/>
  <c r="L850" i="1"/>
  <c r="M850" i="1" s="1"/>
  <c r="L1880" i="1"/>
  <c r="M1880" i="1" s="1"/>
  <c r="L943" i="1"/>
  <c r="R943" i="1" s="1"/>
  <c r="L1519" i="1"/>
  <c r="M1519" i="1" s="1"/>
  <c r="L2095" i="1"/>
  <c r="N2095" i="1" s="1"/>
  <c r="L980" i="1"/>
  <c r="N980" i="1" s="1"/>
  <c r="L777" i="1"/>
  <c r="N777" i="1" s="1"/>
  <c r="L1353" i="1"/>
  <c r="M1353" i="1" s="1"/>
  <c r="L1929" i="1"/>
  <c r="M1929" i="1" s="1"/>
  <c r="L2505" i="1"/>
  <c r="R2505" i="1" s="1"/>
  <c r="L1045" i="1"/>
  <c r="L1621" i="1"/>
  <c r="N1621" i="1" s="1"/>
  <c r="L2197" i="1"/>
  <c r="M2197" i="1" s="1"/>
  <c r="L1048" i="1"/>
  <c r="N1048" i="1" s="1"/>
  <c r="L2235" i="1"/>
  <c r="N2235" i="1" s="1"/>
  <c r="L615" i="1"/>
  <c r="N615" i="1" s="1"/>
  <c r="L2051" i="1"/>
  <c r="N2051" i="1" s="1"/>
  <c r="L1972" i="1"/>
  <c r="R1972" i="1" s="1"/>
  <c r="L1608" i="1"/>
  <c r="N1608" i="1" s="1"/>
  <c r="L688" i="1"/>
  <c r="N688" i="1" s="1"/>
  <c r="L1072" i="1"/>
  <c r="R1072" i="1" s="1"/>
  <c r="L2398" i="1"/>
  <c r="R2398" i="1" s="1"/>
  <c r="L1223" i="1"/>
  <c r="N1223" i="1" s="1"/>
  <c r="L1431" i="1"/>
  <c r="L602" i="1"/>
  <c r="N602" i="1" s="1"/>
  <c r="L1824" i="1"/>
  <c r="M1824" i="1" s="1"/>
  <c r="L1834" i="1"/>
  <c r="L1778" i="1"/>
  <c r="N1778" i="1" s="1"/>
  <c r="L1600" i="1"/>
  <c r="R1600" i="1" s="1"/>
  <c r="L951" i="1"/>
  <c r="M951" i="1" s="1"/>
  <c r="L2544" i="1"/>
  <c r="R2544" i="1" s="1"/>
  <c r="L1756" i="1"/>
  <c r="M1756" i="1" s="1"/>
  <c r="L1984" i="1"/>
  <c r="N1984" i="1" s="1"/>
  <c r="L953" i="1"/>
  <c r="M953" i="1" s="1"/>
  <c r="L1529" i="1"/>
  <c r="R1529" i="1" s="1"/>
  <c r="L2105" i="1"/>
  <c r="N2105" i="1" s="1"/>
  <c r="P2105" i="1" s="1"/>
  <c r="L690" i="1"/>
  <c r="M690" i="1" s="1"/>
  <c r="L1278" i="1"/>
  <c r="N1278" i="1" s="1"/>
  <c r="L1866" i="1"/>
  <c r="M1866" i="1" s="1"/>
  <c r="L2466" i="1"/>
  <c r="M2466" i="1" s="1"/>
  <c r="L1292" i="1"/>
  <c r="R1292" i="1" s="1"/>
  <c r="L2144" i="1"/>
  <c r="N2144" i="1" s="1"/>
  <c r="L1066" i="1"/>
  <c r="N1066" i="1" s="1"/>
  <c r="L2456" i="1"/>
  <c r="R2456" i="1" s="1"/>
  <c r="L1087" i="1"/>
  <c r="N1087" i="1" s="1"/>
  <c r="L1663" i="1"/>
  <c r="N1663" i="1" s="1"/>
  <c r="L2239" i="1"/>
  <c r="R2239" i="1" s="1"/>
  <c r="L2504" i="1"/>
  <c r="N2504" i="1" s="1"/>
  <c r="L921" i="1"/>
  <c r="M921" i="1" s="1"/>
  <c r="L1497" i="1"/>
  <c r="R1497" i="1" s="1"/>
  <c r="L2073" i="1"/>
  <c r="M2073" i="1" s="1"/>
  <c r="L613" i="1"/>
  <c r="N613" i="1" s="1"/>
  <c r="L1189" i="1"/>
  <c r="N1189" i="1" s="1"/>
  <c r="P1189" i="1" s="1"/>
  <c r="L1765" i="1"/>
  <c r="M1765" i="1" s="1"/>
  <c r="L2341" i="1"/>
  <c r="N2341" i="1" s="1"/>
  <c r="L1371" i="1"/>
  <c r="M1371" i="1" s="1"/>
  <c r="L2523" i="1"/>
  <c r="M2523" i="1" s="1"/>
  <c r="L1034" i="1"/>
  <c r="N1034" i="1" s="1"/>
  <c r="L2364" i="1"/>
  <c r="L2315" i="1"/>
  <c r="N2315" i="1" s="1"/>
  <c r="P2315" i="1" s="1"/>
  <c r="L1948" i="1"/>
  <c r="R1948" i="1" s="1"/>
  <c r="L1272" i="1"/>
  <c r="N1272" i="1" s="1"/>
  <c r="L1452" i="1"/>
  <c r="R1452" i="1" s="1"/>
  <c r="L1980" i="1"/>
  <c r="N1980" i="1" s="1"/>
  <c r="L1695" i="1"/>
  <c r="N1695" i="1" s="1"/>
  <c r="L804" i="1"/>
  <c r="M804" i="1" s="1"/>
  <c r="L735" i="1"/>
  <c r="M735" i="1" s="1"/>
  <c r="L2138" i="1"/>
  <c r="M2138" i="1" s="1"/>
  <c r="L719" i="1"/>
  <c r="N719" i="1" s="1"/>
  <c r="L755" i="1"/>
  <c r="M755" i="1" s="1"/>
  <c r="L2126" i="1"/>
  <c r="M2126" i="1" s="1"/>
  <c r="L1910" i="1"/>
  <c r="M1910" i="1" s="1"/>
  <c r="L576" i="1"/>
  <c r="R576" i="1" s="1"/>
  <c r="L1346" i="1"/>
  <c r="R1346" i="1" s="1"/>
  <c r="L1020" i="1"/>
  <c r="R1020" i="1" s="1"/>
  <c r="L989" i="1"/>
  <c r="R989" i="1" s="1"/>
  <c r="L1565" i="1"/>
  <c r="N1565" i="1" s="1"/>
  <c r="O1565" i="1" s="1"/>
  <c r="L2141" i="1"/>
  <c r="M2141" i="1" s="1"/>
  <c r="L726" i="1"/>
  <c r="R726" i="1" s="1"/>
  <c r="L1314" i="1"/>
  <c r="M1314" i="1" s="1"/>
  <c r="L1902" i="1"/>
  <c r="L2502" i="1"/>
  <c r="R2502" i="1" s="1"/>
  <c r="L1340" i="1"/>
  <c r="N1340" i="1" s="1"/>
  <c r="O1340" i="1" s="1"/>
  <c r="L2192" i="1"/>
  <c r="R2192" i="1" s="1"/>
  <c r="L1126" i="1"/>
  <c r="R1126" i="1" s="1"/>
  <c r="L922" i="1"/>
  <c r="N922" i="1" s="1"/>
  <c r="L1123" i="1"/>
  <c r="N1123" i="1" s="1"/>
  <c r="L1699" i="1"/>
  <c r="N1699" i="1" s="1"/>
  <c r="L2275" i="1"/>
  <c r="M2275" i="1" s="1"/>
  <c r="L634" i="1"/>
  <c r="M634" i="1" s="1"/>
  <c r="L957" i="1"/>
  <c r="N957" i="1" s="1"/>
  <c r="L1533" i="1"/>
  <c r="M1533" i="1" s="1"/>
  <c r="L2109" i="1"/>
  <c r="R2109" i="1" s="1"/>
  <c r="L649" i="1"/>
  <c r="N649" i="1" s="1"/>
  <c r="L1225" i="1"/>
  <c r="L1801" i="1"/>
  <c r="M1801" i="1" s="1"/>
  <c r="L2377" i="1"/>
  <c r="M2377" i="1" s="1"/>
  <c r="L1443" i="1"/>
  <c r="R1443" i="1" s="1"/>
  <c r="L626" i="1"/>
  <c r="N626" i="1" s="1"/>
  <c r="L1132" i="1"/>
  <c r="R1132" i="1" s="1"/>
  <c r="L2440" i="1"/>
  <c r="N2440" i="1" s="1"/>
  <c r="L2391" i="1"/>
  <c r="R2391" i="1" s="1"/>
  <c r="L2079" i="1"/>
  <c r="R2079" i="1" s="1"/>
  <c r="L2158" i="1"/>
  <c r="R2158" i="1" s="1"/>
  <c r="L1534" i="1"/>
  <c r="M1534" i="1" s="1"/>
  <c r="L2056" i="1"/>
  <c r="M2056" i="1" s="1"/>
  <c r="L1826" i="1"/>
  <c r="L903" i="1"/>
  <c r="M903" i="1" s="1"/>
  <c r="L840" i="1"/>
  <c r="R840" i="1" s="1"/>
  <c r="L2219" i="1"/>
  <c r="R2219" i="1" s="1"/>
  <c r="L1128" i="1"/>
  <c r="L1354" i="1"/>
  <c r="M1354" i="1" s="1"/>
  <c r="L2568" i="1"/>
  <c r="M2568" i="1" s="1"/>
  <c r="L2098" i="1"/>
  <c r="M2098" i="1" s="1"/>
  <c r="L1378" i="1"/>
  <c r="N1378" i="1" s="1"/>
  <c r="L1648" i="1"/>
  <c r="R1648" i="1" s="1"/>
  <c r="L2199" i="1"/>
  <c r="L1906" i="1"/>
  <c r="N1906" i="1" s="1"/>
  <c r="L1370" i="1"/>
  <c r="R1370" i="1" s="1"/>
  <c r="L830" i="1"/>
  <c r="M830" i="1" s="1"/>
  <c r="L1139" i="1"/>
  <c r="N1139" i="1" s="1"/>
  <c r="L1081" i="1"/>
  <c r="R1081" i="1" s="1"/>
  <c r="L2131" i="1"/>
  <c r="R2131" i="1" s="1"/>
  <c r="L1124" i="1"/>
  <c r="M1124" i="1" s="1"/>
  <c r="L1546" i="1"/>
  <c r="R1546" i="1" s="1"/>
  <c r="L1598" i="1"/>
  <c r="L1251" i="1"/>
  <c r="M1251" i="1" s="1"/>
  <c r="L2399" i="1"/>
  <c r="N2399" i="1" s="1"/>
  <c r="L2422" i="1"/>
  <c r="L1500" i="1"/>
  <c r="N1500" i="1" s="1"/>
  <c r="L2521" i="1"/>
  <c r="M2521" i="1" s="1"/>
  <c r="L793" i="1"/>
  <c r="M793" i="1" s="1"/>
  <c r="L1101" i="1"/>
  <c r="M1101" i="1" s="1"/>
  <c r="L1843" i="1"/>
  <c r="M1843" i="1" s="1"/>
  <c r="L620" i="1"/>
  <c r="R620" i="1" s="1"/>
  <c r="L692" i="1"/>
  <c r="N692" i="1" s="1"/>
  <c r="P692" i="1" s="1"/>
  <c r="L870" i="1"/>
  <c r="L1133" i="1"/>
  <c r="M1421" i="1"/>
  <c r="R1421" i="1"/>
  <c r="N1421" i="1"/>
  <c r="L2172" i="1"/>
  <c r="L1262" i="1"/>
  <c r="L1992" i="1"/>
  <c r="L1499" i="1"/>
  <c r="L2015" i="1"/>
  <c r="L1620" i="1"/>
  <c r="L1380" i="1"/>
  <c r="L1191" i="1"/>
  <c r="L880" i="1"/>
  <c r="L2414" i="1"/>
  <c r="L2040" i="1"/>
  <c r="L2039" i="1"/>
  <c r="L1131" i="1"/>
  <c r="L1942" i="1"/>
  <c r="L612" i="1"/>
  <c r="L2386" i="1"/>
  <c r="L1994" i="1"/>
  <c r="L1751" i="1"/>
  <c r="L1439" i="1"/>
  <c r="L1164" i="1"/>
  <c r="L1908" i="1"/>
  <c r="L926" i="1"/>
  <c r="L2018" i="1"/>
  <c r="L1024" i="1"/>
  <c r="L1959" i="1"/>
  <c r="L1023" i="1"/>
  <c r="L842" i="1"/>
  <c r="L2194" i="1"/>
  <c r="L1876" i="1"/>
  <c r="L1562" i="1"/>
  <c r="L1216" i="1"/>
  <c r="L806" i="1"/>
  <c r="L983" i="1"/>
  <c r="L1612" i="1"/>
  <c r="L1282" i="1"/>
  <c r="L868" i="1"/>
  <c r="L1514" i="1"/>
  <c r="L744" i="1"/>
  <c r="L2220" i="1"/>
  <c r="L1775" i="1"/>
  <c r="L1312" i="1"/>
  <c r="L636" i="1"/>
  <c r="L2374" i="1"/>
  <c r="L2031" i="1"/>
  <c r="L2448" i="1"/>
  <c r="L2135" i="1"/>
  <c r="L1822" i="1"/>
  <c r="L1504" i="1"/>
  <c r="L1144" i="1"/>
  <c r="L731" i="1"/>
  <c r="L779" i="1"/>
  <c r="L1840" i="1"/>
  <c r="L794" i="1"/>
  <c r="L1091" i="1"/>
  <c r="L2392" i="1"/>
  <c r="L2054" i="1"/>
  <c r="L1660" i="1"/>
  <c r="L1274" i="1"/>
  <c r="L795" i="1"/>
  <c r="L2366" i="1"/>
  <c r="L2027" i="1"/>
  <c r="L1684" i="1"/>
  <c r="L1332" i="1"/>
  <c r="L2415" i="1"/>
  <c r="L2102" i="1"/>
  <c r="L1788" i="1"/>
  <c r="L1474" i="1"/>
  <c r="L1103" i="1"/>
  <c r="L687" i="1"/>
  <c r="L1283" i="1"/>
  <c r="L940" i="1"/>
  <c r="L599" i="1"/>
  <c r="L2283" i="1"/>
  <c r="L1995" i="1"/>
  <c r="L1707" i="1"/>
  <c r="L1419" i="1"/>
  <c r="L1107" i="1"/>
  <c r="L760" i="1"/>
  <c r="L2509" i="1"/>
  <c r="L2365" i="1"/>
  <c r="L2221" i="1"/>
  <c r="L2077" i="1"/>
  <c r="L1933" i="1"/>
  <c r="L1789" i="1"/>
  <c r="L1645" i="1"/>
  <c r="L1501" i="1"/>
  <c r="L1357" i="1"/>
  <c r="L1213" i="1"/>
  <c r="L1069" i="1"/>
  <c r="L925" i="1"/>
  <c r="L781" i="1"/>
  <c r="L637" i="1"/>
  <c r="L2529" i="1"/>
  <c r="L2385" i="1"/>
  <c r="L2241" i="1"/>
  <c r="L2097" i="1"/>
  <c r="L1953" i="1"/>
  <c r="L1809" i="1"/>
  <c r="L1665" i="1"/>
  <c r="L1521" i="1"/>
  <c r="L1377" i="1"/>
  <c r="L1233" i="1"/>
  <c r="L1089" i="1"/>
  <c r="L945" i="1"/>
  <c r="L801" i="1"/>
  <c r="L657" i="1"/>
  <c r="L1030" i="1"/>
  <c r="L610" i="1"/>
  <c r="L1184" i="1"/>
  <c r="L2551" i="1"/>
  <c r="L2407" i="1"/>
  <c r="L2263" i="1"/>
  <c r="L2119" i="1"/>
  <c r="L1975" i="1"/>
  <c r="L1831" i="1"/>
  <c r="L1687" i="1"/>
  <c r="L1543" i="1"/>
  <c r="L1399" i="1"/>
  <c r="L1255" i="1"/>
  <c r="L1111" i="1"/>
  <c r="L967" i="1"/>
  <c r="L823" i="1"/>
  <c r="L679" i="1"/>
  <c r="L598" i="1"/>
  <c r="L1976" i="1"/>
  <c r="L1364" i="1"/>
  <c r="L2310" i="1"/>
  <c r="L1114" i="1"/>
  <c r="L898" i="1"/>
  <c r="L622" i="1"/>
  <c r="L2396" i="1"/>
  <c r="L2180" i="1"/>
  <c r="L1964" i="1"/>
  <c r="L1748" i="1"/>
  <c r="L1532" i="1"/>
  <c r="L1328" i="1"/>
  <c r="L1112" i="1"/>
  <c r="L908" i="1"/>
  <c r="L680" i="1"/>
  <c r="L2490" i="1"/>
  <c r="L2346" i="1"/>
  <c r="L2190" i="1"/>
  <c r="L2046" i="1"/>
  <c r="L1890" i="1"/>
  <c r="L1746" i="1"/>
  <c r="L1602" i="1"/>
  <c r="L1446" i="1"/>
  <c r="L1302" i="1"/>
  <c r="L1158" i="1"/>
  <c r="L1002" i="1"/>
  <c r="L858" i="1"/>
  <c r="L714" i="1"/>
  <c r="L2561" i="1"/>
  <c r="L2417" i="1"/>
  <c r="L2273" i="1"/>
  <c r="L2129" i="1"/>
  <c r="L1985" i="1"/>
  <c r="L1841" i="1"/>
  <c r="L1697" i="1"/>
  <c r="L1553" i="1"/>
  <c r="L1409" i="1"/>
  <c r="L1265" i="1"/>
  <c r="L1121" i="1"/>
  <c r="L977" i="1"/>
  <c r="L833" i="1"/>
  <c r="L689" i="1"/>
  <c r="L2256" i="1"/>
  <c r="L2042" i="1"/>
  <c r="L1163" i="1"/>
  <c r="L782" i="1"/>
  <c r="L1414" i="1"/>
  <c r="L1886" i="1"/>
  <c r="L1382" i="1"/>
  <c r="L1199" i="1"/>
  <c r="L888" i="1"/>
  <c r="L674" i="1"/>
  <c r="L2356" i="1"/>
  <c r="L1911" i="1"/>
  <c r="L1967" i="1"/>
  <c r="L1055" i="1"/>
  <c r="L686" i="1"/>
  <c r="L2512" i="1"/>
  <c r="L2255" i="1"/>
  <c r="L1811" i="1"/>
  <c r="L1599" i="1"/>
  <c r="L1264" i="1"/>
  <c r="L1060" i="1"/>
  <c r="L1836" i="1"/>
  <c r="L820" i="1"/>
  <c r="L1960" i="1"/>
  <c r="L924" i="1"/>
  <c r="L1887" i="1"/>
  <c r="L923" i="1"/>
  <c r="L671" i="1"/>
  <c r="L2164" i="1"/>
  <c r="L1850" i="1"/>
  <c r="L1536" i="1"/>
  <c r="L1187" i="1"/>
  <c r="L771" i="1"/>
  <c r="L772" i="1"/>
  <c r="L1586" i="1"/>
  <c r="L1248" i="1"/>
  <c r="L839" i="1"/>
  <c r="L1488" i="1"/>
  <c r="L672" i="1"/>
  <c r="L2170" i="1"/>
  <c r="L1750" i="1"/>
  <c r="L1286" i="1"/>
  <c r="L2558" i="1"/>
  <c r="L2344" i="1"/>
  <c r="L2006" i="1"/>
  <c r="L2423" i="1"/>
  <c r="L2110" i="1"/>
  <c r="L1792" i="1"/>
  <c r="L1479" i="1"/>
  <c r="L1108" i="1"/>
  <c r="L696" i="1"/>
  <c r="L2195" i="1"/>
  <c r="L1552" i="1"/>
  <c r="L758" i="1"/>
  <c r="L950" i="1"/>
  <c r="L2367" i="1"/>
  <c r="L2003" i="1"/>
  <c r="L1634" i="1"/>
  <c r="L1246" i="1"/>
  <c r="L759" i="1"/>
  <c r="L2340" i="1"/>
  <c r="L2002" i="1"/>
  <c r="L1658" i="1"/>
  <c r="L1300" i="1"/>
  <c r="L2390" i="1"/>
  <c r="L2076" i="1"/>
  <c r="L1763" i="1"/>
  <c r="L1442" i="1"/>
  <c r="L1068" i="1"/>
  <c r="L651" i="1"/>
  <c r="L1258" i="1"/>
  <c r="L914" i="1"/>
  <c r="L2547" i="1"/>
  <c r="L2259" i="1"/>
  <c r="L1971" i="1"/>
  <c r="L1683" i="1"/>
  <c r="L1395" i="1"/>
  <c r="L1080" i="1"/>
  <c r="L734" i="1"/>
  <c r="L2497" i="1"/>
  <c r="L2353" i="1"/>
  <c r="L2209" i="1"/>
  <c r="L2065" i="1"/>
  <c r="L1921" i="1"/>
  <c r="L1777" i="1"/>
  <c r="L1633" i="1"/>
  <c r="L1489" i="1"/>
  <c r="L1345" i="1"/>
  <c r="L1201" i="1"/>
  <c r="L1057" i="1"/>
  <c r="L913" i="1"/>
  <c r="L769" i="1"/>
  <c r="L625" i="1"/>
  <c r="L2517" i="1"/>
  <c r="L2373" i="1"/>
  <c r="L2229" i="1"/>
  <c r="L2085" i="1"/>
  <c r="L1941" i="1"/>
  <c r="L1797" i="1"/>
  <c r="L1653" i="1"/>
  <c r="L1509" i="1"/>
  <c r="L1365" i="1"/>
  <c r="L1221" i="1"/>
  <c r="L1077" i="1"/>
  <c r="L933" i="1"/>
  <c r="L789" i="1"/>
  <c r="L645" i="1"/>
  <c r="L982" i="1"/>
  <c r="L574" i="1"/>
  <c r="L1088" i="1"/>
  <c r="L2539" i="1"/>
  <c r="L2395" i="1"/>
  <c r="L2251" i="1"/>
  <c r="L2107" i="1"/>
  <c r="L1963" i="1"/>
  <c r="L1819" i="1"/>
  <c r="L1675" i="1"/>
  <c r="L1531" i="1"/>
  <c r="L1387" i="1"/>
  <c r="L1243" i="1"/>
  <c r="L1099" i="1"/>
  <c r="L955" i="1"/>
  <c r="L811" i="1"/>
  <c r="L667" i="1"/>
  <c r="L2528" i="1"/>
  <c r="L1928" i="1"/>
  <c r="L1304" i="1"/>
  <c r="L1926" i="1"/>
  <c r="L1090" i="1"/>
  <c r="L874" i="1"/>
  <c r="L586" i="1"/>
  <c r="L2372" i="1"/>
  <c r="L2156" i="1"/>
  <c r="L1940" i="1"/>
  <c r="L1724" i="1"/>
  <c r="L1508" i="1"/>
  <c r="L1316" i="1"/>
  <c r="L1100" i="1"/>
  <c r="L884" i="1"/>
  <c r="L656" i="1"/>
  <c r="L2478" i="1"/>
  <c r="L2334" i="1"/>
  <c r="L2178" i="1"/>
  <c r="L2034" i="1"/>
  <c r="L1878" i="1"/>
  <c r="L1734" i="1"/>
  <c r="L1590" i="1"/>
  <c r="L1434" i="1"/>
  <c r="L1290" i="1"/>
  <c r="L1146" i="1"/>
  <c r="L990" i="1"/>
  <c r="L846" i="1"/>
  <c r="L702" i="1"/>
  <c r="L2549" i="1"/>
  <c r="L2405" i="1"/>
  <c r="L2261" i="1"/>
  <c r="L2117" i="1"/>
  <c r="L1973" i="1"/>
  <c r="L1829" i="1"/>
  <c r="L1685" i="1"/>
  <c r="L1541" i="1"/>
  <c r="L1397" i="1"/>
  <c r="L1253" i="1"/>
  <c r="L1109" i="1"/>
  <c r="L965" i="1"/>
  <c r="L821" i="1"/>
  <c r="L677" i="1"/>
  <c r="L1812" i="1"/>
  <c r="L1912" i="1"/>
  <c r="L959" i="1"/>
  <c r="L575" i="1"/>
  <c r="L1260" i="1"/>
  <c r="L1622" i="1"/>
  <c r="L996" i="1"/>
  <c r="L683" i="1"/>
  <c r="L2560" i="1"/>
  <c r="L2362" i="1"/>
  <c r="L2230" i="1"/>
  <c r="L1575" i="1"/>
  <c r="L1838" i="1"/>
  <c r="L844" i="1"/>
  <c r="L783" i="1"/>
  <c r="L2074" i="1"/>
  <c r="L1884" i="1"/>
  <c r="L1463" i="1"/>
  <c r="L1288" i="1"/>
  <c r="L780" i="1"/>
  <c r="L2535" i="1"/>
  <c r="L1706" i="1"/>
  <c r="L614" i="1"/>
  <c r="L1835" i="1"/>
  <c r="L2518" i="1"/>
  <c r="L1762" i="1"/>
  <c r="L712" i="1"/>
  <c r="L2452" i="1"/>
  <c r="L2112" i="1"/>
  <c r="L1799" i="1"/>
  <c r="L1486" i="1"/>
  <c r="L1118" i="1"/>
  <c r="L699" i="1"/>
  <c r="L2218" i="1"/>
  <c r="L1535" i="1"/>
  <c r="L1180" i="1"/>
  <c r="L768" i="1"/>
  <c r="L1372" i="1"/>
  <c r="L2559" i="1"/>
  <c r="L2088" i="1"/>
  <c r="L1670" i="1"/>
  <c r="L1188" i="1"/>
  <c r="L2482" i="1"/>
  <c r="L2294" i="1"/>
  <c r="L1930" i="1"/>
  <c r="L2368" i="1"/>
  <c r="L2055" i="1"/>
  <c r="L1742" i="1"/>
  <c r="L1420" i="1"/>
  <c r="L1043" i="1"/>
  <c r="L627" i="1"/>
  <c r="L2498" i="1"/>
  <c r="L1140" i="1"/>
  <c r="L659" i="1"/>
  <c r="L708" i="1"/>
  <c r="L2316" i="1"/>
  <c r="L1922" i="1"/>
  <c r="L1583" i="1"/>
  <c r="L1178" i="1"/>
  <c r="L695" i="1"/>
  <c r="L2290" i="1"/>
  <c r="L1946" i="1"/>
  <c r="L1607" i="1"/>
  <c r="L1211" i="1"/>
  <c r="L2339" i="1"/>
  <c r="L2026" i="1"/>
  <c r="L1708" i="1"/>
  <c r="L1384" i="1"/>
  <c r="L998" i="1"/>
  <c r="L580" i="1"/>
  <c r="L1202" i="1"/>
  <c r="L855" i="1"/>
  <c r="L2499" i="1"/>
  <c r="L2211" i="1"/>
  <c r="L1923" i="1"/>
  <c r="L1635" i="1"/>
  <c r="L1347" i="1"/>
  <c r="L1022" i="1"/>
  <c r="L675" i="1"/>
  <c r="L2473" i="1"/>
  <c r="L2329" i="1"/>
  <c r="L2185" i="1"/>
  <c r="L2041" i="1"/>
  <c r="L1897" i="1"/>
  <c r="L1753" i="1"/>
  <c r="L1609" i="1"/>
  <c r="L1465" i="1"/>
  <c r="L1321" i="1"/>
  <c r="L1177" i="1"/>
  <c r="L1033" i="1"/>
  <c r="L889" i="1"/>
  <c r="L745" i="1"/>
  <c r="L601" i="1"/>
  <c r="L2493" i="1"/>
  <c r="L2349" i="1"/>
  <c r="L2205" i="1"/>
  <c r="L2061" i="1"/>
  <c r="L1917" i="1"/>
  <c r="L1773" i="1"/>
  <c r="L1629" i="1"/>
  <c r="L1485" i="1"/>
  <c r="L1341" i="1"/>
  <c r="L1197" i="1"/>
  <c r="L1053" i="1"/>
  <c r="L909" i="1"/>
  <c r="L765" i="1"/>
  <c r="L621" i="1"/>
  <c r="L886" i="1"/>
  <c r="L2384" i="1"/>
  <c r="L896" i="1"/>
  <c r="L2515" i="1"/>
  <c r="L2371" i="1"/>
  <c r="L2227" i="1"/>
  <c r="L2083" i="1"/>
  <c r="L1939" i="1"/>
  <c r="L1795" i="1"/>
  <c r="L1651" i="1"/>
  <c r="L1507" i="1"/>
  <c r="L1363" i="1"/>
  <c r="L1219" i="1"/>
  <c r="L1075" i="1"/>
  <c r="L931" i="1"/>
  <c r="L787" i="1"/>
  <c r="L643" i="1"/>
  <c r="L2408" i="1"/>
  <c r="L1832" i="1"/>
  <c r="L1196" i="1"/>
  <c r="L1038" i="1"/>
  <c r="L1054" i="1"/>
  <c r="L826" i="1"/>
  <c r="L2552" i="1"/>
  <c r="L2336" i="1"/>
  <c r="L2132" i="1"/>
  <c r="L1904" i="1"/>
  <c r="L1700" i="1"/>
  <c r="L1472" i="1"/>
  <c r="L1268" i="1"/>
  <c r="L1052" i="1"/>
  <c r="L848" i="1"/>
  <c r="L608" i="1"/>
  <c r="L2454" i="1"/>
  <c r="L2298" i="1"/>
  <c r="L2154" i="1"/>
  <c r="L2010" i="1"/>
  <c r="L1854" i="1"/>
  <c r="L1710" i="1"/>
  <c r="L1566" i="1"/>
  <c r="L1410" i="1"/>
  <c r="L1266" i="1"/>
  <c r="L1122" i="1"/>
  <c r="L966" i="1"/>
  <c r="L822" i="1"/>
  <c r="L666" i="1"/>
  <c r="L2525" i="1"/>
  <c r="L2381" i="1"/>
  <c r="L2237" i="1"/>
  <c r="L2093" i="1"/>
  <c r="L1949" i="1"/>
  <c r="L1805" i="1"/>
  <c r="L1661" i="1"/>
  <c r="L1517" i="1"/>
  <c r="L1373" i="1"/>
  <c r="L1229" i="1"/>
  <c r="L1085" i="1"/>
  <c r="L941" i="1"/>
  <c r="L797" i="1"/>
  <c r="L653" i="1"/>
  <c r="L1936" i="1"/>
  <c r="L1859" i="1"/>
  <c r="L854" i="1"/>
  <c r="L2487" i="1"/>
  <c r="L1156" i="1"/>
  <c r="L1466" i="1"/>
  <c r="L579" i="1"/>
  <c r="L2494" i="1"/>
  <c r="L2363" i="1"/>
  <c r="L2231" i="1"/>
  <c r="L2100" i="1"/>
  <c r="L2536" i="1"/>
  <c r="L1780" i="1"/>
  <c r="L746" i="1"/>
  <c r="L2176" i="1"/>
  <c r="L1943" i="1"/>
  <c r="L1680" i="1"/>
  <c r="L1294" i="1"/>
  <c r="L1092" i="1"/>
  <c r="L2434" i="1"/>
  <c r="L2463" i="1"/>
  <c r="L1630" i="1"/>
  <c r="L2519" i="1"/>
  <c r="L1776" i="1"/>
  <c r="L2460" i="1"/>
  <c r="L1703" i="1"/>
  <c r="L611" i="1"/>
  <c r="L2426" i="1"/>
  <c r="L2087" i="1"/>
  <c r="L1774" i="1"/>
  <c r="L1455" i="1"/>
  <c r="L1082" i="1"/>
  <c r="L664" i="1"/>
  <c r="L1955" i="1"/>
  <c r="L1510" i="1"/>
  <c r="L1151" i="1"/>
  <c r="L732" i="1"/>
  <c r="L1344" i="1"/>
  <c r="L2534" i="1"/>
  <c r="L2038" i="1"/>
  <c r="L1644" i="1"/>
  <c r="L1154" i="1"/>
  <c r="L2400" i="1"/>
  <c r="L2268" i="1"/>
  <c r="L1900" i="1"/>
  <c r="L2343" i="1"/>
  <c r="L2030" i="1"/>
  <c r="L1716" i="1"/>
  <c r="L1392" i="1"/>
  <c r="L1008" i="1"/>
  <c r="L591" i="1"/>
  <c r="L2236" i="1"/>
  <c r="L1070" i="1"/>
  <c r="L623" i="1"/>
  <c r="L638" i="1"/>
  <c r="L2291" i="1"/>
  <c r="L1896" i="1"/>
  <c r="L1558" i="1"/>
  <c r="L1142" i="1"/>
  <c r="L624" i="1"/>
  <c r="L2260" i="1"/>
  <c r="L1920" i="1"/>
  <c r="L1582" i="1"/>
  <c r="L1176" i="1"/>
  <c r="L2314" i="1"/>
  <c r="L1996" i="1"/>
  <c r="L1682" i="1"/>
  <c r="L1358" i="1"/>
  <c r="L962" i="1"/>
  <c r="L1475" i="1"/>
  <c r="L1175" i="1"/>
  <c r="L828" i="1"/>
  <c r="L2475" i="1"/>
  <c r="L2187" i="1"/>
  <c r="L1899" i="1"/>
  <c r="L1611" i="1"/>
  <c r="L1323" i="1"/>
  <c r="L995" i="1"/>
  <c r="L648" i="1"/>
  <c r="L2461" i="1"/>
  <c r="L2317" i="1"/>
  <c r="L2173" i="1"/>
  <c r="L2029" i="1"/>
  <c r="L1885" i="1"/>
  <c r="L1741" i="1"/>
  <c r="L1597" i="1"/>
  <c r="L1453" i="1"/>
  <c r="L1309" i="1"/>
  <c r="L1165" i="1"/>
  <c r="L1021" i="1"/>
  <c r="L877" i="1"/>
  <c r="L733" i="1"/>
  <c r="L589" i="1"/>
  <c r="L2481" i="1"/>
  <c r="L2337" i="1"/>
  <c r="L2193" i="1"/>
  <c r="L2049" i="1"/>
  <c r="L1905" i="1"/>
  <c r="L1761" i="1"/>
  <c r="L1617" i="1"/>
  <c r="L1473" i="1"/>
  <c r="L1329" i="1"/>
  <c r="L1185" i="1"/>
  <c r="L1041" i="1"/>
  <c r="L897" i="1"/>
  <c r="L753" i="1"/>
  <c r="L609" i="1"/>
  <c r="L838" i="1"/>
  <c r="L2240" i="1"/>
  <c r="L824" i="1"/>
  <c r="L2503" i="1"/>
  <c r="L2359" i="1"/>
  <c r="L2215" i="1"/>
  <c r="L2071" i="1"/>
  <c r="L1927" i="1"/>
  <c r="L1783" i="1"/>
  <c r="L1639" i="1"/>
  <c r="L1495" i="1"/>
  <c r="L1351" i="1"/>
  <c r="L1207" i="1"/>
  <c r="L1063" i="1"/>
  <c r="L919" i="1"/>
  <c r="L775" i="1"/>
  <c r="L631" i="1"/>
  <c r="L2360" i="1"/>
  <c r="L1784" i="1"/>
  <c r="L1136" i="1"/>
  <c r="L678" i="1"/>
  <c r="L1042" i="1"/>
  <c r="L802" i="1"/>
  <c r="L2540" i="1"/>
  <c r="L2324" i="1"/>
  <c r="L2108" i="1"/>
  <c r="L1892" i="1"/>
  <c r="L1676" i="1"/>
  <c r="L1460" i="1"/>
  <c r="L1256" i="1"/>
  <c r="L1040" i="1"/>
  <c r="L836" i="1"/>
  <c r="L584" i="1"/>
  <c r="L2442" i="1"/>
  <c r="L2286" i="1"/>
  <c r="L2142" i="1"/>
  <c r="L1998" i="1"/>
  <c r="L1842" i="1"/>
  <c r="L1698" i="1"/>
  <c r="L1554" i="1"/>
  <c r="L1398" i="1"/>
  <c r="L1254" i="1"/>
  <c r="L1110" i="1"/>
  <c r="L954" i="1"/>
  <c r="L810" i="1"/>
  <c r="L654" i="1"/>
  <c r="L2513" i="1"/>
  <c r="L2369" i="1"/>
  <c r="L2225" i="1"/>
  <c r="L2081" i="1"/>
  <c r="L1937" i="1"/>
  <c r="L1793" i="1"/>
  <c r="L1649" i="1"/>
  <c r="L1505" i="1"/>
  <c r="L1361" i="1"/>
  <c r="L1217" i="1"/>
  <c r="L1073" i="1"/>
  <c r="L929" i="1"/>
  <c r="L785" i="1"/>
  <c r="L641" i="1"/>
  <c r="L578" i="1"/>
  <c r="L1787" i="1"/>
  <c r="L748" i="1"/>
  <c r="L1730" i="1"/>
  <c r="L1056" i="1"/>
  <c r="L1096" i="1"/>
  <c r="L2567" i="1"/>
  <c r="L2378" i="1"/>
  <c r="L2175" i="1"/>
  <c r="L2116" i="1"/>
  <c r="L2484" i="1"/>
  <c r="L2464" i="1"/>
  <c r="L1726" i="1"/>
  <c r="L639" i="1"/>
  <c r="L987" i="1"/>
  <c r="L1828" i="1"/>
  <c r="L1547" i="1"/>
  <c r="L1094" i="1"/>
  <c r="L676" i="1"/>
  <c r="L2303" i="1"/>
  <c r="L2410" i="1"/>
  <c r="L1572" i="1"/>
  <c r="L2462" i="1"/>
  <c r="L1704" i="1"/>
  <c r="L2388" i="1"/>
  <c r="L1623" i="1"/>
  <c r="L879" i="1"/>
  <c r="L2375" i="1"/>
  <c r="L2062" i="1"/>
  <c r="L1744" i="1"/>
  <c r="L1428" i="1"/>
  <c r="L1046" i="1"/>
  <c r="L635" i="1"/>
  <c r="L1848" i="1"/>
  <c r="L1480" i="1"/>
  <c r="L1115" i="1"/>
  <c r="L698" i="1"/>
  <c r="L1287" i="1"/>
  <c r="L2508" i="1"/>
  <c r="L1983" i="1"/>
  <c r="L1619" i="1"/>
  <c r="L1083" i="1"/>
  <c r="L2556" i="1"/>
  <c r="L2243" i="1"/>
  <c r="L1874" i="1"/>
  <c r="L2318" i="1"/>
  <c r="L2004" i="1"/>
  <c r="L1691" i="1"/>
  <c r="L1366" i="1"/>
  <c r="L974" i="1"/>
  <c r="L984" i="1"/>
  <c r="L1978" i="1"/>
  <c r="L1035" i="1"/>
  <c r="L587" i="1"/>
  <c r="L2483" i="1"/>
  <c r="L2266" i="1"/>
  <c r="L1871" i="1"/>
  <c r="L1503" i="1"/>
  <c r="L1106" i="1"/>
  <c r="L588" i="1"/>
  <c r="L2234" i="1"/>
  <c r="L1895" i="1"/>
  <c r="L1527" i="1"/>
  <c r="L1104" i="1"/>
  <c r="L2284" i="1"/>
  <c r="L1970" i="1"/>
  <c r="L1656" i="1"/>
  <c r="L1330" i="1"/>
  <c r="L927" i="1"/>
  <c r="L1451" i="1"/>
  <c r="L1143" i="1"/>
  <c r="L796" i="1"/>
  <c r="L2451" i="1"/>
  <c r="L2163" i="1"/>
  <c r="L1875" i="1"/>
  <c r="L1587" i="1"/>
  <c r="L1299" i="1"/>
  <c r="L963" i="1"/>
  <c r="L616" i="1"/>
  <c r="L2449" i="1"/>
  <c r="L2305" i="1"/>
  <c r="L2161" i="1"/>
  <c r="L2017" i="1"/>
  <c r="L1873" i="1"/>
  <c r="L1729" i="1"/>
  <c r="L1585" i="1"/>
  <c r="L1441" i="1"/>
  <c r="L1297" i="1"/>
  <c r="L1153" i="1"/>
  <c r="L1009" i="1"/>
  <c r="L865" i="1"/>
  <c r="L721" i="1"/>
  <c r="L577" i="1"/>
  <c r="L2469" i="1"/>
  <c r="L2325" i="1"/>
  <c r="L2181" i="1"/>
  <c r="L2037" i="1"/>
  <c r="L1893" i="1"/>
  <c r="L1749" i="1"/>
  <c r="L1605" i="1"/>
  <c r="L1461" i="1"/>
  <c r="L1317" i="1"/>
  <c r="L1173" i="1"/>
  <c r="L1029" i="1"/>
  <c r="L885" i="1"/>
  <c r="L741" i="1"/>
  <c r="L597" i="1"/>
  <c r="L814" i="1"/>
  <c r="L2096" i="1"/>
  <c r="L764" i="1"/>
  <c r="L2491" i="1"/>
  <c r="L2347" i="1"/>
  <c r="L2203" i="1"/>
  <c r="L2059" i="1"/>
  <c r="L1915" i="1"/>
  <c r="L1771" i="1"/>
  <c r="L1627" i="1"/>
  <c r="L1483" i="1"/>
  <c r="L1339" i="1"/>
  <c r="L1195" i="1"/>
  <c r="L1051" i="1"/>
  <c r="L907" i="1"/>
  <c r="L763" i="1"/>
  <c r="L619" i="1"/>
  <c r="L2312" i="1"/>
  <c r="L1736" i="1"/>
  <c r="L1064" i="1"/>
  <c r="L1222" i="1"/>
  <c r="L1018" i="1"/>
  <c r="L778" i="1"/>
  <c r="L2516" i="1"/>
  <c r="L2300" i="1"/>
  <c r="L2084" i="1"/>
  <c r="L1868" i="1"/>
  <c r="L1652" i="1"/>
  <c r="L1448" i="1"/>
  <c r="L1232" i="1"/>
  <c r="L1028" i="1"/>
  <c r="L812" i="1"/>
  <c r="L569" i="1"/>
  <c r="L2430" i="1"/>
  <c r="L2274" i="1"/>
  <c r="L2130" i="1"/>
  <c r="L1986" i="1"/>
  <c r="L1830" i="1"/>
  <c r="L1686" i="1"/>
  <c r="L1542" i="1"/>
  <c r="L1386" i="1"/>
  <c r="L1242" i="1"/>
  <c r="L1098" i="1"/>
  <c r="L942" i="1"/>
  <c r="L798" i="1"/>
  <c r="L642" i="1"/>
  <c r="L2501" i="1"/>
  <c r="L2357" i="1"/>
  <c r="L2213" i="1"/>
  <c r="L2069" i="1"/>
  <c r="L1925" i="1"/>
  <c r="L1781" i="1"/>
  <c r="L1637" i="1"/>
  <c r="L1493" i="1"/>
  <c r="L1349" i="1"/>
  <c r="L1205" i="1"/>
  <c r="L1061" i="1"/>
  <c r="L917" i="1"/>
  <c r="L773" i="1"/>
  <c r="L629" i="1"/>
  <c r="L1810" i="1"/>
  <c r="L1728" i="1"/>
  <c r="L647" i="1"/>
  <c r="L856" i="1"/>
  <c r="L952" i="1"/>
  <c r="L710" i="1"/>
  <c r="L2438" i="1"/>
  <c r="L2248" i="1"/>
  <c r="L2050" i="1"/>
  <c r="L1918" i="1"/>
  <c r="L2412" i="1"/>
  <c r="L2411" i="1"/>
  <c r="L1647" i="1"/>
  <c r="L2146" i="1"/>
  <c r="L2304" i="1"/>
  <c r="L1702" i="1"/>
  <c r="L1295" i="1"/>
  <c r="L890" i="1"/>
  <c r="L2435" i="1"/>
  <c r="L2174" i="1"/>
  <c r="L2338" i="1"/>
  <c r="L1492" i="1"/>
  <c r="L2404" i="1"/>
  <c r="L1624" i="1"/>
  <c r="L2330" i="1"/>
  <c r="L1550" i="1"/>
  <c r="L2458" i="1"/>
  <c r="L2350" i="1"/>
  <c r="L2032" i="1"/>
  <c r="L1719" i="1"/>
  <c r="L1396" i="1"/>
  <c r="L1011" i="1"/>
  <c r="L600" i="1"/>
  <c r="L1798" i="1"/>
  <c r="L1454" i="1"/>
  <c r="L1079" i="1"/>
  <c r="L663" i="1"/>
  <c r="L1259" i="1"/>
  <c r="L2428" i="1"/>
  <c r="L1958" i="1"/>
  <c r="L1594" i="1"/>
  <c r="L1012" i="1"/>
  <c r="L2531" i="1"/>
  <c r="L2188" i="1"/>
  <c r="L1823" i="1"/>
  <c r="L2292" i="1"/>
  <c r="L1979" i="1"/>
  <c r="L1666" i="1"/>
  <c r="L1335" i="1"/>
  <c r="L938" i="1"/>
  <c r="L2376" i="1"/>
  <c r="L1715" i="1"/>
  <c r="L1000" i="1"/>
  <c r="L1671" i="1"/>
  <c r="L2063" i="1"/>
  <c r="L2210" i="1"/>
  <c r="L1846" i="1"/>
  <c r="L1478" i="1"/>
  <c r="L1036" i="1"/>
  <c r="L2548" i="1"/>
  <c r="L2208" i="1"/>
  <c r="L1870" i="1"/>
  <c r="L1502" i="1"/>
  <c r="L723" i="1"/>
  <c r="L2258" i="1"/>
  <c r="L1944" i="1"/>
  <c r="L1631" i="1"/>
  <c r="L1298" i="1"/>
  <c r="L892" i="1"/>
  <c r="L1427" i="1"/>
  <c r="L1116" i="1"/>
  <c r="L770" i="1"/>
  <c r="L2427" i="1"/>
  <c r="L2139" i="1"/>
  <c r="L1851" i="1"/>
  <c r="L1563" i="1"/>
  <c r="L1275" i="1"/>
  <c r="L936" i="1"/>
  <c r="L590" i="1"/>
  <c r="L2437" i="1"/>
  <c r="L2293" i="1"/>
  <c r="L2149" i="1"/>
  <c r="L2005" i="1"/>
  <c r="L1861" i="1"/>
  <c r="L1717" i="1"/>
  <c r="L1573" i="1"/>
  <c r="L1429" i="1"/>
  <c r="L1285" i="1"/>
  <c r="L1141" i="1"/>
  <c r="L997" i="1"/>
  <c r="L853" i="1"/>
  <c r="L709" i="1"/>
  <c r="L1078" i="1"/>
  <c r="L2457" i="1"/>
  <c r="L2313" i="1"/>
  <c r="L2169" i="1"/>
  <c r="L2025" i="1"/>
  <c r="L1881" i="1"/>
  <c r="L1737" i="1"/>
  <c r="L1593" i="1"/>
  <c r="L1449" i="1"/>
  <c r="L1305" i="1"/>
  <c r="L1161" i="1"/>
  <c r="L1017" i="1"/>
  <c r="L873" i="1"/>
  <c r="L729" i="1"/>
  <c r="L585" i="1"/>
  <c r="L790" i="1"/>
  <c r="L1952" i="1"/>
  <c r="L716" i="1"/>
  <c r="L2479" i="1"/>
  <c r="L2335" i="1"/>
  <c r="L2191" i="1"/>
  <c r="L2047" i="1"/>
  <c r="L1903" i="1"/>
  <c r="L1759" i="1"/>
  <c r="L1615" i="1"/>
  <c r="L1471" i="1"/>
  <c r="L1327" i="1"/>
  <c r="L1183" i="1"/>
  <c r="L1039" i="1"/>
  <c r="L895" i="1"/>
  <c r="L751" i="1"/>
  <c r="L607" i="1"/>
  <c r="L2264" i="1"/>
  <c r="L1688" i="1"/>
  <c r="L1004" i="1"/>
  <c r="L1210" i="1"/>
  <c r="L1006" i="1"/>
  <c r="L754" i="1"/>
  <c r="L2492" i="1"/>
  <c r="L2288" i="1"/>
  <c r="L2072" i="1"/>
  <c r="L1856" i="1"/>
  <c r="L1628" i="1"/>
  <c r="L1436" i="1"/>
  <c r="L1220" i="1"/>
  <c r="L1016" i="1"/>
  <c r="L800" i="1"/>
  <c r="L2562" i="1"/>
  <c r="L2418" i="1"/>
  <c r="L2262" i="1"/>
  <c r="L2118" i="1"/>
  <c r="L1974" i="1"/>
  <c r="L1818" i="1"/>
  <c r="L1674" i="1"/>
  <c r="L1530" i="1"/>
  <c r="L1374" i="1"/>
  <c r="L1230" i="1"/>
  <c r="L1086" i="1"/>
  <c r="L930" i="1"/>
  <c r="L786" i="1"/>
  <c r="L630" i="1"/>
  <c r="L2489" i="1"/>
  <c r="L2345" i="1"/>
  <c r="L2201" i="1"/>
  <c r="L2057" i="1"/>
  <c r="L1913" i="1"/>
  <c r="L1769" i="1"/>
  <c r="L1625" i="1"/>
  <c r="L1481" i="1"/>
  <c r="L1337" i="1"/>
  <c r="L1193" i="1"/>
  <c r="L1049" i="1"/>
  <c r="L905" i="1"/>
  <c r="L761" i="1"/>
  <c r="L617" i="1"/>
  <c r="L2488" i="1"/>
  <c r="L1654" i="1"/>
  <c r="L2387" i="1"/>
  <c r="L2542" i="1"/>
  <c r="L852" i="1"/>
  <c r="L2439" i="1"/>
  <c r="L2308" i="1"/>
  <c r="L2064" i="1"/>
  <c r="L1862" i="1"/>
  <c r="L1655" i="1"/>
  <c r="L2354" i="1"/>
  <c r="L2352" i="1"/>
  <c r="L1574" i="1"/>
  <c r="L815" i="1"/>
  <c r="L1067" i="1"/>
  <c r="L1548" i="1"/>
  <c r="L1095" i="1"/>
  <c r="L2566" i="1"/>
  <c r="L2247" i="1"/>
  <c r="L2044" i="1"/>
  <c r="L2279" i="1"/>
  <c r="L1407" i="1"/>
  <c r="L2332" i="1"/>
  <c r="L1490" i="1"/>
  <c r="L2272" i="1"/>
  <c r="L1468" i="1"/>
  <c r="L2114" i="1"/>
  <c r="L2320" i="1"/>
  <c r="L2007" i="1"/>
  <c r="L1694" i="1"/>
  <c r="L1368" i="1"/>
  <c r="L976" i="1"/>
  <c r="L2351" i="1"/>
  <c r="L1768" i="1"/>
  <c r="L1426" i="1"/>
  <c r="L1044" i="1"/>
  <c r="L628" i="1"/>
  <c r="L1190" i="1"/>
  <c r="L2402" i="1"/>
  <c r="L1932" i="1"/>
  <c r="L1538" i="1"/>
  <c r="L948" i="1"/>
  <c r="L2506" i="1"/>
  <c r="L2162" i="1"/>
  <c r="L1642" i="1"/>
  <c r="L2267" i="1"/>
  <c r="L1954" i="1"/>
  <c r="L1636" i="1"/>
  <c r="L1308" i="1"/>
  <c r="L902" i="1"/>
  <c r="L1430" i="1"/>
  <c r="L1418" i="1"/>
  <c r="L964" i="1"/>
  <c r="L1540" i="1"/>
  <c r="L912" i="1"/>
  <c r="L2184" i="1"/>
  <c r="L1816" i="1"/>
  <c r="L1450" i="1"/>
  <c r="L971" i="1"/>
  <c r="L2522" i="1"/>
  <c r="L2183" i="1"/>
  <c r="L1815" i="1"/>
  <c r="L1476" i="1"/>
  <c r="L2546" i="1"/>
  <c r="L2232" i="1"/>
  <c r="L1919" i="1"/>
  <c r="L1606" i="1"/>
  <c r="L1271" i="1"/>
  <c r="L863" i="1"/>
  <c r="L1403" i="1"/>
  <c r="L1084" i="1"/>
  <c r="L743" i="1"/>
  <c r="L2403" i="1"/>
  <c r="L2115" i="1"/>
  <c r="L1827" i="1"/>
  <c r="L1539" i="1"/>
  <c r="L1250" i="1"/>
  <c r="L904" i="1"/>
  <c r="L2569" i="1"/>
  <c r="L2425" i="1"/>
  <c r="L2281" i="1"/>
  <c r="L2137" i="1"/>
  <c r="L1993" i="1"/>
  <c r="L1849" i="1"/>
  <c r="L1705" i="1"/>
  <c r="L1561" i="1"/>
  <c r="L1417" i="1"/>
  <c r="L1273" i="1"/>
  <c r="L1129" i="1"/>
  <c r="L985" i="1"/>
  <c r="L841" i="1"/>
  <c r="L697" i="1"/>
  <c r="L862" i="1"/>
  <c r="L2445" i="1"/>
  <c r="L2301" i="1"/>
  <c r="L2157" i="1"/>
  <c r="L2013" i="1"/>
  <c r="L1869" i="1"/>
  <c r="L1725" i="1"/>
  <c r="L1581" i="1"/>
  <c r="L1437" i="1"/>
  <c r="L1293" i="1"/>
  <c r="L1149" i="1"/>
  <c r="L1005" i="1"/>
  <c r="L861" i="1"/>
  <c r="L717" i="1"/>
  <c r="L573" i="1"/>
  <c r="L766" i="1"/>
  <c r="L1808" i="1"/>
  <c r="L668" i="1"/>
  <c r="L2467" i="1"/>
  <c r="L2323" i="1"/>
  <c r="L2179" i="1"/>
  <c r="L2035" i="1"/>
  <c r="L1891" i="1"/>
  <c r="L1747" i="1"/>
  <c r="L1603" i="1"/>
  <c r="L1459" i="1"/>
  <c r="L1315" i="1"/>
  <c r="L1171" i="1"/>
  <c r="L1027" i="1"/>
  <c r="L883" i="1"/>
  <c r="L739" i="1"/>
  <c r="L595" i="1"/>
  <c r="L2216" i="1"/>
  <c r="L1640" i="1"/>
  <c r="L932" i="1"/>
  <c r="L1198" i="1"/>
  <c r="L994" i="1"/>
  <c r="L742" i="1"/>
  <c r="L2480" i="1"/>
  <c r="L2276" i="1"/>
  <c r="L2048" i="1"/>
  <c r="L1844" i="1"/>
  <c r="L1616" i="1"/>
  <c r="L1412" i="1"/>
  <c r="L1208" i="1"/>
  <c r="L992" i="1"/>
  <c r="L776" i="1"/>
  <c r="L2550" i="1"/>
  <c r="L2406" i="1"/>
  <c r="L2250" i="1"/>
  <c r="L2106" i="1"/>
  <c r="L1962" i="1"/>
  <c r="L1806" i="1"/>
  <c r="L1662" i="1"/>
  <c r="L1518" i="1"/>
  <c r="L1362" i="1"/>
  <c r="L1218" i="1"/>
  <c r="L1074" i="1"/>
  <c r="L918" i="1"/>
  <c r="L774" i="1"/>
  <c r="L618" i="1"/>
  <c r="L2477" i="1"/>
  <c r="L2333" i="1"/>
  <c r="L2189" i="1"/>
  <c r="L2045" i="1"/>
  <c r="L1901" i="1"/>
  <c r="L1757" i="1"/>
  <c r="L1613" i="1"/>
  <c r="L1469" i="1"/>
  <c r="L1325" i="1"/>
  <c r="L1181" i="1"/>
  <c r="L1037" i="1"/>
  <c r="L893" i="1"/>
  <c r="L749" i="1"/>
  <c r="L605" i="1"/>
  <c r="L1672" i="1"/>
  <c r="L1595" i="1"/>
  <c r="L1203" i="1"/>
  <c r="L1968" i="1"/>
  <c r="L747" i="1"/>
  <c r="L2327" i="1"/>
  <c r="L2066" i="1"/>
  <c r="L1863" i="1"/>
  <c r="L1732" i="1"/>
  <c r="L1522" i="1"/>
  <c r="L2282" i="1"/>
  <c r="L2280" i="1"/>
  <c r="L1498" i="1"/>
  <c r="L2511" i="1"/>
  <c r="L1860" i="1"/>
  <c r="L1383" i="1"/>
  <c r="L891" i="1"/>
  <c r="L2436" i="1"/>
  <c r="L2122" i="1"/>
  <c r="L1802" i="1"/>
  <c r="L2222" i="1"/>
  <c r="L1322" i="1"/>
  <c r="L2278" i="1"/>
  <c r="L1406" i="1"/>
  <c r="L2200" i="1"/>
  <c r="L1404" i="1"/>
  <c r="L1800" i="1"/>
  <c r="L2295" i="1"/>
  <c r="L1982" i="1"/>
  <c r="L1668" i="1"/>
  <c r="L1342" i="1"/>
  <c r="L947" i="1"/>
  <c r="L2008" i="1"/>
  <c r="L1743" i="1"/>
  <c r="L1394" i="1"/>
  <c r="L1010" i="1"/>
  <c r="L592" i="1"/>
  <c r="L1120" i="1"/>
  <c r="L2326" i="1"/>
  <c r="L1907" i="1"/>
  <c r="L1512" i="1"/>
  <c r="L876" i="1"/>
  <c r="L2476" i="1"/>
  <c r="L2136" i="1"/>
  <c r="L2555" i="1"/>
  <c r="L2242" i="1"/>
  <c r="L1924" i="1"/>
  <c r="L1610" i="1"/>
  <c r="L1276" i="1"/>
  <c r="L867" i="1"/>
  <c r="L2447" i="1"/>
  <c r="L1071" i="1"/>
  <c r="L928" i="1"/>
  <c r="L1462" i="1"/>
  <c r="L2554" i="1"/>
  <c r="L2159" i="1"/>
  <c r="L1791" i="1"/>
  <c r="L1391" i="1"/>
  <c r="L935" i="1"/>
  <c r="L2496" i="1"/>
  <c r="L2128" i="1"/>
  <c r="L1790" i="1"/>
  <c r="L1444" i="1"/>
  <c r="L2520" i="1"/>
  <c r="L2207" i="1"/>
  <c r="L1894" i="1"/>
  <c r="L1576" i="1"/>
  <c r="L1239" i="1"/>
  <c r="L827" i="1"/>
  <c r="L1379" i="1"/>
  <c r="L1058" i="1"/>
  <c r="L711" i="1"/>
  <c r="L2379" i="1"/>
  <c r="L2091" i="1"/>
  <c r="L1803" i="1"/>
  <c r="L1515" i="1"/>
  <c r="L1224" i="1"/>
  <c r="L878" i="1"/>
  <c r="L2557" i="1"/>
  <c r="L2413" i="1"/>
  <c r="L2269" i="1"/>
  <c r="L2125" i="1"/>
  <c r="L1981" i="1"/>
  <c r="L1837" i="1"/>
  <c r="L1693" i="1"/>
  <c r="L1549" i="1"/>
  <c r="L1405" i="1"/>
  <c r="L1261" i="1"/>
  <c r="L1117" i="1"/>
  <c r="L973" i="1"/>
  <c r="L829" i="1"/>
  <c r="L685" i="1"/>
  <c r="L670" i="1"/>
  <c r="L2433" i="1"/>
  <c r="L2289" i="1"/>
  <c r="L2145" i="1"/>
  <c r="L2001" i="1"/>
  <c r="L1857" i="1"/>
  <c r="L1713" i="1"/>
  <c r="L1569" i="1"/>
  <c r="L1425" i="1"/>
  <c r="L1281" i="1"/>
  <c r="L1137" i="1"/>
  <c r="L993" i="1"/>
  <c r="L849" i="1"/>
  <c r="L705" i="1"/>
  <c r="L1270" i="1"/>
  <c r="L730" i="1"/>
  <c r="L1664" i="1"/>
  <c r="L632" i="1"/>
  <c r="L2455" i="1"/>
  <c r="L2311" i="1"/>
  <c r="L2167" i="1"/>
  <c r="L2023" i="1"/>
  <c r="L1879" i="1"/>
  <c r="L1735" i="1"/>
  <c r="L1591" i="1"/>
  <c r="L1447" i="1"/>
  <c r="L1303" i="1"/>
  <c r="L1159" i="1"/>
  <c r="L1015" i="1"/>
  <c r="L871" i="1"/>
  <c r="L727" i="1"/>
  <c r="L583" i="1"/>
  <c r="L2168" i="1"/>
  <c r="L1592" i="1"/>
  <c r="L872" i="1"/>
  <c r="L1186" i="1"/>
  <c r="L970" i="1"/>
  <c r="L718" i="1"/>
  <c r="L2468" i="1"/>
  <c r="L2252" i="1"/>
  <c r="L2036" i="1"/>
  <c r="L1820" i="1"/>
  <c r="L1604" i="1"/>
  <c r="L1388" i="1"/>
  <c r="L1172" i="1"/>
  <c r="L968" i="1"/>
  <c r="L752" i="1"/>
  <c r="L2538" i="1"/>
  <c r="L2394" i="1"/>
  <c r="L2238" i="1"/>
  <c r="L2094" i="1"/>
  <c r="L1950" i="1"/>
  <c r="L1794" i="1"/>
  <c r="L1650" i="1"/>
  <c r="L1506" i="1"/>
  <c r="L1350" i="1"/>
  <c r="L1206" i="1"/>
  <c r="L1062" i="1"/>
  <c r="L906" i="1"/>
  <c r="L762" i="1"/>
  <c r="L606" i="1"/>
  <c r="L2465" i="1"/>
  <c r="L2321" i="1"/>
  <c r="L2177" i="1"/>
  <c r="L2033" i="1"/>
  <c r="L1889" i="1"/>
  <c r="L1745" i="1"/>
  <c r="L1601" i="1"/>
  <c r="L1457" i="1"/>
  <c r="L1313" i="1"/>
  <c r="L1169" i="1"/>
  <c r="L1025" i="1"/>
  <c r="L881" i="1"/>
  <c r="L737" i="1"/>
  <c r="L593" i="1"/>
  <c r="L1990" i="1"/>
  <c r="L1516" i="1"/>
  <c r="L2068" i="1"/>
  <c r="L1786" i="1"/>
  <c r="L640" i="1"/>
  <c r="L2198" i="1"/>
  <c r="L1883" i="1"/>
  <c r="L1678" i="1"/>
  <c r="L1523" i="1"/>
  <c r="L1263" i="1"/>
  <c r="L2224" i="1"/>
  <c r="L2223" i="1"/>
  <c r="L1408" i="1"/>
  <c r="L1464" i="1"/>
  <c r="L2150" i="1"/>
  <c r="L916" i="1"/>
  <c r="L2510" i="1"/>
  <c r="L2306" i="1"/>
  <c r="L1934" i="1"/>
  <c r="L1596" i="1"/>
  <c r="L2092" i="1"/>
  <c r="L1236" i="1"/>
  <c r="L2206" i="1"/>
  <c r="L1320" i="1"/>
  <c r="L2147" i="1"/>
  <c r="L1319" i="1"/>
  <c r="L1564" i="1"/>
  <c r="L2270" i="1"/>
  <c r="L1956" i="1"/>
  <c r="L1643" i="1"/>
  <c r="L1311" i="1"/>
  <c r="L911" i="1"/>
  <c r="L1720" i="1"/>
  <c r="L1718" i="1"/>
  <c r="L1367" i="1"/>
  <c r="L975" i="1"/>
  <c r="L1696" i="1"/>
  <c r="L1019" i="1"/>
  <c r="L2296" i="1"/>
  <c r="L1882" i="1"/>
  <c r="L1456" i="1"/>
  <c r="L807" i="1"/>
  <c r="L2450" i="1"/>
  <c r="L2111" i="1"/>
  <c r="L2530" i="1"/>
  <c r="L2212" i="1"/>
  <c r="L1898" i="1"/>
  <c r="L1584" i="1"/>
  <c r="L1247" i="1"/>
  <c r="L832" i="1"/>
  <c r="L2028" i="1"/>
  <c r="L660" i="1"/>
  <c r="L899" i="1"/>
  <c r="L1318" i="1"/>
  <c r="L2524" i="1"/>
  <c r="L2134" i="1"/>
  <c r="L1766" i="1"/>
  <c r="L1360" i="1"/>
  <c r="L900" i="1"/>
  <c r="L2446" i="1"/>
  <c r="L2103" i="1"/>
  <c r="L1764" i="1"/>
  <c r="L1416" i="1"/>
  <c r="L2495" i="1"/>
  <c r="L2182" i="1"/>
  <c r="L1864" i="1"/>
  <c r="L1551" i="1"/>
  <c r="L1204" i="1"/>
  <c r="L791" i="1"/>
  <c r="L1355" i="1"/>
  <c r="L1031" i="1"/>
  <c r="L684" i="1"/>
  <c r="L2355" i="1"/>
  <c r="L2067" i="1"/>
  <c r="L1779" i="1"/>
  <c r="L1491" i="1"/>
  <c r="L1192" i="1"/>
  <c r="L851" i="1"/>
  <c r="L2545" i="1"/>
  <c r="L2401" i="1"/>
  <c r="L2257" i="1"/>
  <c r="L2113" i="1"/>
  <c r="L1969" i="1"/>
  <c r="L1825" i="1"/>
  <c r="L1681" i="1"/>
  <c r="L1537" i="1"/>
  <c r="L1393" i="1"/>
  <c r="L1249" i="1"/>
  <c r="L1105" i="1"/>
  <c r="L961" i="1"/>
  <c r="L817" i="1"/>
  <c r="L673" i="1"/>
  <c r="L2565" i="1"/>
  <c r="L2421" i="1"/>
  <c r="L2277" i="1"/>
  <c r="L2133" i="1"/>
  <c r="L1989" i="1"/>
  <c r="L1845" i="1"/>
  <c r="L1701" i="1"/>
  <c r="L1557" i="1"/>
  <c r="L1413" i="1"/>
  <c r="L1269" i="1"/>
  <c r="L1125" i="1"/>
  <c r="L981" i="1"/>
  <c r="L837" i="1"/>
  <c r="L693" i="1"/>
  <c r="L1234" i="1"/>
  <c r="L694" i="1"/>
  <c r="L1520" i="1"/>
  <c r="L596" i="1"/>
  <c r="L2443" i="1"/>
  <c r="L2299" i="1"/>
  <c r="L2155" i="1"/>
  <c r="L2011" i="1"/>
  <c r="L1867" i="1"/>
  <c r="L1723" i="1"/>
  <c r="L1579" i="1"/>
  <c r="L1435" i="1"/>
  <c r="L1291" i="1"/>
  <c r="L1147" i="1"/>
  <c r="L1003" i="1"/>
  <c r="L859" i="1"/>
  <c r="L715" i="1"/>
  <c r="L571" i="1"/>
  <c r="L2120" i="1"/>
  <c r="L1544" i="1"/>
  <c r="L788" i="1"/>
  <c r="L1162" i="1"/>
  <c r="L958" i="1"/>
  <c r="L706" i="1"/>
  <c r="L2444" i="1"/>
  <c r="L2228" i="1"/>
  <c r="L2024" i="1"/>
  <c r="L1796" i="1"/>
  <c r="L1580" i="1"/>
  <c r="L1376" i="1"/>
  <c r="L1160" i="1"/>
  <c r="L956" i="1"/>
  <c r="L740" i="1"/>
  <c r="L2526" i="1"/>
  <c r="L2382" i="1"/>
  <c r="L2226" i="1"/>
  <c r="L2082" i="1"/>
  <c r="L1938" i="1"/>
  <c r="L1782" i="1"/>
  <c r="L1638" i="1"/>
  <c r="L1482" i="1"/>
  <c r="L1338" i="1"/>
  <c r="L1194" i="1"/>
  <c r="L1050" i="1"/>
  <c r="L894" i="1"/>
  <c r="L750" i="1"/>
  <c r="L594" i="1"/>
  <c r="L2453" i="1"/>
  <c r="L2309" i="1"/>
  <c r="L2165" i="1"/>
  <c r="L2021" i="1"/>
  <c r="L1877" i="1"/>
  <c r="L1733" i="1"/>
  <c r="L1589" i="1"/>
  <c r="L1445" i="1"/>
  <c r="L1301" i="1"/>
  <c r="L1157" i="1"/>
  <c r="L1013" i="1"/>
  <c r="L869" i="1"/>
  <c r="L725" i="1"/>
  <c r="R2393" i="1" l="1"/>
  <c r="N633" i="1"/>
  <c r="P633" i="1" s="1"/>
  <c r="R2000" i="1"/>
  <c r="M1047" i="1"/>
  <c r="N1422" i="1"/>
  <c r="O1422" i="1" s="1"/>
  <c r="R1519" i="1"/>
  <c r="N1641" i="1"/>
  <c r="P1641" i="1" s="1"/>
  <c r="R857" i="1"/>
  <c r="R1977" i="1"/>
  <c r="N2328" i="1"/>
  <c r="P2328" i="1" s="1"/>
  <c r="N1948" i="1"/>
  <c r="P1948" i="1" s="1"/>
  <c r="M1487" i="1"/>
  <c r="P1487" i="1" s="1"/>
  <c r="R719" i="1"/>
  <c r="R1179" i="1"/>
  <c r="N1370" i="1"/>
  <c r="O1370" i="1" s="1"/>
  <c r="N1740" i="1"/>
  <c r="O1740" i="1" s="1"/>
  <c r="M1034" i="1"/>
  <c r="O1034" i="1" s="1"/>
  <c r="N2505" i="1"/>
  <c r="P2505" i="1" s="1"/>
  <c r="M946" i="1"/>
  <c r="M615" i="1"/>
  <c r="O615" i="1" s="1"/>
  <c r="R613" i="1"/>
  <c r="R1170" i="1"/>
  <c r="M999" i="1"/>
  <c r="R1402" i="1"/>
  <c r="N1047" i="1"/>
  <c r="P1047" i="1" s="1"/>
  <c r="M2166" i="1"/>
  <c r="O2166" i="1" s="1"/>
  <c r="M2307" i="1"/>
  <c r="M2080" i="1"/>
  <c r="R2361" i="1"/>
  <c r="N1132" i="1"/>
  <c r="P1132" i="1" s="1"/>
  <c r="M809" i="1"/>
  <c r="N1252" i="1"/>
  <c r="P1252" i="1" s="1"/>
  <c r="M1279" i="1"/>
  <c r="N809" i="1"/>
  <c r="R1102" i="1"/>
  <c r="N2148" i="1"/>
  <c r="P2148" i="1" s="1"/>
  <c r="R755" i="1"/>
  <c r="N2322" i="1"/>
  <c r="O2322" i="1" s="1"/>
  <c r="M1559" i="1"/>
  <c r="R1119" i="1"/>
  <c r="M2148" i="1"/>
  <c r="M1991" i="1"/>
  <c r="O1991" i="1" s="1"/>
  <c r="N1559" i="1"/>
  <c r="O1559" i="1" s="1"/>
  <c r="R661" i="1"/>
  <c r="M972" i="1"/>
  <c r="O972" i="1" s="1"/>
  <c r="R2319" i="1"/>
  <c r="N1226" i="1"/>
  <c r="P1226" i="1" s="1"/>
  <c r="R2245" i="1"/>
  <c r="M2245" i="1"/>
  <c r="O2245" i="1" s="1"/>
  <c r="M1524" i="1"/>
  <c r="P1524" i="1" s="1"/>
  <c r="R1267" i="1"/>
  <c r="R2144" i="1"/>
  <c r="M2319" i="1"/>
  <c r="O2319" i="1" s="1"/>
  <c r="R644" i="1"/>
  <c r="N1389" i="1"/>
  <c r="O1389" i="1" s="1"/>
  <c r="N1853" i="1"/>
  <c r="O1853" i="1" s="1"/>
  <c r="R2151" i="1"/>
  <c r="N644" i="1"/>
  <c r="P644" i="1" s="1"/>
  <c r="R1524" i="1"/>
  <c r="N603" i="1"/>
  <c r="P603" i="1" s="1"/>
  <c r="M1477" i="1"/>
  <c r="M2144" i="1"/>
  <c r="O2144" i="1" s="1"/>
  <c r="R2563" i="1"/>
  <c r="R603" i="1"/>
  <c r="N1477" i="1"/>
  <c r="N1972" i="1"/>
  <c r="P1972" i="1" s="1"/>
  <c r="N1324" i="1"/>
  <c r="O1324" i="1" s="1"/>
  <c r="R2431" i="1"/>
  <c r="R804" i="1"/>
  <c r="M2431" i="1"/>
  <c r="O2431" i="1" s="1"/>
  <c r="N804" i="1"/>
  <c r="O804" i="1" s="1"/>
  <c r="R1124" i="1"/>
  <c r="M1663" i="1"/>
  <c r="P1663" i="1" s="1"/>
  <c r="M720" i="1"/>
  <c r="M1228" i="1"/>
  <c r="O1228" i="1" s="1"/>
  <c r="R1034" i="1"/>
  <c r="M2502" i="1"/>
  <c r="M2160" i="1"/>
  <c r="O2160" i="1" s="1"/>
  <c r="N755" i="1"/>
  <c r="P755" i="1" s="1"/>
  <c r="R2322" i="1"/>
  <c r="M1179" i="1"/>
  <c r="O1179" i="1" s="1"/>
  <c r="N946" i="1"/>
  <c r="R649" i="1"/>
  <c r="M2244" i="1"/>
  <c r="M2507" i="1"/>
  <c r="O2507" i="1" s="1"/>
  <c r="R1659" i="1"/>
  <c r="M2505" i="1"/>
  <c r="M1997" i="1"/>
  <c r="O1997" i="1" s="1"/>
  <c r="M1132" i="1"/>
  <c r="N2265" i="1"/>
  <c r="P2265" i="1" s="1"/>
  <c r="R2507" i="1"/>
  <c r="N1659" i="1"/>
  <c r="O1659" i="1" s="1"/>
  <c r="R1997" i="1"/>
  <c r="R2143" i="1"/>
  <c r="M2265" i="1"/>
  <c r="N953" i="1"/>
  <c r="P953" i="1" s="1"/>
  <c r="R1130" i="1"/>
  <c r="M2143" i="1"/>
  <c r="O2143" i="1" s="1"/>
  <c r="R953" i="1"/>
  <c r="N655" i="1"/>
  <c r="P655" i="1" s="1"/>
  <c r="M1130" i="1"/>
  <c r="O1130" i="1" s="1"/>
  <c r="N1677" i="1"/>
  <c r="N665" i="1"/>
  <c r="O665" i="1" s="1"/>
  <c r="M655" i="1"/>
  <c r="N2398" i="1"/>
  <c r="P2398" i="1" s="1"/>
  <c r="M2409" i="1"/>
  <c r="N2104" i="1"/>
  <c r="P2104" i="1" s="1"/>
  <c r="M1677" i="1"/>
  <c r="N1423" i="1"/>
  <c r="O1423" i="1" s="1"/>
  <c r="R665" i="1"/>
  <c r="M2398" i="1"/>
  <c r="R813" i="1"/>
  <c r="R2104" i="1"/>
  <c r="R1331" i="1"/>
  <c r="M813" i="1"/>
  <c r="O813" i="1" s="1"/>
  <c r="M2078" i="1"/>
  <c r="O2078" i="1" s="1"/>
  <c r="M1500" i="1"/>
  <c r="P1500" i="1" s="1"/>
  <c r="N1279" i="1"/>
  <c r="P1279" i="1" s="1"/>
  <c r="R1375" i="1"/>
  <c r="R1663" i="1"/>
  <c r="N720" i="1"/>
  <c r="P720" i="1" s="1"/>
  <c r="R1228" i="1"/>
  <c r="N1375" i="1"/>
  <c r="O1375" i="1" s="1"/>
  <c r="R2078" i="1"/>
  <c r="M989" i="1"/>
  <c r="N2397" i="1"/>
  <c r="O2397" i="1" s="1"/>
  <c r="R1487" i="1"/>
  <c r="R1458" i="1"/>
  <c r="M2533" i="1"/>
  <c r="O2533" i="1" s="1"/>
  <c r="N830" i="1"/>
  <c r="P830" i="1" s="1"/>
  <c r="R1824" i="1"/>
  <c r="R830" i="1"/>
  <c r="M2014" i="1"/>
  <c r="O2014" i="1" s="1"/>
  <c r="M1284" i="1"/>
  <c r="O1284" i="1" s="1"/>
  <c r="R1400" i="1"/>
  <c r="M1858" i="1"/>
  <c r="M1497" i="1"/>
  <c r="N1858" i="1"/>
  <c r="N1497" i="1"/>
  <c r="O1497" i="1" s="1"/>
  <c r="R1758" i="1"/>
  <c r="M1135" i="1"/>
  <c r="N808" i="1"/>
  <c r="P808" i="1" s="1"/>
  <c r="R1048" i="1"/>
  <c r="M1167" i="1"/>
  <c r="O1167" i="1" s="1"/>
  <c r="M808" i="1"/>
  <c r="N1346" i="1"/>
  <c r="O1346" i="1" s="1"/>
  <c r="R1278" i="1"/>
  <c r="M1048" i="1"/>
  <c r="O1048" i="1" s="1"/>
  <c r="R1167" i="1"/>
  <c r="N1880" i="1"/>
  <c r="P1880" i="1" s="1"/>
  <c r="R978" i="1"/>
  <c r="M1226" i="1"/>
  <c r="R2233" i="1"/>
  <c r="M1215" i="1"/>
  <c r="R2380" i="1"/>
  <c r="M649" i="1"/>
  <c r="O649" i="1" s="1"/>
  <c r="M1007" i="1"/>
  <c r="O1007" i="1" s="1"/>
  <c r="R1772" i="1"/>
  <c r="R792" i="1"/>
  <c r="M2391" i="1"/>
  <c r="N1458" i="1"/>
  <c r="O1458" i="1" s="1"/>
  <c r="R2070" i="1"/>
  <c r="R2014" i="1"/>
  <c r="R2486" i="1"/>
  <c r="N2486" i="1"/>
  <c r="O2486" i="1" s="1"/>
  <c r="N634" i="1"/>
  <c r="P634" i="1" s="1"/>
  <c r="R1423" i="1"/>
  <c r="N2202" i="1"/>
  <c r="P2202" i="1" s="1"/>
  <c r="M2202" i="1"/>
  <c r="R2153" i="1"/>
  <c r="R1872" i="1"/>
  <c r="M1331" i="1"/>
  <c r="P1331" i="1" s="1"/>
  <c r="R2397" i="1"/>
  <c r="R1280" i="1"/>
  <c r="N2391" i="1"/>
  <c r="P2391" i="1" s="1"/>
  <c r="N2153" i="1"/>
  <c r="O2153" i="1" s="1"/>
  <c r="M2058" i="1"/>
  <c r="N1872" i="1"/>
  <c r="O1872" i="1" s="1"/>
  <c r="M1280" i="1"/>
  <c r="O1280" i="1" s="1"/>
  <c r="N2058" i="1"/>
  <c r="N2056" i="1"/>
  <c r="P2056" i="1" s="1"/>
  <c r="N2121" i="1"/>
  <c r="O2121" i="1" s="1"/>
  <c r="M692" i="1"/>
  <c r="O692" i="1" s="1"/>
  <c r="R2160" i="1"/>
  <c r="R2056" i="1"/>
  <c r="R2121" i="1"/>
  <c r="R692" i="1"/>
  <c r="M1721" i="1"/>
  <c r="N799" i="1"/>
  <c r="P799" i="1" s="1"/>
  <c r="N713" i="1"/>
  <c r="O713" i="1" s="1"/>
  <c r="M799" i="1"/>
  <c r="R2141" i="1"/>
  <c r="R2432" i="1"/>
  <c r="R713" i="1"/>
  <c r="M1182" i="1"/>
  <c r="O1182" i="1" s="1"/>
  <c r="N2302" i="1"/>
  <c r="P2302" i="1" s="1"/>
  <c r="R602" i="1"/>
  <c r="R921" i="1"/>
  <c r="N1673" i="1"/>
  <c r="O1673" i="1" s="1"/>
  <c r="R2383" i="1"/>
  <c r="N2197" i="1"/>
  <c r="P2197" i="1" s="1"/>
  <c r="M576" i="1"/>
  <c r="N960" i="1"/>
  <c r="R1957" i="1"/>
  <c r="M2302" i="1"/>
  <c r="R850" i="1"/>
  <c r="M602" i="1"/>
  <c r="O602" i="1" s="1"/>
  <c r="N921" i="1"/>
  <c r="P921" i="1" s="1"/>
  <c r="N2383" i="1"/>
  <c r="P2383" i="1" s="1"/>
  <c r="N576" i="1"/>
  <c r="M1957" i="1"/>
  <c r="O1957" i="1" s="1"/>
  <c r="R2377" i="1"/>
  <c r="N850" i="1"/>
  <c r="P850" i="1" s="1"/>
  <c r="M1948" i="1"/>
  <c r="M1370" i="1"/>
  <c r="M2020" i="1"/>
  <c r="M1443" i="1"/>
  <c r="R1336" i="1"/>
  <c r="N661" i="1"/>
  <c r="P661" i="1" s="1"/>
  <c r="N2393" i="1"/>
  <c r="O2393" i="1" s="1"/>
  <c r="M2328" i="1"/>
  <c r="M633" i="1"/>
  <c r="M857" i="1"/>
  <c r="O857" i="1" s="1"/>
  <c r="M1977" i="1"/>
  <c r="O1977" i="1" s="1"/>
  <c r="N2020" i="1"/>
  <c r="P2020" i="1" s="1"/>
  <c r="R972" i="1"/>
  <c r="N1336" i="1"/>
  <c r="O1336" i="1" s="1"/>
  <c r="R690" i="1"/>
  <c r="N1240" i="1"/>
  <c r="P1240" i="1" s="1"/>
  <c r="N2358" i="1"/>
  <c r="N2127" i="1"/>
  <c r="P2127" i="1" s="1"/>
  <c r="M1570" i="1"/>
  <c r="P1570" i="1" s="1"/>
  <c r="R1182" i="1"/>
  <c r="R2459" i="1"/>
  <c r="N1126" i="1"/>
  <c r="P1126" i="1" s="1"/>
  <c r="N1813" i="1"/>
  <c r="O1813" i="1" s="1"/>
  <c r="M2432" i="1"/>
  <c r="O2432" i="1" s="1"/>
  <c r="N944" i="1"/>
  <c r="O944" i="1" s="1"/>
  <c r="R1570" i="1"/>
  <c r="N690" i="1"/>
  <c r="O690" i="1" s="1"/>
  <c r="M1240" i="1"/>
  <c r="M2358" i="1"/>
  <c r="R2127" i="1"/>
  <c r="N2459" i="1"/>
  <c r="O2459" i="1" s="1"/>
  <c r="M1126" i="1"/>
  <c r="R1813" i="1"/>
  <c r="R1310" i="1"/>
  <c r="M1588" i="1"/>
  <c r="P1588" i="1" s="1"/>
  <c r="N2470" i="1"/>
  <c r="O2470" i="1" s="1"/>
  <c r="N1310" i="1"/>
  <c r="O1310" i="1" s="1"/>
  <c r="R1026" i="1"/>
  <c r="R1588" i="1"/>
  <c r="R1212" i="1"/>
  <c r="M1699" i="1"/>
  <c r="P1699" i="1" s="1"/>
  <c r="M840" i="1"/>
  <c r="N1556" i="1"/>
  <c r="O1556" i="1" s="1"/>
  <c r="M2214" i="1"/>
  <c r="M1212" i="1"/>
  <c r="O1212" i="1" s="1"/>
  <c r="R1673" i="1"/>
  <c r="R2197" i="1"/>
  <c r="N2219" i="1"/>
  <c r="P2219" i="1" s="1"/>
  <c r="R1556" i="1"/>
  <c r="N1251" i="1"/>
  <c r="P1251" i="1" s="1"/>
  <c r="M960" i="1"/>
  <c r="R1991" i="1"/>
  <c r="R2166" i="1"/>
  <c r="R1641" i="1"/>
  <c r="N2307" i="1"/>
  <c r="P2307" i="1" s="1"/>
  <c r="N1354" i="1"/>
  <c r="O1354" i="1" s="1"/>
  <c r="N1545" i="1"/>
  <c r="O1545" i="1" s="1"/>
  <c r="R1500" i="1"/>
  <c r="M1235" i="1"/>
  <c r="O1235" i="1" s="1"/>
  <c r="N707" i="1"/>
  <c r="P707" i="1" s="1"/>
  <c r="R1740" i="1"/>
  <c r="R1354" i="1"/>
  <c r="M1545" i="1"/>
  <c r="N2214" i="1"/>
  <c r="R1422" i="1"/>
  <c r="N2080" i="1"/>
  <c r="N1519" i="1"/>
  <c r="O1519" i="1" s="1"/>
  <c r="M1170" i="1"/>
  <c r="O1170" i="1" s="1"/>
  <c r="N999" i="1"/>
  <c r="P999" i="1" s="1"/>
  <c r="N1402" i="1"/>
  <c r="O1402" i="1" s="1"/>
  <c r="R1699" i="1"/>
  <c r="M613" i="1"/>
  <c r="O613" i="1" s="1"/>
  <c r="N989" i="1"/>
  <c r="R939" i="1"/>
  <c r="M1102" i="1"/>
  <c r="O1102" i="1" s="1"/>
  <c r="N701" i="1"/>
  <c r="O701" i="1" s="1"/>
  <c r="R875" i="1"/>
  <c r="R2466" i="1"/>
  <c r="R1980" i="1"/>
  <c r="R1778" i="1"/>
  <c r="M1134" i="1"/>
  <c r="M2361" i="1"/>
  <c r="O2361" i="1" s="1"/>
  <c r="N1965" i="1"/>
  <c r="P1965" i="1" s="1"/>
  <c r="M1252" i="1"/>
  <c r="N2186" i="1"/>
  <c r="P2186" i="1" s="1"/>
  <c r="N2141" i="1"/>
  <c r="P2141" i="1" s="1"/>
  <c r="R1533" i="1"/>
  <c r="N2244" i="1"/>
  <c r="R1251" i="1"/>
  <c r="N1721" i="1"/>
  <c r="O1721" i="1" s="1"/>
  <c r="R2533" i="1"/>
  <c r="M1525" i="1"/>
  <c r="P1525" i="1" s="1"/>
  <c r="N1032" i="1"/>
  <c r="P1032" i="1" s="1"/>
  <c r="N2466" i="1"/>
  <c r="P2466" i="1" s="1"/>
  <c r="M1980" i="1"/>
  <c r="O1980" i="1" s="1"/>
  <c r="M1778" i="1"/>
  <c r="P1778" i="1" s="1"/>
  <c r="N1081" i="1"/>
  <c r="N1138" i="1"/>
  <c r="P1138" i="1" s="1"/>
  <c r="R615" i="1"/>
  <c r="M1081" i="1"/>
  <c r="N1314" i="1"/>
  <c r="P1314" i="1" s="1"/>
  <c r="M1138" i="1"/>
  <c r="R1235" i="1"/>
  <c r="N1119" i="1"/>
  <c r="O1119" i="1" s="1"/>
  <c r="M2052" i="1"/>
  <c r="O2052" i="1" s="1"/>
  <c r="M2000" i="1"/>
  <c r="O2000" i="1" s="1"/>
  <c r="N2409" i="1"/>
  <c r="N2502" i="1"/>
  <c r="N2377" i="1"/>
  <c r="O2377" i="1" s="1"/>
  <c r="N840" i="1"/>
  <c r="P840" i="1" s="1"/>
  <c r="M1150" i="1"/>
  <c r="R2470" i="1"/>
  <c r="N2070" i="1"/>
  <c r="O2070" i="1" s="1"/>
  <c r="M2563" i="1"/>
  <c r="O2563" i="1" s="1"/>
  <c r="M1209" i="1"/>
  <c r="O1209" i="1" s="1"/>
  <c r="N724" i="1"/>
  <c r="O724" i="1" s="1"/>
  <c r="R757" i="1"/>
  <c r="M934" i="1"/>
  <c r="O934" i="1" s="1"/>
  <c r="R2249" i="1"/>
  <c r="N1200" i="1"/>
  <c r="P1200" i="1" s="1"/>
  <c r="N1988" i="1"/>
  <c r="O1988" i="1" s="1"/>
  <c r="N1690" i="1"/>
  <c r="O1690" i="1" s="1"/>
  <c r="M2009" i="1"/>
  <c r="O2009" i="1" s="1"/>
  <c r="N1400" i="1"/>
  <c r="P1400" i="1" s="1"/>
  <c r="N2380" i="1"/>
  <c r="P2380" i="1" s="1"/>
  <c r="M922" i="1"/>
  <c r="O922" i="1" s="1"/>
  <c r="M738" i="1"/>
  <c r="M1267" i="1"/>
  <c r="O1267" i="1" s="1"/>
  <c r="N1945" i="1"/>
  <c r="P1945" i="1" s="1"/>
  <c r="N1752" i="1"/>
  <c r="O1752" i="1" s="1"/>
  <c r="R1525" i="1"/>
  <c r="R1424" i="1"/>
  <c r="R1853" i="1"/>
  <c r="R1866" i="1"/>
  <c r="R1209" i="1"/>
  <c r="R724" i="1"/>
  <c r="N2249" i="1"/>
  <c r="O2249" i="1" s="1"/>
  <c r="M1200" i="1"/>
  <c r="R2009" i="1"/>
  <c r="N1443" i="1"/>
  <c r="N738" i="1"/>
  <c r="P738" i="1" s="1"/>
  <c r="M2416" i="1"/>
  <c r="M1945" i="1"/>
  <c r="N1424" i="1"/>
  <c r="P1424" i="1" s="1"/>
  <c r="M1346" i="1"/>
  <c r="M1278" i="1"/>
  <c r="O1278" i="1" s="1"/>
  <c r="N1824" i="1"/>
  <c r="P1824" i="1" s="1"/>
  <c r="N978" i="1"/>
  <c r="P978" i="1" s="1"/>
  <c r="M1972" i="1"/>
  <c r="N1238" i="1"/>
  <c r="P1238" i="1" s="1"/>
  <c r="M1324" i="1"/>
  <c r="R634" i="1"/>
  <c r="M2219" i="1"/>
  <c r="N1150" i="1"/>
  <c r="P1150" i="1" s="1"/>
  <c r="N2151" i="1"/>
  <c r="O2151" i="1" s="1"/>
  <c r="R1284" i="1"/>
  <c r="N1496" i="1"/>
  <c r="N1296" i="1"/>
  <c r="P1296" i="1" s="1"/>
  <c r="R1880" i="1"/>
  <c r="N1961" i="1"/>
  <c r="P1961" i="1" s="1"/>
  <c r="R1712" i="1"/>
  <c r="M980" i="1"/>
  <c r="O980" i="1" s="1"/>
  <c r="N1765" i="1"/>
  <c r="O1765" i="1" s="1"/>
  <c r="R1272" i="1"/>
  <c r="N1124" i="1"/>
  <c r="O1124" i="1" s="1"/>
  <c r="M1389" i="1"/>
  <c r="R1433" i="1"/>
  <c r="R2152" i="1"/>
  <c r="N2098" i="1"/>
  <c r="O2098" i="1" s="1"/>
  <c r="N969" i="1"/>
  <c r="P969" i="1" s="1"/>
  <c r="M1467" i="1"/>
  <c r="N793" i="1"/>
  <c r="O793" i="1" s="1"/>
  <c r="R1007" i="1"/>
  <c r="R2099" i="1"/>
  <c r="N1390" i="1"/>
  <c r="P1390" i="1" s="1"/>
  <c r="M1772" i="1"/>
  <c r="P1772" i="1" s="1"/>
  <c r="M792" i="1"/>
  <c r="O792" i="1" s="1"/>
  <c r="R915" i="1"/>
  <c r="N951" i="1"/>
  <c r="P951" i="1" s="1"/>
  <c r="R1961" i="1"/>
  <c r="N1712" i="1"/>
  <c r="O1712" i="1" s="1"/>
  <c r="R980" i="1"/>
  <c r="R1765" i="1"/>
  <c r="M1272" i="1"/>
  <c r="O1272" i="1" s="1"/>
  <c r="R570" i="1"/>
  <c r="M2186" i="1"/>
  <c r="N1433" i="1"/>
  <c r="O1433" i="1" s="1"/>
  <c r="N2152" i="1"/>
  <c r="P2152" i="1" s="1"/>
  <c r="M2075" i="1"/>
  <c r="O2075" i="1" s="1"/>
  <c r="R2098" i="1"/>
  <c r="M969" i="1"/>
  <c r="N1467" i="1"/>
  <c r="O1467" i="1" s="1"/>
  <c r="R1257" i="1"/>
  <c r="R793" i="1"/>
  <c r="M2099" i="1"/>
  <c r="O2099" i="1" s="1"/>
  <c r="M704" i="1"/>
  <c r="O704" i="1" s="1"/>
  <c r="R1390" i="1"/>
  <c r="R1571" i="1"/>
  <c r="M1307" i="1"/>
  <c r="O1307" i="1" s="1"/>
  <c r="M757" i="1"/>
  <c r="O757" i="1" s="1"/>
  <c r="R951" i="1"/>
  <c r="R934" i="1"/>
  <c r="M570" i="1"/>
  <c r="O570" i="1" s="1"/>
  <c r="R1988" i="1"/>
  <c r="R1690" i="1"/>
  <c r="N1257" i="1"/>
  <c r="P1257" i="1" s="1"/>
  <c r="R2399" i="1"/>
  <c r="R1752" i="1"/>
  <c r="R704" i="1"/>
  <c r="N1571" i="1"/>
  <c r="O1571" i="1" s="1"/>
  <c r="R1714" i="1"/>
  <c r="M915" i="1"/>
  <c r="O915" i="1" s="1"/>
  <c r="R922" i="1"/>
  <c r="M2399" i="1"/>
  <c r="O2399" i="1" s="1"/>
  <c r="N1155" i="1"/>
  <c r="P1155" i="1" s="1"/>
  <c r="R2420" i="1"/>
  <c r="M2500" i="1"/>
  <c r="N2275" i="1"/>
  <c r="P2275" i="1" s="1"/>
  <c r="M2131" i="1"/>
  <c r="M1804" i="1"/>
  <c r="R1931" i="1"/>
  <c r="N2016" i="1"/>
  <c r="P2016" i="1" s="1"/>
  <c r="R864" i="1"/>
  <c r="N1452" i="1"/>
  <c r="O1452" i="1" s="1"/>
  <c r="M2235" i="1"/>
  <c r="O2235" i="1" s="1"/>
  <c r="N2532" i="1"/>
  <c r="P2532" i="1" s="1"/>
  <c r="N2474" i="1"/>
  <c r="P2474" i="1" s="1"/>
  <c r="R2051" i="1"/>
  <c r="M831" i="1"/>
  <c r="N1026" i="1"/>
  <c r="P1026" i="1" s="1"/>
  <c r="R1411" i="1"/>
  <c r="R2235" i="1"/>
  <c r="M2016" i="1"/>
  <c r="M1931" i="1"/>
  <c r="O1931" i="1" s="1"/>
  <c r="N2420" i="1"/>
  <c r="O2420" i="1" s="1"/>
  <c r="N831" i="1"/>
  <c r="P831" i="1" s="1"/>
  <c r="M887" i="1"/>
  <c r="O887" i="1" s="1"/>
  <c r="M1965" i="1"/>
  <c r="N2500" i="1"/>
  <c r="P2500" i="1" s="1"/>
  <c r="N1135" i="1"/>
  <c r="P1135" i="1" s="1"/>
  <c r="R1785" i="1"/>
  <c r="N1020" i="1"/>
  <c r="P1020" i="1" s="1"/>
  <c r="M1758" i="1"/>
  <c r="P1758" i="1" s="1"/>
  <c r="N2204" i="1"/>
  <c r="P2204" i="1" s="1"/>
  <c r="N1127" i="1"/>
  <c r="P1127" i="1" s="1"/>
  <c r="M1568" i="1"/>
  <c r="N1785" i="1"/>
  <c r="P1785" i="1" s="1"/>
  <c r="M1020" i="1"/>
  <c r="M2204" i="1"/>
  <c r="M2090" i="1"/>
  <c r="N1865" i="1"/>
  <c r="P1865" i="1" s="1"/>
  <c r="N1231" i="1"/>
  <c r="P1231" i="1" s="1"/>
  <c r="N1833" i="1"/>
  <c r="P1833" i="1" s="1"/>
  <c r="N2090" i="1"/>
  <c r="P2090" i="1" s="1"/>
  <c r="N2019" i="1"/>
  <c r="P2019" i="1" s="1"/>
  <c r="M1833" i="1"/>
  <c r="M835" i="1"/>
  <c r="O835" i="1" s="1"/>
  <c r="R1754" i="1"/>
  <c r="R1127" i="1"/>
  <c r="R835" i="1"/>
  <c r="N2342" i="1"/>
  <c r="N939" i="1"/>
  <c r="O939" i="1" s="1"/>
  <c r="N1866" i="1"/>
  <c r="O1866" i="1" s="1"/>
  <c r="M2342" i="1"/>
  <c r="M1452" i="1"/>
  <c r="M2474" i="1"/>
  <c r="N736" i="1"/>
  <c r="P736" i="1" s="1"/>
  <c r="N2544" i="1"/>
  <c r="P2544" i="1" s="1"/>
  <c r="N1292" i="1"/>
  <c r="P1292" i="1" s="1"/>
  <c r="M1695" i="1"/>
  <c r="P1695" i="1" s="1"/>
  <c r="N1657" i="1"/>
  <c r="O1657" i="1" s="1"/>
  <c r="N756" i="1"/>
  <c r="O756" i="1" s="1"/>
  <c r="N864" i="1"/>
  <c r="P864" i="1" s="1"/>
  <c r="R1378" i="1"/>
  <c r="R1277" i="1"/>
  <c r="M1292" i="1"/>
  <c r="R1695" i="1"/>
  <c r="R1333" i="1"/>
  <c r="M1657" i="1"/>
  <c r="R756" i="1"/>
  <c r="R957" i="1"/>
  <c r="M1378" i="1"/>
  <c r="P1378" i="1" s="1"/>
  <c r="M1277" i="1"/>
  <c r="O1277" i="1" s="1"/>
  <c r="M1987" i="1"/>
  <c r="R1814" i="1"/>
  <c r="R1935" i="1"/>
  <c r="R1166" i="1"/>
  <c r="M2140" i="1"/>
  <c r="O2140" i="1" s="1"/>
  <c r="M2537" i="1"/>
  <c r="M1333" i="1"/>
  <c r="P1333" i="1" s="1"/>
  <c r="R1770" i="1"/>
  <c r="R1565" i="1"/>
  <c r="N1914" i="1"/>
  <c r="O1914" i="1" s="1"/>
  <c r="N652" i="1"/>
  <c r="O652" i="1" s="1"/>
  <c r="N1987" i="1"/>
  <c r="P1987" i="1" s="1"/>
  <c r="M1814" i="1"/>
  <c r="P1814" i="1" s="1"/>
  <c r="M1935" i="1"/>
  <c r="O1935" i="1" s="1"/>
  <c r="N735" i="1"/>
  <c r="O735" i="1" s="1"/>
  <c r="N1767" i="1"/>
  <c r="O1767" i="1" s="1"/>
  <c r="M1600" i="1"/>
  <c r="R1385" i="1"/>
  <c r="N2537" i="1"/>
  <c r="P2537" i="1" s="1"/>
  <c r="R1914" i="1"/>
  <c r="R652" i="1"/>
  <c r="M1438" i="1"/>
  <c r="P1438" i="1" s="1"/>
  <c r="N1847" i="1"/>
  <c r="O1847" i="1" s="1"/>
  <c r="M1526" i="1"/>
  <c r="P1526" i="1" s="1"/>
  <c r="M1189" i="1"/>
  <c r="O1189" i="1" s="1"/>
  <c r="R1608" i="1"/>
  <c r="R735" i="1"/>
  <c r="N1600" i="1"/>
  <c r="O1600" i="1" s="1"/>
  <c r="M2053" i="1"/>
  <c r="O2053" i="1" s="1"/>
  <c r="M1385" i="1"/>
  <c r="P1385" i="1" s="1"/>
  <c r="R1847" i="1"/>
  <c r="N2297" i="1"/>
  <c r="P2297" i="1" s="1"/>
  <c r="M1608" i="1"/>
  <c r="P1608" i="1" s="1"/>
  <c r="R949" i="1"/>
  <c r="N2514" i="1"/>
  <c r="R1101" i="1"/>
  <c r="M2297" i="1"/>
  <c r="R2553" i="1"/>
  <c r="M949" i="1"/>
  <c r="O949" i="1" s="1"/>
  <c r="N726" i="1"/>
  <c r="P726" i="1" s="1"/>
  <c r="M2514" i="1"/>
  <c r="R1174" i="1"/>
  <c r="N860" i="1"/>
  <c r="O860" i="1" s="1"/>
  <c r="M979" i="1"/>
  <c r="O979" i="1" s="1"/>
  <c r="N2553" i="1"/>
  <c r="P2553" i="1" s="1"/>
  <c r="N2079" i="1"/>
  <c r="P2079" i="1" s="1"/>
  <c r="M1001" i="1"/>
  <c r="O1001" i="1" s="1"/>
  <c r="R1352" i="1"/>
  <c r="N2285" i="1"/>
  <c r="P2285" i="1" s="1"/>
  <c r="N1855" i="1"/>
  <c r="P1855" i="1" s="1"/>
  <c r="R866" i="1"/>
  <c r="M1496" i="1"/>
  <c r="N901" i="1"/>
  <c r="P901" i="1" s="1"/>
  <c r="N2131" i="1"/>
  <c r="P2131" i="1" s="1"/>
  <c r="N2416" i="1"/>
  <c r="P2416" i="1" s="1"/>
  <c r="M2246" i="1"/>
  <c r="N681" i="1"/>
  <c r="N2441" i="1"/>
  <c r="P2441" i="1" s="1"/>
  <c r="M681" i="1"/>
  <c r="R2441" i="1"/>
  <c r="M646" i="1"/>
  <c r="R1334" i="1"/>
  <c r="M1334" i="1"/>
  <c r="P1334" i="1" s="1"/>
  <c r="M2089" i="1"/>
  <c r="N2089" i="1"/>
  <c r="R1667" i="1"/>
  <c r="N2456" i="1"/>
  <c r="R1371" i="1"/>
  <c r="M2253" i="1"/>
  <c r="M1245" i="1"/>
  <c r="O1245" i="1" s="1"/>
  <c r="M1306" i="1"/>
  <c r="O1306" i="1" s="1"/>
  <c r="M2543" i="1"/>
  <c r="N819" i="1"/>
  <c r="P819" i="1" s="1"/>
  <c r="R860" i="1"/>
  <c r="R1189" i="1"/>
  <c r="N1215" i="1"/>
  <c r="P1215" i="1" s="1"/>
  <c r="N1134" i="1"/>
  <c r="P1134" i="1" s="1"/>
  <c r="R707" i="1"/>
  <c r="M688" i="1"/>
  <c r="O688" i="1" s="1"/>
  <c r="R2053" i="1"/>
  <c r="N1244" i="1"/>
  <c r="P1244" i="1" s="1"/>
  <c r="M2532" i="1"/>
  <c r="R979" i="1"/>
  <c r="N2233" i="1"/>
  <c r="P2233" i="1" s="1"/>
  <c r="N1166" i="1"/>
  <c r="P1166" i="1" s="1"/>
  <c r="M1646" i="1"/>
  <c r="P1646" i="1" s="1"/>
  <c r="M726" i="1"/>
  <c r="M957" i="1"/>
  <c r="O957" i="1" s="1"/>
  <c r="M2079" i="1"/>
  <c r="R1001" i="1"/>
  <c r="N658" i="1"/>
  <c r="P658" i="1" s="1"/>
  <c r="R1438" i="1"/>
  <c r="M2285" i="1"/>
  <c r="N1804" i="1"/>
  <c r="O1804" i="1" s="1"/>
  <c r="N1014" i="1"/>
  <c r="P1014" i="1" s="1"/>
  <c r="R1245" i="1"/>
  <c r="M1155" i="1"/>
  <c r="N1754" i="1"/>
  <c r="P1754" i="1" s="1"/>
  <c r="M819" i="1"/>
  <c r="R688" i="1"/>
  <c r="M1244" i="1"/>
  <c r="R1646" i="1"/>
  <c r="R658" i="1"/>
  <c r="N1843" i="1"/>
  <c r="P1843" i="1" s="1"/>
  <c r="R1731" i="1"/>
  <c r="M1014" i="1"/>
  <c r="R2052" i="1"/>
  <c r="R1314" i="1"/>
  <c r="N1533" i="1"/>
  <c r="P1533" i="1" s="1"/>
  <c r="N2158" i="1"/>
  <c r="P2158" i="1" s="1"/>
  <c r="N875" i="1"/>
  <c r="O875" i="1" s="1"/>
  <c r="N1909" i="1"/>
  <c r="P1909" i="1" s="1"/>
  <c r="M2051" i="1"/>
  <c r="O2051" i="1" s="1"/>
  <c r="M2544" i="1"/>
  <c r="R2140" i="1"/>
  <c r="R901" i="1"/>
  <c r="R1511" i="1"/>
  <c r="M1238" i="1"/>
  <c r="R2075" i="1"/>
  <c r="M1565" i="1"/>
  <c r="P1565" i="1" s="1"/>
  <c r="M2158" i="1"/>
  <c r="N1648" i="1"/>
  <c r="N1352" i="1"/>
  <c r="O1352" i="1" s="1"/>
  <c r="N1101" i="1"/>
  <c r="P1101" i="1" s="1"/>
  <c r="M1174" i="1"/>
  <c r="O1174" i="1" s="1"/>
  <c r="N866" i="1"/>
  <c r="P866" i="1" s="1"/>
  <c r="M2171" i="1"/>
  <c r="M1909" i="1"/>
  <c r="N1484" i="1"/>
  <c r="P1484" i="1" s="1"/>
  <c r="M1648" i="1"/>
  <c r="M882" i="1"/>
  <c r="R1066" i="1"/>
  <c r="R777" i="1"/>
  <c r="R2217" i="1"/>
  <c r="M2341" i="1"/>
  <c r="O2341" i="1" s="1"/>
  <c r="N2138" i="1"/>
  <c r="O2138" i="1" s="1"/>
  <c r="M2095" i="1"/>
  <c r="O2095" i="1" s="1"/>
  <c r="N1756" i="1"/>
  <c r="O1756" i="1" s="1"/>
  <c r="N1511" i="1"/>
  <c r="O1511" i="1" s="1"/>
  <c r="R1353" i="1"/>
  <c r="N1560" i="1"/>
  <c r="O1560" i="1" s="1"/>
  <c r="R1484" i="1"/>
  <c r="R736" i="1"/>
  <c r="M1770" i="1"/>
  <c r="P1770" i="1" s="1"/>
  <c r="M1093" i="1"/>
  <c r="O1093" i="1" s="1"/>
  <c r="R2275" i="1"/>
  <c r="R2440" i="1"/>
  <c r="R2521" i="1"/>
  <c r="N1359" i="1"/>
  <c r="P1359" i="1" s="1"/>
  <c r="N882" i="1"/>
  <c r="P882" i="1" s="1"/>
  <c r="N2472" i="1"/>
  <c r="O2472" i="1" s="1"/>
  <c r="N2171" i="1"/>
  <c r="P2171" i="1" s="1"/>
  <c r="N646" i="1"/>
  <c r="R937" i="1"/>
  <c r="N1714" i="1"/>
  <c r="O1714" i="1" s="1"/>
  <c r="N1667" i="1"/>
  <c r="P1667" i="1" s="1"/>
  <c r="M1296" i="1"/>
  <c r="R944" i="1"/>
  <c r="M1066" i="1"/>
  <c r="O1066" i="1" s="1"/>
  <c r="M777" i="1"/>
  <c r="O777" i="1" s="1"/>
  <c r="N2217" i="1"/>
  <c r="O2217" i="1" s="1"/>
  <c r="R2341" i="1"/>
  <c r="R2138" i="1"/>
  <c r="R2095" i="1"/>
  <c r="R1756" i="1"/>
  <c r="N2564" i="1"/>
  <c r="R2022" i="1"/>
  <c r="M2348" i="1"/>
  <c r="O2348" i="1" s="1"/>
  <c r="N1353" i="1"/>
  <c r="P1353" i="1" s="1"/>
  <c r="R1560" i="1"/>
  <c r="R722" i="1"/>
  <c r="R1093" i="1"/>
  <c r="M650" i="1"/>
  <c r="M2440" i="1"/>
  <c r="O2440" i="1" s="1"/>
  <c r="R2568" i="1"/>
  <c r="R1326" i="1"/>
  <c r="M2287" i="1"/>
  <c r="O2287" i="1" s="1"/>
  <c r="N2521" i="1"/>
  <c r="O2521" i="1" s="1"/>
  <c r="R1359" i="1"/>
  <c r="R2472" i="1"/>
  <c r="M1679" i="1"/>
  <c r="P1679" i="1" s="1"/>
  <c r="M1618" i="1"/>
  <c r="M2564" i="1"/>
  <c r="N2022" i="1"/>
  <c r="P2022" i="1" s="1"/>
  <c r="R2348" i="1"/>
  <c r="N722" i="1"/>
  <c r="O722" i="1" s="1"/>
  <c r="N2101" i="1"/>
  <c r="P2101" i="1" s="1"/>
  <c r="N1692" i="1"/>
  <c r="R825" i="1"/>
  <c r="N650" i="1"/>
  <c r="N2568" i="1"/>
  <c r="P2568" i="1" s="1"/>
  <c r="N1326" i="1"/>
  <c r="P1326" i="1" s="1"/>
  <c r="R2287" i="1"/>
  <c r="R1727" i="1"/>
  <c r="M1113" i="1"/>
  <c r="O1113" i="1" s="1"/>
  <c r="R1145" i="1"/>
  <c r="R1679" i="1"/>
  <c r="N1618" i="1"/>
  <c r="O1618" i="1" s="1"/>
  <c r="N2429" i="1"/>
  <c r="P2429" i="1" s="1"/>
  <c r="M669" i="1"/>
  <c r="O669" i="1" s="1"/>
  <c r="M682" i="1"/>
  <c r="O682" i="1" s="1"/>
  <c r="N937" i="1"/>
  <c r="O937" i="1" s="1"/>
  <c r="N1529" i="1"/>
  <c r="O1529" i="1" s="1"/>
  <c r="M2456" i="1"/>
  <c r="N1371" i="1"/>
  <c r="O1371" i="1" s="1"/>
  <c r="R1767" i="1"/>
  <c r="M2101" i="1"/>
  <c r="M1692" i="1"/>
  <c r="N825" i="1"/>
  <c r="P825" i="1" s="1"/>
  <c r="N1727" i="1"/>
  <c r="O1727" i="1" s="1"/>
  <c r="R1113" i="1"/>
  <c r="R1843" i="1"/>
  <c r="N2253" i="1"/>
  <c r="P2253" i="1" s="1"/>
  <c r="N1731" i="1"/>
  <c r="P1731" i="1" s="1"/>
  <c r="N2246" i="1"/>
  <c r="P2246" i="1" s="1"/>
  <c r="N1145" i="1"/>
  <c r="O1145" i="1" s="1"/>
  <c r="M1855" i="1"/>
  <c r="R1526" i="1"/>
  <c r="M2429" i="1"/>
  <c r="R669" i="1"/>
  <c r="R1306" i="1"/>
  <c r="N2543" i="1"/>
  <c r="P2543" i="1" s="1"/>
  <c r="R682" i="1"/>
  <c r="R1227" i="1"/>
  <c r="R2504" i="1"/>
  <c r="R1621" i="1"/>
  <c r="M719" i="1"/>
  <c r="O719" i="1" s="1"/>
  <c r="R1910" i="1"/>
  <c r="N816" i="1"/>
  <c r="O816" i="1" s="1"/>
  <c r="N903" i="1"/>
  <c r="O903" i="1" s="1"/>
  <c r="R1577" i="1"/>
  <c r="N805" i="1"/>
  <c r="P805" i="1" s="1"/>
  <c r="R920" i="1"/>
  <c r="R572" i="1"/>
  <c r="N2422" i="1"/>
  <c r="P2422" i="1" s="1"/>
  <c r="M2422" i="1"/>
  <c r="R1139" i="1"/>
  <c r="M1139" i="1"/>
  <c r="O1139" i="1" s="1"/>
  <c r="R1128" i="1"/>
  <c r="M1128" i="1"/>
  <c r="M626" i="1"/>
  <c r="O626" i="1" s="1"/>
  <c r="R626" i="1"/>
  <c r="M1123" i="1"/>
  <c r="O1123" i="1" s="1"/>
  <c r="R1123" i="1"/>
  <c r="R2073" i="1"/>
  <c r="N2073" i="1"/>
  <c r="P2073" i="1" s="1"/>
  <c r="M1834" i="1"/>
  <c r="R1834" i="1"/>
  <c r="N1834" i="1"/>
  <c r="P1834" i="1" s="1"/>
  <c r="M943" i="1"/>
  <c r="N943" i="1"/>
  <c r="P943" i="1" s="1"/>
  <c r="R1432" i="1"/>
  <c r="N1432" i="1"/>
  <c r="O1432" i="1" s="1"/>
  <c r="R803" i="1"/>
  <c r="M803" i="1"/>
  <c r="O803" i="1" s="1"/>
  <c r="M1626" i="1"/>
  <c r="P1626" i="1" s="1"/>
  <c r="R1626" i="1"/>
  <c r="R1059" i="1"/>
  <c r="M1059" i="1"/>
  <c r="O1059" i="1" s="1"/>
  <c r="N662" i="1"/>
  <c r="O662" i="1" s="1"/>
  <c r="R662" i="1"/>
  <c r="M1578" i="1"/>
  <c r="N1578" i="1"/>
  <c r="O1578" i="1" s="1"/>
  <c r="N1343" i="1"/>
  <c r="O1343" i="1" s="1"/>
  <c r="M1343" i="1"/>
  <c r="R1755" i="1"/>
  <c r="N1755" i="1"/>
  <c r="O1755" i="1" s="1"/>
  <c r="M1755" i="1"/>
  <c r="R703" i="1"/>
  <c r="M703" i="1"/>
  <c r="R988" i="1"/>
  <c r="M988" i="1"/>
  <c r="O988" i="1" s="1"/>
  <c r="R1065" i="1"/>
  <c r="N1065" i="1"/>
  <c r="P1065" i="1" s="1"/>
  <c r="M834" i="1"/>
  <c r="R834" i="1"/>
  <c r="N834" i="1"/>
  <c r="M2012" i="1"/>
  <c r="N2012" i="1"/>
  <c r="P2012" i="1" s="1"/>
  <c r="R1237" i="1"/>
  <c r="M1237" i="1"/>
  <c r="N1237" i="1"/>
  <c r="P1237" i="1" s="1"/>
  <c r="N1709" i="1"/>
  <c r="O1709" i="1" s="1"/>
  <c r="R1709" i="1"/>
  <c r="N818" i="1"/>
  <c r="P818" i="1" s="1"/>
  <c r="M818" i="1"/>
  <c r="M991" i="1"/>
  <c r="N991" i="1"/>
  <c r="P991" i="1" s="1"/>
  <c r="N845" i="1"/>
  <c r="P845" i="1" s="1"/>
  <c r="M845" i="1"/>
  <c r="R845" i="1"/>
  <c r="M1966" i="1"/>
  <c r="R1966" i="1"/>
  <c r="N1966" i="1"/>
  <c r="P1966" i="1" s="1"/>
  <c r="N1711" i="1"/>
  <c r="M1711" i="1"/>
  <c r="M1817" i="1"/>
  <c r="M2504" i="1"/>
  <c r="O2504" i="1" s="1"/>
  <c r="M1621" i="1"/>
  <c r="P1621" i="1" s="1"/>
  <c r="R816" i="1"/>
  <c r="M1356" i="1"/>
  <c r="P1356" i="1" s="1"/>
  <c r="N2192" i="1"/>
  <c r="N691" i="1"/>
  <c r="O691" i="1" s="1"/>
  <c r="M805" i="1"/>
  <c r="N920" i="1"/>
  <c r="P920" i="1" s="1"/>
  <c r="R2019" i="1"/>
  <c r="R582" i="1"/>
  <c r="N582" i="1"/>
  <c r="P582" i="1" s="1"/>
  <c r="M1529" i="1"/>
  <c r="R887" i="1"/>
  <c r="M582" i="1"/>
  <c r="R1356" i="1"/>
  <c r="M2192" i="1"/>
  <c r="R691" i="1"/>
  <c r="M1227" i="1"/>
  <c r="O1227" i="1" s="1"/>
  <c r="N1568" i="1"/>
  <c r="O1568" i="1" s="1"/>
  <c r="M1865" i="1"/>
  <c r="M870" i="1"/>
  <c r="N870" i="1"/>
  <c r="P870" i="1" s="1"/>
  <c r="M1546" i="1"/>
  <c r="N1546" i="1"/>
  <c r="O1546" i="1" s="1"/>
  <c r="M2199" i="1"/>
  <c r="N2199" i="1"/>
  <c r="P2199" i="1" s="1"/>
  <c r="R2199" i="1"/>
  <c r="M1826" i="1"/>
  <c r="R1826" i="1"/>
  <c r="M1225" i="1"/>
  <c r="N1225" i="1"/>
  <c r="P1225" i="1" s="1"/>
  <c r="M1340" i="1"/>
  <c r="P1340" i="1" s="1"/>
  <c r="R1340" i="1"/>
  <c r="M2364" i="1"/>
  <c r="R2364" i="1"/>
  <c r="N2364" i="1"/>
  <c r="N1045" i="1"/>
  <c r="P1045" i="1" s="1"/>
  <c r="M1045" i="1"/>
  <c r="M1076" i="1"/>
  <c r="N1076" i="1"/>
  <c r="P1076" i="1" s="1"/>
  <c r="N1839" i="1"/>
  <c r="P1839" i="1" s="1"/>
  <c r="R1839" i="1"/>
  <c r="M1999" i="1"/>
  <c r="O1999" i="1" s="1"/>
  <c r="R1999" i="1"/>
  <c r="N1289" i="1"/>
  <c r="P1289" i="1" s="1"/>
  <c r="R1289" i="1"/>
  <c r="N1440" i="1"/>
  <c r="O1440" i="1" s="1"/>
  <c r="M1440" i="1"/>
  <c r="R1440" i="1"/>
  <c r="N1738" i="1"/>
  <c r="O1738" i="1" s="1"/>
  <c r="M1738" i="1"/>
  <c r="R1951" i="1"/>
  <c r="N1951" i="1"/>
  <c r="P1951" i="1" s="1"/>
  <c r="M1951" i="1"/>
  <c r="M1241" i="1"/>
  <c r="R1241" i="1"/>
  <c r="M2424" i="1"/>
  <c r="R2424" i="1"/>
  <c r="R728" i="1"/>
  <c r="N728" i="1"/>
  <c r="P728" i="1" s="1"/>
  <c r="R1888" i="1"/>
  <c r="N1888" i="1"/>
  <c r="M581" i="1"/>
  <c r="N581" i="1"/>
  <c r="P581" i="1" s="1"/>
  <c r="R581" i="1"/>
  <c r="M1852" i="1"/>
  <c r="N1852" i="1"/>
  <c r="R1852" i="1"/>
  <c r="M2419" i="1"/>
  <c r="N2419" i="1"/>
  <c r="P2419" i="1" s="1"/>
  <c r="M2331" i="1"/>
  <c r="R2331" i="1"/>
  <c r="M1555" i="1"/>
  <c r="N1555" i="1"/>
  <c r="O1555" i="1" s="1"/>
  <c r="R1555" i="1"/>
  <c r="N1168" i="1"/>
  <c r="P1168" i="1" s="1"/>
  <c r="R1168" i="1"/>
  <c r="N1817" i="1"/>
  <c r="O1817" i="1" s="1"/>
  <c r="R1916" i="1"/>
  <c r="R1231" i="1"/>
  <c r="M1415" i="1"/>
  <c r="P1415" i="1" s="1"/>
  <c r="M1381" i="1"/>
  <c r="R1225" i="1"/>
  <c r="M2389" i="1"/>
  <c r="O2389" i="1" s="1"/>
  <c r="M843" i="1"/>
  <c r="N843" i="1"/>
  <c r="P843" i="1" s="1"/>
  <c r="N1760" i="1"/>
  <c r="O1760" i="1" s="1"/>
  <c r="R1760" i="1"/>
  <c r="M1632" i="1"/>
  <c r="N1632" i="1"/>
  <c r="O1632" i="1" s="1"/>
  <c r="R1632" i="1"/>
  <c r="M2271" i="1"/>
  <c r="N2271" i="1"/>
  <c r="P2271" i="1" s="1"/>
  <c r="R2271" i="1"/>
  <c r="N1807" i="1"/>
  <c r="O1807" i="1" s="1"/>
  <c r="R1807" i="1"/>
  <c r="R1097" i="1"/>
  <c r="M1097" i="1"/>
  <c r="N1097" i="1"/>
  <c r="P1097" i="1" s="1"/>
  <c r="R2124" i="1"/>
  <c r="N2124" i="1"/>
  <c r="O2124" i="1" s="1"/>
  <c r="M1148" i="1"/>
  <c r="N1148" i="1"/>
  <c r="P1148" i="1" s="1"/>
  <c r="M2471" i="1"/>
  <c r="N2471" i="1"/>
  <c r="P2471" i="1" s="1"/>
  <c r="N1669" i="1"/>
  <c r="O1669" i="1" s="1"/>
  <c r="R1669" i="1"/>
  <c r="M1669" i="1"/>
  <c r="N910" i="1"/>
  <c r="P910" i="1" s="1"/>
  <c r="M910" i="1"/>
  <c r="M1916" i="1"/>
  <c r="O1916" i="1" s="1"/>
  <c r="R1415" i="1"/>
  <c r="R1223" i="1"/>
  <c r="R2254" i="1"/>
  <c r="R2060" i="1"/>
  <c r="N1381" i="1"/>
  <c r="O1381" i="1" s="1"/>
  <c r="N1801" i="1"/>
  <c r="O1801" i="1" s="1"/>
  <c r="R2389" i="1"/>
  <c r="R700" i="1"/>
  <c r="M620" i="1"/>
  <c r="N620" i="1"/>
  <c r="P620" i="1" s="1"/>
  <c r="R1534" i="1"/>
  <c r="N1534" i="1"/>
  <c r="O1534" i="1" s="1"/>
  <c r="M2109" i="1"/>
  <c r="N2109" i="1"/>
  <c r="P2109" i="1" s="1"/>
  <c r="N1902" i="1"/>
  <c r="P1902" i="1" s="1"/>
  <c r="M1902" i="1"/>
  <c r="R2523" i="1"/>
  <c r="N2523" i="1"/>
  <c r="P2523" i="1" s="1"/>
  <c r="M1087" i="1"/>
  <c r="O1087" i="1" s="1"/>
  <c r="R1087" i="1"/>
  <c r="R1984" i="1"/>
  <c r="M1984" i="1"/>
  <c r="O1984" i="1" s="1"/>
  <c r="M1072" i="1"/>
  <c r="N1072" i="1"/>
  <c r="R1722" i="1"/>
  <c r="M1722" i="1"/>
  <c r="M2043" i="1"/>
  <c r="R2043" i="1"/>
  <c r="N847" i="1"/>
  <c r="P847" i="1" s="1"/>
  <c r="R847" i="1"/>
  <c r="M847" i="1"/>
  <c r="N1348" i="1"/>
  <c r="O1348" i="1" s="1"/>
  <c r="R1348" i="1"/>
  <c r="M1348" i="1"/>
  <c r="R767" i="1"/>
  <c r="M767" i="1"/>
  <c r="N767" i="1"/>
  <c r="P767" i="1" s="1"/>
  <c r="R1821" i="1"/>
  <c r="M1821" i="1"/>
  <c r="N1821" i="1"/>
  <c r="O1821" i="1" s="1"/>
  <c r="M1614" i="1"/>
  <c r="N1614" i="1"/>
  <c r="O1614" i="1" s="1"/>
  <c r="R1614" i="1"/>
  <c r="R1947" i="1"/>
  <c r="M1947" i="1"/>
  <c r="R784" i="1"/>
  <c r="M784" i="1"/>
  <c r="R1528" i="1"/>
  <c r="N1528" i="1"/>
  <c r="O1528" i="1" s="1"/>
  <c r="N1689" i="1"/>
  <c r="O1689" i="1" s="1"/>
  <c r="R1689" i="1"/>
  <c r="M1689" i="1"/>
  <c r="R1470" i="1"/>
  <c r="N1470" i="1"/>
  <c r="O1470" i="1" s="1"/>
  <c r="N1152" i="1"/>
  <c r="R1152" i="1"/>
  <c r="N2485" i="1"/>
  <c r="P2485" i="1" s="1"/>
  <c r="M2485" i="1"/>
  <c r="R1494" i="1"/>
  <c r="N1494" i="1"/>
  <c r="M1494" i="1"/>
  <c r="N1401" i="1"/>
  <c r="M1401" i="1"/>
  <c r="R1401" i="1"/>
  <c r="M1369" i="1"/>
  <c r="N1369" i="1"/>
  <c r="O1369" i="1" s="1"/>
  <c r="M1214" i="1"/>
  <c r="N1214" i="1"/>
  <c r="R2541" i="1"/>
  <c r="N2541" i="1"/>
  <c r="O2541" i="1" s="1"/>
  <c r="M1567" i="1"/>
  <c r="N1567" i="1"/>
  <c r="O1567" i="1" s="1"/>
  <c r="R1567" i="1"/>
  <c r="N2086" i="1"/>
  <c r="P2086" i="1" s="1"/>
  <c r="M2086" i="1"/>
  <c r="R2105" i="1"/>
  <c r="M1223" i="1"/>
  <c r="O1223" i="1" s="1"/>
  <c r="M1152" i="1"/>
  <c r="N2254" i="1"/>
  <c r="O2254" i="1" s="1"/>
  <c r="N2060" i="1"/>
  <c r="O2060" i="1" s="1"/>
  <c r="R1801" i="1"/>
  <c r="N1128" i="1"/>
  <c r="P1128" i="1" s="1"/>
  <c r="R1711" i="1"/>
  <c r="R604" i="1"/>
  <c r="N700" i="1"/>
  <c r="O700" i="1" s="1"/>
  <c r="M2105" i="1"/>
  <c r="O2105" i="1" s="1"/>
  <c r="R2126" i="1"/>
  <c r="N1947" i="1"/>
  <c r="P1947" i="1" s="1"/>
  <c r="M1888" i="1"/>
  <c r="R991" i="1"/>
  <c r="R1902" i="1"/>
  <c r="M604" i="1"/>
  <c r="O604" i="1" s="1"/>
  <c r="N2043" i="1"/>
  <c r="R870" i="1"/>
  <c r="N784" i="1"/>
  <c r="P784" i="1" s="1"/>
  <c r="R843" i="1"/>
  <c r="M2239" i="1"/>
  <c r="N2126" i="1"/>
  <c r="O2126" i="1" s="1"/>
  <c r="R2485" i="1"/>
  <c r="R1076" i="1"/>
  <c r="R986" i="1"/>
  <c r="M2370" i="1"/>
  <c r="N2331" i="1"/>
  <c r="P2331" i="1" s="1"/>
  <c r="R2419" i="1"/>
  <c r="N2424" i="1"/>
  <c r="P2424" i="1" s="1"/>
  <c r="R2123" i="1"/>
  <c r="R1045" i="1"/>
  <c r="M986" i="1"/>
  <c r="O986" i="1" s="1"/>
  <c r="N2370" i="1"/>
  <c r="P2370" i="1" s="1"/>
  <c r="N1826" i="1"/>
  <c r="O1826" i="1" s="1"/>
  <c r="M1470" i="1"/>
  <c r="N2123" i="1"/>
  <c r="P2123" i="1" s="1"/>
  <c r="R1133" i="1"/>
  <c r="M1133" i="1"/>
  <c r="N1133" i="1"/>
  <c r="R1598" i="1"/>
  <c r="N1598" i="1"/>
  <c r="O1598" i="1" s="1"/>
  <c r="M1598" i="1"/>
  <c r="R1906" i="1"/>
  <c r="M1906" i="1"/>
  <c r="O1906" i="1" s="1"/>
  <c r="R2315" i="1"/>
  <c r="M2315" i="1"/>
  <c r="O2315" i="1" s="1"/>
  <c r="R1431" i="1"/>
  <c r="M1431" i="1"/>
  <c r="N1431" i="1"/>
  <c r="N1739" i="1"/>
  <c r="P1739" i="1" s="1"/>
  <c r="R1739" i="1"/>
  <c r="M1513" i="1"/>
  <c r="N1513" i="1"/>
  <c r="O1513" i="1" s="1"/>
  <c r="R2196" i="1"/>
  <c r="N2196" i="1"/>
  <c r="P2196" i="1" s="1"/>
  <c r="N2239" i="1"/>
  <c r="P2239" i="1" s="1"/>
  <c r="R1929" i="1"/>
  <c r="M2527" i="1"/>
  <c r="N1910" i="1"/>
  <c r="P1910" i="1" s="1"/>
  <c r="N1929" i="1"/>
  <c r="O1929" i="1" s="1"/>
  <c r="N2527" i="1"/>
  <c r="P2527" i="1" s="1"/>
  <c r="N1241" i="1"/>
  <c r="P1241" i="1" s="1"/>
  <c r="N1722" i="1"/>
  <c r="O1722" i="1" s="1"/>
  <c r="M2196" i="1"/>
  <c r="M1432" i="1"/>
  <c r="R1148" i="1"/>
  <c r="R903" i="1"/>
  <c r="N1577" i="1"/>
  <c r="O1577" i="1" s="1"/>
  <c r="R2471" i="1"/>
  <c r="R2422" i="1"/>
  <c r="N703" i="1"/>
  <c r="M572" i="1"/>
  <c r="O572" i="1" s="1"/>
  <c r="R701" i="1"/>
  <c r="M1411" i="1"/>
  <c r="P1411" i="1" s="1"/>
  <c r="R1307" i="1"/>
  <c r="M1032" i="1"/>
  <c r="M1733" i="1"/>
  <c r="R1733" i="1"/>
  <c r="N1733" i="1"/>
  <c r="N2028" i="1"/>
  <c r="R2028" i="1"/>
  <c r="M2028" i="1"/>
  <c r="R2557" i="1"/>
  <c r="M2557" i="1"/>
  <c r="N2557" i="1"/>
  <c r="P1228" i="1"/>
  <c r="M2137" i="1"/>
  <c r="R2137" i="1"/>
  <c r="N2137" i="1"/>
  <c r="N1688" i="1"/>
  <c r="M1688" i="1"/>
  <c r="R1688" i="1"/>
  <c r="R890" i="1"/>
  <c r="N890" i="1"/>
  <c r="M890" i="1"/>
  <c r="N2375" i="1"/>
  <c r="M2375" i="1"/>
  <c r="R2375" i="1"/>
  <c r="N1703" i="1"/>
  <c r="M1703" i="1"/>
  <c r="R1703" i="1"/>
  <c r="M1878" i="1"/>
  <c r="N1878" i="1"/>
  <c r="R1878" i="1"/>
  <c r="N2283" i="1"/>
  <c r="R2283" i="1"/>
  <c r="M2283" i="1"/>
  <c r="O1487" i="1"/>
  <c r="M1764" i="1"/>
  <c r="R1764" i="1"/>
  <c r="N1764" i="1"/>
  <c r="R1313" i="1"/>
  <c r="M1313" i="1"/>
  <c r="N1313" i="1"/>
  <c r="R1462" i="1"/>
  <c r="N1462" i="1"/>
  <c r="M1462" i="1"/>
  <c r="N994" i="1"/>
  <c r="M994" i="1"/>
  <c r="R994" i="1"/>
  <c r="M2279" i="1"/>
  <c r="R2279" i="1"/>
  <c r="N2279" i="1"/>
  <c r="R1449" i="1"/>
  <c r="N1449" i="1"/>
  <c r="M1449" i="1"/>
  <c r="R1781" i="1"/>
  <c r="M1781" i="1"/>
  <c r="N1781" i="1"/>
  <c r="M1741" i="1"/>
  <c r="R1741" i="1"/>
  <c r="N1741" i="1"/>
  <c r="M1835" i="1"/>
  <c r="R1835" i="1"/>
  <c r="N1835" i="1"/>
  <c r="R1921" i="1"/>
  <c r="N1921" i="1"/>
  <c r="M1921" i="1"/>
  <c r="N1111" i="1"/>
  <c r="R1111" i="1"/>
  <c r="M1111" i="1"/>
  <c r="N599" i="1"/>
  <c r="M599" i="1"/>
  <c r="R599" i="1"/>
  <c r="R868" i="1"/>
  <c r="N868" i="1"/>
  <c r="P868" i="1" s="1"/>
  <c r="M868" i="1"/>
  <c r="O1699" i="1"/>
  <c r="P2287" i="1"/>
  <c r="P1113" i="1"/>
  <c r="M2021" i="1"/>
  <c r="N2021" i="1"/>
  <c r="R2021" i="1"/>
  <c r="M1782" i="1"/>
  <c r="N1782" i="1"/>
  <c r="R1782" i="1"/>
  <c r="N2024" i="1"/>
  <c r="R2024" i="1"/>
  <c r="M2024" i="1"/>
  <c r="R1003" i="1"/>
  <c r="M1003" i="1"/>
  <c r="N1003" i="1"/>
  <c r="N1520" i="1"/>
  <c r="M1520" i="1"/>
  <c r="R1520" i="1"/>
  <c r="N1989" i="1"/>
  <c r="M1989" i="1"/>
  <c r="R1989" i="1"/>
  <c r="R1681" i="1"/>
  <c r="M1681" i="1"/>
  <c r="N1681" i="1"/>
  <c r="R2355" i="1"/>
  <c r="M2355" i="1"/>
  <c r="N2355" i="1"/>
  <c r="N2103" i="1"/>
  <c r="M2103" i="1"/>
  <c r="R2103" i="1"/>
  <c r="M1247" i="1"/>
  <c r="N1247" i="1"/>
  <c r="R1247" i="1"/>
  <c r="N1696" i="1"/>
  <c r="M1696" i="1"/>
  <c r="R1696" i="1"/>
  <c r="M2147" i="1"/>
  <c r="R2147" i="1"/>
  <c r="N2147" i="1"/>
  <c r="P2147" i="1" s="1"/>
  <c r="N1408" i="1"/>
  <c r="R1408" i="1"/>
  <c r="M1408" i="1"/>
  <c r="R1990" i="1"/>
  <c r="M1990" i="1"/>
  <c r="N1990" i="1"/>
  <c r="O1663" i="1"/>
  <c r="R1457" i="1"/>
  <c r="M1457" i="1"/>
  <c r="N1457" i="1"/>
  <c r="M1206" i="1"/>
  <c r="N1206" i="1"/>
  <c r="R1206" i="1"/>
  <c r="M1172" i="1"/>
  <c r="N1172" i="1"/>
  <c r="R1172" i="1"/>
  <c r="M2168" i="1"/>
  <c r="N2168" i="1"/>
  <c r="R2168" i="1"/>
  <c r="R2167" i="1"/>
  <c r="M2167" i="1"/>
  <c r="N2167" i="1"/>
  <c r="M1425" i="1"/>
  <c r="N1425" i="1"/>
  <c r="R1425" i="1"/>
  <c r="M1117" i="1"/>
  <c r="N1117" i="1"/>
  <c r="P1117" i="1" s="1"/>
  <c r="R1117" i="1"/>
  <c r="N1224" i="1"/>
  <c r="R1224" i="1"/>
  <c r="M1224" i="1"/>
  <c r="R2207" i="1"/>
  <c r="M2207" i="1"/>
  <c r="N2207" i="1"/>
  <c r="N928" i="1"/>
  <c r="M928" i="1"/>
  <c r="R928" i="1"/>
  <c r="N1512" i="1"/>
  <c r="R1512" i="1"/>
  <c r="M1512" i="1"/>
  <c r="N1982" i="1"/>
  <c r="M1982" i="1"/>
  <c r="R1982" i="1"/>
  <c r="M891" i="1"/>
  <c r="N891" i="1"/>
  <c r="R891" i="1"/>
  <c r="R747" i="1"/>
  <c r="M747" i="1"/>
  <c r="N747" i="1"/>
  <c r="R1037" i="1"/>
  <c r="M1037" i="1"/>
  <c r="N1037" i="1"/>
  <c r="N774" i="1"/>
  <c r="R774" i="1"/>
  <c r="M774" i="1"/>
  <c r="M2550" i="1"/>
  <c r="N2550" i="1"/>
  <c r="R2550" i="1"/>
  <c r="M1198" i="1"/>
  <c r="R1198" i="1"/>
  <c r="N1198" i="1"/>
  <c r="R1747" i="1"/>
  <c r="N1747" i="1"/>
  <c r="M1747" i="1"/>
  <c r="M1005" i="1"/>
  <c r="N1005" i="1"/>
  <c r="R1005" i="1"/>
  <c r="N697" i="1"/>
  <c r="R697" i="1"/>
  <c r="M697" i="1"/>
  <c r="N2425" i="1"/>
  <c r="R2425" i="1"/>
  <c r="M2425" i="1"/>
  <c r="N1271" i="1"/>
  <c r="P1271" i="1" s="1"/>
  <c r="R1271" i="1"/>
  <c r="M1271" i="1"/>
  <c r="R2184" i="1"/>
  <c r="M2184" i="1"/>
  <c r="N2184" i="1"/>
  <c r="R2162" i="1"/>
  <c r="M2162" i="1"/>
  <c r="N2162" i="1"/>
  <c r="M976" i="1"/>
  <c r="R976" i="1"/>
  <c r="N976" i="1"/>
  <c r="M2044" i="1"/>
  <c r="N2044" i="1"/>
  <c r="R2044" i="1"/>
  <c r="N2064" i="1"/>
  <c r="M2064" i="1"/>
  <c r="R2064" i="1"/>
  <c r="M1625" i="1"/>
  <c r="N1625" i="1"/>
  <c r="R1625" i="1"/>
  <c r="N1374" i="1"/>
  <c r="R1374" i="1"/>
  <c r="M1374" i="1"/>
  <c r="M1436" i="1"/>
  <c r="R1436" i="1"/>
  <c r="N1436" i="1"/>
  <c r="M607" i="1"/>
  <c r="R607" i="1"/>
  <c r="N607" i="1"/>
  <c r="N2335" i="1"/>
  <c r="M2335" i="1"/>
  <c r="R2335" i="1"/>
  <c r="R1593" i="1"/>
  <c r="N1593" i="1"/>
  <c r="M1593" i="1"/>
  <c r="N1285" i="1"/>
  <c r="M1285" i="1"/>
  <c r="R1285" i="1"/>
  <c r="N1563" i="1"/>
  <c r="M1563" i="1"/>
  <c r="R1563" i="1"/>
  <c r="N723" i="1"/>
  <c r="R723" i="1"/>
  <c r="M723" i="1"/>
  <c r="N1715" i="1"/>
  <c r="M1715" i="1"/>
  <c r="R1715" i="1"/>
  <c r="M1958" i="1"/>
  <c r="N1958" i="1"/>
  <c r="P1958" i="1" s="1"/>
  <c r="R1958" i="1"/>
  <c r="R2350" i="1"/>
  <c r="M2350" i="1"/>
  <c r="N2350" i="1"/>
  <c r="M1702" i="1"/>
  <c r="N1702" i="1"/>
  <c r="R1702" i="1"/>
  <c r="N856" i="1"/>
  <c r="P856" i="1" s="1"/>
  <c r="R856" i="1"/>
  <c r="M856" i="1"/>
  <c r="R1925" i="1"/>
  <c r="N1925" i="1"/>
  <c r="M1925" i="1"/>
  <c r="R1686" i="1"/>
  <c r="M1686" i="1"/>
  <c r="N1686" i="1"/>
  <c r="M1868" i="1"/>
  <c r="R1868" i="1"/>
  <c r="N1868" i="1"/>
  <c r="P1868" i="1" s="1"/>
  <c r="R907" i="1"/>
  <c r="M907" i="1"/>
  <c r="N907" i="1"/>
  <c r="R764" i="1"/>
  <c r="M764" i="1"/>
  <c r="N764" i="1"/>
  <c r="M1893" i="1"/>
  <c r="N1893" i="1"/>
  <c r="R1893" i="1"/>
  <c r="M1585" i="1"/>
  <c r="N1585" i="1"/>
  <c r="R1585" i="1"/>
  <c r="R2163" i="1"/>
  <c r="M2163" i="1"/>
  <c r="N2163" i="1"/>
  <c r="N1895" i="1"/>
  <c r="P1895" i="1" s="1"/>
  <c r="M1895" i="1"/>
  <c r="R1895" i="1"/>
  <c r="M974" i="1"/>
  <c r="N974" i="1"/>
  <c r="R974" i="1"/>
  <c r="N1287" i="1"/>
  <c r="M1287" i="1"/>
  <c r="R1287" i="1"/>
  <c r="R1623" i="1"/>
  <c r="M1623" i="1"/>
  <c r="N1623" i="1"/>
  <c r="R639" i="1"/>
  <c r="M639" i="1"/>
  <c r="N639" i="1"/>
  <c r="R1787" i="1"/>
  <c r="N1787" i="1"/>
  <c r="M1787" i="1"/>
  <c r="N2225" i="1"/>
  <c r="M2225" i="1"/>
  <c r="R2225" i="1"/>
  <c r="M1998" i="1"/>
  <c r="N1998" i="1"/>
  <c r="R1998" i="1"/>
  <c r="R2324" i="1"/>
  <c r="N2324" i="1"/>
  <c r="M2324" i="1"/>
  <c r="N1207" i="1"/>
  <c r="R1207" i="1"/>
  <c r="M1207" i="1"/>
  <c r="R838" i="1"/>
  <c r="M838" i="1"/>
  <c r="N838" i="1"/>
  <c r="P838" i="1" s="1"/>
  <c r="R2193" i="1"/>
  <c r="N2193" i="1"/>
  <c r="M2193" i="1"/>
  <c r="M1885" i="1"/>
  <c r="R1885" i="1"/>
  <c r="N1885" i="1"/>
  <c r="N828" i="1"/>
  <c r="M828" i="1"/>
  <c r="R828" i="1"/>
  <c r="R624" i="1"/>
  <c r="M624" i="1"/>
  <c r="N624" i="1"/>
  <c r="M1716" i="1"/>
  <c r="R1716" i="1"/>
  <c r="N1716" i="1"/>
  <c r="R1151" i="1"/>
  <c r="M1151" i="1"/>
  <c r="N1151" i="1"/>
  <c r="R1776" i="1"/>
  <c r="M1776" i="1"/>
  <c r="N1776" i="1"/>
  <c r="M2536" i="1"/>
  <c r="N2536" i="1"/>
  <c r="P2536" i="1" s="1"/>
  <c r="R2536" i="1"/>
  <c r="P1087" i="1"/>
  <c r="N653" i="1"/>
  <c r="M653" i="1"/>
  <c r="R653" i="1"/>
  <c r="N2381" i="1"/>
  <c r="P2381" i="1" s="1"/>
  <c r="M2381" i="1"/>
  <c r="R2381" i="1"/>
  <c r="M2154" i="1"/>
  <c r="N2154" i="1"/>
  <c r="R2154" i="1"/>
  <c r="M2552" i="1"/>
  <c r="R2552" i="1"/>
  <c r="N2552" i="1"/>
  <c r="N1363" i="1"/>
  <c r="R1363" i="1"/>
  <c r="M1363" i="1"/>
  <c r="M621" i="1"/>
  <c r="R621" i="1"/>
  <c r="N621" i="1"/>
  <c r="N2349" i="1"/>
  <c r="M2349" i="1"/>
  <c r="R2349" i="1"/>
  <c r="N2041" i="1"/>
  <c r="R2041" i="1"/>
  <c r="M2041" i="1"/>
  <c r="M1202" i="1"/>
  <c r="N1202" i="1"/>
  <c r="R1202" i="1"/>
  <c r="R1178" i="1"/>
  <c r="M1178" i="1"/>
  <c r="N1178" i="1"/>
  <c r="R2055" i="1"/>
  <c r="N2055" i="1"/>
  <c r="M2055" i="1"/>
  <c r="M1535" i="1"/>
  <c r="N1535" i="1"/>
  <c r="R1535" i="1"/>
  <c r="M614" i="1"/>
  <c r="R614" i="1"/>
  <c r="N614" i="1"/>
  <c r="P614" i="1" s="1"/>
  <c r="M2230" i="1"/>
  <c r="R2230" i="1"/>
  <c r="N2230" i="1"/>
  <c r="P2348" i="1"/>
  <c r="P980" i="1"/>
  <c r="M677" i="1"/>
  <c r="N677" i="1"/>
  <c r="R677" i="1"/>
  <c r="M2405" i="1"/>
  <c r="R2405" i="1"/>
  <c r="N2405" i="1"/>
  <c r="M2178" i="1"/>
  <c r="N2178" i="1"/>
  <c r="R2178" i="1"/>
  <c r="N586" i="1"/>
  <c r="R586" i="1"/>
  <c r="M586" i="1"/>
  <c r="M1387" i="1"/>
  <c r="N1387" i="1"/>
  <c r="R1387" i="1"/>
  <c r="N645" i="1"/>
  <c r="R645" i="1"/>
  <c r="M645" i="1"/>
  <c r="N2373" i="1"/>
  <c r="R2373" i="1"/>
  <c r="M2373" i="1"/>
  <c r="M2065" i="1"/>
  <c r="N2065" i="1"/>
  <c r="R2065" i="1"/>
  <c r="R1258" i="1"/>
  <c r="N1258" i="1"/>
  <c r="P1258" i="1" s="1"/>
  <c r="M1258" i="1"/>
  <c r="R1246" i="1"/>
  <c r="N1246" i="1"/>
  <c r="M1246" i="1"/>
  <c r="R2110" i="1"/>
  <c r="M2110" i="1"/>
  <c r="N2110" i="1"/>
  <c r="M1586" i="1"/>
  <c r="N1586" i="1"/>
  <c r="O1586" i="1" s="1"/>
  <c r="R1586" i="1"/>
  <c r="N820" i="1"/>
  <c r="R820" i="1"/>
  <c r="M820" i="1"/>
  <c r="R2356" i="1"/>
  <c r="M2356" i="1"/>
  <c r="N2356" i="1"/>
  <c r="N2273" i="1"/>
  <c r="M2273" i="1"/>
  <c r="R2273" i="1"/>
  <c r="M2046" i="1"/>
  <c r="R2046" i="1"/>
  <c r="N2046" i="1"/>
  <c r="M2396" i="1"/>
  <c r="N2396" i="1"/>
  <c r="R2396" i="1"/>
  <c r="M1255" i="1"/>
  <c r="N1255" i="1"/>
  <c r="R1255" i="1"/>
  <c r="M1030" i="1"/>
  <c r="R1030" i="1"/>
  <c r="N1030" i="1"/>
  <c r="M2241" i="1"/>
  <c r="N2241" i="1"/>
  <c r="R2241" i="1"/>
  <c r="N1933" i="1"/>
  <c r="M1933" i="1"/>
  <c r="R1933" i="1"/>
  <c r="M940" i="1"/>
  <c r="N940" i="1"/>
  <c r="R940" i="1"/>
  <c r="R795" i="1"/>
  <c r="N795" i="1"/>
  <c r="M795" i="1"/>
  <c r="M1822" i="1"/>
  <c r="N1822" i="1"/>
  <c r="R1822" i="1"/>
  <c r="M1282" i="1"/>
  <c r="R1282" i="1"/>
  <c r="N1282" i="1"/>
  <c r="N2018" i="1"/>
  <c r="M2018" i="1"/>
  <c r="R2018" i="1"/>
  <c r="M2040" i="1"/>
  <c r="N2040" i="1"/>
  <c r="R2040" i="1"/>
  <c r="P1421" i="1"/>
  <c r="O1421" i="1"/>
  <c r="P1267" i="1"/>
  <c r="O1588" i="1"/>
  <c r="M1580" i="1"/>
  <c r="N1580" i="1"/>
  <c r="R1580" i="1"/>
  <c r="R1416" i="1"/>
  <c r="M1416" i="1"/>
  <c r="N1416" i="1"/>
  <c r="P719" i="1"/>
  <c r="M2476" i="1"/>
  <c r="N2476" i="1"/>
  <c r="R2476" i="1"/>
  <c r="M1459" i="1"/>
  <c r="N1459" i="1"/>
  <c r="R1459" i="1"/>
  <c r="R1407" i="1"/>
  <c r="N1407" i="1"/>
  <c r="M1407" i="1"/>
  <c r="M1012" i="1"/>
  <c r="N1012" i="1"/>
  <c r="R1012" i="1"/>
  <c r="R2347" i="1"/>
  <c r="M2347" i="1"/>
  <c r="N2347" i="1"/>
  <c r="M1892" i="1"/>
  <c r="N1892" i="1"/>
  <c r="R1892" i="1"/>
  <c r="N1859" i="1"/>
  <c r="M1859" i="1"/>
  <c r="R1859" i="1"/>
  <c r="N1854" i="1"/>
  <c r="M1854" i="1"/>
  <c r="R1854" i="1"/>
  <c r="N1985" i="1"/>
  <c r="P1985" i="1" s="1"/>
  <c r="M1985" i="1"/>
  <c r="R1985" i="1"/>
  <c r="N2172" i="1"/>
  <c r="M2172" i="1"/>
  <c r="R2172" i="1"/>
  <c r="M1877" i="1"/>
  <c r="R1877" i="1"/>
  <c r="N1877" i="1"/>
  <c r="R876" i="1"/>
  <c r="M876" i="1"/>
  <c r="N876" i="1"/>
  <c r="M2281" i="1"/>
  <c r="N2281" i="1"/>
  <c r="R2281" i="1"/>
  <c r="M1594" i="1"/>
  <c r="R1594" i="1"/>
  <c r="N1594" i="1"/>
  <c r="R1542" i="1"/>
  <c r="N1542" i="1"/>
  <c r="M1542" i="1"/>
  <c r="R1063" i="1"/>
  <c r="N1063" i="1"/>
  <c r="P1063" i="1" s="1"/>
  <c r="M1063" i="1"/>
  <c r="M2460" i="1"/>
  <c r="R2460" i="1"/>
  <c r="N2460" i="1"/>
  <c r="N2237" i="1"/>
  <c r="R2237" i="1"/>
  <c r="M2237" i="1"/>
  <c r="N759" i="1"/>
  <c r="R759" i="1"/>
  <c r="M759" i="1"/>
  <c r="R1890" i="1"/>
  <c r="M1890" i="1"/>
  <c r="N1890" i="1"/>
  <c r="R2097" i="1"/>
  <c r="N2097" i="1"/>
  <c r="P2097" i="1" s="1"/>
  <c r="M2097" i="1"/>
  <c r="M1504" i="1"/>
  <c r="N1504" i="1"/>
  <c r="R1504" i="1"/>
  <c r="M2039" i="1"/>
  <c r="N2039" i="1"/>
  <c r="R2039" i="1"/>
  <c r="O1570" i="1"/>
  <c r="P2009" i="1"/>
  <c r="P792" i="1"/>
  <c r="P2160" i="1"/>
  <c r="R2165" i="1"/>
  <c r="N2165" i="1"/>
  <c r="M2165" i="1"/>
  <c r="N1938" i="1"/>
  <c r="M1938" i="1"/>
  <c r="R1938" i="1"/>
  <c r="R2228" i="1"/>
  <c r="M2228" i="1"/>
  <c r="N2228" i="1"/>
  <c r="M1147" i="1"/>
  <c r="R1147" i="1"/>
  <c r="N1147" i="1"/>
  <c r="N694" i="1"/>
  <c r="R694" i="1"/>
  <c r="M694" i="1"/>
  <c r="N2133" i="1"/>
  <c r="R2133" i="1"/>
  <c r="M2133" i="1"/>
  <c r="M1825" i="1"/>
  <c r="R1825" i="1"/>
  <c r="N1825" i="1"/>
  <c r="M684" i="1"/>
  <c r="R684" i="1"/>
  <c r="N684" i="1"/>
  <c r="N2446" i="1"/>
  <c r="M2446" i="1"/>
  <c r="R2446" i="1"/>
  <c r="M1584" i="1"/>
  <c r="N1584" i="1"/>
  <c r="R1584" i="1"/>
  <c r="R975" i="1"/>
  <c r="M975" i="1"/>
  <c r="N975" i="1"/>
  <c r="M1320" i="1"/>
  <c r="R1320" i="1"/>
  <c r="N1320" i="1"/>
  <c r="N2223" i="1"/>
  <c r="M2223" i="1"/>
  <c r="R2223" i="1"/>
  <c r="P1066" i="1"/>
  <c r="P613" i="1"/>
  <c r="P2341" i="1"/>
  <c r="R1601" i="1"/>
  <c r="M1601" i="1"/>
  <c r="N1601" i="1"/>
  <c r="O1601" i="1" s="1"/>
  <c r="M1350" i="1"/>
  <c r="N1350" i="1"/>
  <c r="R1350" i="1"/>
  <c r="N1388" i="1"/>
  <c r="M1388" i="1"/>
  <c r="R1388" i="1"/>
  <c r="M583" i="1"/>
  <c r="R583" i="1"/>
  <c r="N583" i="1"/>
  <c r="P583" i="1" s="1"/>
  <c r="N2311" i="1"/>
  <c r="M2311" i="1"/>
  <c r="R2311" i="1"/>
  <c r="N1569" i="1"/>
  <c r="M1569" i="1"/>
  <c r="R1569" i="1"/>
  <c r="R1261" i="1"/>
  <c r="N1261" i="1"/>
  <c r="M1261" i="1"/>
  <c r="M1515" i="1"/>
  <c r="R1515" i="1"/>
  <c r="N1515" i="1"/>
  <c r="R2520" i="1"/>
  <c r="M2520" i="1"/>
  <c r="N2520" i="1"/>
  <c r="M1071" i="1"/>
  <c r="N1071" i="1"/>
  <c r="P1071" i="1" s="1"/>
  <c r="R1071" i="1"/>
  <c r="N1907" i="1"/>
  <c r="M1907" i="1"/>
  <c r="R1907" i="1"/>
  <c r="M2295" i="1"/>
  <c r="R2295" i="1"/>
  <c r="N2295" i="1"/>
  <c r="M1383" i="1"/>
  <c r="N1383" i="1"/>
  <c r="R1383" i="1"/>
  <c r="M1968" i="1"/>
  <c r="N1968" i="1"/>
  <c r="R1968" i="1"/>
  <c r="P1278" i="1"/>
  <c r="R1181" i="1"/>
  <c r="N1181" i="1"/>
  <c r="M1181" i="1"/>
  <c r="R918" i="1"/>
  <c r="M918" i="1"/>
  <c r="N918" i="1"/>
  <c r="P918" i="1" s="1"/>
  <c r="N776" i="1"/>
  <c r="R776" i="1"/>
  <c r="M776" i="1"/>
  <c r="N932" i="1"/>
  <c r="M932" i="1"/>
  <c r="R932" i="1"/>
  <c r="R1891" i="1"/>
  <c r="N1891" i="1"/>
  <c r="M1891" i="1"/>
  <c r="N1149" i="1"/>
  <c r="R1149" i="1"/>
  <c r="M1149" i="1"/>
  <c r="N841" i="1"/>
  <c r="P841" i="1" s="1"/>
  <c r="R841" i="1"/>
  <c r="M841" i="1"/>
  <c r="M2569" i="1"/>
  <c r="N2569" i="1"/>
  <c r="R2569" i="1"/>
  <c r="N1606" i="1"/>
  <c r="M1606" i="1"/>
  <c r="R1606" i="1"/>
  <c r="M912" i="1"/>
  <c r="N912" i="1"/>
  <c r="R912" i="1"/>
  <c r="R2506" i="1"/>
  <c r="M2506" i="1"/>
  <c r="N2506" i="1"/>
  <c r="R1368" i="1"/>
  <c r="M1368" i="1"/>
  <c r="N1368" i="1"/>
  <c r="N2247" i="1"/>
  <c r="M2247" i="1"/>
  <c r="R2247" i="1"/>
  <c r="N2308" i="1"/>
  <c r="R2308" i="1"/>
  <c r="M2308" i="1"/>
  <c r="M1769" i="1"/>
  <c r="N1769" i="1"/>
  <c r="R1769" i="1"/>
  <c r="N1530" i="1"/>
  <c r="M1530" i="1"/>
  <c r="R1530" i="1"/>
  <c r="N1628" i="1"/>
  <c r="M1628" i="1"/>
  <c r="R1628" i="1"/>
  <c r="N751" i="1"/>
  <c r="M751" i="1"/>
  <c r="R751" i="1"/>
  <c r="N2479" i="1"/>
  <c r="R2479" i="1"/>
  <c r="M2479" i="1"/>
  <c r="M1737" i="1"/>
  <c r="N1737" i="1"/>
  <c r="R1737" i="1"/>
  <c r="M1429" i="1"/>
  <c r="R1429" i="1"/>
  <c r="N1429" i="1"/>
  <c r="M1851" i="1"/>
  <c r="R1851" i="1"/>
  <c r="N1851" i="1"/>
  <c r="M1502" i="1"/>
  <c r="R1502" i="1"/>
  <c r="N1502" i="1"/>
  <c r="M2376" i="1"/>
  <c r="R2376" i="1"/>
  <c r="N2376" i="1"/>
  <c r="M2428" i="1"/>
  <c r="R2428" i="1"/>
  <c r="N2428" i="1"/>
  <c r="N2458" i="1"/>
  <c r="P2458" i="1" s="1"/>
  <c r="M2458" i="1"/>
  <c r="R2458" i="1"/>
  <c r="N2304" i="1"/>
  <c r="M2304" i="1"/>
  <c r="R2304" i="1"/>
  <c r="R647" i="1"/>
  <c r="M647" i="1"/>
  <c r="N647" i="1"/>
  <c r="R2069" i="1"/>
  <c r="M2069" i="1"/>
  <c r="N2069" i="1"/>
  <c r="M1830" i="1"/>
  <c r="R1830" i="1"/>
  <c r="N1830" i="1"/>
  <c r="N2084" i="1"/>
  <c r="M2084" i="1"/>
  <c r="R2084" i="1"/>
  <c r="R1051" i="1"/>
  <c r="N1051" i="1"/>
  <c r="M1051" i="1"/>
  <c r="N2096" i="1"/>
  <c r="R2096" i="1"/>
  <c r="M2096" i="1"/>
  <c r="R2037" i="1"/>
  <c r="M2037" i="1"/>
  <c r="N2037" i="1"/>
  <c r="R1729" i="1"/>
  <c r="M1729" i="1"/>
  <c r="N1729" i="1"/>
  <c r="R2451" i="1"/>
  <c r="M2451" i="1"/>
  <c r="N2451" i="1"/>
  <c r="M2234" i="1"/>
  <c r="N2234" i="1"/>
  <c r="R2234" i="1"/>
  <c r="N1366" i="1"/>
  <c r="M1366" i="1"/>
  <c r="R1366" i="1"/>
  <c r="N698" i="1"/>
  <c r="R698" i="1"/>
  <c r="M698" i="1"/>
  <c r="M2388" i="1"/>
  <c r="R2388" i="1"/>
  <c r="N2388" i="1"/>
  <c r="M1726" i="1"/>
  <c r="N1726" i="1"/>
  <c r="R1726" i="1"/>
  <c r="M578" i="1"/>
  <c r="N578" i="1"/>
  <c r="R578" i="1"/>
  <c r="N641" i="1"/>
  <c r="P641" i="1" s="1"/>
  <c r="M641" i="1"/>
  <c r="R641" i="1"/>
  <c r="M2369" i="1"/>
  <c r="R2369" i="1"/>
  <c r="N2369" i="1"/>
  <c r="N2142" i="1"/>
  <c r="M2142" i="1"/>
  <c r="R2142" i="1"/>
  <c r="N2540" i="1"/>
  <c r="M2540" i="1"/>
  <c r="R2540" i="1"/>
  <c r="R1351" i="1"/>
  <c r="M1351" i="1"/>
  <c r="N1351" i="1"/>
  <c r="R609" i="1"/>
  <c r="M609" i="1"/>
  <c r="N609" i="1"/>
  <c r="N2337" i="1"/>
  <c r="M2337" i="1"/>
  <c r="R2337" i="1"/>
  <c r="N2029" i="1"/>
  <c r="R2029" i="1"/>
  <c r="M2029" i="1"/>
  <c r="N1175" i="1"/>
  <c r="R1175" i="1"/>
  <c r="M1175" i="1"/>
  <c r="N1142" i="1"/>
  <c r="M1142" i="1"/>
  <c r="R1142" i="1"/>
  <c r="M2030" i="1"/>
  <c r="N2030" i="1"/>
  <c r="R2030" i="1"/>
  <c r="M1510" i="1"/>
  <c r="R1510" i="1"/>
  <c r="N1510" i="1"/>
  <c r="N2519" i="1"/>
  <c r="M2519" i="1"/>
  <c r="R2519" i="1"/>
  <c r="M2100" i="1"/>
  <c r="R2100" i="1"/>
  <c r="N2100" i="1"/>
  <c r="R797" i="1"/>
  <c r="M797" i="1"/>
  <c r="N797" i="1"/>
  <c r="M2525" i="1"/>
  <c r="N2525" i="1"/>
  <c r="R2525" i="1"/>
  <c r="N2298" i="1"/>
  <c r="R2298" i="1"/>
  <c r="M2298" i="1"/>
  <c r="N826" i="1"/>
  <c r="M826" i="1"/>
  <c r="R826" i="1"/>
  <c r="N1507" i="1"/>
  <c r="M1507" i="1"/>
  <c r="R1507" i="1"/>
  <c r="N765" i="1"/>
  <c r="M765" i="1"/>
  <c r="R765" i="1"/>
  <c r="R2493" i="1"/>
  <c r="M2493" i="1"/>
  <c r="N2493" i="1"/>
  <c r="M2185" i="1"/>
  <c r="N2185" i="1"/>
  <c r="R2185" i="1"/>
  <c r="M580" i="1"/>
  <c r="N580" i="1"/>
  <c r="R580" i="1"/>
  <c r="M1583" i="1"/>
  <c r="R1583" i="1"/>
  <c r="N1583" i="1"/>
  <c r="M2368" i="1"/>
  <c r="N2368" i="1"/>
  <c r="R2368" i="1"/>
  <c r="M2218" i="1"/>
  <c r="N2218" i="1"/>
  <c r="R2218" i="1"/>
  <c r="N1706" i="1"/>
  <c r="M1706" i="1"/>
  <c r="R1706" i="1"/>
  <c r="N2362" i="1"/>
  <c r="R2362" i="1"/>
  <c r="M2362" i="1"/>
  <c r="N821" i="1"/>
  <c r="R821" i="1"/>
  <c r="M821" i="1"/>
  <c r="M2549" i="1"/>
  <c r="R2549" i="1"/>
  <c r="N2549" i="1"/>
  <c r="M2334" i="1"/>
  <c r="N2334" i="1"/>
  <c r="R2334" i="1"/>
  <c r="N874" i="1"/>
  <c r="P874" i="1" s="1"/>
  <c r="R874" i="1"/>
  <c r="M874" i="1"/>
  <c r="R1531" i="1"/>
  <c r="M1531" i="1"/>
  <c r="N1531" i="1"/>
  <c r="O1531" i="1" s="1"/>
  <c r="R789" i="1"/>
  <c r="M789" i="1"/>
  <c r="N789" i="1"/>
  <c r="N2517" i="1"/>
  <c r="R2517" i="1"/>
  <c r="M2517" i="1"/>
  <c r="M2209" i="1"/>
  <c r="N2209" i="1"/>
  <c r="R2209" i="1"/>
  <c r="N651" i="1"/>
  <c r="M651" i="1"/>
  <c r="R651" i="1"/>
  <c r="N1634" i="1"/>
  <c r="M1634" i="1"/>
  <c r="R1634" i="1"/>
  <c r="M2423" i="1"/>
  <c r="N2423" i="1"/>
  <c r="R2423" i="1"/>
  <c r="N772" i="1"/>
  <c r="M772" i="1"/>
  <c r="R772" i="1"/>
  <c r="M1836" i="1"/>
  <c r="N1836" i="1"/>
  <c r="R1836" i="1"/>
  <c r="R674" i="1"/>
  <c r="M674" i="1"/>
  <c r="N674" i="1"/>
  <c r="N689" i="1"/>
  <c r="R689" i="1"/>
  <c r="M689" i="1"/>
  <c r="M2417" i="1"/>
  <c r="N2417" i="1"/>
  <c r="R2417" i="1"/>
  <c r="N2190" i="1"/>
  <c r="R2190" i="1"/>
  <c r="M2190" i="1"/>
  <c r="M622" i="1"/>
  <c r="N622" i="1"/>
  <c r="R622" i="1"/>
  <c r="M1399" i="1"/>
  <c r="N1399" i="1"/>
  <c r="R1399" i="1"/>
  <c r="R657" i="1"/>
  <c r="N657" i="1"/>
  <c r="M657" i="1"/>
  <c r="M2385" i="1"/>
  <c r="N2385" i="1"/>
  <c r="R2385" i="1"/>
  <c r="N2077" i="1"/>
  <c r="R2077" i="1"/>
  <c r="M2077" i="1"/>
  <c r="M1283" i="1"/>
  <c r="N1283" i="1"/>
  <c r="R1283" i="1"/>
  <c r="N1274" i="1"/>
  <c r="R1274" i="1"/>
  <c r="M1274" i="1"/>
  <c r="M2135" i="1"/>
  <c r="N2135" i="1"/>
  <c r="R2135" i="1"/>
  <c r="M1612" i="1"/>
  <c r="R1612" i="1"/>
  <c r="N1612" i="1"/>
  <c r="N926" i="1"/>
  <c r="R926" i="1"/>
  <c r="M926" i="1"/>
  <c r="M2414" i="1"/>
  <c r="N2414" i="1"/>
  <c r="R2414" i="1"/>
  <c r="O1758" i="1"/>
  <c r="P2078" i="1"/>
  <c r="P2075" i="1"/>
  <c r="O1356" i="1"/>
  <c r="P704" i="1"/>
  <c r="P2563" i="1"/>
  <c r="P682" i="1"/>
  <c r="P915" i="1"/>
  <c r="R1393" i="1"/>
  <c r="N1393" i="1"/>
  <c r="M1393" i="1"/>
  <c r="M1564" i="1"/>
  <c r="N1564" i="1"/>
  <c r="R1564" i="1"/>
  <c r="P1916" i="1"/>
  <c r="M872" i="1"/>
  <c r="N872" i="1"/>
  <c r="R872" i="1"/>
  <c r="N1576" i="1"/>
  <c r="M1576" i="1"/>
  <c r="R1576" i="1"/>
  <c r="N2066" i="1"/>
  <c r="R2066" i="1"/>
  <c r="M2066" i="1"/>
  <c r="N742" i="1"/>
  <c r="R742" i="1"/>
  <c r="M742" i="1"/>
  <c r="N1403" i="1"/>
  <c r="R1403" i="1"/>
  <c r="M1403" i="1"/>
  <c r="N1086" i="1"/>
  <c r="M1086" i="1"/>
  <c r="R1086" i="1"/>
  <c r="M1944" i="1"/>
  <c r="N1944" i="1"/>
  <c r="R1944" i="1"/>
  <c r="R1637" i="1"/>
  <c r="N1637" i="1"/>
  <c r="O1637" i="1" s="1"/>
  <c r="M1637" i="1"/>
  <c r="M1587" i="1"/>
  <c r="N1587" i="1"/>
  <c r="R1587" i="1"/>
  <c r="N1828" i="1"/>
  <c r="M1828" i="1"/>
  <c r="R1828" i="1"/>
  <c r="M1698" i="1"/>
  <c r="N1698" i="1"/>
  <c r="R1698" i="1"/>
  <c r="R2187" i="1"/>
  <c r="M2187" i="1"/>
  <c r="N2187" i="1"/>
  <c r="M2093" i="1"/>
  <c r="N2093" i="1"/>
  <c r="R2093" i="1"/>
  <c r="M2499" i="1"/>
  <c r="N2499" i="1"/>
  <c r="R2499" i="1"/>
  <c r="N768" i="1"/>
  <c r="R768" i="1"/>
  <c r="M768" i="1"/>
  <c r="M1838" i="1"/>
  <c r="N1838" i="1"/>
  <c r="R1838" i="1"/>
  <c r="N2156" i="1"/>
  <c r="P2156" i="1" s="1"/>
  <c r="R2156" i="1"/>
  <c r="M2156" i="1"/>
  <c r="N2547" i="1"/>
  <c r="M2547" i="1"/>
  <c r="R2547" i="1"/>
  <c r="N924" i="1"/>
  <c r="P924" i="1" s="1"/>
  <c r="R924" i="1"/>
  <c r="M924" i="1"/>
  <c r="N1964" i="1"/>
  <c r="M1964" i="1"/>
  <c r="R1964" i="1"/>
  <c r="M1953" i="1"/>
  <c r="N1953" i="1"/>
  <c r="R1953" i="1"/>
  <c r="N1144" i="1"/>
  <c r="M1144" i="1"/>
  <c r="R1144" i="1"/>
  <c r="R1959" i="1"/>
  <c r="N1959" i="1"/>
  <c r="M1959" i="1"/>
  <c r="P2099" i="1"/>
  <c r="P2533" i="1"/>
  <c r="M1796" i="1"/>
  <c r="R1796" i="1"/>
  <c r="N1796" i="1"/>
  <c r="M832" i="1"/>
  <c r="R832" i="1"/>
  <c r="N832" i="1"/>
  <c r="P832" i="1" s="1"/>
  <c r="M1516" i="1"/>
  <c r="N1516" i="1"/>
  <c r="R1516" i="1"/>
  <c r="O1415" i="1"/>
  <c r="M1062" i="1"/>
  <c r="N1062" i="1"/>
  <c r="R1062" i="1"/>
  <c r="R2023" i="1"/>
  <c r="N2023" i="1"/>
  <c r="M2023" i="1"/>
  <c r="M878" i="1"/>
  <c r="N878" i="1"/>
  <c r="R878" i="1"/>
  <c r="N1668" i="1"/>
  <c r="R1668" i="1"/>
  <c r="M1668" i="1"/>
  <c r="N2406" i="1"/>
  <c r="R2406" i="1"/>
  <c r="M2406" i="1"/>
  <c r="R861" i="1"/>
  <c r="M861" i="1"/>
  <c r="N861" i="1"/>
  <c r="M1816" i="1"/>
  <c r="N1816" i="1"/>
  <c r="R1816" i="1"/>
  <c r="M1642" i="1"/>
  <c r="R1642" i="1"/>
  <c r="N1642" i="1"/>
  <c r="N1481" i="1"/>
  <c r="O1481" i="1" s="1"/>
  <c r="M1481" i="1"/>
  <c r="R1481" i="1"/>
  <c r="M2264" i="1"/>
  <c r="N2264" i="1"/>
  <c r="R2264" i="1"/>
  <c r="R1141" i="1"/>
  <c r="M1141" i="1"/>
  <c r="N1141" i="1"/>
  <c r="M1000" i="1"/>
  <c r="N1000" i="1"/>
  <c r="R1000" i="1"/>
  <c r="M952" i="1"/>
  <c r="N952" i="1"/>
  <c r="R952" i="1"/>
  <c r="M1652" i="1"/>
  <c r="N1652" i="1"/>
  <c r="R1652" i="1"/>
  <c r="R1749" i="1"/>
  <c r="M1749" i="1"/>
  <c r="N1749" i="1"/>
  <c r="M1527" i="1"/>
  <c r="R1527" i="1"/>
  <c r="N1527" i="1"/>
  <c r="M987" i="1"/>
  <c r="R987" i="1"/>
  <c r="N987" i="1"/>
  <c r="P987" i="1" s="1"/>
  <c r="M2081" i="1"/>
  <c r="N2081" i="1"/>
  <c r="R2081" i="1"/>
  <c r="N2108" i="1"/>
  <c r="R2108" i="1"/>
  <c r="M2108" i="1"/>
  <c r="M2049" i="1"/>
  <c r="R2049" i="1"/>
  <c r="N2049" i="1"/>
  <c r="M2260" i="1"/>
  <c r="N2260" i="1"/>
  <c r="R2260" i="1"/>
  <c r="N732" i="1"/>
  <c r="M732" i="1"/>
  <c r="R732" i="1"/>
  <c r="M1936" i="1"/>
  <c r="R1936" i="1"/>
  <c r="N1936" i="1"/>
  <c r="N1219" i="1"/>
  <c r="R1219" i="1"/>
  <c r="M1219" i="1"/>
  <c r="M2205" i="1"/>
  <c r="R2205" i="1"/>
  <c r="N2205" i="1"/>
  <c r="M855" i="1"/>
  <c r="N855" i="1"/>
  <c r="R855" i="1"/>
  <c r="M1180" i="1"/>
  <c r="R1180" i="1"/>
  <c r="N1180" i="1"/>
  <c r="R1248" i="1"/>
  <c r="M1248" i="1"/>
  <c r="N1248" i="1"/>
  <c r="M2444" i="1"/>
  <c r="R2444" i="1"/>
  <c r="N2444" i="1"/>
  <c r="P2444" i="1" s="1"/>
  <c r="N1367" i="1"/>
  <c r="M1367" i="1"/>
  <c r="R1367" i="1"/>
  <c r="N2447" i="1"/>
  <c r="R2447" i="1"/>
  <c r="M2447" i="1"/>
  <c r="M1074" i="1"/>
  <c r="N1074" i="1"/>
  <c r="R1074" i="1"/>
  <c r="M904" i="1"/>
  <c r="N904" i="1"/>
  <c r="R904" i="1"/>
  <c r="N2566" i="1"/>
  <c r="R2566" i="1"/>
  <c r="M2566" i="1"/>
  <c r="M1573" i="1"/>
  <c r="N1573" i="1"/>
  <c r="R1573" i="1"/>
  <c r="M1550" i="1"/>
  <c r="R1550" i="1"/>
  <c r="N1550" i="1"/>
  <c r="N2181" i="1"/>
  <c r="M2181" i="1"/>
  <c r="R2181" i="1"/>
  <c r="N1115" i="1"/>
  <c r="R1115" i="1"/>
  <c r="M1115" i="1"/>
  <c r="M785" i="1"/>
  <c r="N785" i="1"/>
  <c r="R785" i="1"/>
  <c r="M2513" i="1"/>
  <c r="N2513" i="1"/>
  <c r="R2513" i="1"/>
  <c r="M802" i="1"/>
  <c r="R802" i="1"/>
  <c r="N802" i="1"/>
  <c r="M1495" i="1"/>
  <c r="N1495" i="1"/>
  <c r="R1495" i="1"/>
  <c r="M753" i="1"/>
  <c r="R753" i="1"/>
  <c r="N753" i="1"/>
  <c r="M2481" i="1"/>
  <c r="N2481" i="1"/>
  <c r="R2481" i="1"/>
  <c r="N2173" i="1"/>
  <c r="R2173" i="1"/>
  <c r="M2173" i="1"/>
  <c r="R1475" i="1"/>
  <c r="M1475" i="1"/>
  <c r="N1475" i="1"/>
  <c r="N2343" i="1"/>
  <c r="R2343" i="1"/>
  <c r="M2343" i="1"/>
  <c r="R1955" i="1"/>
  <c r="M1955" i="1"/>
  <c r="N1955" i="1"/>
  <c r="M1630" i="1"/>
  <c r="R1630" i="1"/>
  <c r="N1630" i="1"/>
  <c r="N2231" i="1"/>
  <c r="M2231" i="1"/>
  <c r="R2231" i="1"/>
  <c r="M941" i="1"/>
  <c r="R941" i="1"/>
  <c r="N941" i="1"/>
  <c r="N666" i="1"/>
  <c r="M666" i="1"/>
  <c r="R666" i="1"/>
  <c r="M2454" i="1"/>
  <c r="N2454" i="1"/>
  <c r="R2454" i="1"/>
  <c r="R1054" i="1"/>
  <c r="M1054" i="1"/>
  <c r="N1054" i="1"/>
  <c r="M1651" i="1"/>
  <c r="N1651" i="1"/>
  <c r="R1651" i="1"/>
  <c r="R909" i="1"/>
  <c r="N909" i="1"/>
  <c r="M909" i="1"/>
  <c r="N601" i="1"/>
  <c r="M601" i="1"/>
  <c r="R601" i="1"/>
  <c r="N2329" i="1"/>
  <c r="M2329" i="1"/>
  <c r="R2329" i="1"/>
  <c r="N998" i="1"/>
  <c r="R998" i="1"/>
  <c r="M998" i="1"/>
  <c r="N1922" i="1"/>
  <c r="M1922" i="1"/>
  <c r="R1922" i="1"/>
  <c r="M1930" i="1"/>
  <c r="N1930" i="1"/>
  <c r="R1930" i="1"/>
  <c r="M699" i="1"/>
  <c r="N699" i="1"/>
  <c r="R699" i="1"/>
  <c r="M2535" i="1"/>
  <c r="N2535" i="1"/>
  <c r="R2535" i="1"/>
  <c r="R2560" i="1"/>
  <c r="M2560" i="1"/>
  <c r="N2560" i="1"/>
  <c r="P2560" i="1" s="1"/>
  <c r="M965" i="1"/>
  <c r="N965" i="1"/>
  <c r="R965" i="1"/>
  <c r="M702" i="1"/>
  <c r="N702" i="1"/>
  <c r="R702" i="1"/>
  <c r="M2478" i="1"/>
  <c r="N2478" i="1"/>
  <c r="R2478" i="1"/>
  <c r="R1090" i="1"/>
  <c r="M1090" i="1"/>
  <c r="N1090" i="1"/>
  <c r="M1675" i="1"/>
  <c r="N1675" i="1"/>
  <c r="R1675" i="1"/>
  <c r="R933" i="1"/>
  <c r="M933" i="1"/>
  <c r="N933" i="1"/>
  <c r="R625" i="1"/>
  <c r="M625" i="1"/>
  <c r="N625" i="1"/>
  <c r="M2353" i="1"/>
  <c r="N2353" i="1"/>
  <c r="R2353" i="1"/>
  <c r="M1068" i="1"/>
  <c r="N1068" i="1"/>
  <c r="R1068" i="1"/>
  <c r="R2003" i="1"/>
  <c r="M2003" i="1"/>
  <c r="N2003" i="1"/>
  <c r="P2003" i="1" s="1"/>
  <c r="R2006" i="1"/>
  <c r="N2006" i="1"/>
  <c r="M2006" i="1"/>
  <c r="N771" i="1"/>
  <c r="R771" i="1"/>
  <c r="M771" i="1"/>
  <c r="R1060" i="1"/>
  <c r="N1060" i="1"/>
  <c r="M1060" i="1"/>
  <c r="M888" i="1"/>
  <c r="N888" i="1"/>
  <c r="P888" i="1" s="1"/>
  <c r="R888" i="1"/>
  <c r="R833" i="1"/>
  <c r="N833" i="1"/>
  <c r="M833" i="1"/>
  <c r="N2561" i="1"/>
  <c r="M2561" i="1"/>
  <c r="R2561" i="1"/>
  <c r="M2346" i="1"/>
  <c r="N2346" i="1"/>
  <c r="R2346" i="1"/>
  <c r="M898" i="1"/>
  <c r="R898" i="1"/>
  <c r="N898" i="1"/>
  <c r="R1543" i="1"/>
  <c r="N1543" i="1"/>
  <c r="M1543" i="1"/>
  <c r="M801" i="1"/>
  <c r="N801" i="1"/>
  <c r="R801" i="1"/>
  <c r="M2529" i="1"/>
  <c r="N2529" i="1"/>
  <c r="R2529" i="1"/>
  <c r="N2221" i="1"/>
  <c r="M2221" i="1"/>
  <c r="R2221" i="1"/>
  <c r="M687" i="1"/>
  <c r="R687" i="1"/>
  <c r="N687" i="1"/>
  <c r="R1660" i="1"/>
  <c r="M1660" i="1"/>
  <c r="N1660" i="1"/>
  <c r="R2448" i="1"/>
  <c r="M2448" i="1"/>
  <c r="N2448" i="1"/>
  <c r="M983" i="1"/>
  <c r="N983" i="1"/>
  <c r="R983" i="1"/>
  <c r="M1908" i="1"/>
  <c r="N1908" i="1"/>
  <c r="R1908" i="1"/>
  <c r="M880" i="1"/>
  <c r="N880" i="1"/>
  <c r="R880" i="1"/>
  <c r="P1179" i="1"/>
  <c r="P1093" i="1"/>
  <c r="P2440" i="1"/>
  <c r="O1331" i="1"/>
  <c r="M725" i="1"/>
  <c r="N725" i="1"/>
  <c r="R725" i="1"/>
  <c r="M2453" i="1"/>
  <c r="R2453" i="1"/>
  <c r="N2453" i="1"/>
  <c r="P2453" i="1" s="1"/>
  <c r="M2226" i="1"/>
  <c r="N2226" i="1"/>
  <c r="R2226" i="1"/>
  <c r="R706" i="1"/>
  <c r="N706" i="1"/>
  <c r="M706" i="1"/>
  <c r="M1435" i="1"/>
  <c r="N1435" i="1"/>
  <c r="R1435" i="1"/>
  <c r="R693" i="1"/>
  <c r="N693" i="1"/>
  <c r="M693" i="1"/>
  <c r="N2421" i="1"/>
  <c r="R2421" i="1"/>
  <c r="M2421" i="1"/>
  <c r="M2113" i="1"/>
  <c r="N2113" i="1"/>
  <c r="R2113" i="1"/>
  <c r="N1355" i="1"/>
  <c r="R1355" i="1"/>
  <c r="M1355" i="1"/>
  <c r="N1360" i="1"/>
  <c r="M1360" i="1"/>
  <c r="R1360" i="1"/>
  <c r="N2212" i="1"/>
  <c r="R2212" i="1"/>
  <c r="M2212" i="1"/>
  <c r="N1718" i="1"/>
  <c r="R1718" i="1"/>
  <c r="M1718" i="1"/>
  <c r="M1236" i="1"/>
  <c r="N1236" i="1"/>
  <c r="R1236" i="1"/>
  <c r="M1263" i="1"/>
  <c r="R1263" i="1"/>
  <c r="N1263" i="1"/>
  <c r="R1889" i="1"/>
  <c r="N1889" i="1"/>
  <c r="M1889" i="1"/>
  <c r="M1650" i="1"/>
  <c r="R1650" i="1"/>
  <c r="N1650" i="1"/>
  <c r="N1820" i="1"/>
  <c r="M1820" i="1"/>
  <c r="R1820" i="1"/>
  <c r="R871" i="1"/>
  <c r="N871" i="1"/>
  <c r="P871" i="1" s="1"/>
  <c r="M871" i="1"/>
  <c r="M632" i="1"/>
  <c r="R632" i="1"/>
  <c r="N632" i="1"/>
  <c r="M1857" i="1"/>
  <c r="N1857" i="1"/>
  <c r="R1857" i="1"/>
  <c r="M1549" i="1"/>
  <c r="N1549" i="1"/>
  <c r="O1549" i="1" s="1"/>
  <c r="R1549" i="1"/>
  <c r="M2091" i="1"/>
  <c r="R2091" i="1"/>
  <c r="N2091" i="1"/>
  <c r="R1790" i="1"/>
  <c r="M1790" i="1"/>
  <c r="N1790" i="1"/>
  <c r="N867" i="1"/>
  <c r="R867" i="1"/>
  <c r="M867" i="1"/>
  <c r="M1120" i="1"/>
  <c r="N1120" i="1"/>
  <c r="R1120" i="1"/>
  <c r="R1404" i="1"/>
  <c r="N1404" i="1"/>
  <c r="M1404" i="1"/>
  <c r="M2511" i="1"/>
  <c r="N2511" i="1"/>
  <c r="R2511" i="1"/>
  <c r="N1595" i="1"/>
  <c r="R1595" i="1"/>
  <c r="M1595" i="1"/>
  <c r="R1469" i="1"/>
  <c r="M1469" i="1"/>
  <c r="N1469" i="1"/>
  <c r="R1218" i="1"/>
  <c r="M1218" i="1"/>
  <c r="N1218" i="1"/>
  <c r="M1208" i="1"/>
  <c r="R1208" i="1"/>
  <c r="N1208" i="1"/>
  <c r="M2216" i="1"/>
  <c r="R2216" i="1"/>
  <c r="N2216" i="1"/>
  <c r="M2179" i="1"/>
  <c r="R2179" i="1"/>
  <c r="N2179" i="1"/>
  <c r="R1437" i="1"/>
  <c r="N1437" i="1"/>
  <c r="M1437" i="1"/>
  <c r="M1129" i="1"/>
  <c r="N1129" i="1"/>
  <c r="R1129" i="1"/>
  <c r="M1250" i="1"/>
  <c r="N1250" i="1"/>
  <c r="R1250" i="1"/>
  <c r="R2232" i="1"/>
  <c r="M2232" i="1"/>
  <c r="N2232" i="1"/>
  <c r="M964" i="1"/>
  <c r="N964" i="1"/>
  <c r="R964" i="1"/>
  <c r="R1538" i="1"/>
  <c r="M1538" i="1"/>
  <c r="N1538" i="1"/>
  <c r="M2007" i="1"/>
  <c r="N2007" i="1"/>
  <c r="R2007" i="1"/>
  <c r="N1095" i="1"/>
  <c r="P1095" i="1" s="1"/>
  <c r="R1095" i="1"/>
  <c r="M1095" i="1"/>
  <c r="N852" i="1"/>
  <c r="R852" i="1"/>
  <c r="M852" i="1"/>
  <c r="P2095" i="1"/>
  <c r="P2507" i="1"/>
  <c r="R2057" i="1"/>
  <c r="M2057" i="1"/>
  <c r="N2057" i="1"/>
  <c r="N1818" i="1"/>
  <c r="R1818" i="1"/>
  <c r="M1818" i="1"/>
  <c r="R2072" i="1"/>
  <c r="M2072" i="1"/>
  <c r="N2072" i="1"/>
  <c r="R1039" i="1"/>
  <c r="M1039" i="1"/>
  <c r="N1039" i="1"/>
  <c r="N1952" i="1"/>
  <c r="M1952" i="1"/>
  <c r="R1952" i="1"/>
  <c r="M2025" i="1"/>
  <c r="N2025" i="1"/>
  <c r="P2025" i="1" s="1"/>
  <c r="R2025" i="1"/>
  <c r="M1717" i="1"/>
  <c r="N1717" i="1"/>
  <c r="R1717" i="1"/>
  <c r="N2427" i="1"/>
  <c r="M2427" i="1"/>
  <c r="R2427" i="1"/>
  <c r="N2208" i="1"/>
  <c r="M2208" i="1"/>
  <c r="R2208" i="1"/>
  <c r="M1335" i="1"/>
  <c r="N1335" i="1"/>
  <c r="R1335" i="1"/>
  <c r="R663" i="1"/>
  <c r="M663" i="1"/>
  <c r="N663" i="1"/>
  <c r="R2330" i="1"/>
  <c r="M2330" i="1"/>
  <c r="N2330" i="1"/>
  <c r="R1647" i="1"/>
  <c r="M1647" i="1"/>
  <c r="N1647" i="1"/>
  <c r="N1810" i="1"/>
  <c r="M1810" i="1"/>
  <c r="R1810" i="1"/>
  <c r="M629" i="1"/>
  <c r="R629" i="1"/>
  <c r="N629" i="1"/>
  <c r="N2357" i="1"/>
  <c r="R2357" i="1"/>
  <c r="M2357" i="1"/>
  <c r="R2130" i="1"/>
  <c r="M2130" i="1"/>
  <c r="N2130" i="1"/>
  <c r="N2516" i="1"/>
  <c r="M2516" i="1"/>
  <c r="R2516" i="1"/>
  <c r="N1339" i="1"/>
  <c r="M1339" i="1"/>
  <c r="R1339" i="1"/>
  <c r="M597" i="1"/>
  <c r="N597" i="1"/>
  <c r="R597" i="1"/>
  <c r="M2325" i="1"/>
  <c r="R2325" i="1"/>
  <c r="N2325" i="1"/>
  <c r="M2017" i="1"/>
  <c r="R2017" i="1"/>
  <c r="N2017" i="1"/>
  <c r="R1143" i="1"/>
  <c r="N1143" i="1"/>
  <c r="M1143" i="1"/>
  <c r="N1106" i="1"/>
  <c r="R1106" i="1"/>
  <c r="M1106" i="1"/>
  <c r="N2004" i="1"/>
  <c r="R2004" i="1"/>
  <c r="M2004" i="1"/>
  <c r="N1480" i="1"/>
  <c r="M1480" i="1"/>
  <c r="R1480" i="1"/>
  <c r="M2462" i="1"/>
  <c r="R2462" i="1"/>
  <c r="N2462" i="1"/>
  <c r="M2484" i="1"/>
  <c r="N2484" i="1"/>
  <c r="R2484" i="1"/>
  <c r="P688" i="1"/>
  <c r="M929" i="1"/>
  <c r="N929" i="1"/>
  <c r="R929" i="1"/>
  <c r="R654" i="1"/>
  <c r="N654" i="1"/>
  <c r="M654" i="1"/>
  <c r="M2442" i="1"/>
  <c r="N2442" i="1"/>
  <c r="R2442" i="1"/>
  <c r="M1042" i="1"/>
  <c r="R1042" i="1"/>
  <c r="N1042" i="1"/>
  <c r="M1639" i="1"/>
  <c r="R1639" i="1"/>
  <c r="N1639" i="1"/>
  <c r="M897" i="1"/>
  <c r="N897" i="1"/>
  <c r="P897" i="1" s="1"/>
  <c r="R897" i="1"/>
  <c r="M589" i="1"/>
  <c r="N589" i="1"/>
  <c r="R589" i="1"/>
  <c r="R2317" i="1"/>
  <c r="M2317" i="1"/>
  <c r="N2317" i="1"/>
  <c r="M962" i="1"/>
  <c r="N962" i="1"/>
  <c r="R962" i="1"/>
  <c r="M1896" i="1"/>
  <c r="N1896" i="1"/>
  <c r="R1896" i="1"/>
  <c r="M1900" i="1"/>
  <c r="N1900" i="1"/>
  <c r="R1900" i="1"/>
  <c r="N664" i="1"/>
  <c r="R664" i="1"/>
  <c r="M664" i="1"/>
  <c r="R2463" i="1"/>
  <c r="N2463" i="1"/>
  <c r="M2463" i="1"/>
  <c r="M2363" i="1"/>
  <c r="R2363" i="1"/>
  <c r="N2363" i="1"/>
  <c r="P934" i="1"/>
  <c r="R1085" i="1"/>
  <c r="N1085" i="1"/>
  <c r="M1085" i="1"/>
  <c r="N822" i="1"/>
  <c r="M822" i="1"/>
  <c r="R822" i="1"/>
  <c r="R608" i="1"/>
  <c r="M608" i="1"/>
  <c r="N608" i="1"/>
  <c r="P608" i="1" s="1"/>
  <c r="R1038" i="1"/>
  <c r="M1038" i="1"/>
  <c r="N1038" i="1"/>
  <c r="N1795" i="1"/>
  <c r="M1795" i="1"/>
  <c r="R1795" i="1"/>
  <c r="N1053" i="1"/>
  <c r="P1053" i="1" s="1"/>
  <c r="M1053" i="1"/>
  <c r="R1053" i="1"/>
  <c r="N745" i="1"/>
  <c r="R745" i="1"/>
  <c r="M745" i="1"/>
  <c r="R2473" i="1"/>
  <c r="N2473" i="1"/>
  <c r="M2473" i="1"/>
  <c r="R1384" i="1"/>
  <c r="N1384" i="1"/>
  <c r="M1384" i="1"/>
  <c r="M2316" i="1"/>
  <c r="N2316" i="1"/>
  <c r="R2316" i="1"/>
  <c r="R2294" i="1"/>
  <c r="M2294" i="1"/>
  <c r="N2294" i="1"/>
  <c r="R1118" i="1"/>
  <c r="M1118" i="1"/>
  <c r="N1118" i="1"/>
  <c r="N780" i="1"/>
  <c r="R780" i="1"/>
  <c r="M780" i="1"/>
  <c r="M683" i="1"/>
  <c r="R683" i="1"/>
  <c r="N683" i="1"/>
  <c r="N1109" i="1"/>
  <c r="M1109" i="1"/>
  <c r="R1109" i="1"/>
  <c r="R846" i="1"/>
  <c r="M846" i="1"/>
  <c r="N846" i="1"/>
  <c r="N656" i="1"/>
  <c r="R656" i="1"/>
  <c r="M656" i="1"/>
  <c r="M1926" i="1"/>
  <c r="R1926" i="1"/>
  <c r="N1926" i="1"/>
  <c r="N1819" i="1"/>
  <c r="M1819" i="1"/>
  <c r="R1819" i="1"/>
  <c r="M1077" i="1"/>
  <c r="N1077" i="1"/>
  <c r="R1077" i="1"/>
  <c r="M769" i="1"/>
  <c r="R769" i="1"/>
  <c r="N769" i="1"/>
  <c r="R2497" i="1"/>
  <c r="N2497" i="1"/>
  <c r="M2497" i="1"/>
  <c r="R1442" i="1"/>
  <c r="N1442" i="1"/>
  <c r="M1442" i="1"/>
  <c r="M2367" i="1"/>
  <c r="R2367" i="1"/>
  <c r="N2367" i="1"/>
  <c r="M2344" i="1"/>
  <c r="N2344" i="1"/>
  <c r="R2344" i="1"/>
  <c r="M1187" i="1"/>
  <c r="N1187" i="1"/>
  <c r="R1187" i="1"/>
  <c r="R1264" i="1"/>
  <c r="N1264" i="1"/>
  <c r="M1264" i="1"/>
  <c r="M1199" i="1"/>
  <c r="R1199" i="1"/>
  <c r="N1199" i="1"/>
  <c r="M977" i="1"/>
  <c r="R977" i="1"/>
  <c r="N977" i="1"/>
  <c r="M714" i="1"/>
  <c r="R714" i="1"/>
  <c r="N714" i="1"/>
  <c r="R2490" i="1"/>
  <c r="M2490" i="1"/>
  <c r="N2490" i="1"/>
  <c r="M1114" i="1"/>
  <c r="R1114" i="1"/>
  <c r="N1114" i="1"/>
  <c r="N1687" i="1"/>
  <c r="O1687" i="1" s="1"/>
  <c r="M1687" i="1"/>
  <c r="R1687" i="1"/>
  <c r="R945" i="1"/>
  <c r="M945" i="1"/>
  <c r="N945" i="1"/>
  <c r="N637" i="1"/>
  <c r="M637" i="1"/>
  <c r="R637" i="1"/>
  <c r="N2365" i="1"/>
  <c r="R2365" i="1"/>
  <c r="M2365" i="1"/>
  <c r="N1103" i="1"/>
  <c r="M1103" i="1"/>
  <c r="R1103" i="1"/>
  <c r="M2054" i="1"/>
  <c r="R2054" i="1"/>
  <c r="N2054" i="1"/>
  <c r="N2031" i="1"/>
  <c r="R2031" i="1"/>
  <c r="M2031" i="1"/>
  <c r="M806" i="1"/>
  <c r="N806" i="1"/>
  <c r="R806" i="1"/>
  <c r="N1164" i="1"/>
  <c r="M1164" i="1"/>
  <c r="R1164" i="1"/>
  <c r="R1191" i="1"/>
  <c r="N1191" i="1"/>
  <c r="M1191" i="1"/>
  <c r="O1500" i="1"/>
  <c r="P2431" i="1"/>
  <c r="O1679" i="1"/>
  <c r="P1306" i="1"/>
  <c r="N2443" i="1"/>
  <c r="M2443" i="1"/>
  <c r="R2443" i="1"/>
  <c r="M2122" i="1"/>
  <c r="R2122" i="1"/>
  <c r="N2122" i="1"/>
  <c r="R717" i="1"/>
  <c r="N717" i="1"/>
  <c r="M717" i="1"/>
  <c r="N997" i="1"/>
  <c r="M997" i="1"/>
  <c r="R997" i="1"/>
  <c r="M1597" i="1"/>
  <c r="N1597" i="1"/>
  <c r="R1597" i="1"/>
  <c r="M1075" i="1"/>
  <c r="R1075" i="1"/>
  <c r="N1075" i="1"/>
  <c r="M2085" i="1"/>
  <c r="N2085" i="1"/>
  <c r="R2085" i="1"/>
  <c r="M1645" i="1"/>
  <c r="N1645" i="1"/>
  <c r="R1645" i="1"/>
  <c r="P2399" i="1"/>
  <c r="R1537" i="1"/>
  <c r="M1537" i="1"/>
  <c r="N1537" i="1"/>
  <c r="N1281" i="1"/>
  <c r="M1281" i="1"/>
  <c r="R1281" i="1"/>
  <c r="N618" i="1"/>
  <c r="M618" i="1"/>
  <c r="R618" i="1"/>
  <c r="M1862" i="1"/>
  <c r="N1862" i="1"/>
  <c r="R1862" i="1"/>
  <c r="R1898" i="1"/>
  <c r="M1898" i="1"/>
  <c r="N1898" i="1"/>
  <c r="R1604" i="1"/>
  <c r="M1604" i="1"/>
  <c r="N1604" i="1"/>
  <c r="O1604" i="1" s="1"/>
  <c r="N938" i="1"/>
  <c r="P938" i="1" s="1"/>
  <c r="M938" i="1"/>
  <c r="R938" i="1"/>
  <c r="R869" i="1"/>
  <c r="M869" i="1"/>
  <c r="N869" i="1"/>
  <c r="R2382" i="1"/>
  <c r="N2382" i="1"/>
  <c r="M2382" i="1"/>
  <c r="N958" i="1"/>
  <c r="R958" i="1"/>
  <c r="M958" i="1"/>
  <c r="M1579" i="1"/>
  <c r="N1579" i="1"/>
  <c r="R1579" i="1"/>
  <c r="N837" i="1"/>
  <c r="M837" i="1"/>
  <c r="R837" i="1"/>
  <c r="N1766" i="1"/>
  <c r="M1766" i="1"/>
  <c r="R1766" i="1"/>
  <c r="M1720" i="1"/>
  <c r="N1720" i="1"/>
  <c r="R1720" i="1"/>
  <c r="M2092" i="1"/>
  <c r="N2092" i="1"/>
  <c r="R2092" i="1"/>
  <c r="R1523" i="1"/>
  <c r="N1523" i="1"/>
  <c r="M1523" i="1"/>
  <c r="P2051" i="1"/>
  <c r="P1980" i="1"/>
  <c r="O1778" i="1"/>
  <c r="M2033" i="1"/>
  <c r="N2033" i="1"/>
  <c r="P2033" i="1" s="1"/>
  <c r="R2033" i="1"/>
  <c r="R1794" i="1"/>
  <c r="M1794" i="1"/>
  <c r="N1794" i="1"/>
  <c r="M2036" i="1"/>
  <c r="N2036" i="1"/>
  <c r="R2036" i="1"/>
  <c r="N1015" i="1"/>
  <c r="M1015" i="1"/>
  <c r="R1015" i="1"/>
  <c r="R1664" i="1"/>
  <c r="M1664" i="1"/>
  <c r="N1664" i="1"/>
  <c r="R2001" i="1"/>
  <c r="M2001" i="1"/>
  <c r="N2001" i="1"/>
  <c r="P2001" i="1" s="1"/>
  <c r="M1693" i="1"/>
  <c r="N1693" i="1"/>
  <c r="R1693" i="1"/>
  <c r="N2379" i="1"/>
  <c r="M2379" i="1"/>
  <c r="R2379" i="1"/>
  <c r="M2128" i="1"/>
  <c r="R2128" i="1"/>
  <c r="N2128" i="1"/>
  <c r="N1276" i="1"/>
  <c r="P1276" i="1" s="1"/>
  <c r="R1276" i="1"/>
  <c r="M1276" i="1"/>
  <c r="N592" i="1"/>
  <c r="R592" i="1"/>
  <c r="M592" i="1"/>
  <c r="M2200" i="1"/>
  <c r="R2200" i="1"/>
  <c r="N2200" i="1"/>
  <c r="R1498" i="1"/>
  <c r="M1498" i="1"/>
  <c r="N1498" i="1"/>
  <c r="M1672" i="1"/>
  <c r="R1672" i="1"/>
  <c r="N1672" i="1"/>
  <c r="P757" i="1"/>
  <c r="N1613" i="1"/>
  <c r="M1613" i="1"/>
  <c r="R1613" i="1"/>
  <c r="R1362" i="1"/>
  <c r="M1362" i="1"/>
  <c r="N1362" i="1"/>
  <c r="R1412" i="1"/>
  <c r="M1412" i="1"/>
  <c r="N1412" i="1"/>
  <c r="R595" i="1"/>
  <c r="N595" i="1"/>
  <c r="M595" i="1"/>
  <c r="M2323" i="1"/>
  <c r="N2323" i="1"/>
  <c r="P2323" i="1" s="1"/>
  <c r="R2323" i="1"/>
  <c r="R1581" i="1"/>
  <c r="N1581" i="1"/>
  <c r="M1581" i="1"/>
  <c r="M1273" i="1"/>
  <c r="R1273" i="1"/>
  <c r="N1273" i="1"/>
  <c r="R1539" i="1"/>
  <c r="M1539" i="1"/>
  <c r="N1539" i="1"/>
  <c r="N2546" i="1"/>
  <c r="M2546" i="1"/>
  <c r="R2546" i="1"/>
  <c r="M1418" i="1"/>
  <c r="N1418" i="1"/>
  <c r="R1418" i="1"/>
  <c r="N1932" i="1"/>
  <c r="M1932" i="1"/>
  <c r="R1932" i="1"/>
  <c r="M2320" i="1"/>
  <c r="N2320" i="1"/>
  <c r="R2320" i="1"/>
  <c r="R1548" i="1"/>
  <c r="N1548" i="1"/>
  <c r="M1548" i="1"/>
  <c r="R2542" i="1"/>
  <c r="M2542" i="1"/>
  <c r="N2542" i="1"/>
  <c r="R2201" i="1"/>
  <c r="M2201" i="1"/>
  <c r="N2201" i="1"/>
  <c r="R1974" i="1"/>
  <c r="N1974" i="1"/>
  <c r="M1974" i="1"/>
  <c r="N2288" i="1"/>
  <c r="M2288" i="1"/>
  <c r="R2288" i="1"/>
  <c r="R1183" i="1"/>
  <c r="M1183" i="1"/>
  <c r="N1183" i="1"/>
  <c r="R790" i="1"/>
  <c r="M790" i="1"/>
  <c r="N790" i="1"/>
  <c r="M2169" i="1"/>
  <c r="R2169" i="1"/>
  <c r="N2169" i="1"/>
  <c r="N1861" i="1"/>
  <c r="M1861" i="1"/>
  <c r="R1861" i="1"/>
  <c r="R770" i="1"/>
  <c r="M770" i="1"/>
  <c r="N770" i="1"/>
  <c r="M2548" i="1"/>
  <c r="N2548" i="1"/>
  <c r="P2548" i="1" s="1"/>
  <c r="R2548" i="1"/>
  <c r="M1666" i="1"/>
  <c r="N1666" i="1"/>
  <c r="R1666" i="1"/>
  <c r="R1079" i="1"/>
  <c r="M1079" i="1"/>
  <c r="N1079" i="1"/>
  <c r="M1624" i="1"/>
  <c r="N1624" i="1"/>
  <c r="R1624" i="1"/>
  <c r="N2411" i="1"/>
  <c r="R2411" i="1"/>
  <c r="M2411" i="1"/>
  <c r="N773" i="1"/>
  <c r="R773" i="1"/>
  <c r="M773" i="1"/>
  <c r="M2501" i="1"/>
  <c r="N2501" i="1"/>
  <c r="R2501" i="1"/>
  <c r="R2274" i="1"/>
  <c r="N2274" i="1"/>
  <c r="M2274" i="1"/>
  <c r="R778" i="1"/>
  <c r="M778" i="1"/>
  <c r="N778" i="1"/>
  <c r="N1483" i="1"/>
  <c r="R1483" i="1"/>
  <c r="M1483" i="1"/>
  <c r="N741" i="1"/>
  <c r="M741" i="1"/>
  <c r="R741" i="1"/>
  <c r="R2469" i="1"/>
  <c r="N2469" i="1"/>
  <c r="M2469" i="1"/>
  <c r="M2161" i="1"/>
  <c r="R2161" i="1"/>
  <c r="N2161" i="1"/>
  <c r="N1451" i="1"/>
  <c r="M1451" i="1"/>
  <c r="R1451" i="1"/>
  <c r="M1503" i="1"/>
  <c r="N1503" i="1"/>
  <c r="R1503" i="1"/>
  <c r="M2318" i="1"/>
  <c r="R2318" i="1"/>
  <c r="N2318" i="1"/>
  <c r="M1848" i="1"/>
  <c r="R1848" i="1"/>
  <c r="N1848" i="1"/>
  <c r="R1572" i="1"/>
  <c r="M1572" i="1"/>
  <c r="N1572" i="1"/>
  <c r="M2116" i="1"/>
  <c r="R2116" i="1"/>
  <c r="N2116" i="1"/>
  <c r="N1073" i="1"/>
  <c r="M1073" i="1"/>
  <c r="R1073" i="1"/>
  <c r="M810" i="1"/>
  <c r="N810" i="1"/>
  <c r="R810" i="1"/>
  <c r="N584" i="1"/>
  <c r="R584" i="1"/>
  <c r="M584" i="1"/>
  <c r="R678" i="1"/>
  <c r="M678" i="1"/>
  <c r="N678" i="1"/>
  <c r="M1783" i="1"/>
  <c r="N1783" i="1"/>
  <c r="R1783" i="1"/>
  <c r="N1041" i="1"/>
  <c r="P1041" i="1" s="1"/>
  <c r="M1041" i="1"/>
  <c r="R1041" i="1"/>
  <c r="M733" i="1"/>
  <c r="R733" i="1"/>
  <c r="N733" i="1"/>
  <c r="M2461" i="1"/>
  <c r="N2461" i="1"/>
  <c r="R2461" i="1"/>
  <c r="N1358" i="1"/>
  <c r="O1358" i="1" s="1"/>
  <c r="M1358" i="1"/>
  <c r="R1358" i="1"/>
  <c r="R2291" i="1"/>
  <c r="N2291" i="1"/>
  <c r="M2291" i="1"/>
  <c r="R2268" i="1"/>
  <c r="M2268" i="1"/>
  <c r="N2268" i="1"/>
  <c r="M1082" i="1"/>
  <c r="N1082" i="1"/>
  <c r="R1082" i="1"/>
  <c r="M2434" i="1"/>
  <c r="R2434" i="1"/>
  <c r="N2434" i="1"/>
  <c r="M2494" i="1"/>
  <c r="R2494" i="1"/>
  <c r="N2494" i="1"/>
  <c r="P2494" i="1" s="1"/>
  <c r="M1229" i="1"/>
  <c r="N1229" i="1"/>
  <c r="R1229" i="1"/>
  <c r="R966" i="1"/>
  <c r="M966" i="1"/>
  <c r="N966" i="1"/>
  <c r="N848" i="1"/>
  <c r="P848" i="1" s="1"/>
  <c r="M848" i="1"/>
  <c r="R848" i="1"/>
  <c r="N1196" i="1"/>
  <c r="M1196" i="1"/>
  <c r="R1196" i="1"/>
  <c r="N1939" i="1"/>
  <c r="R1939" i="1"/>
  <c r="M1939" i="1"/>
  <c r="M1197" i="1"/>
  <c r="N1197" i="1"/>
  <c r="R1197" i="1"/>
  <c r="R889" i="1"/>
  <c r="M889" i="1"/>
  <c r="N889" i="1"/>
  <c r="R675" i="1"/>
  <c r="M675" i="1"/>
  <c r="N675" i="1"/>
  <c r="M1708" i="1"/>
  <c r="R1708" i="1"/>
  <c r="N1708" i="1"/>
  <c r="M708" i="1"/>
  <c r="R708" i="1"/>
  <c r="N708" i="1"/>
  <c r="N2482" i="1"/>
  <c r="R2482" i="1"/>
  <c r="M2482" i="1"/>
  <c r="R1486" i="1"/>
  <c r="N1486" i="1"/>
  <c r="M1486" i="1"/>
  <c r="R1288" i="1"/>
  <c r="M1288" i="1"/>
  <c r="N1288" i="1"/>
  <c r="M996" i="1"/>
  <c r="N996" i="1"/>
  <c r="R996" i="1"/>
  <c r="N1253" i="1"/>
  <c r="P1253" i="1" s="1"/>
  <c r="R1253" i="1"/>
  <c r="M1253" i="1"/>
  <c r="M990" i="1"/>
  <c r="R990" i="1"/>
  <c r="N990" i="1"/>
  <c r="M884" i="1"/>
  <c r="N884" i="1"/>
  <c r="R884" i="1"/>
  <c r="R1304" i="1"/>
  <c r="M1304" i="1"/>
  <c r="N1304" i="1"/>
  <c r="N1963" i="1"/>
  <c r="R1963" i="1"/>
  <c r="M1963" i="1"/>
  <c r="M1221" i="1"/>
  <c r="R1221" i="1"/>
  <c r="N1221" i="1"/>
  <c r="R913" i="1"/>
  <c r="M913" i="1"/>
  <c r="N913" i="1"/>
  <c r="M734" i="1"/>
  <c r="N734" i="1"/>
  <c r="P734" i="1" s="1"/>
  <c r="R734" i="1"/>
  <c r="N1763" i="1"/>
  <c r="M1763" i="1"/>
  <c r="R1763" i="1"/>
  <c r="M950" i="1"/>
  <c r="N950" i="1"/>
  <c r="R950" i="1"/>
  <c r="N2558" i="1"/>
  <c r="R2558" i="1"/>
  <c r="M2558" i="1"/>
  <c r="N1536" i="1"/>
  <c r="R1536" i="1"/>
  <c r="M1536" i="1"/>
  <c r="M1599" i="1"/>
  <c r="R1599" i="1"/>
  <c r="N1599" i="1"/>
  <c r="M1382" i="1"/>
  <c r="R1382" i="1"/>
  <c r="N1382" i="1"/>
  <c r="N1121" i="1"/>
  <c r="M1121" i="1"/>
  <c r="R1121" i="1"/>
  <c r="N858" i="1"/>
  <c r="P858" i="1" s="1"/>
  <c r="R858" i="1"/>
  <c r="M858" i="1"/>
  <c r="N680" i="1"/>
  <c r="M680" i="1"/>
  <c r="R680" i="1"/>
  <c r="M2310" i="1"/>
  <c r="N2310" i="1"/>
  <c r="R2310" i="1"/>
  <c r="N1831" i="1"/>
  <c r="M1831" i="1"/>
  <c r="R1831" i="1"/>
  <c r="N1089" i="1"/>
  <c r="P1089" i="1" s="1"/>
  <c r="M1089" i="1"/>
  <c r="R1089" i="1"/>
  <c r="N781" i="1"/>
  <c r="M781" i="1"/>
  <c r="R781" i="1"/>
  <c r="R2509" i="1"/>
  <c r="M2509" i="1"/>
  <c r="N2509" i="1"/>
  <c r="N1474" i="1"/>
  <c r="R1474" i="1"/>
  <c r="M1474" i="1"/>
  <c r="M2392" i="1"/>
  <c r="N2392" i="1"/>
  <c r="R2392" i="1"/>
  <c r="N2374" i="1"/>
  <c r="R2374" i="1"/>
  <c r="M2374" i="1"/>
  <c r="N1216" i="1"/>
  <c r="M1216" i="1"/>
  <c r="R1216" i="1"/>
  <c r="M1439" i="1"/>
  <c r="N1439" i="1"/>
  <c r="R1439" i="1"/>
  <c r="N1380" i="1"/>
  <c r="R1380" i="1"/>
  <c r="M1380" i="1"/>
  <c r="P922" i="1"/>
  <c r="P1235" i="1"/>
  <c r="P1007" i="1"/>
  <c r="P1999" i="1"/>
  <c r="P803" i="1"/>
  <c r="P669" i="1"/>
  <c r="P572" i="1"/>
  <c r="M1701" i="1"/>
  <c r="R1701" i="1"/>
  <c r="N1701" i="1"/>
  <c r="P777" i="1"/>
  <c r="N710" i="1"/>
  <c r="R710" i="1"/>
  <c r="M710" i="1"/>
  <c r="M1448" i="1"/>
  <c r="N1448" i="1"/>
  <c r="R1448" i="1"/>
  <c r="R1905" i="1"/>
  <c r="M1905" i="1"/>
  <c r="N1905" i="1"/>
  <c r="R2061" i="1"/>
  <c r="M2061" i="1"/>
  <c r="N2061" i="1"/>
  <c r="P1059" i="1"/>
  <c r="R574" i="1"/>
  <c r="M574" i="1"/>
  <c r="N574" i="1"/>
  <c r="N1967" i="1"/>
  <c r="P1967" i="1" s="1"/>
  <c r="M1967" i="1"/>
  <c r="R1967" i="1"/>
  <c r="N1845" i="1"/>
  <c r="P1845" i="1" s="1"/>
  <c r="M1845" i="1"/>
  <c r="R1845" i="1"/>
  <c r="P1209" i="1"/>
  <c r="R1592" i="1"/>
  <c r="N1592" i="1"/>
  <c r="M1592" i="1"/>
  <c r="R862" i="1"/>
  <c r="N862" i="1"/>
  <c r="M862" i="1"/>
  <c r="M1220" i="1"/>
  <c r="N1220" i="1"/>
  <c r="R1220" i="1"/>
  <c r="N900" i="1"/>
  <c r="P900" i="1" s="1"/>
  <c r="R900" i="1"/>
  <c r="M900" i="1"/>
  <c r="R1745" i="1"/>
  <c r="M1745" i="1"/>
  <c r="N1745" i="1"/>
  <c r="R1860" i="1"/>
  <c r="M1860" i="1"/>
  <c r="N1860" i="1"/>
  <c r="P1034" i="1"/>
  <c r="M1674" i="1"/>
  <c r="N1674" i="1"/>
  <c r="R1674" i="1"/>
  <c r="N2111" i="1"/>
  <c r="P2111" i="1" s="1"/>
  <c r="R2111" i="1"/>
  <c r="M2111" i="1"/>
  <c r="O1621" i="1"/>
  <c r="P2235" i="1"/>
  <c r="R2177" i="1"/>
  <c r="N2177" i="1"/>
  <c r="M2177" i="1"/>
  <c r="R1950" i="1"/>
  <c r="M1950" i="1"/>
  <c r="N1950" i="1"/>
  <c r="M2252" i="1"/>
  <c r="R2252" i="1"/>
  <c r="N2252" i="1"/>
  <c r="M1159" i="1"/>
  <c r="R1159" i="1"/>
  <c r="N1159" i="1"/>
  <c r="M730" i="1"/>
  <c r="R730" i="1"/>
  <c r="N730" i="1"/>
  <c r="P730" i="1" s="1"/>
  <c r="R2145" i="1"/>
  <c r="M2145" i="1"/>
  <c r="N2145" i="1"/>
  <c r="N1837" i="1"/>
  <c r="R1837" i="1"/>
  <c r="M1837" i="1"/>
  <c r="N711" i="1"/>
  <c r="R711" i="1"/>
  <c r="M711" i="1"/>
  <c r="M2496" i="1"/>
  <c r="N2496" i="1"/>
  <c r="R2496" i="1"/>
  <c r="M1610" i="1"/>
  <c r="R1610" i="1"/>
  <c r="N1610" i="1"/>
  <c r="M1010" i="1"/>
  <c r="N1010" i="1"/>
  <c r="R1010" i="1"/>
  <c r="N1406" i="1"/>
  <c r="M1406" i="1"/>
  <c r="R1406" i="1"/>
  <c r="M2280" i="1"/>
  <c r="R2280" i="1"/>
  <c r="N2280" i="1"/>
  <c r="R1757" i="1"/>
  <c r="N1757" i="1"/>
  <c r="M1757" i="1"/>
  <c r="M1518" i="1"/>
  <c r="N1518" i="1"/>
  <c r="R1518" i="1"/>
  <c r="N1616" i="1"/>
  <c r="M1616" i="1"/>
  <c r="R1616" i="1"/>
  <c r="N739" i="1"/>
  <c r="M739" i="1"/>
  <c r="R739" i="1"/>
  <c r="R2467" i="1"/>
  <c r="N2467" i="1"/>
  <c r="P2467" i="1" s="1"/>
  <c r="M2467" i="1"/>
  <c r="R1725" i="1"/>
  <c r="N1725" i="1"/>
  <c r="M1725" i="1"/>
  <c r="N1417" i="1"/>
  <c r="R1417" i="1"/>
  <c r="M1417" i="1"/>
  <c r="M1827" i="1"/>
  <c r="N1827" i="1"/>
  <c r="R1827" i="1"/>
  <c r="N1476" i="1"/>
  <c r="R1476" i="1"/>
  <c r="M1476" i="1"/>
  <c r="R1430" i="1"/>
  <c r="N1430" i="1"/>
  <c r="M1430" i="1"/>
  <c r="N2402" i="1"/>
  <c r="P2402" i="1" s="1"/>
  <c r="R2402" i="1"/>
  <c r="M2402" i="1"/>
  <c r="N2114" i="1"/>
  <c r="M2114" i="1"/>
  <c r="R2114" i="1"/>
  <c r="R1067" i="1"/>
  <c r="N1067" i="1"/>
  <c r="M1067" i="1"/>
  <c r="M2387" i="1"/>
  <c r="N2387" i="1"/>
  <c r="R2387" i="1"/>
  <c r="R617" i="1"/>
  <c r="M617" i="1"/>
  <c r="N617" i="1"/>
  <c r="M2345" i="1"/>
  <c r="N2345" i="1"/>
  <c r="P2345" i="1" s="1"/>
  <c r="R2345" i="1"/>
  <c r="R2118" i="1"/>
  <c r="M2118" i="1"/>
  <c r="N2118" i="1"/>
  <c r="M2492" i="1"/>
  <c r="N2492" i="1"/>
  <c r="R2492" i="1"/>
  <c r="R1327" i="1"/>
  <c r="M1327" i="1"/>
  <c r="N1327" i="1"/>
  <c r="R585" i="1"/>
  <c r="M585" i="1"/>
  <c r="N585" i="1"/>
  <c r="M2313" i="1"/>
  <c r="N2313" i="1"/>
  <c r="R2313" i="1"/>
  <c r="M2005" i="1"/>
  <c r="R2005" i="1"/>
  <c r="N2005" i="1"/>
  <c r="N1116" i="1"/>
  <c r="R1116" i="1"/>
  <c r="M1116" i="1"/>
  <c r="M1036" i="1"/>
  <c r="N1036" i="1"/>
  <c r="R1036" i="1"/>
  <c r="N1979" i="1"/>
  <c r="R1979" i="1"/>
  <c r="M1979" i="1"/>
  <c r="N1454" i="1"/>
  <c r="R1454" i="1"/>
  <c r="M1454" i="1"/>
  <c r="R2404" i="1"/>
  <c r="M2404" i="1"/>
  <c r="N2404" i="1"/>
  <c r="R2412" i="1"/>
  <c r="N2412" i="1"/>
  <c r="M2412" i="1"/>
  <c r="N917" i="1"/>
  <c r="R917" i="1"/>
  <c r="M917" i="1"/>
  <c r="N642" i="1"/>
  <c r="R642" i="1"/>
  <c r="M642" i="1"/>
  <c r="R2430" i="1"/>
  <c r="M2430" i="1"/>
  <c r="N2430" i="1"/>
  <c r="N1018" i="1"/>
  <c r="R1018" i="1"/>
  <c r="M1018" i="1"/>
  <c r="R1627" i="1"/>
  <c r="N1627" i="1"/>
  <c r="M1627" i="1"/>
  <c r="M885" i="1"/>
  <c r="N885" i="1"/>
  <c r="R885" i="1"/>
  <c r="N577" i="1"/>
  <c r="M577" i="1"/>
  <c r="R577" i="1"/>
  <c r="M2305" i="1"/>
  <c r="N2305" i="1"/>
  <c r="R2305" i="1"/>
  <c r="R927" i="1"/>
  <c r="N927" i="1"/>
  <c r="M927" i="1"/>
  <c r="N1871" i="1"/>
  <c r="R1871" i="1"/>
  <c r="M1871" i="1"/>
  <c r="M1874" i="1"/>
  <c r="N1874" i="1"/>
  <c r="P1874" i="1" s="1"/>
  <c r="R1874" i="1"/>
  <c r="M635" i="1"/>
  <c r="N635" i="1"/>
  <c r="P635" i="1" s="1"/>
  <c r="R635" i="1"/>
  <c r="M2410" i="1"/>
  <c r="R2410" i="1"/>
  <c r="N2410" i="1"/>
  <c r="N2175" i="1"/>
  <c r="R2175" i="1"/>
  <c r="M2175" i="1"/>
  <c r="P1984" i="1"/>
  <c r="R1217" i="1"/>
  <c r="N1217" i="1"/>
  <c r="M1217" i="1"/>
  <c r="N954" i="1"/>
  <c r="P954" i="1" s="1"/>
  <c r="R954" i="1"/>
  <c r="M954" i="1"/>
  <c r="M836" i="1"/>
  <c r="R836" i="1"/>
  <c r="N836" i="1"/>
  <c r="N1136" i="1"/>
  <c r="R1136" i="1"/>
  <c r="M1136" i="1"/>
  <c r="R1927" i="1"/>
  <c r="M1927" i="1"/>
  <c r="N1927" i="1"/>
  <c r="N1185" i="1"/>
  <c r="M1185" i="1"/>
  <c r="R1185" i="1"/>
  <c r="M877" i="1"/>
  <c r="N877" i="1"/>
  <c r="R877" i="1"/>
  <c r="N648" i="1"/>
  <c r="M648" i="1"/>
  <c r="R648" i="1"/>
  <c r="R1682" i="1"/>
  <c r="N1682" i="1"/>
  <c r="M1682" i="1"/>
  <c r="N638" i="1"/>
  <c r="R638" i="1"/>
  <c r="M638" i="1"/>
  <c r="M2400" i="1"/>
  <c r="R2400" i="1"/>
  <c r="N2400" i="1"/>
  <c r="R1455" i="1"/>
  <c r="N1455" i="1"/>
  <c r="M1455" i="1"/>
  <c r="N1092" i="1"/>
  <c r="M1092" i="1"/>
  <c r="R1092" i="1"/>
  <c r="M579" i="1"/>
  <c r="N579" i="1"/>
  <c r="R579" i="1"/>
  <c r="N1373" i="1"/>
  <c r="R1373" i="1"/>
  <c r="M1373" i="1"/>
  <c r="N1122" i="1"/>
  <c r="M1122" i="1"/>
  <c r="R1122" i="1"/>
  <c r="R1052" i="1"/>
  <c r="M1052" i="1"/>
  <c r="N1052" i="1"/>
  <c r="R1832" i="1"/>
  <c r="M1832" i="1"/>
  <c r="N1832" i="1"/>
  <c r="R2083" i="1"/>
  <c r="N2083" i="1"/>
  <c r="M2083" i="1"/>
  <c r="N1341" i="1"/>
  <c r="M1341" i="1"/>
  <c r="R1341" i="1"/>
  <c r="N1033" i="1"/>
  <c r="R1033" i="1"/>
  <c r="M1033" i="1"/>
  <c r="N1022" i="1"/>
  <c r="M1022" i="1"/>
  <c r="R1022" i="1"/>
  <c r="N2026" i="1"/>
  <c r="R2026" i="1"/>
  <c r="M2026" i="1"/>
  <c r="M659" i="1"/>
  <c r="N659" i="1"/>
  <c r="R659" i="1"/>
  <c r="R1188" i="1"/>
  <c r="M1188" i="1"/>
  <c r="N1188" i="1"/>
  <c r="M1799" i="1"/>
  <c r="N1799" i="1"/>
  <c r="R1799" i="1"/>
  <c r="N1463" i="1"/>
  <c r="M1463" i="1"/>
  <c r="R1463" i="1"/>
  <c r="M1622" i="1"/>
  <c r="N1622" i="1"/>
  <c r="R1622" i="1"/>
  <c r="R1397" i="1"/>
  <c r="N1397" i="1"/>
  <c r="M1397" i="1"/>
  <c r="N1146" i="1"/>
  <c r="P1146" i="1" s="1"/>
  <c r="M1146" i="1"/>
  <c r="R1146" i="1"/>
  <c r="M1100" i="1"/>
  <c r="N1100" i="1"/>
  <c r="R1100" i="1"/>
  <c r="R1928" i="1"/>
  <c r="M1928" i="1"/>
  <c r="N1928" i="1"/>
  <c r="M2107" i="1"/>
  <c r="N2107" i="1"/>
  <c r="R2107" i="1"/>
  <c r="R1365" i="1"/>
  <c r="N1365" i="1"/>
  <c r="M1365" i="1"/>
  <c r="M1057" i="1"/>
  <c r="R1057" i="1"/>
  <c r="N1057" i="1"/>
  <c r="M1080" i="1"/>
  <c r="R1080" i="1"/>
  <c r="N1080" i="1"/>
  <c r="R2076" i="1"/>
  <c r="N2076" i="1"/>
  <c r="M2076" i="1"/>
  <c r="R758" i="1"/>
  <c r="N758" i="1"/>
  <c r="M758" i="1"/>
  <c r="N1286" i="1"/>
  <c r="M1286" i="1"/>
  <c r="R1286" i="1"/>
  <c r="N1850" i="1"/>
  <c r="R1850" i="1"/>
  <c r="M1850" i="1"/>
  <c r="N1811" i="1"/>
  <c r="M1811" i="1"/>
  <c r="R1811" i="1"/>
  <c r="M1886" i="1"/>
  <c r="N1886" i="1"/>
  <c r="R1886" i="1"/>
  <c r="M1265" i="1"/>
  <c r="N1265" i="1"/>
  <c r="R1265" i="1"/>
  <c r="R1002" i="1"/>
  <c r="M1002" i="1"/>
  <c r="N1002" i="1"/>
  <c r="M908" i="1"/>
  <c r="N908" i="1"/>
  <c r="R908" i="1"/>
  <c r="M1364" i="1"/>
  <c r="N1364" i="1"/>
  <c r="R1364" i="1"/>
  <c r="N1975" i="1"/>
  <c r="M1975" i="1"/>
  <c r="R1975" i="1"/>
  <c r="M1233" i="1"/>
  <c r="N1233" i="1"/>
  <c r="R1233" i="1"/>
  <c r="N925" i="1"/>
  <c r="M925" i="1"/>
  <c r="R925" i="1"/>
  <c r="M760" i="1"/>
  <c r="R760" i="1"/>
  <c r="N760" i="1"/>
  <c r="M1788" i="1"/>
  <c r="N1788" i="1"/>
  <c r="R1788" i="1"/>
  <c r="R1091" i="1"/>
  <c r="N1091" i="1"/>
  <c r="M1091" i="1"/>
  <c r="R636" i="1"/>
  <c r="M636" i="1"/>
  <c r="N636" i="1"/>
  <c r="N1562" i="1"/>
  <c r="R1562" i="1"/>
  <c r="M1562" i="1"/>
  <c r="N1751" i="1"/>
  <c r="R1751" i="1"/>
  <c r="M1751" i="1"/>
  <c r="R1620" i="1"/>
  <c r="N1620" i="1"/>
  <c r="M1620" i="1"/>
  <c r="P1997" i="1"/>
  <c r="P1280" i="1"/>
  <c r="P1139" i="1"/>
  <c r="P2052" i="1"/>
  <c r="P1906" i="1"/>
  <c r="P1130" i="1"/>
  <c r="P857" i="1"/>
  <c r="P2000" i="1"/>
  <c r="O1646" i="1"/>
  <c r="P1957" i="1"/>
  <c r="P649" i="1"/>
  <c r="O1524" i="1"/>
  <c r="O1526" i="1"/>
  <c r="O1626" i="1"/>
  <c r="M2296" i="1"/>
  <c r="R2296" i="1"/>
  <c r="N2296" i="1"/>
  <c r="R829" i="1"/>
  <c r="M829" i="1"/>
  <c r="N829" i="1"/>
  <c r="N749" i="1"/>
  <c r="M749" i="1"/>
  <c r="R749" i="1"/>
  <c r="R1768" i="1"/>
  <c r="M1768" i="1"/>
  <c r="N1768" i="1"/>
  <c r="R2047" i="1"/>
  <c r="N2047" i="1"/>
  <c r="M2047" i="1"/>
  <c r="N1719" i="1"/>
  <c r="M1719" i="1"/>
  <c r="R1719" i="1"/>
  <c r="M1978" i="1"/>
  <c r="R1978" i="1"/>
  <c r="N1978" i="1"/>
  <c r="M1344" i="1"/>
  <c r="R1344" i="1"/>
  <c r="N1344" i="1"/>
  <c r="R1753" i="1"/>
  <c r="M1753" i="1"/>
  <c r="N1753" i="1"/>
  <c r="M2340" i="1"/>
  <c r="N2340" i="1"/>
  <c r="R2340" i="1"/>
  <c r="M859" i="1"/>
  <c r="R859" i="1"/>
  <c r="N859" i="1"/>
  <c r="O1608" i="1"/>
  <c r="R2327" i="1"/>
  <c r="M2327" i="1"/>
  <c r="N2327" i="1"/>
  <c r="P2327" i="1" s="1"/>
  <c r="N2258" i="1"/>
  <c r="R2258" i="1"/>
  <c r="M2258" i="1"/>
  <c r="R879" i="1"/>
  <c r="M879" i="1"/>
  <c r="N879" i="1"/>
  <c r="M1291" i="1"/>
  <c r="N1291" i="1"/>
  <c r="R1291" i="1"/>
  <c r="N727" i="1"/>
  <c r="R727" i="1"/>
  <c r="M727" i="1"/>
  <c r="N1203" i="1"/>
  <c r="R1203" i="1"/>
  <c r="M1203" i="1"/>
  <c r="N2139" i="1"/>
  <c r="R2139" i="1"/>
  <c r="M2139" i="1"/>
  <c r="M791" i="1"/>
  <c r="N791" i="1"/>
  <c r="R791" i="1"/>
  <c r="R1157" i="1"/>
  <c r="N1157" i="1"/>
  <c r="M1157" i="1"/>
  <c r="N788" i="1"/>
  <c r="R788" i="1"/>
  <c r="M788" i="1"/>
  <c r="M1125" i="1"/>
  <c r="R1125" i="1"/>
  <c r="N1125" i="1"/>
  <c r="M817" i="1"/>
  <c r="N817" i="1"/>
  <c r="R817" i="1"/>
  <c r="R2545" i="1"/>
  <c r="N2545" i="1"/>
  <c r="M2545" i="1"/>
  <c r="R1551" i="1"/>
  <c r="N1551" i="1"/>
  <c r="M1551" i="1"/>
  <c r="M2524" i="1"/>
  <c r="N2524" i="1"/>
  <c r="R2524" i="1"/>
  <c r="M2450" i="1"/>
  <c r="R2450" i="1"/>
  <c r="N2450" i="1"/>
  <c r="M1934" i="1"/>
  <c r="N1934" i="1"/>
  <c r="R1934" i="1"/>
  <c r="R593" i="1"/>
  <c r="M593" i="1"/>
  <c r="N593" i="1"/>
  <c r="R2321" i="1"/>
  <c r="M2321" i="1"/>
  <c r="N2321" i="1"/>
  <c r="M2094" i="1"/>
  <c r="N2094" i="1"/>
  <c r="R2094" i="1"/>
  <c r="N2468" i="1"/>
  <c r="M2468" i="1"/>
  <c r="R2468" i="1"/>
  <c r="M1303" i="1"/>
  <c r="R1303" i="1"/>
  <c r="N1303" i="1"/>
  <c r="R1270" i="1"/>
  <c r="N1270" i="1"/>
  <c r="M1270" i="1"/>
  <c r="M2289" i="1"/>
  <c r="R2289" i="1"/>
  <c r="N2289" i="1"/>
  <c r="R1981" i="1"/>
  <c r="N1981" i="1"/>
  <c r="M1981" i="1"/>
  <c r="R1058" i="1"/>
  <c r="M1058" i="1"/>
  <c r="N1058" i="1"/>
  <c r="M935" i="1"/>
  <c r="N935" i="1"/>
  <c r="R935" i="1"/>
  <c r="R1924" i="1"/>
  <c r="M1924" i="1"/>
  <c r="N1924" i="1"/>
  <c r="N1394" i="1"/>
  <c r="M1394" i="1"/>
  <c r="R1394" i="1"/>
  <c r="M2278" i="1"/>
  <c r="N2278" i="1"/>
  <c r="R2278" i="1"/>
  <c r="M2282" i="1"/>
  <c r="N2282" i="1"/>
  <c r="P2282" i="1" s="1"/>
  <c r="R2282" i="1"/>
  <c r="M1901" i="1"/>
  <c r="N1901" i="1"/>
  <c r="R1901" i="1"/>
  <c r="M1662" i="1"/>
  <c r="R1662" i="1"/>
  <c r="N1662" i="1"/>
  <c r="R1844" i="1"/>
  <c r="M1844" i="1"/>
  <c r="N1844" i="1"/>
  <c r="N883" i="1"/>
  <c r="M883" i="1"/>
  <c r="R883" i="1"/>
  <c r="R668" i="1"/>
  <c r="M668" i="1"/>
  <c r="N668" i="1"/>
  <c r="M1869" i="1"/>
  <c r="R1869" i="1"/>
  <c r="N1869" i="1"/>
  <c r="R1561" i="1"/>
  <c r="M1561" i="1"/>
  <c r="N1561" i="1"/>
  <c r="N2115" i="1"/>
  <c r="M2115" i="1"/>
  <c r="R2115" i="1"/>
  <c r="N1815" i="1"/>
  <c r="R1815" i="1"/>
  <c r="M1815" i="1"/>
  <c r="M902" i="1"/>
  <c r="N902" i="1"/>
  <c r="R902" i="1"/>
  <c r="N1190" i="1"/>
  <c r="M1190" i="1"/>
  <c r="R1190" i="1"/>
  <c r="N1468" i="1"/>
  <c r="R1468" i="1"/>
  <c r="M1468" i="1"/>
  <c r="N815" i="1"/>
  <c r="M815" i="1"/>
  <c r="R815" i="1"/>
  <c r="N1654" i="1"/>
  <c r="R1654" i="1"/>
  <c r="M1654" i="1"/>
  <c r="P1212" i="1"/>
  <c r="R761" i="1"/>
  <c r="N761" i="1"/>
  <c r="M761" i="1"/>
  <c r="N2489" i="1"/>
  <c r="M2489" i="1"/>
  <c r="R2489" i="1"/>
  <c r="N2262" i="1"/>
  <c r="M2262" i="1"/>
  <c r="R2262" i="1"/>
  <c r="R754" i="1"/>
  <c r="M754" i="1"/>
  <c r="N754" i="1"/>
  <c r="R1471" i="1"/>
  <c r="M1471" i="1"/>
  <c r="N1471" i="1"/>
  <c r="N729" i="1"/>
  <c r="M729" i="1"/>
  <c r="R729" i="1"/>
  <c r="M2457" i="1"/>
  <c r="R2457" i="1"/>
  <c r="N2457" i="1"/>
  <c r="R2149" i="1"/>
  <c r="M2149" i="1"/>
  <c r="N2149" i="1"/>
  <c r="N1427" i="1"/>
  <c r="M1427" i="1"/>
  <c r="R1427" i="1"/>
  <c r="M1478" i="1"/>
  <c r="N1478" i="1"/>
  <c r="O1478" i="1" s="1"/>
  <c r="R1478" i="1"/>
  <c r="R2292" i="1"/>
  <c r="M2292" i="1"/>
  <c r="N2292" i="1"/>
  <c r="M1798" i="1"/>
  <c r="R1798" i="1"/>
  <c r="N1798" i="1"/>
  <c r="N1492" i="1"/>
  <c r="M1492" i="1"/>
  <c r="R1492" i="1"/>
  <c r="M1918" i="1"/>
  <c r="N1918" i="1"/>
  <c r="R1918" i="1"/>
  <c r="R1061" i="1"/>
  <c r="N1061" i="1"/>
  <c r="M1061" i="1"/>
  <c r="R798" i="1"/>
  <c r="M798" i="1"/>
  <c r="N798" i="1"/>
  <c r="M569" i="1"/>
  <c r="R569" i="1"/>
  <c r="R1222" i="1"/>
  <c r="N1222" i="1"/>
  <c r="M1222" i="1"/>
  <c r="R1771" i="1"/>
  <c r="N1771" i="1"/>
  <c r="M1771" i="1"/>
  <c r="M1029" i="1"/>
  <c r="N1029" i="1"/>
  <c r="R1029" i="1"/>
  <c r="N721" i="1"/>
  <c r="R721" i="1"/>
  <c r="M721" i="1"/>
  <c r="N2449" i="1"/>
  <c r="P2449" i="1" s="1"/>
  <c r="R2449" i="1"/>
  <c r="M2449" i="1"/>
  <c r="R1330" i="1"/>
  <c r="M1330" i="1"/>
  <c r="N1330" i="1"/>
  <c r="R2266" i="1"/>
  <c r="N2266" i="1"/>
  <c r="M2266" i="1"/>
  <c r="M2243" i="1"/>
  <c r="N2243" i="1"/>
  <c r="R2243" i="1"/>
  <c r="M1046" i="1"/>
  <c r="N1046" i="1"/>
  <c r="R1046" i="1"/>
  <c r="M2303" i="1"/>
  <c r="N2303" i="1"/>
  <c r="P2303" i="1" s="1"/>
  <c r="R2303" i="1"/>
  <c r="N2378" i="1"/>
  <c r="M2378" i="1"/>
  <c r="R2378" i="1"/>
  <c r="O1695" i="1"/>
  <c r="M1361" i="1"/>
  <c r="N1361" i="1"/>
  <c r="R1361" i="1"/>
  <c r="M1110" i="1"/>
  <c r="R1110" i="1"/>
  <c r="N1110" i="1"/>
  <c r="M1040" i="1"/>
  <c r="R1040" i="1"/>
  <c r="N1040" i="1"/>
  <c r="N1784" i="1"/>
  <c r="M1784" i="1"/>
  <c r="R1784" i="1"/>
  <c r="M2071" i="1"/>
  <c r="N2071" i="1"/>
  <c r="R2071" i="1"/>
  <c r="N1329" i="1"/>
  <c r="R1329" i="1"/>
  <c r="M1329" i="1"/>
  <c r="R1021" i="1"/>
  <c r="M1021" i="1"/>
  <c r="N1021" i="1"/>
  <c r="R995" i="1"/>
  <c r="M995" i="1"/>
  <c r="N995" i="1"/>
  <c r="P995" i="1" s="1"/>
  <c r="M1996" i="1"/>
  <c r="N1996" i="1"/>
  <c r="R1996" i="1"/>
  <c r="M623" i="1"/>
  <c r="N623" i="1"/>
  <c r="P623" i="1" s="1"/>
  <c r="R623" i="1"/>
  <c r="M1154" i="1"/>
  <c r="R1154" i="1"/>
  <c r="N1154" i="1"/>
  <c r="N1774" i="1"/>
  <c r="M1774" i="1"/>
  <c r="R1774" i="1"/>
  <c r="R1294" i="1"/>
  <c r="M1294" i="1"/>
  <c r="N1294" i="1"/>
  <c r="P1294" i="1" s="1"/>
  <c r="R1466" i="1"/>
  <c r="M1466" i="1"/>
  <c r="N1466" i="1"/>
  <c r="O1466" i="1" s="1"/>
  <c r="P988" i="1"/>
  <c r="N1517" i="1"/>
  <c r="R1517" i="1"/>
  <c r="M1517" i="1"/>
  <c r="M1266" i="1"/>
  <c r="N1266" i="1"/>
  <c r="R1266" i="1"/>
  <c r="M1268" i="1"/>
  <c r="R1268" i="1"/>
  <c r="N1268" i="1"/>
  <c r="R2408" i="1"/>
  <c r="M2408" i="1"/>
  <c r="N2408" i="1"/>
  <c r="R2227" i="1"/>
  <c r="N2227" i="1"/>
  <c r="M2227" i="1"/>
  <c r="M1485" i="1"/>
  <c r="N1485" i="1"/>
  <c r="R1485" i="1"/>
  <c r="R1177" i="1"/>
  <c r="M1177" i="1"/>
  <c r="N1177" i="1"/>
  <c r="M1347" i="1"/>
  <c r="R1347" i="1"/>
  <c r="N1347" i="1"/>
  <c r="N2339" i="1"/>
  <c r="R2339" i="1"/>
  <c r="M2339" i="1"/>
  <c r="R1140" i="1"/>
  <c r="N1140" i="1"/>
  <c r="M1140" i="1"/>
  <c r="R1670" i="1"/>
  <c r="M1670" i="1"/>
  <c r="N1670" i="1"/>
  <c r="M2112" i="1"/>
  <c r="N2112" i="1"/>
  <c r="R2112" i="1"/>
  <c r="M1884" i="1"/>
  <c r="N1884" i="1"/>
  <c r="P1884" i="1" s="1"/>
  <c r="R1884" i="1"/>
  <c r="N1260" i="1"/>
  <c r="R1260" i="1"/>
  <c r="M1260" i="1"/>
  <c r="N1541" i="1"/>
  <c r="O1541" i="1" s="1"/>
  <c r="M1541" i="1"/>
  <c r="R1541" i="1"/>
  <c r="M1290" i="1"/>
  <c r="N1290" i="1"/>
  <c r="R1290" i="1"/>
  <c r="R1316" i="1"/>
  <c r="N1316" i="1"/>
  <c r="M1316" i="1"/>
  <c r="R2528" i="1"/>
  <c r="M2528" i="1"/>
  <c r="N2528" i="1"/>
  <c r="N2251" i="1"/>
  <c r="M2251" i="1"/>
  <c r="R2251" i="1"/>
  <c r="N1509" i="1"/>
  <c r="M1509" i="1"/>
  <c r="R1509" i="1"/>
  <c r="R1201" i="1"/>
  <c r="N1201" i="1"/>
  <c r="M1201" i="1"/>
  <c r="M1395" i="1"/>
  <c r="N1395" i="1"/>
  <c r="R1395" i="1"/>
  <c r="N2390" i="1"/>
  <c r="R2390" i="1"/>
  <c r="M2390" i="1"/>
  <c r="R1552" i="1"/>
  <c r="N1552" i="1"/>
  <c r="M1552" i="1"/>
  <c r="R1750" i="1"/>
  <c r="N1750" i="1"/>
  <c r="M1750" i="1"/>
  <c r="N2164" i="1"/>
  <c r="R2164" i="1"/>
  <c r="M2164" i="1"/>
  <c r="N2255" i="1"/>
  <c r="P2255" i="1" s="1"/>
  <c r="R2255" i="1"/>
  <c r="M2255" i="1"/>
  <c r="N1414" i="1"/>
  <c r="M1414" i="1"/>
  <c r="R1414" i="1"/>
  <c r="R1409" i="1"/>
  <c r="N1409" i="1"/>
  <c r="M1409" i="1"/>
  <c r="M1158" i="1"/>
  <c r="N1158" i="1"/>
  <c r="R1158" i="1"/>
  <c r="M1112" i="1"/>
  <c r="N1112" i="1"/>
  <c r="R1112" i="1"/>
  <c r="R1976" i="1"/>
  <c r="M1976" i="1"/>
  <c r="N1976" i="1"/>
  <c r="M2119" i="1"/>
  <c r="N2119" i="1"/>
  <c r="R2119" i="1"/>
  <c r="N1377" i="1"/>
  <c r="R1377" i="1"/>
  <c r="M1377" i="1"/>
  <c r="M1069" i="1"/>
  <c r="N1069" i="1"/>
  <c r="R1069" i="1"/>
  <c r="M1107" i="1"/>
  <c r="N1107" i="1"/>
  <c r="R1107" i="1"/>
  <c r="M2102" i="1"/>
  <c r="N2102" i="1"/>
  <c r="R2102" i="1"/>
  <c r="N794" i="1"/>
  <c r="M794" i="1"/>
  <c r="R794" i="1"/>
  <c r="R1312" i="1"/>
  <c r="M1312" i="1"/>
  <c r="N1312" i="1"/>
  <c r="N1876" i="1"/>
  <c r="R1876" i="1"/>
  <c r="M1876" i="1"/>
  <c r="N1994" i="1"/>
  <c r="R1994" i="1"/>
  <c r="M1994" i="1"/>
  <c r="R2015" i="1"/>
  <c r="N2015" i="1"/>
  <c r="M2015" i="1"/>
  <c r="P1167" i="1"/>
  <c r="P1123" i="1"/>
  <c r="P626" i="1"/>
  <c r="O1378" i="1"/>
  <c r="P1001" i="1"/>
  <c r="P1174" i="1"/>
  <c r="M715" i="1"/>
  <c r="N715" i="1"/>
  <c r="R715" i="1"/>
  <c r="R1879" i="1"/>
  <c r="N1879" i="1"/>
  <c r="M1879" i="1"/>
  <c r="N2267" i="1"/>
  <c r="R2267" i="1"/>
  <c r="M2267" i="1"/>
  <c r="R936" i="1"/>
  <c r="M936" i="1"/>
  <c r="N936" i="1"/>
  <c r="P936" i="1" s="1"/>
  <c r="M1983" i="1"/>
  <c r="R1983" i="1"/>
  <c r="N1983" i="1"/>
  <c r="M824" i="1"/>
  <c r="R824" i="1"/>
  <c r="N824" i="1"/>
  <c r="P2144" i="1"/>
  <c r="R1420" i="1"/>
  <c r="N1420" i="1"/>
  <c r="M1420" i="1"/>
  <c r="N2117" i="1"/>
  <c r="M2117" i="1"/>
  <c r="R2117" i="1"/>
  <c r="N967" i="1"/>
  <c r="M967" i="1"/>
  <c r="R967" i="1"/>
  <c r="P1170" i="1"/>
  <c r="N596" i="1"/>
  <c r="R596" i="1"/>
  <c r="M596" i="1"/>
  <c r="N2336" i="1"/>
  <c r="R2336" i="1"/>
  <c r="M2336" i="1"/>
  <c r="N2309" i="1"/>
  <c r="P2309" i="1" s="1"/>
  <c r="M2309" i="1"/>
  <c r="R2309" i="1"/>
  <c r="M1969" i="1"/>
  <c r="N1969" i="1"/>
  <c r="R1969" i="1"/>
  <c r="M2224" i="1"/>
  <c r="R2224" i="1"/>
  <c r="N2224" i="1"/>
  <c r="R1444" i="1"/>
  <c r="M1444" i="1"/>
  <c r="N1444" i="1"/>
  <c r="N716" i="1"/>
  <c r="R716" i="1"/>
  <c r="M716" i="1"/>
  <c r="M2565" i="1"/>
  <c r="N2565" i="1"/>
  <c r="R2565" i="1"/>
  <c r="M1013" i="1"/>
  <c r="N1013" i="1"/>
  <c r="P1013" i="1" s="1"/>
  <c r="R1013" i="1"/>
  <c r="R2401" i="1"/>
  <c r="M2401" i="1"/>
  <c r="N2401" i="1"/>
  <c r="M894" i="1"/>
  <c r="N894" i="1"/>
  <c r="R894" i="1"/>
  <c r="R1867" i="1"/>
  <c r="M1867" i="1"/>
  <c r="N1867" i="1"/>
  <c r="M1883" i="1"/>
  <c r="N1883" i="1"/>
  <c r="P1883" i="1" s="1"/>
  <c r="R1883" i="1"/>
  <c r="M956" i="1"/>
  <c r="R956" i="1"/>
  <c r="N956" i="1"/>
  <c r="M851" i="1"/>
  <c r="N851" i="1"/>
  <c r="R851" i="1"/>
  <c r="M2306" i="1"/>
  <c r="N2306" i="1"/>
  <c r="R2306" i="1"/>
  <c r="N2045" i="1"/>
  <c r="M2045" i="1"/>
  <c r="R2045" i="1"/>
  <c r="N1806" i="1"/>
  <c r="M1806" i="1"/>
  <c r="R1806" i="1"/>
  <c r="M2048" i="1"/>
  <c r="N2048" i="1"/>
  <c r="R2048" i="1"/>
  <c r="M1027" i="1"/>
  <c r="N1027" i="1"/>
  <c r="R1027" i="1"/>
  <c r="N1808" i="1"/>
  <c r="M1808" i="1"/>
  <c r="R1808" i="1"/>
  <c r="N2013" i="1"/>
  <c r="R2013" i="1"/>
  <c r="M2013" i="1"/>
  <c r="N1705" i="1"/>
  <c r="R1705" i="1"/>
  <c r="M1705" i="1"/>
  <c r="N2403" i="1"/>
  <c r="M2403" i="1"/>
  <c r="R2403" i="1"/>
  <c r="N2183" i="1"/>
  <c r="R2183" i="1"/>
  <c r="M2183" i="1"/>
  <c r="M1308" i="1"/>
  <c r="R1308" i="1"/>
  <c r="N1308" i="1"/>
  <c r="N628" i="1"/>
  <c r="M628" i="1"/>
  <c r="R628" i="1"/>
  <c r="N2272" i="1"/>
  <c r="R2272" i="1"/>
  <c r="M2272" i="1"/>
  <c r="N1574" i="1"/>
  <c r="M1574" i="1"/>
  <c r="R1574" i="1"/>
  <c r="M2488" i="1"/>
  <c r="R2488" i="1"/>
  <c r="N2488" i="1"/>
  <c r="N905" i="1"/>
  <c r="R905" i="1"/>
  <c r="M905" i="1"/>
  <c r="R630" i="1"/>
  <c r="N630" i="1"/>
  <c r="M630" i="1"/>
  <c r="N2418" i="1"/>
  <c r="R2418" i="1"/>
  <c r="M2418" i="1"/>
  <c r="N1006" i="1"/>
  <c r="M1006" i="1"/>
  <c r="R1006" i="1"/>
  <c r="M1615" i="1"/>
  <c r="R1615" i="1"/>
  <c r="N1615" i="1"/>
  <c r="R873" i="1"/>
  <c r="M873" i="1"/>
  <c r="N873" i="1"/>
  <c r="R1078" i="1"/>
  <c r="N1078" i="1"/>
  <c r="M1078" i="1"/>
  <c r="M2293" i="1"/>
  <c r="N2293" i="1"/>
  <c r="R2293" i="1"/>
  <c r="R892" i="1"/>
  <c r="N892" i="1"/>
  <c r="M892" i="1"/>
  <c r="M1846" i="1"/>
  <c r="R1846" i="1"/>
  <c r="N1846" i="1"/>
  <c r="M1823" i="1"/>
  <c r="R1823" i="1"/>
  <c r="N1823" i="1"/>
  <c r="M600" i="1"/>
  <c r="N600" i="1"/>
  <c r="R600" i="1"/>
  <c r="R2338" i="1"/>
  <c r="M2338" i="1"/>
  <c r="N2338" i="1"/>
  <c r="N2050" i="1"/>
  <c r="M2050" i="1"/>
  <c r="R2050" i="1"/>
  <c r="M1205" i="1"/>
  <c r="R1205" i="1"/>
  <c r="N1205" i="1"/>
  <c r="M942" i="1"/>
  <c r="N942" i="1"/>
  <c r="P942" i="1" s="1"/>
  <c r="R942" i="1"/>
  <c r="M812" i="1"/>
  <c r="N812" i="1"/>
  <c r="R812" i="1"/>
  <c r="M1064" i="1"/>
  <c r="N1064" i="1"/>
  <c r="R1064" i="1"/>
  <c r="N1915" i="1"/>
  <c r="R1915" i="1"/>
  <c r="M1915" i="1"/>
  <c r="M1173" i="1"/>
  <c r="N1173" i="1"/>
  <c r="R1173" i="1"/>
  <c r="R865" i="1"/>
  <c r="M865" i="1"/>
  <c r="N865" i="1"/>
  <c r="M616" i="1"/>
  <c r="N616" i="1"/>
  <c r="R616" i="1"/>
  <c r="N1656" i="1"/>
  <c r="M1656" i="1"/>
  <c r="R1656" i="1"/>
  <c r="M2483" i="1"/>
  <c r="N2483" i="1"/>
  <c r="R2483" i="1"/>
  <c r="N2556" i="1"/>
  <c r="R2556" i="1"/>
  <c r="M2556" i="1"/>
  <c r="R1428" i="1"/>
  <c r="M1428" i="1"/>
  <c r="N1428" i="1"/>
  <c r="N676" i="1"/>
  <c r="R676" i="1"/>
  <c r="M676" i="1"/>
  <c r="M2567" i="1"/>
  <c r="R2567" i="1"/>
  <c r="N2567" i="1"/>
  <c r="P2166" i="1"/>
  <c r="R1505" i="1"/>
  <c r="M1505" i="1"/>
  <c r="N1505" i="1"/>
  <c r="R1254" i="1"/>
  <c r="M1254" i="1"/>
  <c r="N1254" i="1"/>
  <c r="M1256" i="1"/>
  <c r="N1256" i="1"/>
  <c r="R1256" i="1"/>
  <c r="N2360" i="1"/>
  <c r="M2360" i="1"/>
  <c r="R2360" i="1"/>
  <c r="R2215" i="1"/>
  <c r="M2215" i="1"/>
  <c r="N2215" i="1"/>
  <c r="M1473" i="1"/>
  <c r="N1473" i="1"/>
  <c r="R1473" i="1"/>
  <c r="M1165" i="1"/>
  <c r="N1165" i="1"/>
  <c r="R1165" i="1"/>
  <c r="M1323" i="1"/>
  <c r="R1323" i="1"/>
  <c r="N1323" i="1"/>
  <c r="N2314" i="1"/>
  <c r="R2314" i="1"/>
  <c r="M2314" i="1"/>
  <c r="N1070" i="1"/>
  <c r="R1070" i="1"/>
  <c r="M1070" i="1"/>
  <c r="R1644" i="1"/>
  <c r="M1644" i="1"/>
  <c r="N1644" i="1"/>
  <c r="R2087" i="1"/>
  <c r="M2087" i="1"/>
  <c r="N2087" i="1"/>
  <c r="N1680" i="1"/>
  <c r="R1680" i="1"/>
  <c r="M1680" i="1"/>
  <c r="R1156" i="1"/>
  <c r="M1156" i="1"/>
  <c r="N1156" i="1"/>
  <c r="P1156" i="1" s="1"/>
  <c r="P2361" i="1"/>
  <c r="R1661" i="1"/>
  <c r="M1661" i="1"/>
  <c r="N1661" i="1"/>
  <c r="R1410" i="1"/>
  <c r="N1410" i="1"/>
  <c r="M1410" i="1"/>
  <c r="N1472" i="1"/>
  <c r="R1472" i="1"/>
  <c r="M1472" i="1"/>
  <c r="M643" i="1"/>
  <c r="N643" i="1"/>
  <c r="R643" i="1"/>
  <c r="M2371" i="1"/>
  <c r="N2371" i="1"/>
  <c r="R2371" i="1"/>
  <c r="R1629" i="1"/>
  <c r="M1629" i="1"/>
  <c r="N1629" i="1"/>
  <c r="M1321" i="1"/>
  <c r="N1321" i="1"/>
  <c r="R1321" i="1"/>
  <c r="M1635" i="1"/>
  <c r="N1635" i="1"/>
  <c r="R1635" i="1"/>
  <c r="R1211" i="1"/>
  <c r="N1211" i="1"/>
  <c r="M1211" i="1"/>
  <c r="N2498" i="1"/>
  <c r="M2498" i="1"/>
  <c r="R2498" i="1"/>
  <c r="N2088" i="1"/>
  <c r="R2088" i="1"/>
  <c r="M2088" i="1"/>
  <c r="N2452" i="1"/>
  <c r="R2452" i="1"/>
  <c r="M2452" i="1"/>
  <c r="N2074" i="1"/>
  <c r="M2074" i="1"/>
  <c r="R2074" i="1"/>
  <c r="N575" i="1"/>
  <c r="R575" i="1"/>
  <c r="M575" i="1"/>
  <c r="N1685" i="1"/>
  <c r="O1685" i="1" s="1"/>
  <c r="R1685" i="1"/>
  <c r="M1685" i="1"/>
  <c r="N1434" i="1"/>
  <c r="R1434" i="1"/>
  <c r="M1434" i="1"/>
  <c r="M1508" i="1"/>
  <c r="N1508" i="1"/>
  <c r="R1508" i="1"/>
  <c r="M667" i="1"/>
  <c r="N667" i="1"/>
  <c r="R667" i="1"/>
  <c r="M2395" i="1"/>
  <c r="R2395" i="1"/>
  <c r="N2395" i="1"/>
  <c r="R1653" i="1"/>
  <c r="M1653" i="1"/>
  <c r="N1653" i="1"/>
  <c r="N1345" i="1"/>
  <c r="M1345" i="1"/>
  <c r="R1345" i="1"/>
  <c r="N1683" i="1"/>
  <c r="R1683" i="1"/>
  <c r="M1683" i="1"/>
  <c r="N1300" i="1"/>
  <c r="R1300" i="1"/>
  <c r="M1300" i="1"/>
  <c r="N2195" i="1"/>
  <c r="R2195" i="1"/>
  <c r="M2195" i="1"/>
  <c r="R2170" i="1"/>
  <c r="N2170" i="1"/>
  <c r="M2170" i="1"/>
  <c r="R671" i="1"/>
  <c r="M671" i="1"/>
  <c r="N671" i="1"/>
  <c r="M2512" i="1"/>
  <c r="N2512" i="1"/>
  <c r="P2512" i="1" s="1"/>
  <c r="R2512" i="1"/>
  <c r="M782" i="1"/>
  <c r="N782" i="1"/>
  <c r="R782" i="1"/>
  <c r="N1553" i="1"/>
  <c r="R1553" i="1"/>
  <c r="M1553" i="1"/>
  <c r="M1302" i="1"/>
  <c r="N1302" i="1"/>
  <c r="R1302" i="1"/>
  <c r="M1328" i="1"/>
  <c r="R1328" i="1"/>
  <c r="N1328" i="1"/>
  <c r="R598" i="1"/>
  <c r="M598" i="1"/>
  <c r="N598" i="1"/>
  <c r="M2263" i="1"/>
  <c r="R2263" i="1"/>
  <c r="N2263" i="1"/>
  <c r="N1521" i="1"/>
  <c r="M1521" i="1"/>
  <c r="R1521" i="1"/>
  <c r="R1213" i="1"/>
  <c r="M1213" i="1"/>
  <c r="N1213" i="1"/>
  <c r="P1213" i="1" s="1"/>
  <c r="R1419" i="1"/>
  <c r="N1419" i="1"/>
  <c r="M1419" i="1"/>
  <c r="M2415" i="1"/>
  <c r="R2415" i="1"/>
  <c r="N2415" i="1"/>
  <c r="N1840" i="1"/>
  <c r="M1840" i="1"/>
  <c r="R1840" i="1"/>
  <c r="N1775" i="1"/>
  <c r="R1775" i="1"/>
  <c r="M1775" i="1"/>
  <c r="R2194" i="1"/>
  <c r="N2194" i="1"/>
  <c r="M2194" i="1"/>
  <c r="R2386" i="1"/>
  <c r="M2386" i="1"/>
  <c r="N2386" i="1"/>
  <c r="M1499" i="1"/>
  <c r="R1499" i="1"/>
  <c r="N1499" i="1"/>
  <c r="P979" i="1"/>
  <c r="P1182" i="1"/>
  <c r="P1227" i="1"/>
  <c r="O1411" i="1"/>
  <c r="P1245" i="1"/>
  <c r="M1482" i="1"/>
  <c r="N1482" i="1"/>
  <c r="R1482" i="1"/>
  <c r="N2150" i="1"/>
  <c r="R2150" i="1"/>
  <c r="M2150" i="1"/>
  <c r="P887" i="1"/>
  <c r="M1169" i="1"/>
  <c r="N1169" i="1"/>
  <c r="R1169" i="1"/>
  <c r="M2554" i="1"/>
  <c r="R2554" i="1"/>
  <c r="N2554" i="1"/>
  <c r="M2477" i="1"/>
  <c r="N2477" i="1"/>
  <c r="P2477" i="1" s="1"/>
  <c r="R2477" i="1"/>
  <c r="R1655" i="1"/>
  <c r="M1655" i="1"/>
  <c r="N1655" i="1"/>
  <c r="O1655" i="1" s="1"/>
  <c r="M1337" i="1"/>
  <c r="N1337" i="1"/>
  <c r="R1337" i="1"/>
  <c r="N619" i="1"/>
  <c r="R619" i="1"/>
  <c r="M619" i="1"/>
  <c r="M1008" i="1"/>
  <c r="N1008" i="1"/>
  <c r="P1008" i="1" s="1"/>
  <c r="R1008" i="1"/>
  <c r="M2384" i="1"/>
  <c r="R2384" i="1"/>
  <c r="N2384" i="1"/>
  <c r="R1812" i="1"/>
  <c r="M1812" i="1"/>
  <c r="N1812" i="1"/>
  <c r="N839" i="1"/>
  <c r="R839" i="1"/>
  <c r="M839" i="1"/>
  <c r="O1770" i="1"/>
  <c r="M1319" i="1"/>
  <c r="N1319" i="1"/>
  <c r="O1319" i="1" s="1"/>
  <c r="R1319" i="1"/>
  <c r="R2436" i="1"/>
  <c r="M2436" i="1"/>
  <c r="N2436" i="1"/>
  <c r="N1295" i="1"/>
  <c r="M1295" i="1"/>
  <c r="R1295" i="1"/>
  <c r="P949" i="1"/>
  <c r="M1234" i="1"/>
  <c r="N1234" i="1"/>
  <c r="R1234" i="1"/>
  <c r="N2326" i="1"/>
  <c r="M2326" i="1"/>
  <c r="R2326" i="1"/>
  <c r="N1856" i="1"/>
  <c r="R1856" i="1"/>
  <c r="M1856" i="1"/>
  <c r="M2257" i="1"/>
  <c r="R2257" i="1"/>
  <c r="N2257" i="1"/>
  <c r="R2526" i="1"/>
  <c r="M2526" i="1"/>
  <c r="N2526" i="1"/>
  <c r="M1204" i="1"/>
  <c r="N1204" i="1"/>
  <c r="R1204" i="1"/>
  <c r="N740" i="1"/>
  <c r="R740" i="1"/>
  <c r="M740" i="1"/>
  <c r="N1301" i="1"/>
  <c r="R1301" i="1"/>
  <c r="M1301" i="1"/>
  <c r="M1269" i="1"/>
  <c r="R1269" i="1"/>
  <c r="N1269" i="1"/>
  <c r="M807" i="1"/>
  <c r="R807" i="1"/>
  <c r="N807" i="1"/>
  <c r="M1194" i="1"/>
  <c r="N1194" i="1"/>
  <c r="R1194" i="1"/>
  <c r="R2120" i="1"/>
  <c r="N2120" i="1"/>
  <c r="M2120" i="1"/>
  <c r="N1105" i="1"/>
  <c r="M1105" i="1"/>
  <c r="R1105" i="1"/>
  <c r="M1456" i="1"/>
  <c r="N1456" i="1"/>
  <c r="R1456" i="1"/>
  <c r="M881" i="1"/>
  <c r="R881" i="1"/>
  <c r="N881" i="1"/>
  <c r="N1791" i="1"/>
  <c r="M1791" i="1"/>
  <c r="R1791" i="1"/>
  <c r="N1636" i="1"/>
  <c r="M1636" i="1"/>
  <c r="R1636" i="1"/>
  <c r="N2437" i="1"/>
  <c r="P2437" i="1" s="1"/>
  <c r="M2437" i="1"/>
  <c r="R2437" i="1"/>
  <c r="R1736" i="1"/>
  <c r="N1736" i="1"/>
  <c r="O1736" i="1" s="1"/>
  <c r="M1736" i="1"/>
  <c r="R1009" i="1"/>
  <c r="M1009" i="1"/>
  <c r="N1009" i="1"/>
  <c r="R1970" i="1"/>
  <c r="M1970" i="1"/>
  <c r="N1970" i="1"/>
  <c r="N587" i="1"/>
  <c r="P587" i="1" s="1"/>
  <c r="M587" i="1"/>
  <c r="R587" i="1"/>
  <c r="M1744" i="1"/>
  <c r="R1744" i="1"/>
  <c r="N1744" i="1"/>
  <c r="R1094" i="1"/>
  <c r="M1094" i="1"/>
  <c r="N1094" i="1"/>
  <c r="R1096" i="1"/>
  <c r="N1096" i="1"/>
  <c r="M1096" i="1"/>
  <c r="M1649" i="1"/>
  <c r="N1649" i="1"/>
  <c r="O1649" i="1" s="1"/>
  <c r="R1649" i="1"/>
  <c r="M1398" i="1"/>
  <c r="R1398" i="1"/>
  <c r="N1398" i="1"/>
  <c r="R1460" i="1"/>
  <c r="M1460" i="1"/>
  <c r="N1460" i="1"/>
  <c r="M631" i="1"/>
  <c r="R631" i="1"/>
  <c r="N631" i="1"/>
  <c r="R2359" i="1"/>
  <c r="M2359" i="1"/>
  <c r="N2359" i="1"/>
  <c r="M1617" i="1"/>
  <c r="R1617" i="1"/>
  <c r="N1617" i="1"/>
  <c r="R1309" i="1"/>
  <c r="M1309" i="1"/>
  <c r="N1309" i="1"/>
  <c r="N1611" i="1"/>
  <c r="M1611" i="1"/>
  <c r="R1611" i="1"/>
  <c r="N1176" i="1"/>
  <c r="M1176" i="1"/>
  <c r="R1176" i="1"/>
  <c r="R2236" i="1"/>
  <c r="N2236" i="1"/>
  <c r="M2236" i="1"/>
  <c r="M2038" i="1"/>
  <c r="R2038" i="1"/>
  <c r="N2038" i="1"/>
  <c r="M2426" i="1"/>
  <c r="N2426" i="1"/>
  <c r="R2426" i="1"/>
  <c r="R1943" i="1"/>
  <c r="N1943" i="1"/>
  <c r="M1943" i="1"/>
  <c r="R2487" i="1"/>
  <c r="M2487" i="1"/>
  <c r="N2487" i="1"/>
  <c r="P2053" i="1"/>
  <c r="P1223" i="1"/>
  <c r="M1805" i="1"/>
  <c r="N1805" i="1"/>
  <c r="O1805" i="1" s="1"/>
  <c r="R1805" i="1"/>
  <c r="M1566" i="1"/>
  <c r="R1566" i="1"/>
  <c r="N1566" i="1"/>
  <c r="R1700" i="1"/>
  <c r="N1700" i="1"/>
  <c r="M1700" i="1"/>
  <c r="M787" i="1"/>
  <c r="N787" i="1"/>
  <c r="R787" i="1"/>
  <c r="N2515" i="1"/>
  <c r="R2515" i="1"/>
  <c r="M2515" i="1"/>
  <c r="R1773" i="1"/>
  <c r="M1773" i="1"/>
  <c r="N1773" i="1"/>
  <c r="M1465" i="1"/>
  <c r="R1465" i="1"/>
  <c r="N1465" i="1"/>
  <c r="M1923" i="1"/>
  <c r="N1923" i="1"/>
  <c r="R1923" i="1"/>
  <c r="R1607" i="1"/>
  <c r="M1607" i="1"/>
  <c r="N1607" i="1"/>
  <c r="R627" i="1"/>
  <c r="M627" i="1"/>
  <c r="N627" i="1"/>
  <c r="M2559" i="1"/>
  <c r="N2559" i="1"/>
  <c r="R2559" i="1"/>
  <c r="R712" i="1"/>
  <c r="M712" i="1"/>
  <c r="N712" i="1"/>
  <c r="M783" i="1"/>
  <c r="N783" i="1"/>
  <c r="R783" i="1"/>
  <c r="M959" i="1"/>
  <c r="R959" i="1"/>
  <c r="N959" i="1"/>
  <c r="O1333" i="1"/>
  <c r="P615" i="1"/>
  <c r="M1829" i="1"/>
  <c r="N1829" i="1"/>
  <c r="R1829" i="1"/>
  <c r="M1590" i="1"/>
  <c r="R1590" i="1"/>
  <c r="N1590" i="1"/>
  <c r="M1724" i="1"/>
  <c r="R1724" i="1"/>
  <c r="N1724" i="1"/>
  <c r="O1724" i="1" s="1"/>
  <c r="N811" i="1"/>
  <c r="M811" i="1"/>
  <c r="R811" i="1"/>
  <c r="R2539" i="1"/>
  <c r="M2539" i="1"/>
  <c r="N2539" i="1"/>
  <c r="M1797" i="1"/>
  <c r="N1797" i="1"/>
  <c r="R1797" i="1"/>
  <c r="M1489" i="1"/>
  <c r="N1489" i="1"/>
  <c r="R1489" i="1"/>
  <c r="R1971" i="1"/>
  <c r="N1971" i="1"/>
  <c r="M1971" i="1"/>
  <c r="M1658" i="1"/>
  <c r="N1658" i="1"/>
  <c r="O1658" i="1" s="1"/>
  <c r="R1658" i="1"/>
  <c r="M696" i="1"/>
  <c r="R696" i="1"/>
  <c r="N696" i="1"/>
  <c r="N672" i="1"/>
  <c r="M672" i="1"/>
  <c r="R672" i="1"/>
  <c r="N923" i="1"/>
  <c r="P923" i="1" s="1"/>
  <c r="M923" i="1"/>
  <c r="R923" i="1"/>
  <c r="R686" i="1"/>
  <c r="M686" i="1"/>
  <c r="N686" i="1"/>
  <c r="M1163" i="1"/>
  <c r="R1163" i="1"/>
  <c r="N1163" i="1"/>
  <c r="M1697" i="1"/>
  <c r="N1697" i="1"/>
  <c r="R1697" i="1"/>
  <c r="N1446" i="1"/>
  <c r="M1446" i="1"/>
  <c r="R1446" i="1"/>
  <c r="N1532" i="1"/>
  <c r="R1532" i="1"/>
  <c r="M1532" i="1"/>
  <c r="R679" i="1"/>
  <c r="N679" i="1"/>
  <c r="M679" i="1"/>
  <c r="M2407" i="1"/>
  <c r="R2407" i="1"/>
  <c r="N2407" i="1"/>
  <c r="N1665" i="1"/>
  <c r="R1665" i="1"/>
  <c r="M1665" i="1"/>
  <c r="R1357" i="1"/>
  <c r="N1357" i="1"/>
  <c r="M1357" i="1"/>
  <c r="M1707" i="1"/>
  <c r="N1707" i="1"/>
  <c r="R1707" i="1"/>
  <c r="N1332" i="1"/>
  <c r="M1332" i="1"/>
  <c r="R1332" i="1"/>
  <c r="M779" i="1"/>
  <c r="N779" i="1"/>
  <c r="R779" i="1"/>
  <c r="M2220" i="1"/>
  <c r="N2220" i="1"/>
  <c r="R2220" i="1"/>
  <c r="M842" i="1"/>
  <c r="N842" i="1"/>
  <c r="R842" i="1"/>
  <c r="N612" i="1"/>
  <c r="M612" i="1"/>
  <c r="R612" i="1"/>
  <c r="N1992" i="1"/>
  <c r="M1992" i="1"/>
  <c r="R1992" i="1"/>
  <c r="P570" i="1"/>
  <c r="P813" i="1"/>
  <c r="P2143" i="1"/>
  <c r="P1977" i="1"/>
  <c r="P2245" i="1"/>
  <c r="P957" i="1"/>
  <c r="O1438" i="1"/>
  <c r="P1102" i="1"/>
  <c r="P1284" i="1"/>
  <c r="N1779" i="1"/>
  <c r="M1779" i="1"/>
  <c r="R1779" i="1"/>
  <c r="R2068" i="1"/>
  <c r="M2068" i="1"/>
  <c r="N2068" i="1"/>
  <c r="M906" i="1"/>
  <c r="N906" i="1"/>
  <c r="R906" i="1"/>
  <c r="N752" i="1"/>
  <c r="R752" i="1"/>
  <c r="M752" i="1"/>
  <c r="M1137" i="1"/>
  <c r="N1137" i="1"/>
  <c r="R1137" i="1"/>
  <c r="R1342" i="1"/>
  <c r="M1342" i="1"/>
  <c r="N1342" i="1"/>
  <c r="M2250" i="1"/>
  <c r="N2250" i="1"/>
  <c r="R2250" i="1"/>
  <c r="M2445" i="1"/>
  <c r="R2445" i="1"/>
  <c r="N2445" i="1"/>
  <c r="N1450" i="1"/>
  <c r="R1450" i="1"/>
  <c r="M1450" i="1"/>
  <c r="N1016" i="1"/>
  <c r="R1016" i="1"/>
  <c r="M1016" i="1"/>
  <c r="M1305" i="1"/>
  <c r="R1305" i="1"/>
  <c r="N1305" i="1"/>
  <c r="N1671" i="1"/>
  <c r="M1671" i="1"/>
  <c r="R1671" i="1"/>
  <c r="M1386" i="1"/>
  <c r="R1386" i="1"/>
  <c r="N1386" i="1"/>
  <c r="M1605" i="1"/>
  <c r="N1605" i="1"/>
  <c r="R1605" i="1"/>
  <c r="R1297" i="1"/>
  <c r="M1297" i="1"/>
  <c r="N1297" i="1"/>
  <c r="N1104" i="1"/>
  <c r="R1104" i="1"/>
  <c r="M1104" i="1"/>
  <c r="R1730" i="1"/>
  <c r="M1730" i="1"/>
  <c r="N1730" i="1"/>
  <c r="R1937" i="1"/>
  <c r="M1937" i="1"/>
  <c r="N1937" i="1"/>
  <c r="P1937" i="1" s="1"/>
  <c r="R919" i="1"/>
  <c r="N919" i="1"/>
  <c r="M919" i="1"/>
  <c r="N1920" i="1"/>
  <c r="M1920" i="1"/>
  <c r="R1920" i="1"/>
  <c r="M746" i="1"/>
  <c r="N746" i="1"/>
  <c r="R746" i="1"/>
  <c r="R2132" i="1"/>
  <c r="N2132" i="1"/>
  <c r="M2132" i="1"/>
  <c r="M2290" i="1"/>
  <c r="N2290" i="1"/>
  <c r="R2290" i="1"/>
  <c r="M2518" i="1"/>
  <c r="R2518" i="1"/>
  <c r="N2518" i="1"/>
  <c r="M1099" i="1"/>
  <c r="N1099" i="1"/>
  <c r="R1099" i="1"/>
  <c r="M1777" i="1"/>
  <c r="N1777" i="1"/>
  <c r="R1777" i="1"/>
  <c r="N1479" i="1"/>
  <c r="M1479" i="1"/>
  <c r="R1479" i="1"/>
  <c r="M2256" i="1"/>
  <c r="N2256" i="1"/>
  <c r="R2256" i="1"/>
  <c r="N1746" i="1"/>
  <c r="R1746" i="1"/>
  <c r="M1746" i="1"/>
  <c r="N1184" i="1"/>
  <c r="M1184" i="1"/>
  <c r="R1184" i="1"/>
  <c r="N2027" i="1"/>
  <c r="R2027" i="1"/>
  <c r="M2027" i="1"/>
  <c r="N1514" i="1"/>
  <c r="O1514" i="1" s="1"/>
  <c r="M1514" i="1"/>
  <c r="R1514" i="1"/>
  <c r="N1131" i="1"/>
  <c r="R1131" i="1"/>
  <c r="M1131" i="1"/>
  <c r="O1772" i="1"/>
  <c r="O1525" i="1"/>
  <c r="P1277" i="1"/>
  <c r="O1334" i="1"/>
  <c r="N1638" i="1"/>
  <c r="R1638" i="1"/>
  <c r="M1638" i="1"/>
  <c r="N2067" i="1"/>
  <c r="M2067" i="1"/>
  <c r="R2067" i="1"/>
  <c r="N1019" i="1"/>
  <c r="P1019" i="1" s="1"/>
  <c r="R1019" i="1"/>
  <c r="M1019" i="1"/>
  <c r="M1464" i="1"/>
  <c r="N1464" i="1"/>
  <c r="R1464" i="1"/>
  <c r="N968" i="1"/>
  <c r="M968" i="1"/>
  <c r="R968" i="1"/>
  <c r="R973" i="1"/>
  <c r="N973" i="1"/>
  <c r="M973" i="1"/>
  <c r="M1894" i="1"/>
  <c r="N1894" i="1"/>
  <c r="R1894" i="1"/>
  <c r="R893" i="1"/>
  <c r="N893" i="1"/>
  <c r="M893" i="1"/>
  <c r="M1603" i="1"/>
  <c r="N1603" i="1"/>
  <c r="R1603" i="1"/>
  <c r="M863" i="1"/>
  <c r="R863" i="1"/>
  <c r="N863" i="1"/>
  <c r="P863" i="1" s="1"/>
  <c r="N2351" i="1"/>
  <c r="M2351" i="1"/>
  <c r="R2351" i="1"/>
  <c r="N1230" i="1"/>
  <c r="R1230" i="1"/>
  <c r="M1230" i="1"/>
  <c r="M2191" i="1"/>
  <c r="R2191" i="1"/>
  <c r="N2191" i="1"/>
  <c r="N1275" i="1"/>
  <c r="R1275" i="1"/>
  <c r="M1275" i="1"/>
  <c r="N2032" i="1"/>
  <c r="M2032" i="1"/>
  <c r="R2032" i="1"/>
  <c r="R763" i="1"/>
  <c r="M763" i="1"/>
  <c r="N763" i="1"/>
  <c r="R2491" i="1"/>
  <c r="M2491" i="1"/>
  <c r="N2491" i="1"/>
  <c r="R1441" i="1"/>
  <c r="N1441" i="1"/>
  <c r="M1441" i="1"/>
  <c r="M1875" i="1"/>
  <c r="N1875" i="1"/>
  <c r="R1875" i="1"/>
  <c r="R984" i="1"/>
  <c r="M984" i="1"/>
  <c r="N984" i="1"/>
  <c r="M2508" i="1"/>
  <c r="R2508" i="1"/>
  <c r="N2508" i="1"/>
  <c r="R748" i="1"/>
  <c r="N748" i="1"/>
  <c r="M748" i="1"/>
  <c r="P1048" i="1"/>
  <c r="N1842" i="1"/>
  <c r="R1842" i="1"/>
  <c r="M1842" i="1"/>
  <c r="R2240" i="1"/>
  <c r="M2240" i="1"/>
  <c r="N2240" i="1"/>
  <c r="N2475" i="1"/>
  <c r="R2475" i="1"/>
  <c r="M2475" i="1"/>
  <c r="R1392" i="1"/>
  <c r="M1392" i="1"/>
  <c r="N1392" i="1"/>
  <c r="R1780" i="1"/>
  <c r="M1780" i="1"/>
  <c r="N1780" i="1"/>
  <c r="M2010" i="1"/>
  <c r="N2010" i="1"/>
  <c r="R2010" i="1"/>
  <c r="N886" i="1"/>
  <c r="R886" i="1"/>
  <c r="M886" i="1"/>
  <c r="N1897" i="1"/>
  <c r="M1897" i="1"/>
  <c r="R1897" i="1"/>
  <c r="R695" i="1"/>
  <c r="M695" i="1"/>
  <c r="N695" i="1"/>
  <c r="R1742" i="1"/>
  <c r="M1742" i="1"/>
  <c r="N1742" i="1"/>
  <c r="N1575" i="1"/>
  <c r="M1575" i="1"/>
  <c r="R1575" i="1"/>
  <c r="O1385" i="1"/>
  <c r="R2261" i="1"/>
  <c r="M2261" i="1"/>
  <c r="N2261" i="1"/>
  <c r="M2034" i="1"/>
  <c r="N2034" i="1"/>
  <c r="R2034" i="1"/>
  <c r="N2372" i="1"/>
  <c r="M2372" i="1"/>
  <c r="R2372" i="1"/>
  <c r="R1243" i="1"/>
  <c r="M1243" i="1"/>
  <c r="N1243" i="1"/>
  <c r="N982" i="1"/>
  <c r="M982" i="1"/>
  <c r="R982" i="1"/>
  <c r="M2229" i="1"/>
  <c r="N2229" i="1"/>
  <c r="R2229" i="1"/>
  <c r="N914" i="1"/>
  <c r="R914" i="1"/>
  <c r="M914" i="1"/>
  <c r="M1792" i="1"/>
  <c r="N1792" i="1"/>
  <c r="R1792" i="1"/>
  <c r="M1960" i="1"/>
  <c r="N1960" i="1"/>
  <c r="R1960" i="1"/>
  <c r="R1911" i="1"/>
  <c r="M1911" i="1"/>
  <c r="N1911" i="1"/>
  <c r="R2129" i="1"/>
  <c r="M2129" i="1"/>
  <c r="N2129" i="1"/>
  <c r="M2180" i="1"/>
  <c r="N2180" i="1"/>
  <c r="P2180" i="1" s="1"/>
  <c r="R2180" i="1"/>
  <c r="M610" i="1"/>
  <c r="N610" i="1"/>
  <c r="R610" i="1"/>
  <c r="R1789" i="1"/>
  <c r="M1789" i="1"/>
  <c r="N1789" i="1"/>
  <c r="M2366" i="1"/>
  <c r="N2366" i="1"/>
  <c r="R2366" i="1"/>
  <c r="N1024" i="1"/>
  <c r="R1024" i="1"/>
  <c r="M1024" i="1"/>
  <c r="R2082" i="1"/>
  <c r="N2082" i="1"/>
  <c r="M2082" i="1"/>
  <c r="M2277" i="1"/>
  <c r="N2277" i="1"/>
  <c r="R2277" i="1"/>
  <c r="R1031" i="1"/>
  <c r="N1031" i="1"/>
  <c r="M1031" i="1"/>
  <c r="M2206" i="1"/>
  <c r="N2206" i="1"/>
  <c r="R2206" i="1"/>
  <c r="N1506" i="1"/>
  <c r="M1506" i="1"/>
  <c r="R1506" i="1"/>
  <c r="N2455" i="1"/>
  <c r="R2455" i="1"/>
  <c r="M2455" i="1"/>
  <c r="R1713" i="1"/>
  <c r="M1713" i="1"/>
  <c r="N1713" i="1"/>
  <c r="R1405" i="1"/>
  <c r="M1405" i="1"/>
  <c r="N1405" i="1"/>
  <c r="N1803" i="1"/>
  <c r="M1803" i="1"/>
  <c r="R1803" i="1"/>
  <c r="N1800" i="1"/>
  <c r="R1800" i="1"/>
  <c r="M1800" i="1"/>
  <c r="M1325" i="1"/>
  <c r="R1325" i="1"/>
  <c r="N1325" i="1"/>
  <c r="O1325" i="1" s="1"/>
  <c r="R992" i="1"/>
  <c r="M992" i="1"/>
  <c r="N992" i="1"/>
  <c r="M1640" i="1"/>
  <c r="N1640" i="1"/>
  <c r="O1640" i="1" s="1"/>
  <c r="R1640" i="1"/>
  <c r="N2035" i="1"/>
  <c r="M2035" i="1"/>
  <c r="R2035" i="1"/>
  <c r="M1293" i="1"/>
  <c r="R1293" i="1"/>
  <c r="N1293" i="1"/>
  <c r="R985" i="1"/>
  <c r="M985" i="1"/>
  <c r="N985" i="1"/>
  <c r="R1919" i="1"/>
  <c r="N1919" i="1"/>
  <c r="M1919" i="1"/>
  <c r="M1540" i="1"/>
  <c r="N1540" i="1"/>
  <c r="R1540" i="1"/>
  <c r="R948" i="1"/>
  <c r="M948" i="1"/>
  <c r="N948" i="1"/>
  <c r="M1694" i="1"/>
  <c r="R1694" i="1"/>
  <c r="N1694" i="1"/>
  <c r="M2439" i="1"/>
  <c r="N2439" i="1"/>
  <c r="R2439" i="1"/>
  <c r="M1913" i="1"/>
  <c r="N1913" i="1"/>
  <c r="R1913" i="1"/>
  <c r="M895" i="1"/>
  <c r="N895" i="1"/>
  <c r="R895" i="1"/>
  <c r="N1881" i="1"/>
  <c r="P1881" i="1" s="1"/>
  <c r="R1881" i="1"/>
  <c r="M1881" i="1"/>
  <c r="R1870" i="1"/>
  <c r="N1870" i="1"/>
  <c r="M1870" i="1"/>
  <c r="M1259" i="1"/>
  <c r="N1259" i="1"/>
  <c r="R1259" i="1"/>
  <c r="R2146" i="1"/>
  <c r="N2146" i="1"/>
  <c r="M2146" i="1"/>
  <c r="M1728" i="1"/>
  <c r="R1728" i="1"/>
  <c r="N1728" i="1"/>
  <c r="P602" i="1"/>
  <c r="M2213" i="1"/>
  <c r="N2213" i="1"/>
  <c r="R2213" i="1"/>
  <c r="R1986" i="1"/>
  <c r="M1986" i="1"/>
  <c r="N1986" i="1"/>
  <c r="N2300" i="1"/>
  <c r="M2300" i="1"/>
  <c r="R2300" i="1"/>
  <c r="M1195" i="1"/>
  <c r="N1195" i="1"/>
  <c r="P1195" i="1" s="1"/>
  <c r="R1195" i="1"/>
  <c r="R814" i="1"/>
  <c r="N814" i="1"/>
  <c r="M814" i="1"/>
  <c r="R1873" i="1"/>
  <c r="N1873" i="1"/>
  <c r="M1873" i="1"/>
  <c r="N796" i="1"/>
  <c r="M796" i="1"/>
  <c r="R796" i="1"/>
  <c r="N588" i="1"/>
  <c r="R588" i="1"/>
  <c r="M588" i="1"/>
  <c r="M1691" i="1"/>
  <c r="R1691" i="1"/>
  <c r="N1691" i="1"/>
  <c r="O1691" i="1" s="1"/>
  <c r="M1704" i="1"/>
  <c r="N1704" i="1"/>
  <c r="R1704" i="1"/>
  <c r="N2464" i="1"/>
  <c r="R2464" i="1"/>
  <c r="M2464" i="1"/>
  <c r="N2286" i="1"/>
  <c r="R2286" i="1"/>
  <c r="M2286" i="1"/>
  <c r="N1558" i="1"/>
  <c r="R1558" i="1"/>
  <c r="M1558" i="1"/>
  <c r="R594" i="1"/>
  <c r="M594" i="1"/>
  <c r="N594" i="1"/>
  <c r="N2530" i="1"/>
  <c r="P2530" i="1" s="1"/>
  <c r="R2530" i="1"/>
  <c r="M2530" i="1"/>
  <c r="N750" i="1"/>
  <c r="M750" i="1"/>
  <c r="R750" i="1"/>
  <c r="M1162" i="1"/>
  <c r="N1162" i="1"/>
  <c r="R1162" i="1"/>
  <c r="N1723" i="1"/>
  <c r="M1723" i="1"/>
  <c r="R1723" i="1"/>
  <c r="R981" i="1"/>
  <c r="M981" i="1"/>
  <c r="N981" i="1"/>
  <c r="N673" i="1"/>
  <c r="R673" i="1"/>
  <c r="M673" i="1"/>
  <c r="M2134" i="1"/>
  <c r="R2134" i="1"/>
  <c r="N2134" i="1"/>
  <c r="M911" i="1"/>
  <c r="N911" i="1"/>
  <c r="R911" i="1"/>
  <c r="R1596" i="1"/>
  <c r="M1596" i="1"/>
  <c r="N1596" i="1"/>
  <c r="M1678" i="1"/>
  <c r="N1678" i="1"/>
  <c r="R1678" i="1"/>
  <c r="P2504" i="1"/>
  <c r="R1311" i="1"/>
  <c r="N1311" i="1"/>
  <c r="M1311" i="1"/>
  <c r="N1050" i="1"/>
  <c r="M1050" i="1"/>
  <c r="R1050" i="1"/>
  <c r="M1544" i="1"/>
  <c r="N1544" i="1"/>
  <c r="R1544" i="1"/>
  <c r="N2011" i="1"/>
  <c r="M2011" i="1"/>
  <c r="R2011" i="1"/>
  <c r="N961" i="1"/>
  <c r="M961" i="1"/>
  <c r="R961" i="1"/>
  <c r="N1864" i="1"/>
  <c r="R1864" i="1"/>
  <c r="M1864" i="1"/>
  <c r="M1318" i="1"/>
  <c r="N1318" i="1"/>
  <c r="O1318" i="1" s="1"/>
  <c r="R1318" i="1"/>
  <c r="N1643" i="1"/>
  <c r="R1643" i="1"/>
  <c r="M1643" i="1"/>
  <c r="N2198" i="1"/>
  <c r="M2198" i="1"/>
  <c r="R2198" i="1"/>
  <c r="P2319" i="1"/>
  <c r="M737" i="1"/>
  <c r="N737" i="1"/>
  <c r="R737" i="1"/>
  <c r="M2465" i="1"/>
  <c r="N2465" i="1"/>
  <c r="R2465" i="1"/>
  <c r="N2238" i="1"/>
  <c r="R2238" i="1"/>
  <c r="M2238" i="1"/>
  <c r="N718" i="1"/>
  <c r="R718" i="1"/>
  <c r="M718" i="1"/>
  <c r="R1447" i="1"/>
  <c r="M1447" i="1"/>
  <c r="N1447" i="1"/>
  <c r="R705" i="1"/>
  <c r="M705" i="1"/>
  <c r="N705" i="1"/>
  <c r="R2433" i="1"/>
  <c r="M2433" i="1"/>
  <c r="N2433" i="1"/>
  <c r="M2125" i="1"/>
  <c r="N2125" i="1"/>
  <c r="R2125" i="1"/>
  <c r="R1379" i="1"/>
  <c r="M1379" i="1"/>
  <c r="N1379" i="1"/>
  <c r="R1391" i="1"/>
  <c r="M1391" i="1"/>
  <c r="N1391" i="1"/>
  <c r="M2242" i="1"/>
  <c r="N2242" i="1"/>
  <c r="R2242" i="1"/>
  <c r="R1743" i="1"/>
  <c r="M1743" i="1"/>
  <c r="N1743" i="1"/>
  <c r="M1322" i="1"/>
  <c r="N1322" i="1"/>
  <c r="R1322" i="1"/>
  <c r="N1522" i="1"/>
  <c r="R1522" i="1"/>
  <c r="M1522" i="1"/>
  <c r="M1445" i="1"/>
  <c r="N1445" i="1"/>
  <c r="R1445" i="1"/>
  <c r="M1160" i="1"/>
  <c r="N1160" i="1"/>
  <c r="R1160" i="1"/>
  <c r="M2155" i="1"/>
  <c r="N2155" i="1"/>
  <c r="R2155" i="1"/>
  <c r="M1413" i="1"/>
  <c r="R1413" i="1"/>
  <c r="N1413" i="1"/>
  <c r="M1192" i="1"/>
  <c r="R1192" i="1"/>
  <c r="N1192" i="1"/>
  <c r="R2182" i="1"/>
  <c r="M2182" i="1"/>
  <c r="N2182" i="1"/>
  <c r="P2182" i="1" s="1"/>
  <c r="N899" i="1"/>
  <c r="M899" i="1"/>
  <c r="R899" i="1"/>
  <c r="M1956" i="1"/>
  <c r="N1956" i="1"/>
  <c r="R1956" i="1"/>
  <c r="N2510" i="1"/>
  <c r="M2510" i="1"/>
  <c r="R2510" i="1"/>
  <c r="N640" i="1"/>
  <c r="P640" i="1" s="1"/>
  <c r="M640" i="1"/>
  <c r="R640" i="1"/>
  <c r="N606" i="1"/>
  <c r="R606" i="1"/>
  <c r="M606" i="1"/>
  <c r="R2394" i="1"/>
  <c r="M2394" i="1"/>
  <c r="N2394" i="1"/>
  <c r="M970" i="1"/>
  <c r="N970" i="1"/>
  <c r="R970" i="1"/>
  <c r="R1591" i="1"/>
  <c r="N1591" i="1"/>
  <c r="M1591" i="1"/>
  <c r="M849" i="1"/>
  <c r="N849" i="1"/>
  <c r="P849" i="1" s="1"/>
  <c r="R849" i="1"/>
  <c r="M670" i="1"/>
  <c r="R670" i="1"/>
  <c r="N670" i="1"/>
  <c r="R2269" i="1"/>
  <c r="N2269" i="1"/>
  <c r="P2269" i="1" s="1"/>
  <c r="M2269" i="1"/>
  <c r="N827" i="1"/>
  <c r="R827" i="1"/>
  <c r="M827" i="1"/>
  <c r="M2555" i="1"/>
  <c r="R2555" i="1"/>
  <c r="N2555" i="1"/>
  <c r="N2008" i="1"/>
  <c r="M2008" i="1"/>
  <c r="R2008" i="1"/>
  <c r="M2222" i="1"/>
  <c r="R2222" i="1"/>
  <c r="N2222" i="1"/>
  <c r="M1732" i="1"/>
  <c r="R1732" i="1"/>
  <c r="N1732" i="1"/>
  <c r="M2189" i="1"/>
  <c r="N2189" i="1"/>
  <c r="R2189" i="1"/>
  <c r="M1962" i="1"/>
  <c r="N1962" i="1"/>
  <c r="R1962" i="1"/>
  <c r="N2276" i="1"/>
  <c r="M2276" i="1"/>
  <c r="R2276" i="1"/>
  <c r="M1171" i="1"/>
  <c r="N1171" i="1"/>
  <c r="R1171" i="1"/>
  <c r="R766" i="1"/>
  <c r="N766" i="1"/>
  <c r="M766" i="1"/>
  <c r="N2157" i="1"/>
  <c r="M2157" i="1"/>
  <c r="R2157" i="1"/>
  <c r="N1849" i="1"/>
  <c r="R1849" i="1"/>
  <c r="M1849" i="1"/>
  <c r="M743" i="1"/>
  <c r="N743" i="1"/>
  <c r="R743" i="1"/>
  <c r="M2522" i="1"/>
  <c r="N2522" i="1"/>
  <c r="R2522" i="1"/>
  <c r="M1044" i="1"/>
  <c r="R1044" i="1"/>
  <c r="N1044" i="1"/>
  <c r="M1490" i="1"/>
  <c r="R1490" i="1"/>
  <c r="N1490" i="1"/>
  <c r="R2352" i="1"/>
  <c r="M2352" i="1"/>
  <c r="N2352" i="1"/>
  <c r="M1049" i="1"/>
  <c r="N1049" i="1"/>
  <c r="R1049" i="1"/>
  <c r="N786" i="1"/>
  <c r="M786" i="1"/>
  <c r="R786" i="1"/>
  <c r="M2562" i="1"/>
  <c r="N2562" i="1"/>
  <c r="R2562" i="1"/>
  <c r="M1210" i="1"/>
  <c r="N1210" i="1"/>
  <c r="R1210" i="1"/>
  <c r="M1759" i="1"/>
  <c r="R1759" i="1"/>
  <c r="N1759" i="1"/>
  <c r="R1017" i="1"/>
  <c r="M1017" i="1"/>
  <c r="N1017" i="1"/>
  <c r="P1017" i="1" s="1"/>
  <c r="R709" i="1"/>
  <c r="N709" i="1"/>
  <c r="M709" i="1"/>
  <c r="M1298" i="1"/>
  <c r="N1298" i="1"/>
  <c r="P1298" i="1" s="1"/>
  <c r="R1298" i="1"/>
  <c r="N2210" i="1"/>
  <c r="M2210" i="1"/>
  <c r="R2210" i="1"/>
  <c r="N2188" i="1"/>
  <c r="P2188" i="1" s="1"/>
  <c r="R2188" i="1"/>
  <c r="M2188" i="1"/>
  <c r="M1011" i="1"/>
  <c r="R1011" i="1"/>
  <c r="N1011" i="1"/>
  <c r="R2174" i="1"/>
  <c r="M2174" i="1"/>
  <c r="N2174" i="1"/>
  <c r="M2248" i="1"/>
  <c r="R2248" i="1"/>
  <c r="N2248" i="1"/>
  <c r="M1349" i="1"/>
  <c r="R1349" i="1"/>
  <c r="N1349" i="1"/>
  <c r="M1098" i="1"/>
  <c r="N1098" i="1"/>
  <c r="R1098" i="1"/>
  <c r="N1028" i="1"/>
  <c r="R1028" i="1"/>
  <c r="M1028" i="1"/>
  <c r="R2059" i="1"/>
  <c r="M2059" i="1"/>
  <c r="N2059" i="1"/>
  <c r="N1317" i="1"/>
  <c r="M1317" i="1"/>
  <c r="R1317" i="1"/>
  <c r="M963" i="1"/>
  <c r="N963" i="1"/>
  <c r="R963" i="1"/>
  <c r="N1083" i="1"/>
  <c r="R1083" i="1"/>
  <c r="M1083" i="1"/>
  <c r="M1589" i="1"/>
  <c r="N1589" i="1"/>
  <c r="R1589" i="1"/>
  <c r="R1338" i="1"/>
  <c r="N1338" i="1"/>
  <c r="M1338" i="1"/>
  <c r="R1376" i="1"/>
  <c r="N1376" i="1"/>
  <c r="M1376" i="1"/>
  <c r="M571" i="1"/>
  <c r="R571" i="1"/>
  <c r="N571" i="1"/>
  <c r="R2299" i="1"/>
  <c r="M2299" i="1"/>
  <c r="N2299" i="1"/>
  <c r="M1557" i="1"/>
  <c r="N1557" i="1"/>
  <c r="R1557" i="1"/>
  <c r="R1249" i="1"/>
  <c r="N1249" i="1"/>
  <c r="M1249" i="1"/>
  <c r="R1491" i="1"/>
  <c r="N1491" i="1"/>
  <c r="M1491" i="1"/>
  <c r="M2495" i="1"/>
  <c r="R2495" i="1"/>
  <c r="N2495" i="1"/>
  <c r="R660" i="1"/>
  <c r="N660" i="1"/>
  <c r="M660" i="1"/>
  <c r="N1882" i="1"/>
  <c r="R1882" i="1"/>
  <c r="M1882" i="1"/>
  <c r="M2270" i="1"/>
  <c r="N2270" i="1"/>
  <c r="R2270" i="1"/>
  <c r="M916" i="1"/>
  <c r="R916" i="1"/>
  <c r="N916" i="1"/>
  <c r="N1786" i="1"/>
  <c r="M1786" i="1"/>
  <c r="R1786" i="1"/>
  <c r="N1025" i="1"/>
  <c r="M1025" i="1"/>
  <c r="R1025" i="1"/>
  <c r="N762" i="1"/>
  <c r="R762" i="1"/>
  <c r="M762" i="1"/>
  <c r="R2538" i="1"/>
  <c r="N2538" i="1"/>
  <c r="M2538" i="1"/>
  <c r="M1186" i="1"/>
  <c r="R1186" i="1"/>
  <c r="N1186" i="1"/>
  <c r="M1735" i="1"/>
  <c r="R1735" i="1"/>
  <c r="N1735" i="1"/>
  <c r="N993" i="1"/>
  <c r="M993" i="1"/>
  <c r="R993" i="1"/>
  <c r="R685" i="1"/>
  <c r="M685" i="1"/>
  <c r="N685" i="1"/>
  <c r="N2413" i="1"/>
  <c r="P2413" i="1" s="1"/>
  <c r="R2413" i="1"/>
  <c r="M2413" i="1"/>
  <c r="N1239" i="1"/>
  <c r="M1239" i="1"/>
  <c r="R1239" i="1"/>
  <c r="M2159" i="1"/>
  <c r="N2159" i="1"/>
  <c r="R2159" i="1"/>
  <c r="M2136" i="1"/>
  <c r="N2136" i="1"/>
  <c r="R2136" i="1"/>
  <c r="N947" i="1"/>
  <c r="R947" i="1"/>
  <c r="M947" i="1"/>
  <c r="R1802" i="1"/>
  <c r="N1802" i="1"/>
  <c r="M1802" i="1"/>
  <c r="M1863" i="1"/>
  <c r="N1863" i="1"/>
  <c r="R1863" i="1"/>
  <c r="N605" i="1"/>
  <c r="P605" i="1" s="1"/>
  <c r="M605" i="1"/>
  <c r="R605" i="1"/>
  <c r="R2333" i="1"/>
  <c r="M2333" i="1"/>
  <c r="N2333" i="1"/>
  <c r="R2106" i="1"/>
  <c r="N2106" i="1"/>
  <c r="M2106" i="1"/>
  <c r="R2480" i="1"/>
  <c r="M2480" i="1"/>
  <c r="N2480" i="1"/>
  <c r="M1315" i="1"/>
  <c r="N1315" i="1"/>
  <c r="R1315" i="1"/>
  <c r="R573" i="1"/>
  <c r="M573" i="1"/>
  <c r="N573" i="1"/>
  <c r="N2301" i="1"/>
  <c r="R2301" i="1"/>
  <c r="M2301" i="1"/>
  <c r="R1993" i="1"/>
  <c r="M1993" i="1"/>
  <c r="N1993" i="1"/>
  <c r="N1084" i="1"/>
  <c r="R1084" i="1"/>
  <c r="M1084" i="1"/>
  <c r="N971" i="1"/>
  <c r="R971" i="1"/>
  <c r="M971" i="1"/>
  <c r="M1954" i="1"/>
  <c r="N1954" i="1"/>
  <c r="R1954" i="1"/>
  <c r="N1426" i="1"/>
  <c r="R1426" i="1"/>
  <c r="M1426" i="1"/>
  <c r="M2332" i="1"/>
  <c r="R2332" i="1"/>
  <c r="N2332" i="1"/>
  <c r="M2354" i="1"/>
  <c r="N2354" i="1"/>
  <c r="R2354" i="1"/>
  <c r="M1193" i="1"/>
  <c r="N1193" i="1"/>
  <c r="R1193" i="1"/>
  <c r="R930" i="1"/>
  <c r="N930" i="1"/>
  <c r="M930" i="1"/>
  <c r="R800" i="1"/>
  <c r="M800" i="1"/>
  <c r="N800" i="1"/>
  <c r="N1004" i="1"/>
  <c r="M1004" i="1"/>
  <c r="R1004" i="1"/>
  <c r="N1903" i="1"/>
  <c r="R1903" i="1"/>
  <c r="M1903" i="1"/>
  <c r="N1161" i="1"/>
  <c r="R1161" i="1"/>
  <c r="M1161" i="1"/>
  <c r="N853" i="1"/>
  <c r="P853" i="1" s="1"/>
  <c r="M853" i="1"/>
  <c r="R853" i="1"/>
  <c r="R590" i="1"/>
  <c r="N590" i="1"/>
  <c r="M590" i="1"/>
  <c r="N1631" i="1"/>
  <c r="M1631" i="1"/>
  <c r="R1631" i="1"/>
  <c r="R2063" i="1"/>
  <c r="M2063" i="1"/>
  <c r="N2063" i="1"/>
  <c r="N2531" i="1"/>
  <c r="R2531" i="1"/>
  <c r="M2531" i="1"/>
  <c r="R1396" i="1"/>
  <c r="M1396" i="1"/>
  <c r="N1396" i="1"/>
  <c r="N2435" i="1"/>
  <c r="M2435" i="1"/>
  <c r="R2435" i="1"/>
  <c r="M2438" i="1"/>
  <c r="R2438" i="1"/>
  <c r="N2438" i="1"/>
  <c r="P1991" i="1"/>
  <c r="M1493" i="1"/>
  <c r="N1493" i="1"/>
  <c r="R1493" i="1"/>
  <c r="M1242" i="1"/>
  <c r="N1242" i="1"/>
  <c r="R1242" i="1"/>
  <c r="N1232" i="1"/>
  <c r="M1232" i="1"/>
  <c r="R1232" i="1"/>
  <c r="N2312" i="1"/>
  <c r="M2312" i="1"/>
  <c r="R2312" i="1"/>
  <c r="M2203" i="1"/>
  <c r="R2203" i="1"/>
  <c r="N2203" i="1"/>
  <c r="R1461" i="1"/>
  <c r="M1461" i="1"/>
  <c r="N1461" i="1"/>
  <c r="N1153" i="1"/>
  <c r="R1153" i="1"/>
  <c r="M1153" i="1"/>
  <c r="M1299" i="1"/>
  <c r="N1299" i="1"/>
  <c r="R1299" i="1"/>
  <c r="M2284" i="1"/>
  <c r="R2284" i="1"/>
  <c r="N2284" i="1"/>
  <c r="R1035" i="1"/>
  <c r="N1035" i="1"/>
  <c r="M1035" i="1"/>
  <c r="R1619" i="1"/>
  <c r="M1619" i="1"/>
  <c r="N1619" i="1"/>
  <c r="N2062" i="1"/>
  <c r="M2062" i="1"/>
  <c r="R2062" i="1"/>
  <c r="R1547" i="1"/>
  <c r="N1547" i="1"/>
  <c r="O1547" i="1" s="1"/>
  <c r="M1547" i="1"/>
  <c r="M1056" i="1"/>
  <c r="R1056" i="1"/>
  <c r="N1056" i="1"/>
  <c r="N1793" i="1"/>
  <c r="M1793" i="1"/>
  <c r="R1793" i="1"/>
  <c r="R1554" i="1"/>
  <c r="M1554" i="1"/>
  <c r="N1554" i="1"/>
  <c r="M1676" i="1"/>
  <c r="R1676" i="1"/>
  <c r="N1676" i="1"/>
  <c r="O1676" i="1" s="1"/>
  <c r="M775" i="1"/>
  <c r="N775" i="1"/>
  <c r="R775" i="1"/>
  <c r="M2503" i="1"/>
  <c r="N2503" i="1"/>
  <c r="P2503" i="1" s="1"/>
  <c r="R2503" i="1"/>
  <c r="N1761" i="1"/>
  <c r="M1761" i="1"/>
  <c r="R1761" i="1"/>
  <c r="R1453" i="1"/>
  <c r="N1453" i="1"/>
  <c r="M1453" i="1"/>
  <c r="M1899" i="1"/>
  <c r="N1899" i="1"/>
  <c r="R1899" i="1"/>
  <c r="M1582" i="1"/>
  <c r="N1582" i="1"/>
  <c r="R1582" i="1"/>
  <c r="N591" i="1"/>
  <c r="M591" i="1"/>
  <c r="R591" i="1"/>
  <c r="N2534" i="1"/>
  <c r="M2534" i="1"/>
  <c r="R2534" i="1"/>
  <c r="R611" i="1"/>
  <c r="M611" i="1"/>
  <c r="N611" i="1"/>
  <c r="N2176" i="1"/>
  <c r="M2176" i="1"/>
  <c r="R2176" i="1"/>
  <c r="R854" i="1"/>
  <c r="N854" i="1"/>
  <c r="M854" i="1"/>
  <c r="M1949" i="1"/>
  <c r="N1949" i="1"/>
  <c r="R1949" i="1"/>
  <c r="R1710" i="1"/>
  <c r="M1710" i="1"/>
  <c r="N1710" i="1"/>
  <c r="R1904" i="1"/>
  <c r="M1904" i="1"/>
  <c r="N1904" i="1"/>
  <c r="M931" i="1"/>
  <c r="R931" i="1"/>
  <c r="N931" i="1"/>
  <c r="R896" i="1"/>
  <c r="M896" i="1"/>
  <c r="N896" i="1"/>
  <c r="R1917" i="1"/>
  <c r="M1917" i="1"/>
  <c r="N1917" i="1"/>
  <c r="M1609" i="1"/>
  <c r="N1609" i="1"/>
  <c r="R1609" i="1"/>
  <c r="M2211" i="1"/>
  <c r="N2211" i="1"/>
  <c r="R2211" i="1"/>
  <c r="R1946" i="1"/>
  <c r="M1946" i="1"/>
  <c r="N1946" i="1"/>
  <c r="N1043" i="1"/>
  <c r="R1043" i="1"/>
  <c r="M1043" i="1"/>
  <c r="M1372" i="1"/>
  <c r="N1372" i="1"/>
  <c r="R1372" i="1"/>
  <c r="R1762" i="1"/>
  <c r="N1762" i="1"/>
  <c r="M1762" i="1"/>
  <c r="N844" i="1"/>
  <c r="R844" i="1"/>
  <c r="M844" i="1"/>
  <c r="R1912" i="1"/>
  <c r="N1912" i="1"/>
  <c r="M1912" i="1"/>
  <c r="P1272" i="1"/>
  <c r="P986" i="1"/>
  <c r="N1973" i="1"/>
  <c r="R1973" i="1"/>
  <c r="M1973" i="1"/>
  <c r="R1734" i="1"/>
  <c r="M1734" i="1"/>
  <c r="N1734" i="1"/>
  <c r="M1940" i="1"/>
  <c r="N1940" i="1"/>
  <c r="R1940" i="1"/>
  <c r="N955" i="1"/>
  <c r="M955" i="1"/>
  <c r="R955" i="1"/>
  <c r="R1088" i="1"/>
  <c r="N1088" i="1"/>
  <c r="M1088" i="1"/>
  <c r="M1941" i="1"/>
  <c r="R1941" i="1"/>
  <c r="N1941" i="1"/>
  <c r="N1633" i="1"/>
  <c r="R1633" i="1"/>
  <c r="M1633" i="1"/>
  <c r="R2259" i="1"/>
  <c r="M2259" i="1"/>
  <c r="N2259" i="1"/>
  <c r="N2002" i="1"/>
  <c r="R2002" i="1"/>
  <c r="M2002" i="1"/>
  <c r="N1108" i="1"/>
  <c r="P1108" i="1" s="1"/>
  <c r="M1108" i="1"/>
  <c r="R1108" i="1"/>
  <c r="R1488" i="1"/>
  <c r="N1488" i="1"/>
  <c r="M1488" i="1"/>
  <c r="M1887" i="1"/>
  <c r="R1887" i="1"/>
  <c r="N1887" i="1"/>
  <c r="N1055" i="1"/>
  <c r="R1055" i="1"/>
  <c r="M1055" i="1"/>
  <c r="N2042" i="1"/>
  <c r="R2042" i="1"/>
  <c r="M2042" i="1"/>
  <c r="N1841" i="1"/>
  <c r="R1841" i="1"/>
  <c r="M1841" i="1"/>
  <c r="M1602" i="1"/>
  <c r="N1602" i="1"/>
  <c r="R1602" i="1"/>
  <c r="R1748" i="1"/>
  <c r="M1748" i="1"/>
  <c r="N1748" i="1"/>
  <c r="R823" i="1"/>
  <c r="N823" i="1"/>
  <c r="M823" i="1"/>
  <c r="N2551" i="1"/>
  <c r="M2551" i="1"/>
  <c r="R2551" i="1"/>
  <c r="M1809" i="1"/>
  <c r="R1809" i="1"/>
  <c r="N1809" i="1"/>
  <c r="N1501" i="1"/>
  <c r="M1501" i="1"/>
  <c r="R1501" i="1"/>
  <c r="R1995" i="1"/>
  <c r="M1995" i="1"/>
  <c r="N1995" i="1"/>
  <c r="M1684" i="1"/>
  <c r="R1684" i="1"/>
  <c r="N1684" i="1"/>
  <c r="R731" i="1"/>
  <c r="N731" i="1"/>
  <c r="M731" i="1"/>
  <c r="N744" i="1"/>
  <c r="R744" i="1"/>
  <c r="M744" i="1"/>
  <c r="N1023" i="1"/>
  <c r="R1023" i="1"/>
  <c r="M1023" i="1"/>
  <c r="M1942" i="1"/>
  <c r="N1942" i="1"/>
  <c r="R1942" i="1"/>
  <c r="R1262" i="1"/>
  <c r="N1262" i="1"/>
  <c r="P1262" i="1" s="1"/>
  <c r="M1262" i="1"/>
  <c r="P604" i="1"/>
  <c r="P2014" i="1"/>
  <c r="O1814" i="1"/>
  <c r="P1935" i="1"/>
  <c r="N569" i="1"/>
  <c r="P2322" i="1" l="1"/>
  <c r="O634" i="1"/>
  <c r="O2502" i="1"/>
  <c r="O1314" i="1"/>
  <c r="O2275" i="1"/>
  <c r="P1807" i="1"/>
  <c r="P2502" i="1"/>
  <c r="P2153" i="1"/>
  <c r="O644" i="1"/>
  <c r="O633" i="1"/>
  <c r="O655" i="1"/>
  <c r="O2380" i="1"/>
  <c r="P1872" i="1"/>
  <c r="O2152" i="1"/>
  <c r="O1948" i="1"/>
  <c r="O1032" i="1"/>
  <c r="P1422" i="1"/>
  <c r="O1641" i="1"/>
  <c r="O2214" i="1"/>
  <c r="P2214" i="1"/>
  <c r="P1765" i="1"/>
  <c r="P1145" i="1"/>
  <c r="O2302" i="1"/>
  <c r="P1677" i="1"/>
  <c r="O2328" i="1"/>
  <c r="O1833" i="1"/>
  <c r="P665" i="1"/>
  <c r="O2307" i="1"/>
  <c r="O603" i="1"/>
  <c r="P2541" i="1"/>
  <c r="O1390" i="1"/>
  <c r="O1238" i="1"/>
  <c r="P1119" i="1"/>
  <c r="P690" i="1"/>
  <c r="P1336" i="1"/>
  <c r="O2056" i="1"/>
  <c r="P1673" i="1"/>
  <c r="P1740" i="1"/>
  <c r="O920" i="1"/>
  <c r="P1477" i="1"/>
  <c r="O1155" i="1"/>
  <c r="O707" i="1"/>
  <c r="O2409" i="1"/>
  <c r="O1132" i="1"/>
  <c r="O1677" i="1"/>
  <c r="P1458" i="1"/>
  <c r="O1047" i="1"/>
  <c r="O946" i="1"/>
  <c r="O1226" i="1"/>
  <c r="O1241" i="1"/>
  <c r="O720" i="1"/>
  <c r="P1354" i="1"/>
  <c r="O1477" i="1"/>
  <c r="P735" i="1"/>
  <c r="O2505" i="1"/>
  <c r="O1252" i="1"/>
  <c r="P1513" i="1"/>
  <c r="P1497" i="1"/>
  <c r="O799" i="1"/>
  <c r="O2265" i="1"/>
  <c r="O809" i="1"/>
  <c r="O2148" i="1"/>
  <c r="P1618" i="1"/>
  <c r="P1657" i="1"/>
  <c r="P1370" i="1"/>
  <c r="O831" i="1"/>
  <c r="O1785" i="1"/>
  <c r="P701" i="1"/>
  <c r="P1853" i="1"/>
  <c r="O808" i="1"/>
  <c r="P2121" i="1"/>
  <c r="O1326" i="1"/>
  <c r="O2141" i="1"/>
  <c r="O2398" i="1"/>
  <c r="O1279" i="1"/>
  <c r="O1225" i="1"/>
  <c r="O2285" i="1"/>
  <c r="P713" i="1"/>
  <c r="O1880" i="1"/>
  <c r="O850" i="1"/>
  <c r="P1600" i="1"/>
  <c r="O1858" i="1"/>
  <c r="O2197" i="1"/>
  <c r="P1389" i="1"/>
  <c r="O2219" i="1"/>
  <c r="P944" i="1"/>
  <c r="O1484" i="1"/>
  <c r="O2537" i="1"/>
  <c r="P1659" i="1"/>
  <c r="P1423" i="1"/>
  <c r="P724" i="1"/>
  <c r="O1972" i="1"/>
  <c r="P1752" i="1"/>
  <c r="O2466" i="1"/>
  <c r="P1866" i="1"/>
  <c r="P1756" i="1"/>
  <c r="P2397" i="1"/>
  <c r="P1709" i="1"/>
  <c r="P1559" i="1"/>
  <c r="P809" i="1"/>
  <c r="O1101" i="1"/>
  <c r="P946" i="1"/>
  <c r="P1929" i="1"/>
  <c r="P2420" i="1"/>
  <c r="P1433" i="1"/>
  <c r="O2080" i="1"/>
  <c r="O1215" i="1"/>
  <c r="P793" i="1"/>
  <c r="P1324" i="1"/>
  <c r="O1127" i="1"/>
  <c r="P2070" i="1"/>
  <c r="P2472" i="1"/>
  <c r="O2391" i="1"/>
  <c r="P860" i="1"/>
  <c r="P2098" i="1"/>
  <c r="P2486" i="1"/>
  <c r="O1961" i="1"/>
  <c r="P1858" i="1"/>
  <c r="P1914" i="1"/>
  <c r="P2409" i="1"/>
  <c r="P804" i="1"/>
  <c r="O2104" i="1"/>
  <c r="O755" i="1"/>
  <c r="O1200" i="1"/>
  <c r="P1813" i="1"/>
  <c r="P1519" i="1"/>
  <c r="O1424" i="1"/>
  <c r="O661" i="1"/>
  <c r="P2393" i="1"/>
  <c r="O953" i="1"/>
  <c r="O1965" i="1"/>
  <c r="O1134" i="1"/>
  <c r="O2058" i="1"/>
  <c r="P1712" i="1"/>
  <c r="P1826" i="1"/>
  <c r="O2186" i="1"/>
  <c r="O1150" i="1"/>
  <c r="P1545" i="1"/>
  <c r="O1126" i="1"/>
  <c r="O2358" i="1"/>
  <c r="P2058" i="1"/>
  <c r="P1721" i="1"/>
  <c r="O2419" i="1"/>
  <c r="O991" i="1"/>
  <c r="P1375" i="1"/>
  <c r="O1839" i="1"/>
  <c r="O969" i="1"/>
  <c r="O2244" i="1"/>
  <c r="O989" i="1"/>
  <c r="O1945" i="1"/>
  <c r="O1754" i="1"/>
  <c r="O2202" i="1"/>
  <c r="O2127" i="1"/>
  <c r="O2204" i="1"/>
  <c r="O2297" i="1"/>
  <c r="O2342" i="1"/>
  <c r="O1292" i="1"/>
  <c r="P1452" i="1"/>
  <c r="P1690" i="1"/>
  <c r="O576" i="1"/>
  <c r="P1556" i="1"/>
  <c r="P1402" i="1"/>
  <c r="O830" i="1"/>
  <c r="O2383" i="1"/>
  <c r="P2358" i="1"/>
  <c r="P1577" i="1"/>
  <c r="P1346" i="1"/>
  <c r="O2523" i="1"/>
  <c r="O1824" i="1"/>
  <c r="O1251" i="1"/>
  <c r="O901" i="1"/>
  <c r="P2521" i="1"/>
  <c r="O1400" i="1"/>
  <c r="O1081" i="1"/>
  <c r="O951" i="1"/>
  <c r="P1496" i="1"/>
  <c r="O2416" i="1"/>
  <c r="O2020" i="1"/>
  <c r="O960" i="1"/>
  <c r="P1511" i="1"/>
  <c r="P960" i="1"/>
  <c r="P2459" i="1"/>
  <c r="O978" i="1"/>
  <c r="P1124" i="1"/>
  <c r="P1371" i="1"/>
  <c r="P2254" i="1"/>
  <c r="O1138" i="1"/>
  <c r="O819" i="1"/>
  <c r="O882" i="1"/>
  <c r="O2500" i="1"/>
  <c r="P2244" i="1"/>
  <c r="O840" i="1"/>
  <c r="P989" i="1"/>
  <c r="O1496" i="1"/>
  <c r="P2151" i="1"/>
  <c r="P1988" i="1"/>
  <c r="O999" i="1"/>
  <c r="O921" i="1"/>
  <c r="O2532" i="1"/>
  <c r="O1237" i="1"/>
  <c r="O650" i="1"/>
  <c r="O2544" i="1"/>
  <c r="P1767" i="1"/>
  <c r="O825" i="1"/>
  <c r="P1648" i="1"/>
  <c r="P1443" i="1"/>
  <c r="P2470" i="1"/>
  <c r="P576" i="1"/>
  <c r="O1240" i="1"/>
  <c r="P662" i="1"/>
  <c r="O1533" i="1"/>
  <c r="P691" i="1"/>
  <c r="P1310" i="1"/>
  <c r="O1065" i="1"/>
  <c r="P2377" i="1"/>
  <c r="O2022" i="1"/>
  <c r="P2342" i="1"/>
  <c r="O2089" i="1"/>
  <c r="P2080" i="1"/>
  <c r="P1081" i="1"/>
  <c r="P1821" i="1"/>
  <c r="O2199" i="1"/>
  <c r="O2192" i="1"/>
  <c r="O1296" i="1"/>
  <c r="O2514" i="1"/>
  <c r="O2016" i="1"/>
  <c r="P1467" i="1"/>
  <c r="O738" i="1"/>
  <c r="P903" i="1"/>
  <c r="P1571" i="1"/>
  <c r="O1443" i="1"/>
  <c r="O1257" i="1"/>
  <c r="P2514" i="1"/>
  <c r="O1855" i="1"/>
  <c r="O2043" i="1"/>
  <c r="O1214" i="1"/>
  <c r="O1902" i="1"/>
  <c r="O1852" i="1"/>
  <c r="O1045" i="1"/>
  <c r="O845" i="1"/>
  <c r="O2543" i="1"/>
  <c r="O2131" i="1"/>
  <c r="O1020" i="1"/>
  <c r="O1135" i="1"/>
  <c r="P1529" i="1"/>
  <c r="P1711" i="1"/>
  <c r="O728" i="1"/>
  <c r="O2079" i="1"/>
  <c r="O2123" i="1"/>
  <c r="P1352" i="1"/>
  <c r="P2249" i="1"/>
  <c r="O2090" i="1"/>
  <c r="P2192" i="1"/>
  <c r="O2441" i="1"/>
  <c r="O1231" i="1"/>
  <c r="O1026" i="1"/>
  <c r="P1847" i="1"/>
  <c r="O1843" i="1"/>
  <c r="O681" i="1"/>
  <c r="P939" i="1"/>
  <c r="P650" i="1"/>
  <c r="O2474" i="1"/>
  <c r="O2424" i="1"/>
  <c r="O646" i="1"/>
  <c r="O1244" i="1"/>
  <c r="O2456" i="1"/>
  <c r="P1568" i="1"/>
  <c r="P681" i="1"/>
  <c r="O1711" i="1"/>
  <c r="O2019" i="1"/>
  <c r="O1865" i="1"/>
  <c r="P937" i="1"/>
  <c r="O1289" i="1"/>
  <c r="P1669" i="1"/>
  <c r="O1834" i="1"/>
  <c r="P1560" i="1"/>
  <c r="O2196" i="1"/>
  <c r="O2239" i="1"/>
  <c r="P1494" i="1"/>
  <c r="O1072" i="1"/>
  <c r="O910" i="1"/>
  <c r="O2171" i="1"/>
  <c r="O1987" i="1"/>
  <c r="P1722" i="1"/>
  <c r="O703" i="1"/>
  <c r="O1947" i="1"/>
  <c r="O2086" i="1"/>
  <c r="O2485" i="1"/>
  <c r="O2422" i="1"/>
  <c r="O726" i="1"/>
  <c r="O1166" i="1"/>
  <c r="P816" i="1"/>
  <c r="O1648" i="1"/>
  <c r="O2564" i="1"/>
  <c r="O736" i="1"/>
  <c r="O1667" i="1"/>
  <c r="O2527" i="1"/>
  <c r="O1909" i="1"/>
  <c r="O864" i="1"/>
  <c r="O2553" i="1"/>
  <c r="P1348" i="1"/>
  <c r="P2456" i="1"/>
  <c r="P652" i="1"/>
  <c r="O2370" i="1"/>
  <c r="P756" i="1"/>
  <c r="O1966" i="1"/>
  <c r="P2089" i="1"/>
  <c r="O866" i="1"/>
  <c r="P2217" i="1"/>
  <c r="P646" i="1"/>
  <c r="P1567" i="1"/>
  <c r="O2471" i="1"/>
  <c r="O2012" i="1"/>
  <c r="P1692" i="1"/>
  <c r="O2158" i="1"/>
  <c r="O843" i="1"/>
  <c r="P1072" i="1"/>
  <c r="O1494" i="1"/>
  <c r="O1152" i="1"/>
  <c r="O1128" i="1"/>
  <c r="O1168" i="1"/>
  <c r="O2101" i="1"/>
  <c r="P1801" i="1"/>
  <c r="P1804" i="1"/>
  <c r="P1534" i="1"/>
  <c r="P1727" i="1"/>
  <c r="O767" i="1"/>
  <c r="P1381" i="1"/>
  <c r="O2253" i="1"/>
  <c r="O2073" i="1"/>
  <c r="O818" i="1"/>
  <c r="O1692" i="1"/>
  <c r="P1714" i="1"/>
  <c r="P1755" i="1"/>
  <c r="P1528" i="1"/>
  <c r="P2126" i="1"/>
  <c r="P703" i="1"/>
  <c r="O2429" i="1"/>
  <c r="O784" i="1"/>
  <c r="O1097" i="1"/>
  <c r="P1369" i="1"/>
  <c r="P1401" i="1"/>
  <c r="O582" i="1"/>
  <c r="O1014" i="1"/>
  <c r="S722" i="1"/>
  <c r="P1760" i="1"/>
  <c r="O1888" i="1"/>
  <c r="O1353" i="1"/>
  <c r="P1598" i="1"/>
  <c r="O2568" i="1"/>
  <c r="O2233" i="1"/>
  <c r="P1555" i="1"/>
  <c r="O1951" i="1"/>
  <c r="P1546" i="1"/>
  <c r="O834" i="1"/>
  <c r="P1343" i="1"/>
  <c r="P1432" i="1"/>
  <c r="O1148" i="1"/>
  <c r="O2246" i="1"/>
  <c r="P1152" i="1"/>
  <c r="P1431" i="1"/>
  <c r="O1133" i="1"/>
  <c r="P1614" i="1"/>
  <c r="O620" i="1"/>
  <c r="O2331" i="1"/>
  <c r="O581" i="1"/>
  <c r="O1076" i="1"/>
  <c r="P1578" i="1"/>
  <c r="O943" i="1"/>
  <c r="P1817" i="1"/>
  <c r="O658" i="1"/>
  <c r="Q1689" i="1"/>
  <c r="P1470" i="1"/>
  <c r="O805" i="1"/>
  <c r="O1401" i="1"/>
  <c r="O1739" i="1"/>
  <c r="O870" i="1"/>
  <c r="P1738" i="1"/>
  <c r="P2138" i="1"/>
  <c r="P1440" i="1"/>
  <c r="O2364" i="1"/>
  <c r="O2271" i="1"/>
  <c r="P700" i="1"/>
  <c r="P875" i="1"/>
  <c r="P722" i="1"/>
  <c r="O1731" i="1"/>
  <c r="P2564" i="1"/>
  <c r="O1910" i="1"/>
  <c r="O1359" i="1"/>
  <c r="P2124" i="1"/>
  <c r="S1533" i="1"/>
  <c r="S808" i="1"/>
  <c r="Q615" i="1"/>
  <c r="P1133" i="1"/>
  <c r="P1632" i="1"/>
  <c r="P2060" i="1"/>
  <c r="Q1824" i="1"/>
  <c r="P1888" i="1"/>
  <c r="S1334" i="1"/>
  <c r="Q2534" i="1"/>
  <c r="O1431" i="1"/>
  <c r="P1852" i="1"/>
  <c r="P834" i="1"/>
  <c r="Q1699" i="1"/>
  <c r="P2043" i="1"/>
  <c r="P1689" i="1"/>
  <c r="Q1619" i="1"/>
  <c r="S1153" i="1"/>
  <c r="Q1396" i="1"/>
  <c r="O847" i="1"/>
  <c r="O2109" i="1"/>
  <c r="P2364" i="1"/>
  <c r="S1676" i="1"/>
  <c r="Q1232" i="1"/>
  <c r="P1214" i="1"/>
  <c r="Q2399" i="1"/>
  <c r="Q1786" i="1"/>
  <c r="O660" i="1"/>
  <c r="P660" i="1"/>
  <c r="P1557" i="1"/>
  <c r="O1557" i="1"/>
  <c r="O1338" i="1"/>
  <c r="P1338" i="1"/>
  <c r="O709" i="1"/>
  <c r="P709" i="1"/>
  <c r="S1413" i="1"/>
  <c r="S1230" i="1"/>
  <c r="S646" i="1"/>
  <c r="Q1297" i="1"/>
  <c r="S939" i="1"/>
  <c r="Q834" i="1"/>
  <c r="Q2316" i="1"/>
  <c r="P822" i="1"/>
  <c r="O822" i="1"/>
  <c r="S1619" i="1"/>
  <c r="P1153" i="1"/>
  <c r="O1153" i="1"/>
  <c r="P1232" i="1"/>
  <c r="O1232" i="1"/>
  <c r="S1396" i="1"/>
  <c r="S590" i="1"/>
  <c r="O1004" i="1"/>
  <c r="P1004" i="1"/>
  <c r="Q1134" i="1"/>
  <c r="P1426" i="1"/>
  <c r="O1426" i="1"/>
  <c r="S1993" i="1"/>
  <c r="S2480" i="1"/>
  <c r="S1863" i="1"/>
  <c r="S2159" i="1"/>
  <c r="S993" i="1"/>
  <c r="Q762" i="1"/>
  <c r="O1786" i="1"/>
  <c r="P1786" i="1"/>
  <c r="S660" i="1"/>
  <c r="Q1557" i="1"/>
  <c r="S1338" i="1"/>
  <c r="S1083" i="1"/>
  <c r="S1028" i="1"/>
  <c r="Q1011" i="1"/>
  <c r="S709" i="1"/>
  <c r="Q2562" i="1"/>
  <c r="S887" i="1"/>
  <c r="Q1956" i="1"/>
  <c r="Q1413" i="1"/>
  <c r="Q1743" i="1"/>
  <c r="O2125" i="1"/>
  <c r="P2125" i="1"/>
  <c r="S718" i="1"/>
  <c r="S1020" i="1"/>
  <c r="S1318" i="1"/>
  <c r="S1544" i="1"/>
  <c r="S1713" i="1"/>
  <c r="S2366" i="1"/>
  <c r="P2129" i="1"/>
  <c r="O2129" i="1"/>
  <c r="S914" i="1"/>
  <c r="Q2372" i="1"/>
  <c r="S1575" i="1"/>
  <c r="Q886" i="1"/>
  <c r="S2475" i="1"/>
  <c r="S1875" i="1"/>
  <c r="P1230" i="1"/>
  <c r="O1230" i="1"/>
  <c r="O893" i="1"/>
  <c r="P893" i="1"/>
  <c r="S866" i="1"/>
  <c r="Q2470" i="1"/>
  <c r="O1920" i="1"/>
  <c r="P1920" i="1"/>
  <c r="Q2307" i="1"/>
  <c r="Q1456" i="1"/>
  <c r="S1484" i="1"/>
  <c r="O1537" i="1"/>
  <c r="P1537" i="1"/>
  <c r="Q2158" i="1"/>
  <c r="S1426" i="1"/>
  <c r="O2562" i="1"/>
  <c r="P2562" i="1"/>
  <c r="S1490" i="1"/>
  <c r="O1956" i="1"/>
  <c r="P1956" i="1"/>
  <c r="Q2475" i="1"/>
  <c r="Q1343" i="1"/>
  <c r="Q1920" i="1"/>
  <c r="Q1301" i="1"/>
  <c r="S2526" i="1"/>
  <c r="Q808" i="1"/>
  <c r="Q844" i="1"/>
  <c r="O1946" i="1"/>
  <c r="P1946" i="1"/>
  <c r="P896" i="1"/>
  <c r="O896" i="1"/>
  <c r="S1949" i="1"/>
  <c r="Q1667" i="1"/>
  <c r="Q1324" i="1"/>
  <c r="S1262" i="1"/>
  <c r="S731" i="1"/>
  <c r="Q1809" i="1"/>
  <c r="Q1602" i="1"/>
  <c r="S1055" i="1"/>
  <c r="S2002" i="1"/>
  <c r="O1088" i="1"/>
  <c r="P1088" i="1"/>
  <c r="S1973" i="1"/>
  <c r="Q1560" i="1"/>
  <c r="S844" i="1"/>
  <c r="Q1946" i="1"/>
  <c r="Q896" i="1"/>
  <c r="O1949" i="1"/>
  <c r="P1949" i="1"/>
  <c r="Q854" i="1"/>
  <c r="S591" i="1"/>
  <c r="S1761" i="1"/>
  <c r="P1554" i="1"/>
  <c r="O1554" i="1"/>
  <c r="O1056" i="1"/>
  <c r="P1056" i="1"/>
  <c r="Q1035" i="1"/>
  <c r="P1461" i="1"/>
  <c r="O1461" i="1"/>
  <c r="S1242" i="1"/>
  <c r="Q2531" i="1"/>
  <c r="S853" i="1"/>
  <c r="P800" i="1"/>
  <c r="O800" i="1"/>
  <c r="P916" i="1"/>
  <c r="O916" i="1"/>
  <c r="O2495" i="1"/>
  <c r="P2495" i="1"/>
  <c r="O2299" i="1"/>
  <c r="P2299" i="1"/>
  <c r="S1589" i="1"/>
  <c r="P1083" i="1"/>
  <c r="O1083" i="1"/>
  <c r="O1028" i="1"/>
  <c r="P1028" i="1"/>
  <c r="S2555" i="1"/>
  <c r="S606" i="1"/>
  <c r="Q1909" i="1"/>
  <c r="S899" i="1"/>
  <c r="S2155" i="1"/>
  <c r="S1743" i="1"/>
  <c r="Q2125" i="1"/>
  <c r="P718" i="1"/>
  <c r="O718" i="1"/>
  <c r="O1544" i="1"/>
  <c r="P1544" i="1"/>
  <c r="S1678" i="1"/>
  <c r="Q673" i="1"/>
  <c r="S750" i="1"/>
  <c r="P1691" i="1"/>
  <c r="Q1691" i="1"/>
  <c r="S814" i="1"/>
  <c r="Q2213" i="1"/>
  <c r="S978" i="1"/>
  <c r="S1870" i="1"/>
  <c r="Q2439" i="1"/>
  <c r="S1919" i="1"/>
  <c r="P1640" i="1"/>
  <c r="Q1640" i="1"/>
  <c r="S2239" i="1"/>
  <c r="O2277" i="1"/>
  <c r="P2277" i="1"/>
  <c r="P2366" i="1"/>
  <c r="O2366" i="1"/>
  <c r="Q2129" i="1"/>
  <c r="P914" i="1"/>
  <c r="O914" i="1"/>
  <c r="P2372" i="1"/>
  <c r="O2372" i="1"/>
  <c r="S1019" i="1"/>
  <c r="Q2121" i="1"/>
  <c r="S2256" i="1"/>
  <c r="Q626" i="1"/>
  <c r="S1105" i="1"/>
  <c r="Q2126" i="1"/>
  <c r="S1032" i="1"/>
  <c r="S2488" i="1"/>
  <c r="S1308" i="1"/>
  <c r="S2013" i="1"/>
  <c r="Q1806" i="1"/>
  <c r="P1924" i="1"/>
  <c r="O1924" i="1"/>
  <c r="P2289" i="1"/>
  <c r="O2289" i="1"/>
  <c r="S2094" i="1"/>
  <c r="S634" i="1"/>
  <c r="O1453" i="1"/>
  <c r="P1453" i="1"/>
  <c r="Q740" i="1"/>
  <c r="S1571" i="1"/>
  <c r="S2052" i="1"/>
  <c r="Q683" i="1"/>
  <c r="Q1277" i="1"/>
  <c r="O2534" i="1"/>
  <c r="P2534" i="1"/>
  <c r="S1453" i="1"/>
  <c r="P1676" i="1"/>
  <c r="Q1676" i="1"/>
  <c r="Q767" i="1"/>
  <c r="Q1731" i="1"/>
  <c r="Q1577" i="1"/>
  <c r="S1942" i="1"/>
  <c r="P1684" i="1"/>
  <c r="O1684" i="1"/>
  <c r="S2551" i="1"/>
  <c r="Q1841" i="1"/>
  <c r="O1055" i="1"/>
  <c r="P1055" i="1"/>
  <c r="P2002" i="1"/>
  <c r="O2002" i="1"/>
  <c r="S1088" i="1"/>
  <c r="O1973" i="1"/>
  <c r="P1973" i="1"/>
  <c r="P844" i="1"/>
  <c r="O844" i="1"/>
  <c r="S1946" i="1"/>
  <c r="S896" i="1"/>
  <c r="Q1949" i="1"/>
  <c r="O854" i="1"/>
  <c r="P854" i="1"/>
  <c r="Q591" i="1"/>
  <c r="Q1761" i="1"/>
  <c r="Q1554" i="1"/>
  <c r="O1954" i="1"/>
  <c r="P1954" i="1"/>
  <c r="S2301" i="1"/>
  <c r="P2106" i="1"/>
  <c r="O2106" i="1"/>
  <c r="Q1863" i="1"/>
  <c r="Q2159" i="1"/>
  <c r="O993" i="1"/>
  <c r="P993" i="1"/>
  <c r="O762" i="1"/>
  <c r="P762" i="1"/>
  <c r="Q1767" i="1"/>
  <c r="S1044" i="1"/>
  <c r="Q2157" i="1"/>
  <c r="P1962" i="1"/>
  <c r="O1962" i="1"/>
  <c r="Q2555" i="1"/>
  <c r="O849" i="1"/>
  <c r="Q849" i="1"/>
  <c r="P606" i="1"/>
  <c r="O606" i="1"/>
  <c r="S777" i="1"/>
  <c r="Q899" i="1"/>
  <c r="P2155" i="1"/>
  <c r="O2155" i="1"/>
  <c r="S2242" i="1"/>
  <c r="P2433" i="1"/>
  <c r="O2433" i="1"/>
  <c r="Q2238" i="1"/>
  <c r="S1800" i="1"/>
  <c r="S2455" i="1"/>
  <c r="S1529" i="1"/>
  <c r="Q2277" i="1"/>
  <c r="Q2366" i="1"/>
  <c r="S2129" i="1"/>
  <c r="O1911" i="1"/>
  <c r="P1911" i="1"/>
  <c r="S2229" i="1"/>
  <c r="S2034" i="1"/>
  <c r="S973" i="1"/>
  <c r="S2089" i="1"/>
  <c r="S1168" i="1"/>
  <c r="Q1225" i="1"/>
  <c r="Q1468" i="1"/>
  <c r="S2115" i="1"/>
  <c r="S883" i="1"/>
  <c r="Q2480" i="1"/>
  <c r="O1311" i="1"/>
  <c r="P1311" i="1"/>
  <c r="S1684" i="1"/>
  <c r="S1841" i="1"/>
  <c r="P1887" i="1"/>
  <c r="O1887" i="1"/>
  <c r="O2259" i="1"/>
  <c r="P2259" i="1"/>
  <c r="S1239" i="1"/>
  <c r="S1017" i="1"/>
  <c r="P786" i="1"/>
  <c r="O786" i="1"/>
  <c r="Q1477" i="1"/>
  <c r="Q1044" i="1"/>
  <c r="O2157" i="1"/>
  <c r="P2157" i="1"/>
  <c r="Q1962" i="1"/>
  <c r="O1732" i="1"/>
  <c r="P1732" i="1"/>
  <c r="Q827" i="1"/>
  <c r="Q1591" i="1"/>
  <c r="O899" i="1"/>
  <c r="P899" i="1"/>
  <c r="Q2155" i="1"/>
  <c r="P2242" i="1"/>
  <c r="O2242" i="1"/>
  <c r="Q2433" i="1"/>
  <c r="S2238" i="1"/>
  <c r="Q1864" i="1"/>
  <c r="S1050" i="1"/>
  <c r="Q1678" i="1"/>
  <c r="O673" i="1"/>
  <c r="P673" i="1"/>
  <c r="O750" i="1"/>
  <c r="P750" i="1"/>
  <c r="Q951" i="1"/>
  <c r="S588" i="1"/>
  <c r="S1728" i="1"/>
  <c r="S1881" i="1"/>
  <c r="S1694" i="1"/>
  <c r="Q985" i="1"/>
  <c r="Q992" i="1"/>
  <c r="O1800" i="1"/>
  <c r="P1800" i="1"/>
  <c r="P2455" i="1"/>
  <c r="O2455" i="1"/>
  <c r="Q2082" i="1"/>
  <c r="O1789" i="1"/>
  <c r="P1789" i="1"/>
  <c r="Q1911" i="1"/>
  <c r="O2229" i="1"/>
  <c r="P2229" i="1"/>
  <c r="P2034" i="1"/>
  <c r="O2034" i="1"/>
  <c r="S2445" i="1"/>
  <c r="S906" i="1"/>
  <c r="S1779" i="1"/>
  <c r="Q1227" i="1"/>
  <c r="S1813" i="1"/>
  <c r="S2409" i="1"/>
  <c r="Q1124" i="1"/>
  <c r="P612" i="1"/>
  <c r="O612" i="1"/>
  <c r="O1332" i="1"/>
  <c r="P1332" i="1"/>
  <c r="Q2407" i="1"/>
  <c r="Q1697" i="1"/>
  <c r="S1163" i="1"/>
  <c r="S696" i="1"/>
  <c r="P1797" i="1"/>
  <c r="O1797" i="1"/>
  <c r="S1590" i="1"/>
  <c r="Q2426" i="1"/>
  <c r="O1611" i="1"/>
  <c r="P1611" i="1"/>
  <c r="Q631" i="1"/>
  <c r="S1791" i="1"/>
  <c r="Q724" i="1"/>
  <c r="P1680" i="1"/>
  <c r="O1680" i="1"/>
  <c r="P2314" i="1"/>
  <c r="O2314" i="1"/>
  <c r="S2215" i="1"/>
  <c r="S1505" i="1"/>
  <c r="O2567" i="1"/>
  <c r="P2567" i="1"/>
  <c r="S2483" i="1"/>
  <c r="S1173" i="1"/>
  <c r="S942" i="1"/>
  <c r="Q2338" i="1"/>
  <c r="P892" i="1"/>
  <c r="O892" i="1"/>
  <c r="S1615" i="1"/>
  <c r="S905" i="1"/>
  <c r="Q1076" i="1"/>
  <c r="S2166" i="1"/>
  <c r="Q1046" i="1"/>
  <c r="S1222" i="1"/>
  <c r="S1918" i="1"/>
  <c r="S1478" i="1"/>
  <c r="S729" i="1"/>
  <c r="S2489" i="1"/>
  <c r="O2116" i="1"/>
  <c r="P2116" i="1"/>
  <c r="S1503" i="1"/>
  <c r="S741" i="1"/>
  <c r="S2492" i="1"/>
  <c r="S2501" i="1"/>
  <c r="Q602" i="1"/>
  <c r="S685" i="1"/>
  <c r="Q1028" i="1"/>
  <c r="Q2276" i="1"/>
  <c r="P1643" i="1"/>
  <c r="O1643" i="1"/>
  <c r="P1897" i="1"/>
  <c r="O1897" i="1"/>
  <c r="S955" i="1"/>
  <c r="S1559" i="1"/>
  <c r="S1555" i="1"/>
  <c r="O2211" i="1"/>
  <c r="P2211" i="1"/>
  <c r="S1582" i="1"/>
  <c r="S1493" i="1"/>
  <c r="Q1161" i="1"/>
  <c r="S2354" i="1"/>
  <c r="P2333" i="1"/>
  <c r="O2333" i="1"/>
  <c r="Q1239" i="1"/>
  <c r="S1735" i="1"/>
  <c r="Q1025" i="1"/>
  <c r="Q1916" i="1"/>
  <c r="S2270" i="1"/>
  <c r="P571" i="1"/>
  <c r="O571" i="1"/>
  <c r="Q963" i="1"/>
  <c r="Q1098" i="1"/>
  <c r="P2248" i="1"/>
  <c r="O2248" i="1"/>
  <c r="S2210" i="1"/>
  <c r="O1759" i="1"/>
  <c r="P1759" i="1"/>
  <c r="S1049" i="1"/>
  <c r="S2522" i="1"/>
  <c r="Q766" i="1"/>
  <c r="S2189" i="1"/>
  <c r="S1732" i="1"/>
  <c r="S827" i="1"/>
  <c r="O1591" i="1"/>
  <c r="P1591" i="1"/>
  <c r="Q1621" i="1"/>
  <c r="S1864" i="1"/>
  <c r="Q1050" i="1"/>
  <c r="O1596" i="1"/>
  <c r="P1596" i="1"/>
  <c r="P981" i="1"/>
  <c r="O981" i="1"/>
  <c r="P588" i="1"/>
  <c r="O588" i="1"/>
  <c r="O1195" i="1"/>
  <c r="Q1195" i="1"/>
  <c r="Q1728" i="1"/>
  <c r="Q1694" i="1"/>
  <c r="S985" i="1"/>
  <c r="S992" i="1"/>
  <c r="S1803" i="1"/>
  <c r="S1506" i="1"/>
  <c r="O2082" i="1"/>
  <c r="P2082" i="1"/>
  <c r="Q1742" i="1"/>
  <c r="P2010" i="1"/>
  <c r="O2010" i="1"/>
  <c r="S2240" i="1"/>
  <c r="P748" i="1"/>
  <c r="O748" i="1"/>
  <c r="P1441" i="1"/>
  <c r="O1441" i="1"/>
  <c r="Q1275" i="1"/>
  <c r="P2351" i="1"/>
  <c r="O2351" i="1"/>
  <c r="S1066" i="1"/>
  <c r="Q2067" i="1"/>
  <c r="O1730" i="1"/>
  <c r="P1730" i="1"/>
  <c r="O1386" i="1"/>
  <c r="P1386" i="1"/>
  <c r="Q2445" i="1"/>
  <c r="P906" i="1"/>
  <c r="O906" i="1"/>
  <c r="Q1779" i="1"/>
  <c r="Q2559" i="1"/>
  <c r="Q1465" i="1"/>
  <c r="S1700" i="1"/>
  <c r="O2038" i="1"/>
  <c r="P2038" i="1"/>
  <c r="P1309" i="1"/>
  <c r="O1309" i="1"/>
  <c r="P1460" i="1"/>
  <c r="O1460" i="1"/>
  <c r="P1094" i="1"/>
  <c r="O1094" i="1"/>
  <c r="O1009" i="1"/>
  <c r="P1009" i="1"/>
  <c r="S1856" i="1"/>
  <c r="Q1251" i="1"/>
  <c r="Q1993" i="1"/>
  <c r="Q2136" i="1"/>
  <c r="Q1083" i="1"/>
  <c r="S1011" i="1"/>
  <c r="S2125" i="1"/>
  <c r="Q893" i="1"/>
  <c r="S691" i="1"/>
  <c r="Q1056" i="1"/>
  <c r="S931" i="1"/>
  <c r="S2503" i="1"/>
  <c r="P1547" i="1"/>
  <c r="Q1547" i="1"/>
  <c r="Q930" i="1"/>
  <c r="Q1491" i="1"/>
  <c r="S2285" i="1"/>
  <c r="Q1887" i="1"/>
  <c r="S2259" i="1"/>
  <c r="P955" i="1"/>
  <c r="O955" i="1"/>
  <c r="Q1333" i="1"/>
  <c r="Q2176" i="1"/>
  <c r="O1582" i="1"/>
  <c r="P1582" i="1"/>
  <c r="Q1793" i="1"/>
  <c r="S2284" i="1"/>
  <c r="S2203" i="1"/>
  <c r="O1493" i="1"/>
  <c r="P1493" i="1"/>
  <c r="S2438" i="1"/>
  <c r="Q2063" i="1"/>
  <c r="S1161" i="1"/>
  <c r="O930" i="1"/>
  <c r="P930" i="1"/>
  <c r="O2354" i="1"/>
  <c r="P2354" i="1"/>
  <c r="S971" i="1"/>
  <c r="Q573" i="1"/>
  <c r="Q2333" i="1"/>
  <c r="Q1951" i="1"/>
  <c r="S1802" i="1"/>
  <c r="O1239" i="1"/>
  <c r="P1239" i="1"/>
  <c r="Q1735" i="1"/>
  <c r="O1025" i="1"/>
  <c r="P1025" i="1"/>
  <c r="S1910" i="1"/>
  <c r="S1866" i="1"/>
  <c r="O2270" i="1"/>
  <c r="P2270" i="1"/>
  <c r="P1491" i="1"/>
  <c r="O1491" i="1"/>
  <c r="S571" i="1"/>
  <c r="S2186" i="1"/>
  <c r="S1641" i="1"/>
  <c r="S2000" i="1"/>
  <c r="S1381" i="1"/>
  <c r="S1754" i="1"/>
  <c r="S1814" i="1"/>
  <c r="S2322" i="1"/>
  <c r="S831" i="1"/>
  <c r="S1307" i="1"/>
  <c r="S1422" i="1"/>
  <c r="S1333" i="1"/>
  <c r="S1014" i="1"/>
  <c r="S2249" i="1"/>
  <c r="S1124" i="1"/>
  <c r="S1957" i="1"/>
  <c r="S726" i="1"/>
  <c r="S1155" i="1"/>
  <c r="S615" i="1"/>
  <c r="S1916" i="1"/>
  <c r="S979" i="1"/>
  <c r="S1272" i="1"/>
  <c r="S1240" i="1"/>
  <c r="S2217" i="1"/>
  <c r="S1081" i="1"/>
  <c r="S1411" i="1"/>
  <c r="S813" i="1"/>
  <c r="S2297" i="1"/>
  <c r="S1880" i="1"/>
  <c r="S1568" i="1"/>
  <c r="S1182" i="1"/>
  <c r="S1477" i="1"/>
  <c r="S1545" i="1"/>
  <c r="S1279" i="1"/>
  <c r="S809" i="1"/>
  <c r="S986" i="1"/>
  <c r="S805" i="1"/>
  <c r="S2144" i="1"/>
  <c r="S1433" i="1"/>
  <c r="S1390" i="1"/>
  <c r="S1614" i="1"/>
  <c r="S1200" i="1"/>
  <c r="S2380" i="1"/>
  <c r="S626" i="1"/>
  <c r="S1659" i="1"/>
  <c r="S1770" i="1"/>
  <c r="S1128" i="1"/>
  <c r="S1001" i="1"/>
  <c r="S1801" i="1"/>
  <c r="S1278" i="1"/>
  <c r="S1669" i="1"/>
  <c r="S2022" i="1"/>
  <c r="S2307" i="1"/>
  <c r="S650" i="1"/>
  <c r="S1826" i="1"/>
  <c r="S690" i="1"/>
  <c r="S946" i="1"/>
  <c r="S604" i="1"/>
  <c r="S1712" i="1"/>
  <c r="S2471" i="1"/>
  <c r="S1872" i="1"/>
  <c r="S1980" i="1"/>
  <c r="S2507" i="1"/>
  <c r="S2399" i="1"/>
  <c r="S1378" i="1"/>
  <c r="S1847" i="1"/>
  <c r="S1284" i="1"/>
  <c r="S1167" i="1"/>
  <c r="S1317" i="1"/>
  <c r="O1349" i="1"/>
  <c r="P1349" i="1"/>
  <c r="S2248" i="1"/>
  <c r="Q2210" i="1"/>
  <c r="S1759" i="1"/>
  <c r="P1049" i="1"/>
  <c r="O1049" i="1"/>
  <c r="O2522" i="1"/>
  <c r="P2522" i="1"/>
  <c r="P766" i="1"/>
  <c r="O766" i="1"/>
  <c r="O2189" i="1"/>
  <c r="P2189" i="1"/>
  <c r="Q1732" i="1"/>
  <c r="P827" i="1"/>
  <c r="O827" i="1"/>
  <c r="S1591" i="1"/>
  <c r="S2105" i="1"/>
  <c r="O640" i="1"/>
  <c r="Q640" i="1"/>
  <c r="O2182" i="1"/>
  <c r="Q2182" i="1"/>
  <c r="O1160" i="1"/>
  <c r="P1160" i="1"/>
  <c r="Q1522" i="1"/>
  <c r="O1391" i="1"/>
  <c r="P1391" i="1"/>
  <c r="P705" i="1"/>
  <c r="O705" i="1"/>
  <c r="S2465" i="1"/>
  <c r="Q2504" i="1"/>
  <c r="O1864" i="1"/>
  <c r="P1864" i="1"/>
  <c r="O1050" i="1"/>
  <c r="P1050" i="1"/>
  <c r="Q1596" i="1"/>
  <c r="Q981" i="1"/>
  <c r="O2530" i="1"/>
  <c r="Q2530" i="1"/>
  <c r="Q2464" i="1"/>
  <c r="S796" i="1"/>
  <c r="S2300" i="1"/>
  <c r="Q2146" i="1"/>
  <c r="S895" i="1"/>
  <c r="P948" i="1"/>
  <c r="O948" i="1"/>
  <c r="O1293" i="1"/>
  <c r="P1293" i="1"/>
  <c r="S1742" i="1"/>
  <c r="Q2010" i="1"/>
  <c r="O1780" i="1"/>
  <c r="P1780" i="1"/>
  <c r="Q1842" i="1"/>
  <c r="S748" i="1"/>
  <c r="S1441" i="1"/>
  <c r="S1275" i="1"/>
  <c r="O968" i="1"/>
  <c r="P968" i="1"/>
  <c r="O2067" i="1"/>
  <c r="P2067" i="1"/>
  <c r="S2290" i="1"/>
  <c r="O1937" i="1"/>
  <c r="Q1937" i="1"/>
  <c r="Q1730" i="1"/>
  <c r="S1386" i="1"/>
  <c r="S1671" i="1"/>
  <c r="S2250" i="1"/>
  <c r="Q906" i="1"/>
  <c r="O1779" i="1"/>
  <c r="P1779" i="1"/>
  <c r="S1277" i="1"/>
  <c r="P959" i="1"/>
  <c r="O959" i="1"/>
  <c r="O627" i="1"/>
  <c r="P627" i="1"/>
  <c r="O1773" i="1"/>
  <c r="P1773" i="1"/>
  <c r="O1566" i="1"/>
  <c r="P1566" i="1"/>
  <c r="Q1945" i="1"/>
  <c r="S1564" i="1"/>
  <c r="P590" i="1"/>
  <c r="O590" i="1"/>
  <c r="S1849" i="1"/>
  <c r="S1047" i="1"/>
  <c r="S2211" i="1"/>
  <c r="O931" i="1"/>
  <c r="P931" i="1"/>
  <c r="S1461" i="1"/>
  <c r="S800" i="1"/>
  <c r="S2106" i="1"/>
  <c r="S1025" i="1"/>
  <c r="S1314" i="1"/>
  <c r="Q1684" i="1"/>
  <c r="O1762" i="1"/>
  <c r="P1762" i="1"/>
  <c r="S2176" i="1"/>
  <c r="S1793" i="1"/>
  <c r="O2284" i="1"/>
  <c r="P2284" i="1"/>
  <c r="O2203" i="1"/>
  <c r="P2203" i="1"/>
  <c r="O2438" i="1"/>
  <c r="P2438" i="1"/>
  <c r="P2063" i="1"/>
  <c r="O2063" i="1"/>
  <c r="Q971" i="1"/>
  <c r="Q1821" i="1"/>
  <c r="Q1571" i="1"/>
  <c r="Q1334" i="1"/>
  <c r="S1525" i="1"/>
  <c r="Q1284" i="1"/>
  <c r="S2143" i="1"/>
  <c r="S2199" i="1"/>
  <c r="Q1170" i="1"/>
  <c r="S1372" i="1"/>
  <c r="S1609" i="1"/>
  <c r="P1904" i="1"/>
  <c r="O1904" i="1"/>
  <c r="P2176" i="1"/>
  <c r="O2176" i="1"/>
  <c r="Q1582" i="1"/>
  <c r="O2503" i="1"/>
  <c r="Q2503" i="1"/>
  <c r="P1793" i="1"/>
  <c r="O1793" i="1"/>
  <c r="S1547" i="1"/>
  <c r="Q2284" i="1"/>
  <c r="Q2203" i="1"/>
  <c r="Q1493" i="1"/>
  <c r="Q2438" i="1"/>
  <c r="S2063" i="1"/>
  <c r="P1161" i="1"/>
  <c r="O1161" i="1"/>
  <c r="S930" i="1"/>
  <c r="Q2105" i="1"/>
  <c r="Q2270" i="1"/>
  <c r="S1491" i="1"/>
  <c r="Q571" i="1"/>
  <c r="Q784" i="1"/>
  <c r="Q1167" i="1"/>
  <c r="Q2186" i="1"/>
  <c r="Q701" i="1"/>
  <c r="Q809" i="1"/>
  <c r="Q979" i="1"/>
  <c r="Q1931" i="1"/>
  <c r="Q2341" i="1"/>
  <c r="Q2051" i="1"/>
  <c r="Q570" i="1"/>
  <c r="Q2254" i="1"/>
  <c r="Q1001" i="1"/>
  <c r="Q1272" i="1"/>
  <c r="Q2214" i="1"/>
  <c r="Q2485" i="1"/>
  <c r="Q1847" i="1"/>
  <c r="Q1785" i="1"/>
  <c r="Q986" i="1"/>
  <c r="Q1528" i="1"/>
  <c r="Q1306" i="1"/>
  <c r="Q1346" i="1"/>
  <c r="Q819" i="1"/>
  <c r="Q2364" i="1"/>
  <c r="Q957" i="1"/>
  <c r="Q2204" i="1"/>
  <c r="Q700" i="1"/>
  <c r="Q1245" i="1"/>
  <c r="Q818" i="1"/>
  <c r="Q2000" i="1"/>
  <c r="Q2140" i="1"/>
  <c r="Q813" i="1"/>
  <c r="Q756" i="1"/>
  <c r="Q1648" i="1"/>
  <c r="Q655" i="1"/>
  <c r="Q1484" i="1"/>
  <c r="Q1826" i="1"/>
  <c r="Q2265" i="1"/>
  <c r="Q1348" i="1"/>
  <c r="Q1991" i="1"/>
  <c r="Q1048" i="1"/>
  <c r="Q1389" i="1"/>
  <c r="Q1422" i="1"/>
  <c r="Q1401" i="1"/>
  <c r="Q2249" i="1"/>
  <c r="Q1081" i="1"/>
  <c r="Q1813" i="1"/>
  <c r="Q2419" i="1"/>
  <c r="Q646" i="1"/>
  <c r="Q1738" i="1"/>
  <c r="Q652" i="1"/>
  <c r="Q1999" i="1"/>
  <c r="Q1722" i="1"/>
  <c r="Q1168" i="1"/>
  <c r="Q2253" i="1"/>
  <c r="Q1513" i="1"/>
  <c r="Q1381" i="1"/>
  <c r="Q1378" i="1"/>
  <c r="Q1711" i="1"/>
  <c r="Q831" i="1"/>
  <c r="Q1987" i="1"/>
  <c r="Q1059" i="1"/>
  <c r="Q1526" i="1"/>
  <c r="Q2138" i="1"/>
  <c r="Q1690" i="1"/>
  <c r="Q1128" i="1"/>
  <c r="Q2521" i="1"/>
  <c r="Q2016" i="1"/>
  <c r="Q1545" i="1"/>
  <c r="Q2285" i="1"/>
  <c r="Q1570" i="1"/>
  <c r="Q1214" i="1"/>
  <c r="Q1855" i="1"/>
  <c r="Q1370" i="1"/>
  <c r="Q1411" i="1"/>
  <c r="Q1957" i="1"/>
  <c r="Q1626" i="1"/>
  <c r="Q1317" i="1"/>
  <c r="S1349" i="1"/>
  <c r="Q2248" i="1"/>
  <c r="P2210" i="1"/>
  <c r="O2210" i="1"/>
  <c r="Q1759" i="1"/>
  <c r="Q1049" i="1"/>
  <c r="Q2522" i="1"/>
  <c r="S766" i="1"/>
  <c r="Q2189" i="1"/>
  <c r="S2182" i="1"/>
  <c r="Q1160" i="1"/>
  <c r="S1522" i="1"/>
  <c r="Q1391" i="1"/>
  <c r="Q705" i="1"/>
  <c r="P2465" i="1"/>
  <c r="O2465" i="1"/>
  <c r="S2198" i="1"/>
  <c r="S961" i="1"/>
  <c r="S1596" i="1"/>
  <c r="S981" i="1"/>
  <c r="S2530" i="1"/>
  <c r="Q1558" i="1"/>
  <c r="S2464" i="1"/>
  <c r="Q796" i="1"/>
  <c r="Q2300" i="1"/>
  <c r="P2146" i="1"/>
  <c r="O2146" i="1"/>
  <c r="P895" i="1"/>
  <c r="O895" i="1"/>
  <c r="Q948" i="1"/>
  <c r="S1293" i="1"/>
  <c r="S1325" i="1"/>
  <c r="S610" i="1"/>
  <c r="P1960" i="1"/>
  <c r="O1960" i="1"/>
  <c r="Q982" i="1"/>
  <c r="Q2261" i="1"/>
  <c r="P695" i="1"/>
  <c r="O695" i="1"/>
  <c r="Q1780" i="1"/>
  <c r="S1842" i="1"/>
  <c r="P2508" i="1"/>
  <c r="O2508" i="1"/>
  <c r="P2491" i="1"/>
  <c r="O2491" i="1"/>
  <c r="O1275" i="1"/>
  <c r="P1275" i="1"/>
  <c r="S863" i="1"/>
  <c r="O2290" i="1"/>
  <c r="P2290" i="1"/>
  <c r="S1937" i="1"/>
  <c r="S1730" i="1"/>
  <c r="Q1386" i="1"/>
  <c r="Q726" i="1"/>
  <c r="S2120" i="1"/>
  <c r="Q1174" i="1"/>
  <c r="S2538" i="1"/>
  <c r="P1162" i="1"/>
  <c r="O1162" i="1"/>
  <c r="S960" i="1"/>
  <c r="Q2551" i="1"/>
  <c r="Q1802" i="1"/>
  <c r="P573" i="1"/>
  <c r="O573" i="1"/>
  <c r="O1802" i="1"/>
  <c r="P1802" i="1"/>
  <c r="S1988" i="1"/>
  <c r="Q1023" i="1"/>
  <c r="P1995" i="1"/>
  <c r="O1995" i="1"/>
  <c r="Q823" i="1"/>
  <c r="S944" i="1"/>
  <c r="S1772" i="1"/>
  <c r="Q1872" i="1"/>
  <c r="S903" i="1"/>
  <c r="Q946" i="1"/>
  <c r="O1023" i="1"/>
  <c r="P1023" i="1"/>
  <c r="S1995" i="1"/>
  <c r="S823" i="1"/>
  <c r="O1488" i="1"/>
  <c r="P1488" i="1"/>
  <c r="S1633" i="1"/>
  <c r="O1940" i="1"/>
  <c r="P1940" i="1"/>
  <c r="P1372" i="1"/>
  <c r="O1372" i="1"/>
  <c r="O1609" i="1"/>
  <c r="P1609" i="1"/>
  <c r="Q1904" i="1"/>
  <c r="O611" i="1"/>
  <c r="P611" i="1"/>
  <c r="S1899" i="1"/>
  <c r="S775" i="1"/>
  <c r="Q1882" i="1"/>
  <c r="Q1249" i="1"/>
  <c r="Q1376" i="1"/>
  <c r="P1317" i="1"/>
  <c r="O1317" i="1"/>
  <c r="Q1349" i="1"/>
  <c r="P2174" i="1"/>
  <c r="O2174" i="1"/>
  <c r="S1298" i="1"/>
  <c r="S1210" i="1"/>
  <c r="S2222" i="1"/>
  <c r="P970" i="1"/>
  <c r="O970" i="1"/>
  <c r="S2510" i="1"/>
  <c r="O1192" i="1"/>
  <c r="P1192" i="1"/>
  <c r="S1445" i="1"/>
  <c r="P1522" i="1"/>
  <c r="O1522" i="1"/>
  <c r="S1391" i="1"/>
  <c r="S705" i="1"/>
  <c r="Q2465" i="1"/>
  <c r="P2206" i="1"/>
  <c r="O2206" i="1"/>
  <c r="O610" i="1"/>
  <c r="P610" i="1"/>
  <c r="Q1960" i="1"/>
  <c r="O982" i="1"/>
  <c r="P982" i="1"/>
  <c r="S2376" i="1"/>
  <c r="S2261" i="1"/>
  <c r="P1184" i="1"/>
  <c r="O1184" i="1"/>
  <c r="S1777" i="1"/>
  <c r="Q2290" i="1"/>
  <c r="S746" i="1"/>
  <c r="S1618" i="1"/>
  <c r="O2011" i="1"/>
  <c r="P2011" i="1"/>
  <c r="Q1894" i="1"/>
  <c r="S875" i="1"/>
  <c r="Q1942" i="1"/>
  <c r="O2551" i="1"/>
  <c r="P2551" i="1"/>
  <c r="O1841" i="1"/>
  <c r="P1841" i="1"/>
  <c r="S1887" i="1"/>
  <c r="Q2259" i="1"/>
  <c r="Q955" i="1"/>
  <c r="S1228" i="1"/>
  <c r="Q1770" i="1"/>
  <c r="Q744" i="1"/>
  <c r="S1501" i="1"/>
  <c r="O1748" i="1"/>
  <c r="P1748" i="1"/>
  <c r="S1488" i="1"/>
  <c r="O1633" i="1"/>
  <c r="P1633" i="1"/>
  <c r="Q1940" i="1"/>
  <c r="Q2383" i="1"/>
  <c r="Q1372" i="1"/>
  <c r="Q1609" i="1"/>
  <c r="S1904" i="1"/>
  <c r="S2332" i="1"/>
  <c r="S1084" i="1"/>
  <c r="O1315" i="1"/>
  <c r="P1315" i="1"/>
  <c r="O605" i="1"/>
  <c r="Q605" i="1"/>
  <c r="P947" i="1"/>
  <c r="O947" i="1"/>
  <c r="Q1186" i="1"/>
  <c r="S1882" i="1"/>
  <c r="P1249" i="1"/>
  <c r="O1249" i="1"/>
  <c r="O1376" i="1"/>
  <c r="P1376" i="1"/>
  <c r="O2059" i="1"/>
  <c r="P2059" i="1"/>
  <c r="Q2352" i="1"/>
  <c r="P743" i="1"/>
  <c r="O743" i="1"/>
  <c r="P1171" i="1"/>
  <c r="O1171" i="1"/>
  <c r="Q2222" i="1"/>
  <c r="S2269" i="1"/>
  <c r="Q970" i="1"/>
  <c r="Q2510" i="1"/>
  <c r="S1192" i="1"/>
  <c r="O1445" i="1"/>
  <c r="P1445" i="1"/>
  <c r="S1322" i="1"/>
  <c r="O1379" i="1"/>
  <c r="P1379" i="1"/>
  <c r="P1447" i="1"/>
  <c r="O1447" i="1"/>
  <c r="S737" i="1"/>
  <c r="Q1405" i="1"/>
  <c r="Q2206" i="1"/>
  <c r="Q610" i="1"/>
  <c r="S1792" i="1"/>
  <c r="P1243" i="1"/>
  <c r="O1243" i="1"/>
  <c r="Q1131" i="1"/>
  <c r="Q1746" i="1"/>
  <c r="O1777" i="1"/>
  <c r="P1777" i="1"/>
  <c r="Q681" i="1"/>
  <c r="S1487" i="1"/>
  <c r="Q1636" i="1"/>
  <c r="Q881" i="1"/>
  <c r="S819" i="1"/>
  <c r="O1291" i="1"/>
  <c r="P1291" i="1"/>
  <c r="Q2258" i="1"/>
  <c r="Q2047" i="1"/>
  <c r="Q749" i="1"/>
  <c r="S724" i="1"/>
  <c r="Q718" i="1"/>
  <c r="S2134" i="1"/>
  <c r="S763" i="1"/>
  <c r="P1942" i="1"/>
  <c r="O1942" i="1"/>
  <c r="O1735" i="1"/>
  <c r="P1735" i="1"/>
  <c r="S692" i="1"/>
  <c r="Q1043" i="1"/>
  <c r="P1917" i="1"/>
  <c r="O1917" i="1"/>
  <c r="O1710" i="1"/>
  <c r="P1710" i="1"/>
  <c r="O2062" i="1"/>
  <c r="P2062" i="1"/>
  <c r="Q1299" i="1"/>
  <c r="O2312" i="1"/>
  <c r="P2312" i="1"/>
  <c r="O2435" i="1"/>
  <c r="P2435" i="1"/>
  <c r="O1631" i="1"/>
  <c r="P1631" i="1"/>
  <c r="O1903" i="1"/>
  <c r="P1903" i="1"/>
  <c r="Q1193" i="1"/>
  <c r="Q2332" i="1"/>
  <c r="P1084" i="1"/>
  <c r="O1084" i="1"/>
  <c r="Q1315" i="1"/>
  <c r="S2136" i="1"/>
  <c r="O685" i="1"/>
  <c r="P685" i="1"/>
  <c r="Q2538" i="1"/>
  <c r="S2174" i="1"/>
  <c r="O1298" i="1"/>
  <c r="Q1298" i="1"/>
  <c r="Q1210" i="1"/>
  <c r="S2352" i="1"/>
  <c r="Q743" i="1"/>
  <c r="Q1171" i="1"/>
  <c r="S2008" i="1"/>
  <c r="O670" i="1"/>
  <c r="P670" i="1"/>
  <c r="P2394" i="1"/>
  <c r="O2394" i="1"/>
  <c r="Q1643" i="1"/>
  <c r="S2011" i="1"/>
  <c r="Q911" i="1"/>
  <c r="O1723" i="1"/>
  <c r="P1723" i="1"/>
  <c r="Q594" i="1"/>
  <c r="Q2286" i="1"/>
  <c r="P1704" i="1"/>
  <c r="O1704" i="1"/>
  <c r="O1873" i="1"/>
  <c r="P1873" i="1"/>
  <c r="Q1986" i="1"/>
  <c r="P1259" i="1"/>
  <c r="O1259" i="1"/>
  <c r="O1913" i="1"/>
  <c r="P1913" i="1"/>
  <c r="P1540" i="1"/>
  <c r="O1540" i="1"/>
  <c r="Q2035" i="1"/>
  <c r="S1405" i="1"/>
  <c r="Q1031" i="1"/>
  <c r="Q1024" i="1"/>
  <c r="S2180" i="1"/>
  <c r="O1792" i="1"/>
  <c r="P1792" i="1"/>
  <c r="Q1243" i="1"/>
  <c r="S1464" i="1"/>
  <c r="S1102" i="1"/>
  <c r="Q960" i="1"/>
  <c r="S1131" i="1"/>
  <c r="S1746" i="1"/>
  <c r="Q1777" i="1"/>
  <c r="S1305" i="1"/>
  <c r="S1137" i="1"/>
  <c r="Q1047" i="1"/>
  <c r="S1935" i="1"/>
  <c r="Q581" i="1"/>
  <c r="Q2220" i="1"/>
  <c r="S1357" i="1"/>
  <c r="O1532" i="1"/>
  <c r="P1532" i="1"/>
  <c r="O923" i="1"/>
  <c r="Q923" i="1"/>
  <c r="O1971" i="1"/>
  <c r="P1971" i="1"/>
  <c r="Q811" i="1"/>
  <c r="S2487" i="1"/>
  <c r="S2236" i="1"/>
  <c r="Q1617" i="1"/>
  <c r="Q1398" i="1"/>
  <c r="P2565" i="1"/>
  <c r="O2565" i="1"/>
  <c r="S1727" i="1"/>
  <c r="S2280" i="1"/>
  <c r="P2496" i="1"/>
  <c r="O2496" i="1"/>
  <c r="S730" i="1"/>
  <c r="O2177" i="1"/>
  <c r="P2177" i="1"/>
  <c r="Q1004" i="1"/>
  <c r="O1743" i="1"/>
  <c r="P1743" i="1"/>
  <c r="S984" i="1"/>
  <c r="Q1762" i="1"/>
  <c r="S1035" i="1"/>
  <c r="Q1242" i="1"/>
  <c r="O2531" i="1"/>
  <c r="P2531" i="1"/>
  <c r="Q1954" i="1"/>
  <c r="O2301" i="1"/>
  <c r="P2301" i="1"/>
  <c r="Q2287" i="1"/>
  <c r="S1570" i="1"/>
  <c r="S744" i="1"/>
  <c r="Q1501" i="1"/>
  <c r="Q1748" i="1"/>
  <c r="Q2042" i="1"/>
  <c r="S1108" i="1"/>
  <c r="O1941" i="1"/>
  <c r="P1941" i="1"/>
  <c r="O1734" i="1"/>
  <c r="P1734" i="1"/>
  <c r="S655" i="1"/>
  <c r="Q1912" i="1"/>
  <c r="S1348" i="1"/>
  <c r="S882" i="1"/>
  <c r="Q2099" i="1"/>
  <c r="Q830" i="1"/>
  <c r="O744" i="1"/>
  <c r="P744" i="1"/>
  <c r="P1501" i="1"/>
  <c r="O1501" i="1"/>
  <c r="S1748" i="1"/>
  <c r="S2042" i="1"/>
  <c r="O1108" i="1"/>
  <c r="Q1108" i="1"/>
  <c r="S1941" i="1"/>
  <c r="Q1734" i="1"/>
  <c r="Q1200" i="1"/>
  <c r="Q1712" i="1"/>
  <c r="Q2144" i="1"/>
  <c r="S2534" i="1"/>
  <c r="Q1453" i="1"/>
  <c r="O1619" i="1"/>
  <c r="P1619" i="1"/>
  <c r="Q1153" i="1"/>
  <c r="S1232" i="1"/>
  <c r="O1396" i="1"/>
  <c r="P1396" i="1"/>
  <c r="Q590" i="1"/>
  <c r="S1004" i="1"/>
  <c r="Q1426" i="1"/>
  <c r="O1993" i="1"/>
  <c r="P1993" i="1"/>
  <c r="P2480" i="1"/>
  <c r="O2480" i="1"/>
  <c r="P2136" i="1"/>
  <c r="O2136" i="1"/>
  <c r="Q685" i="1"/>
  <c r="O2538" i="1"/>
  <c r="P2538" i="1"/>
  <c r="S1786" i="1"/>
  <c r="Q660" i="1"/>
  <c r="S1557" i="1"/>
  <c r="Q1338" i="1"/>
  <c r="S1695" i="1"/>
  <c r="S2059" i="1"/>
  <c r="P1011" i="1"/>
  <c r="O1011" i="1"/>
  <c r="Q709" i="1"/>
  <c r="S2562" i="1"/>
  <c r="P1490" i="1"/>
  <c r="O1490" i="1"/>
  <c r="Q1849" i="1"/>
  <c r="S2276" i="1"/>
  <c r="Q2008" i="1"/>
  <c r="S670" i="1"/>
  <c r="Q2394" i="1"/>
  <c r="S1643" i="1"/>
  <c r="Q2011" i="1"/>
  <c r="Q1311" i="1"/>
  <c r="O2134" i="1"/>
  <c r="P2134" i="1"/>
  <c r="S1162" i="1"/>
  <c r="S594" i="1"/>
  <c r="Q1704" i="1"/>
  <c r="S1873" i="1"/>
  <c r="S1986" i="1"/>
  <c r="Q1259" i="1"/>
  <c r="Q1913" i="1"/>
  <c r="Q1540" i="1"/>
  <c r="O2035" i="1"/>
  <c r="P2035" i="1"/>
  <c r="Q2315" i="1"/>
  <c r="S980" i="1"/>
  <c r="Q1897" i="1"/>
  <c r="S1392" i="1"/>
  <c r="Q984" i="1"/>
  <c r="Q763" i="1"/>
  <c r="Q1230" i="1"/>
  <c r="Q1603" i="1"/>
  <c r="O1894" i="1"/>
  <c r="P1894" i="1"/>
  <c r="O1464" i="1"/>
  <c r="P1464" i="1"/>
  <c r="S1821" i="1"/>
  <c r="P1297" i="1"/>
  <c r="O1297" i="1"/>
  <c r="Q1305" i="1"/>
  <c r="O1137" i="1"/>
  <c r="P1137" i="1"/>
  <c r="Q2217" i="1"/>
  <c r="Q1568" i="1"/>
  <c r="Q692" i="1"/>
  <c r="S1992" i="1"/>
  <c r="S779" i="1"/>
  <c r="Q1665" i="1"/>
  <c r="S1446" i="1"/>
  <c r="S1971" i="1"/>
  <c r="O811" i="1"/>
  <c r="P811" i="1"/>
  <c r="Q783" i="1"/>
  <c r="S1607" i="1"/>
  <c r="O2515" i="1"/>
  <c r="P2515" i="1"/>
  <c r="P1805" i="1"/>
  <c r="Q1805" i="1"/>
  <c r="Q1269" i="1"/>
  <c r="Q2526" i="1"/>
  <c r="S1812" i="1"/>
  <c r="Q816" i="1"/>
  <c r="Q2150" i="1"/>
  <c r="S956" i="1"/>
  <c r="O1867" i="1"/>
  <c r="P1867" i="1"/>
  <c r="P1799" i="1"/>
  <c r="O1799" i="1"/>
  <c r="Q1022" i="1"/>
  <c r="Q1832" i="1"/>
  <c r="Q1758" i="1"/>
  <c r="S842" i="1"/>
  <c r="S1707" i="1"/>
  <c r="Q679" i="1"/>
  <c r="Q1163" i="1"/>
  <c r="Q696" i="1"/>
  <c r="Q1797" i="1"/>
  <c r="Q1590" i="1"/>
  <c r="S587" i="1"/>
  <c r="O1636" i="1"/>
  <c r="P1636" i="1"/>
  <c r="S1194" i="1"/>
  <c r="P807" i="1"/>
  <c r="O807" i="1"/>
  <c r="P1856" i="1"/>
  <c r="O1856" i="1"/>
  <c r="P1319" i="1"/>
  <c r="Q1319" i="1"/>
  <c r="O2384" i="1"/>
  <c r="P2384" i="1"/>
  <c r="Q619" i="1"/>
  <c r="P2554" i="1"/>
  <c r="O2554" i="1"/>
  <c r="S2150" i="1"/>
  <c r="Q2088" i="1"/>
  <c r="S1321" i="1"/>
  <c r="Q1472" i="1"/>
  <c r="O2087" i="1"/>
  <c r="P2087" i="1"/>
  <c r="O1323" i="1"/>
  <c r="P1323" i="1"/>
  <c r="S2360" i="1"/>
  <c r="S2567" i="1"/>
  <c r="P2483" i="1"/>
  <c r="O2483" i="1"/>
  <c r="P1173" i="1"/>
  <c r="O1173" i="1"/>
  <c r="S2338" i="1"/>
  <c r="S892" i="1"/>
  <c r="Q1615" i="1"/>
  <c r="O905" i="1"/>
  <c r="P905" i="1"/>
  <c r="Q2488" i="1"/>
  <c r="Q1308" i="1"/>
  <c r="O2013" i="1"/>
  <c r="P2013" i="1"/>
  <c r="O1806" i="1"/>
  <c r="P1806" i="1"/>
  <c r="Q956" i="1"/>
  <c r="Q1867" i="1"/>
  <c r="P2401" i="1"/>
  <c r="O2401" i="1"/>
  <c r="Q2565" i="1"/>
  <c r="P2224" i="1"/>
  <c r="O2224" i="1"/>
  <c r="S1983" i="1"/>
  <c r="S1876" i="1"/>
  <c r="O1107" i="1"/>
  <c r="P1107" i="1"/>
  <c r="Q1976" i="1"/>
  <c r="P1774" i="1"/>
  <c r="O1774" i="1"/>
  <c r="S995" i="1"/>
  <c r="P1784" i="1"/>
  <c r="O1784" i="1"/>
  <c r="S2243" i="1"/>
  <c r="Q721" i="1"/>
  <c r="S569" i="1"/>
  <c r="S1170" i="1"/>
  <c r="S1101" i="1"/>
  <c r="S2398" i="1"/>
  <c r="S2244" i="1"/>
  <c r="S972" i="1"/>
  <c r="S1423" i="1"/>
  <c r="S2397" i="1"/>
  <c r="S1546" i="1"/>
  <c r="S1415" i="1"/>
  <c r="S1421" i="1"/>
  <c r="S2500" i="1"/>
  <c r="S1565" i="1"/>
  <c r="S1556" i="1"/>
  <c r="S1966" i="1"/>
  <c r="S662" i="1"/>
  <c r="S1843" i="1"/>
  <c r="S2302" i="1"/>
  <c r="S644" i="1"/>
  <c r="S738" i="1"/>
  <c r="S784" i="1"/>
  <c r="S1722" i="1"/>
  <c r="S1948" i="1"/>
  <c r="S2219" i="1"/>
  <c r="S1336" i="1"/>
  <c r="S799" i="1"/>
  <c r="S2140" i="1"/>
  <c r="S2527" i="1"/>
  <c r="S901" i="1"/>
  <c r="S2253" i="1"/>
  <c r="S1977" i="1"/>
  <c r="S834" i="1"/>
  <c r="S1370" i="1"/>
  <c r="S1340" i="1"/>
  <c r="S2152" i="1"/>
  <c r="S2099" i="1"/>
  <c r="S1738" i="1"/>
  <c r="S1756" i="1"/>
  <c r="S1231" i="1"/>
  <c r="S1132" i="1"/>
  <c r="S2361" i="1"/>
  <c r="S620" i="1"/>
  <c r="S843" i="1"/>
  <c r="S2504" i="1"/>
  <c r="S857" i="1"/>
  <c r="S1123" i="1"/>
  <c r="S2265" i="1"/>
  <c r="S1438" i="1"/>
  <c r="S2204" i="1"/>
  <c r="S1667" i="1"/>
  <c r="S1817" i="1"/>
  <c r="S1991" i="1"/>
  <c r="S719" i="1"/>
  <c r="S1048" i="1"/>
  <c r="S2245" i="1"/>
  <c r="S989" i="1"/>
  <c r="S1369" i="1"/>
  <c r="S1855" i="1"/>
  <c r="S1431" i="1"/>
  <c r="S1356" i="1"/>
  <c r="S2109" i="1"/>
  <c r="S2151" i="1"/>
  <c r="S2533" i="1"/>
  <c r="S1331" i="1"/>
  <c r="S792" i="1"/>
  <c r="S1577" i="1"/>
  <c r="S1267" i="1"/>
  <c r="S1145" i="1"/>
  <c r="S1765" i="1"/>
  <c r="S1126" i="1"/>
  <c r="S1677" i="1"/>
  <c r="S1241" i="1"/>
  <c r="S1494" i="1"/>
  <c r="S1852" i="1"/>
  <c r="S1755" i="1"/>
  <c r="S2053" i="1"/>
  <c r="S804" i="1"/>
  <c r="S582" i="1"/>
  <c r="S1352" i="1"/>
  <c r="S1133" i="1"/>
  <c r="S1598" i="1"/>
  <c r="S1600" i="1"/>
  <c r="S1961" i="1"/>
  <c r="S2383" i="1"/>
  <c r="S1134" i="1"/>
  <c r="S1214" i="1"/>
  <c r="S2192" i="1"/>
  <c r="S1223" i="1"/>
  <c r="S793" i="1"/>
  <c r="S1657" i="1"/>
  <c r="S2422" i="1"/>
  <c r="S2153" i="1"/>
  <c r="S2246" i="1"/>
  <c r="S2101" i="1"/>
  <c r="S1138" i="1"/>
  <c r="S2523" i="1"/>
  <c r="S1375" i="1"/>
  <c r="S1721" i="1"/>
  <c r="S1714" i="1"/>
  <c r="S2432" i="1"/>
  <c r="S1945" i="1"/>
  <c r="S921" i="1"/>
  <c r="S1235" i="1"/>
  <c r="S1007" i="1"/>
  <c r="S1929" i="1"/>
  <c r="S864" i="1"/>
  <c r="S2419" i="1"/>
  <c r="S1072" i="1"/>
  <c r="S1646" i="1"/>
  <c r="S957" i="1"/>
  <c r="S830" i="1"/>
  <c r="S2389" i="1"/>
  <c r="S713" i="1"/>
  <c r="S2196" i="1"/>
  <c r="S2514" i="1"/>
  <c r="S2121" i="1"/>
  <c r="S1432" i="1"/>
  <c r="S2086" i="1"/>
  <c r="S2160" i="1"/>
  <c r="S2287" i="1"/>
  <c r="S1689" i="1"/>
  <c r="S1987" i="1"/>
  <c r="S2095" i="1"/>
  <c r="S934" i="1"/>
  <c r="S2233" i="1"/>
  <c r="S1500" i="1"/>
  <c r="S1679" i="1"/>
  <c r="S633" i="1"/>
  <c r="S2358" i="1"/>
  <c r="S999" i="1"/>
  <c r="S1524" i="1"/>
  <c r="S1999" i="1"/>
  <c r="S1467" i="1"/>
  <c r="S735" i="1"/>
  <c r="S688" i="1"/>
  <c r="S649" i="1"/>
  <c r="S969" i="1"/>
  <c r="S2429" i="1"/>
  <c r="S988" i="1"/>
  <c r="S1238" i="1"/>
  <c r="S665" i="1"/>
  <c r="S1888" i="1"/>
  <c r="S1225" i="1"/>
  <c r="S1326" i="1"/>
  <c r="S1359" i="1"/>
  <c r="S701" i="1"/>
  <c r="S1626" i="1"/>
  <c r="S2485" i="1"/>
  <c r="S1166" i="1"/>
  <c r="S1343" i="1"/>
  <c r="S1059" i="1"/>
  <c r="S2440" i="1"/>
  <c r="S2470" i="1"/>
  <c r="S2364" i="1"/>
  <c r="S2009" i="1"/>
  <c r="S2275" i="1"/>
  <c r="S1588" i="1"/>
  <c r="S603" i="1"/>
  <c r="S2377" i="1"/>
  <c r="S2123" i="1"/>
  <c r="S2051" i="1"/>
  <c r="S2505" i="1"/>
  <c r="S1458" i="1"/>
  <c r="S1212" i="1"/>
  <c r="S1984" i="1"/>
  <c r="S1578" i="1"/>
  <c r="S2541" i="1"/>
  <c r="S728" i="1"/>
  <c r="S1385" i="1"/>
  <c r="S757" i="1"/>
  <c r="S2012" i="1"/>
  <c r="S1226" i="1"/>
  <c r="S1621" i="1"/>
  <c r="S2158" i="1"/>
  <c r="S613" i="1"/>
  <c r="S2466" i="1"/>
  <c r="S2544" i="1"/>
  <c r="S755" i="1"/>
  <c r="S1034" i="1"/>
  <c r="S951" i="1"/>
  <c r="S2131" i="1"/>
  <c r="S2370" i="1"/>
  <c r="S2424" i="1"/>
  <c r="S2342" i="1"/>
  <c r="S1440" i="1"/>
  <c r="S1402" i="1"/>
  <c r="S1310" i="1"/>
  <c r="S2070" i="1"/>
  <c r="S1130" i="1"/>
  <c r="S2331" i="1"/>
  <c r="S2543" i="1"/>
  <c r="S1076" i="1"/>
  <c r="S1139" i="1"/>
  <c r="S1093" i="1"/>
  <c r="S652" i="1"/>
  <c r="S703" i="1"/>
  <c r="S1119" i="1"/>
  <c r="S1135" i="1"/>
  <c r="S2521" i="1"/>
  <c r="S1778" i="1"/>
  <c r="S1354" i="1"/>
  <c r="S2341" i="1"/>
  <c r="S1519" i="1"/>
  <c r="S2043" i="1"/>
  <c r="S1853" i="1"/>
  <c r="S1296" i="1"/>
  <c r="S1289" i="1"/>
  <c r="S1648" i="1"/>
  <c r="S2197" i="1"/>
  <c r="S1965" i="1"/>
  <c r="S2431" i="1"/>
  <c r="S736" i="1"/>
  <c r="S1731" i="1"/>
  <c r="S767" i="1"/>
  <c r="S2020" i="1"/>
  <c r="S847" i="1"/>
  <c r="S1280" i="1"/>
  <c r="S1740" i="1"/>
  <c r="S1497" i="1"/>
  <c r="S1244" i="1"/>
  <c r="S2104" i="1"/>
  <c r="S1174" i="1"/>
  <c r="S2016" i="1"/>
  <c r="S1709" i="1"/>
  <c r="S1245" i="1"/>
  <c r="S1909" i="1"/>
  <c r="S2079" i="1"/>
  <c r="S1711" i="1"/>
  <c r="S1560" i="1"/>
  <c r="S1914" i="1"/>
  <c r="S1824" i="1"/>
  <c r="S1152" i="1"/>
  <c r="S1189" i="1"/>
  <c r="S2235" i="1"/>
  <c r="S845" i="1"/>
  <c r="S1227" i="1"/>
  <c r="S2348" i="1"/>
  <c r="S1758" i="1"/>
  <c r="S682" i="1"/>
  <c r="S2060" i="1"/>
  <c r="S1209" i="1"/>
  <c r="S1632" i="1"/>
  <c r="S1400" i="1"/>
  <c r="S850" i="1"/>
  <c r="S1252" i="1"/>
  <c r="S2459" i="1"/>
  <c r="S1534" i="1"/>
  <c r="S1752" i="1"/>
  <c r="S1306" i="1"/>
  <c r="S835" i="1"/>
  <c r="S2441" i="1"/>
  <c r="S1087" i="1"/>
  <c r="S1424" i="1"/>
  <c r="S1608" i="1"/>
  <c r="S1065" i="1"/>
  <c r="S2073" i="1"/>
  <c r="S1902" i="1"/>
  <c r="S2568" i="1"/>
  <c r="S1470" i="1"/>
  <c r="S915" i="1"/>
  <c r="S2553" i="1"/>
  <c r="S870" i="1"/>
  <c r="S2014" i="1"/>
  <c r="S1673" i="1"/>
  <c r="S2127" i="1"/>
  <c r="S1150" i="1"/>
  <c r="S1663" i="1"/>
  <c r="S1951" i="1"/>
  <c r="S700" i="1"/>
  <c r="S669" i="1"/>
  <c r="S572" i="1"/>
  <c r="S2098" i="1"/>
  <c r="S1528" i="1"/>
  <c r="S1026" i="1"/>
  <c r="S1807" i="1"/>
  <c r="S953" i="1"/>
  <c r="S2080" i="1"/>
  <c r="S2315" i="1"/>
  <c r="S2486" i="1"/>
  <c r="S1839" i="1"/>
  <c r="S2564" i="1"/>
  <c r="S1389" i="1"/>
  <c r="S2171" i="1"/>
  <c r="S1179" i="1"/>
  <c r="S658" i="1"/>
  <c r="S2090" i="1"/>
  <c r="S949" i="1"/>
  <c r="S1511" i="1"/>
  <c r="S1148" i="1"/>
  <c r="S1127" i="1"/>
  <c r="S1292" i="1"/>
  <c r="S1972" i="1"/>
  <c r="S922" i="1"/>
  <c r="S937" i="1"/>
  <c r="S707" i="1"/>
  <c r="S1371" i="1"/>
  <c r="S1097" i="1"/>
  <c r="S1045" i="1"/>
  <c r="S1906" i="1"/>
  <c r="S1353" i="1"/>
  <c r="S1567" i="1"/>
  <c r="S1443" i="1"/>
  <c r="S803" i="1"/>
  <c r="S1513" i="1"/>
  <c r="S661" i="1"/>
  <c r="S1834" i="1"/>
  <c r="S2420" i="1"/>
  <c r="S2393" i="1"/>
  <c r="S2078" i="1"/>
  <c r="S2474" i="1"/>
  <c r="S1865" i="1"/>
  <c r="S2271" i="1"/>
  <c r="S991" i="1"/>
  <c r="S2202" i="1"/>
  <c r="S2075" i="1"/>
  <c r="S1858" i="1"/>
  <c r="S1833" i="1"/>
  <c r="S1215" i="1"/>
  <c r="S1324" i="1"/>
  <c r="S2472" i="1"/>
  <c r="S943" i="1"/>
  <c r="S910" i="1"/>
  <c r="S1257" i="1"/>
  <c r="S2563" i="1"/>
  <c r="S2124" i="1"/>
  <c r="S816" i="1"/>
  <c r="S2532" i="1"/>
  <c r="S1692" i="1"/>
  <c r="O1918" i="1"/>
  <c r="P1918" i="1"/>
  <c r="Q729" i="1"/>
  <c r="Q2489" i="1"/>
  <c r="S1468" i="1"/>
  <c r="Q2115" i="1"/>
  <c r="Q883" i="1"/>
  <c r="Q1924" i="1"/>
  <c r="S2289" i="1"/>
  <c r="P2094" i="1"/>
  <c r="O2094" i="1"/>
  <c r="Q1291" i="1"/>
  <c r="S2258" i="1"/>
  <c r="P859" i="1"/>
  <c r="O859" i="1"/>
  <c r="O2047" i="1"/>
  <c r="P2047" i="1"/>
  <c r="P749" i="1"/>
  <c r="O749" i="1"/>
  <c r="Q1709" i="1"/>
  <c r="Q1235" i="1"/>
  <c r="S2056" i="1"/>
  <c r="O2387" i="1"/>
  <c r="P2387" i="1"/>
  <c r="P1430" i="1"/>
  <c r="O1430" i="1"/>
  <c r="S1997" i="1"/>
  <c r="P1216" i="1"/>
  <c r="O1216" i="1"/>
  <c r="S2509" i="1"/>
  <c r="Q2310" i="1"/>
  <c r="O2558" i="1"/>
  <c r="P2558" i="1"/>
  <c r="S913" i="1"/>
  <c r="Q884" i="1"/>
  <c r="O938" i="1"/>
  <c r="Q938" i="1"/>
  <c r="S860" i="1"/>
  <c r="Q1537" i="1"/>
  <c r="S904" i="1"/>
  <c r="Q2447" i="1"/>
  <c r="O2444" i="1"/>
  <c r="Q2444" i="1"/>
  <c r="Q695" i="1"/>
  <c r="S1780" i="1"/>
  <c r="P1842" i="1"/>
  <c r="O1842" i="1"/>
  <c r="S2508" i="1"/>
  <c r="Q2491" i="1"/>
  <c r="P2191" i="1"/>
  <c r="O2191" i="1"/>
  <c r="O863" i="1"/>
  <c r="Q863" i="1"/>
  <c r="Q2027" i="1"/>
  <c r="O2256" i="1"/>
  <c r="P2256" i="1"/>
  <c r="Q919" i="1"/>
  <c r="S1297" i="1"/>
  <c r="Q1016" i="1"/>
  <c r="Q1450" i="1"/>
  <c r="Q1137" i="1"/>
  <c r="P842" i="1"/>
  <c r="O842" i="1"/>
  <c r="O1707" i="1"/>
  <c r="P1707" i="1"/>
  <c r="P679" i="1"/>
  <c r="O679" i="1"/>
  <c r="P686" i="1"/>
  <c r="O686" i="1"/>
  <c r="S1658" i="1"/>
  <c r="O2539" i="1"/>
  <c r="P2539" i="1"/>
  <c r="S1829" i="1"/>
  <c r="O587" i="1"/>
  <c r="Q587" i="1"/>
  <c r="P1194" i="1"/>
  <c r="O1194" i="1"/>
  <c r="S807" i="1"/>
  <c r="S1204" i="1"/>
  <c r="S2384" i="1"/>
  <c r="S619" i="1"/>
  <c r="S2554" i="1"/>
  <c r="P2150" i="1"/>
  <c r="O2150" i="1"/>
  <c r="P1775" i="1"/>
  <c r="O1775" i="1"/>
  <c r="S1213" i="1"/>
  <c r="Q1328" i="1"/>
  <c r="S1300" i="1"/>
  <c r="S2395" i="1"/>
  <c r="S1685" i="1"/>
  <c r="S2088" i="1"/>
  <c r="O1321" i="1"/>
  <c r="P1321" i="1"/>
  <c r="S1472" i="1"/>
  <c r="Q2087" i="1"/>
  <c r="S1323" i="1"/>
  <c r="Q2360" i="1"/>
  <c r="Q2567" i="1"/>
  <c r="Q2483" i="1"/>
  <c r="Q1173" i="1"/>
  <c r="O942" i="1"/>
  <c r="Q942" i="1"/>
  <c r="S600" i="1"/>
  <c r="S2293" i="1"/>
  <c r="S1006" i="1"/>
  <c r="S1574" i="1"/>
  <c r="Q2183" i="1"/>
  <c r="S1808" i="1"/>
  <c r="S2045" i="1"/>
  <c r="Q2117" i="1"/>
  <c r="Q1983" i="1"/>
  <c r="Q1879" i="1"/>
  <c r="S1760" i="1"/>
  <c r="S756" i="1"/>
  <c r="S1690" i="1"/>
  <c r="P1876" i="1"/>
  <c r="O1876" i="1"/>
  <c r="Q1107" i="1"/>
  <c r="S1976" i="1"/>
  <c r="O2164" i="1"/>
  <c r="P2164" i="1"/>
  <c r="Q1395" i="1"/>
  <c r="S2528" i="1"/>
  <c r="S576" i="1"/>
  <c r="O1154" i="1"/>
  <c r="P1154" i="1"/>
  <c r="O1021" i="1"/>
  <c r="P1021" i="1"/>
  <c r="P1040" i="1"/>
  <c r="O1040" i="1"/>
  <c r="O2243" i="1"/>
  <c r="P2243" i="1"/>
  <c r="S721" i="1"/>
  <c r="Q569" i="1"/>
  <c r="Q1914" i="1"/>
  <c r="Q1470" i="1"/>
  <c r="Q2009" i="1"/>
  <c r="Q2075" i="1"/>
  <c r="Q2563" i="1"/>
  <c r="Q1289" i="1"/>
  <c r="Q644" i="1"/>
  <c r="Q1679" i="1"/>
  <c r="Q1423" i="1"/>
  <c r="Q2397" i="1"/>
  <c r="Q2014" i="1"/>
  <c r="Q1858" i="1"/>
  <c r="Q2131" i="1"/>
  <c r="Q2239" i="1"/>
  <c r="Q1906" i="1"/>
  <c r="Q2342" i="1"/>
  <c r="Q1948" i="1"/>
  <c r="Q738" i="1"/>
  <c r="Q1310" i="1"/>
  <c r="Q1127" i="1"/>
  <c r="Q2441" i="1"/>
  <c r="Q2527" i="1"/>
  <c r="Q2474" i="1"/>
  <c r="Q2058" i="1"/>
  <c r="Q1155" i="1"/>
  <c r="Q2143" i="1"/>
  <c r="Q2244" i="1"/>
  <c r="Q1020" i="1"/>
  <c r="Q2471" i="1"/>
  <c r="Q1618" i="1"/>
  <c r="Q864" i="1"/>
  <c r="Q939" i="1"/>
  <c r="Q2166" i="1"/>
  <c r="Q1641" i="1"/>
  <c r="Q1340" i="1"/>
  <c r="Q1326" i="1"/>
  <c r="Q1727" i="1"/>
  <c r="Q1814" i="1"/>
  <c r="Q603" i="1"/>
  <c r="Q1880" i="1"/>
  <c r="Q1756" i="1"/>
  <c r="Q2053" i="1"/>
  <c r="Q1977" i="1"/>
  <c r="Q1102" i="1"/>
  <c r="Q805" i="1"/>
  <c r="Q2089" i="1"/>
  <c r="Q921" i="1"/>
  <c r="Q1804" i="1"/>
  <c r="Q1600" i="1"/>
  <c r="Q703" i="1"/>
  <c r="Q988" i="1"/>
  <c r="Q1646" i="1"/>
  <c r="Q620" i="1"/>
  <c r="Q882" i="1"/>
  <c r="Q2073" i="1"/>
  <c r="Q901" i="1"/>
  <c r="Q1123" i="1"/>
  <c r="Q2196" i="1"/>
  <c r="Q719" i="1"/>
  <c r="Q777" i="1"/>
  <c r="Q1390" i="1"/>
  <c r="Q613" i="1"/>
  <c r="Q1555" i="1"/>
  <c r="Q736" i="1"/>
  <c r="Q2370" i="1"/>
  <c r="Q1588" i="1"/>
  <c r="Q1066" i="1"/>
  <c r="Q2422" i="1"/>
  <c r="Q2199" i="1"/>
  <c r="Q953" i="1"/>
  <c r="Q1608" i="1"/>
  <c r="Q1087" i="1"/>
  <c r="Q1494" i="1"/>
  <c r="Q847" i="1"/>
  <c r="Q1331" i="1"/>
  <c r="Q792" i="1"/>
  <c r="Q2043" i="1"/>
  <c r="Q835" i="1"/>
  <c r="Q1034" i="1"/>
  <c r="Q1238" i="1"/>
  <c r="Q999" i="1"/>
  <c r="Q2459" i="1"/>
  <c r="Q2543" i="1"/>
  <c r="Q2564" i="1"/>
  <c r="Q2192" i="1"/>
  <c r="Q2098" i="1"/>
  <c r="Q2361" i="1"/>
  <c r="Q1032" i="1"/>
  <c r="Q2544" i="1"/>
  <c r="Q2416" i="1"/>
  <c r="Q2022" i="1"/>
  <c r="Q1138" i="1"/>
  <c r="Q2322" i="1"/>
  <c r="Q866" i="1"/>
  <c r="Q1714" i="1"/>
  <c r="Q1314" i="1"/>
  <c r="Q2393" i="1"/>
  <c r="Q2080" i="1"/>
  <c r="Q1692" i="1"/>
  <c r="Q1902" i="1"/>
  <c r="Q1101" i="1"/>
  <c r="Q1833" i="1"/>
  <c r="Q1614" i="1"/>
  <c r="Q2398" i="1"/>
  <c r="Q2275" i="1"/>
  <c r="Q669" i="1"/>
  <c r="Q1375" i="1"/>
  <c r="Q1997" i="1"/>
  <c r="Q2472" i="1"/>
  <c r="Q2101" i="1"/>
  <c r="Q1241" i="1"/>
  <c r="Q1888" i="1"/>
  <c r="Q2012" i="1"/>
  <c r="Q1148" i="1"/>
  <c r="Q634" i="1"/>
  <c r="Q1135" i="1"/>
  <c r="Q1458" i="1"/>
  <c r="Q688" i="1"/>
  <c r="Q1072" i="1"/>
  <c r="Q2141" i="1"/>
  <c r="Q1961" i="1"/>
  <c r="Q804" i="1"/>
  <c r="Q1754" i="1"/>
  <c r="Q1228" i="1"/>
  <c r="Q2090" i="1"/>
  <c r="Q2424" i="1"/>
  <c r="Q2160" i="1"/>
  <c r="Q1533" i="1"/>
  <c r="Q2466" i="1"/>
  <c r="Q1215" i="1"/>
  <c r="Q633" i="1"/>
  <c r="Q1126" i="1"/>
  <c r="Q1369" i="1"/>
  <c r="Q2070" i="1"/>
  <c r="Q1433" i="1"/>
  <c r="Q2109" i="1"/>
  <c r="Q1865" i="1"/>
  <c r="Q572" i="1"/>
  <c r="Q1371" i="1"/>
  <c r="Q1133" i="1"/>
  <c r="Q2271" i="1"/>
  <c r="Q1929" i="1"/>
  <c r="Q576" i="1"/>
  <c r="Q1280" i="1"/>
  <c r="Q991" i="1"/>
  <c r="Q2420" i="1"/>
  <c r="Q2123" i="1"/>
  <c r="Q1292" i="1"/>
  <c r="Q1212" i="1"/>
  <c r="Q2358" i="1"/>
  <c r="Q2502" i="1"/>
  <c r="Q2297" i="1"/>
  <c r="Q1578" i="1"/>
  <c r="Q2380" i="1"/>
  <c r="Q1438" i="1"/>
  <c r="Q755" i="1"/>
  <c r="Q1966" i="1"/>
  <c r="Q1801" i="1"/>
  <c r="Q604" i="1"/>
  <c r="Q1525" i="1"/>
  <c r="Q1209" i="1"/>
  <c r="Q2523" i="1"/>
  <c r="Q1179" i="1"/>
  <c r="Q707" i="1"/>
  <c r="Q1132" i="1"/>
  <c r="Q720" i="1"/>
  <c r="Q1065" i="1"/>
  <c r="Q2095" i="1"/>
  <c r="Q2152" i="1"/>
  <c r="Q1972" i="1"/>
  <c r="Q2127" i="1"/>
  <c r="Q1740" i="1"/>
  <c r="Q2151" i="1"/>
  <c r="Q1257" i="1"/>
  <c r="Q1007" i="1"/>
  <c r="Q1226" i="1"/>
  <c r="Q1093" i="1"/>
  <c r="Q2148" i="1"/>
  <c r="Q803" i="1"/>
  <c r="Q1130" i="1"/>
  <c r="Q825" i="1"/>
  <c r="Q1443" i="1"/>
  <c r="Q1237" i="1"/>
  <c r="Q1431" i="1"/>
  <c r="Q1519" i="1"/>
  <c r="Q922" i="1"/>
  <c r="Q1352" i="1"/>
  <c r="Q728" i="1"/>
  <c r="Q1739" i="1"/>
  <c r="Q1497" i="1"/>
  <c r="Q1511" i="1"/>
  <c r="Q943" i="1"/>
  <c r="Q1400" i="1"/>
  <c r="Q949" i="1"/>
  <c r="Q1534" i="1"/>
  <c r="Q1556" i="1"/>
  <c r="Q903" i="1"/>
  <c r="Q875" i="1"/>
  <c r="Q1296" i="1"/>
  <c r="Q972" i="1"/>
  <c r="Q2409" i="1"/>
  <c r="Q2389" i="1"/>
  <c r="Q691" i="1"/>
  <c r="Q2505" i="1"/>
  <c r="Q1984" i="1"/>
  <c r="Q1632" i="1"/>
  <c r="Q2328" i="1"/>
  <c r="Q2391" i="1"/>
  <c r="Q920" i="1"/>
  <c r="Q1014" i="1"/>
  <c r="Q2235" i="1"/>
  <c r="Q658" i="1"/>
  <c r="Q2533" i="1"/>
  <c r="Q1663" i="1"/>
  <c r="Q2507" i="1"/>
  <c r="Q2060" i="1"/>
  <c r="Q1659" i="1"/>
  <c r="Q2537" i="1"/>
  <c r="Q2171" i="1"/>
  <c r="Q1598" i="1"/>
  <c r="Q704" i="1"/>
  <c r="Q1097" i="1"/>
  <c r="Q1752" i="1"/>
  <c r="Q2429" i="1"/>
  <c r="Q2052" i="1"/>
  <c r="Q2331" i="1"/>
  <c r="Q2056" i="1"/>
  <c r="Q1677" i="1"/>
  <c r="Q1223" i="1"/>
  <c r="Q1182" i="1"/>
  <c r="Q969" i="1"/>
  <c r="Q1760" i="1"/>
  <c r="Q1240" i="1"/>
  <c r="Q857" i="1"/>
  <c r="Q2079" i="1"/>
  <c r="Q980" i="1"/>
  <c r="Q799" i="1"/>
  <c r="Q1695" i="1"/>
  <c r="Q1567" i="1"/>
  <c r="Q1359" i="1"/>
  <c r="Q843" i="1"/>
  <c r="Q1279" i="1"/>
  <c r="Q989" i="1"/>
  <c r="Q887" i="1"/>
  <c r="Q1487" i="1"/>
  <c r="Q1113" i="1"/>
  <c r="Q1119" i="1"/>
  <c r="Q1356" i="1"/>
  <c r="Q1415" i="1"/>
  <c r="Q1278" i="1"/>
  <c r="Q1565" i="1"/>
  <c r="Q840" i="1"/>
  <c r="Q1145" i="1"/>
  <c r="Q1231" i="1"/>
  <c r="Q793" i="1"/>
  <c r="Q1772" i="1"/>
  <c r="Q2233" i="1"/>
  <c r="Q2377" i="1"/>
  <c r="Q1755" i="1"/>
  <c r="Q1853" i="1"/>
  <c r="Q1559" i="1"/>
  <c r="Q1935" i="1"/>
  <c r="Q2197" i="1"/>
  <c r="Q2431" i="1"/>
  <c r="Q1980" i="1"/>
  <c r="Q1402" i="1"/>
  <c r="Q1843" i="1"/>
  <c r="Q1721" i="1"/>
  <c r="Q1807" i="1"/>
  <c r="Q682" i="1"/>
  <c r="Q910" i="1"/>
  <c r="Q661" i="1"/>
  <c r="Q2348" i="1"/>
  <c r="Q944" i="1"/>
  <c r="Q2532" i="1"/>
  <c r="Q2553" i="1"/>
  <c r="Q2440" i="1"/>
  <c r="Q2246" i="1"/>
  <c r="Q2202" i="1"/>
  <c r="Q2124" i="1"/>
  <c r="Q582" i="1"/>
  <c r="Q2568" i="1"/>
  <c r="Q1529" i="1"/>
  <c r="Q735" i="1"/>
  <c r="Q1834" i="1"/>
  <c r="Q2020" i="1"/>
  <c r="Q1189" i="1"/>
  <c r="Q1353" i="1"/>
  <c r="Q1500" i="1"/>
  <c r="Q937" i="1"/>
  <c r="Q1988" i="1"/>
  <c r="Q1817" i="1"/>
  <c r="Q2319" i="1"/>
  <c r="Q1866" i="1"/>
  <c r="Q915" i="1"/>
  <c r="Q1765" i="1"/>
  <c r="Q1467" i="1"/>
  <c r="Q845" i="1"/>
  <c r="Q2078" i="1"/>
  <c r="Q1267" i="1"/>
  <c r="Q662" i="1"/>
  <c r="Q1166" i="1"/>
  <c r="Q1424" i="1"/>
  <c r="Q1152" i="1"/>
  <c r="Q1657" i="1"/>
  <c r="Q1421" i="1"/>
  <c r="Q2486" i="1"/>
  <c r="Q1839" i="1"/>
  <c r="Q2153" i="1"/>
  <c r="Q1778" i="1"/>
  <c r="Q1139" i="1"/>
  <c r="Q978" i="1"/>
  <c r="Q2019" i="1"/>
  <c r="Q665" i="1"/>
  <c r="Q2456" i="1"/>
  <c r="Q2283" i="1"/>
  <c r="Q2104" i="1"/>
  <c r="Q2432" i="1"/>
  <c r="Q1432" i="1"/>
  <c r="Q2514" i="1"/>
  <c r="Q1440" i="1"/>
  <c r="Q1385" i="1"/>
  <c r="Q1354" i="1"/>
  <c r="Q2500" i="1"/>
  <c r="Q850" i="1"/>
  <c r="Q1965" i="1"/>
  <c r="Q713" i="1"/>
  <c r="Q757" i="1"/>
  <c r="Q2219" i="1"/>
  <c r="Q2086" i="1"/>
  <c r="Q1252" i="1"/>
  <c r="Q722" i="1"/>
  <c r="Q1918" i="1"/>
  <c r="P1478" i="1"/>
  <c r="Q1478" i="1"/>
  <c r="O729" i="1"/>
  <c r="P729" i="1"/>
  <c r="P2489" i="1"/>
  <c r="O2489" i="1"/>
  <c r="P1468" i="1"/>
  <c r="O1468" i="1"/>
  <c r="P2115" i="1"/>
  <c r="O2115" i="1"/>
  <c r="O883" i="1"/>
  <c r="P883" i="1"/>
  <c r="Q1673" i="1"/>
  <c r="S727" i="1"/>
  <c r="Q1852" i="1"/>
  <c r="S2391" i="1"/>
  <c r="Q1947" i="1"/>
  <c r="Q2387" i="1"/>
  <c r="S1430" i="1"/>
  <c r="S1725" i="1"/>
  <c r="Q1518" i="1"/>
  <c r="O1845" i="1"/>
  <c r="Q1845" i="1"/>
  <c r="S2502" i="1"/>
  <c r="Q2374" i="1"/>
  <c r="S781" i="1"/>
  <c r="S680" i="1"/>
  <c r="O1382" i="1"/>
  <c r="P1382" i="1"/>
  <c r="S950" i="1"/>
  <c r="P1221" i="1"/>
  <c r="O1221" i="1"/>
  <c r="O990" i="1"/>
  <c r="P990" i="1"/>
  <c r="S1082" i="1"/>
  <c r="S2461" i="1"/>
  <c r="O678" i="1"/>
  <c r="P678" i="1"/>
  <c r="Q690" i="1"/>
  <c r="Q1523" i="1"/>
  <c r="S837" i="1"/>
  <c r="P869" i="1"/>
  <c r="O869" i="1"/>
  <c r="Q1404" i="1"/>
  <c r="P2091" i="1"/>
  <c r="O2091" i="1"/>
  <c r="O871" i="1"/>
  <c r="Q871" i="1"/>
  <c r="O2343" i="1"/>
  <c r="P2343" i="1"/>
  <c r="Q753" i="1"/>
  <c r="Q785" i="1"/>
  <c r="P904" i="1"/>
  <c r="O904" i="1"/>
  <c r="S2447" i="1"/>
  <c r="Q891" i="1"/>
  <c r="S2207" i="1"/>
  <c r="S2286" i="1"/>
  <c r="S2167" i="1"/>
  <c r="S1457" i="1"/>
  <c r="S720" i="1"/>
  <c r="Q1703" i="1"/>
  <c r="S2137" i="1"/>
  <c r="Q1910" i="1"/>
  <c r="P2286" i="1"/>
  <c r="O2286" i="1"/>
  <c r="Q814" i="1"/>
  <c r="S2213" i="1"/>
  <c r="Q1870" i="1"/>
  <c r="S2439" i="1"/>
  <c r="Q1919" i="1"/>
  <c r="S1640" i="1"/>
  <c r="P1713" i="1"/>
  <c r="O1713" i="1"/>
  <c r="O1031" i="1"/>
  <c r="P1031" i="1"/>
  <c r="S1024" i="1"/>
  <c r="Q1792" i="1"/>
  <c r="S1243" i="1"/>
  <c r="S1638" i="1"/>
  <c r="S2027" i="1"/>
  <c r="Q2256" i="1"/>
  <c r="P2518" i="1"/>
  <c r="O2518" i="1"/>
  <c r="P919" i="1"/>
  <c r="O919" i="1"/>
  <c r="S1605" i="1"/>
  <c r="S1016" i="1"/>
  <c r="S1450" i="1"/>
  <c r="Q752" i="1"/>
  <c r="O2068" i="1"/>
  <c r="P2068" i="1"/>
  <c r="S712" i="1"/>
  <c r="Q1923" i="1"/>
  <c r="Q787" i="1"/>
  <c r="S1943" i="1"/>
  <c r="O1176" i="1"/>
  <c r="P1176" i="1"/>
  <c r="S2359" i="1"/>
  <c r="P1649" i="1"/>
  <c r="Q1649" i="1"/>
  <c r="Q1194" i="1"/>
  <c r="Q807" i="1"/>
  <c r="O1204" i="1"/>
  <c r="P1204" i="1"/>
  <c r="P2257" i="1"/>
  <c r="O2257" i="1"/>
  <c r="O1499" i="1"/>
  <c r="P1499" i="1"/>
  <c r="S1840" i="1"/>
  <c r="S1521" i="1"/>
  <c r="S1302" i="1"/>
  <c r="O2512" i="1"/>
  <c r="Q2512" i="1"/>
  <c r="O1300" i="1"/>
  <c r="P1300" i="1"/>
  <c r="Q2395" i="1"/>
  <c r="O2088" i="1"/>
  <c r="P2088" i="1"/>
  <c r="Q1321" i="1"/>
  <c r="O1472" i="1"/>
  <c r="P1472" i="1"/>
  <c r="S2087" i="1"/>
  <c r="Q1323" i="1"/>
  <c r="O2360" i="1"/>
  <c r="P2360" i="1"/>
  <c r="Q676" i="1"/>
  <c r="S1656" i="1"/>
  <c r="Q1915" i="1"/>
  <c r="O1205" i="1"/>
  <c r="P1205" i="1"/>
  <c r="O600" i="1"/>
  <c r="P600" i="1"/>
  <c r="P2293" i="1"/>
  <c r="O2293" i="1"/>
  <c r="Q1006" i="1"/>
  <c r="Q1574" i="1"/>
  <c r="S2183" i="1"/>
  <c r="Q1808" i="1"/>
  <c r="Q2045" i="1"/>
  <c r="S894" i="1"/>
  <c r="S2401" i="1"/>
  <c r="P2117" i="1"/>
  <c r="O2117" i="1"/>
  <c r="O1879" i="1"/>
  <c r="P1879" i="1"/>
  <c r="O1884" i="1"/>
  <c r="Q1884" i="1"/>
  <c r="P2339" i="1"/>
  <c r="O2339" i="1"/>
  <c r="S2227" i="1"/>
  <c r="O1517" i="1"/>
  <c r="P1517" i="1"/>
  <c r="S1154" i="1"/>
  <c r="Q1021" i="1"/>
  <c r="S1040" i="1"/>
  <c r="Q2243" i="1"/>
  <c r="P721" i="1"/>
  <c r="O721" i="1"/>
  <c r="P798" i="1"/>
  <c r="O798" i="1"/>
  <c r="S1496" i="1"/>
  <c r="Q2450" i="1"/>
  <c r="Q817" i="1"/>
  <c r="P727" i="1"/>
  <c r="O727" i="1"/>
  <c r="Q859" i="1"/>
  <c r="Q636" i="1"/>
  <c r="Q925" i="1"/>
  <c r="P908" i="1"/>
  <c r="O908" i="1"/>
  <c r="S1811" i="1"/>
  <c r="Q2076" i="1"/>
  <c r="S2107" i="1"/>
  <c r="Q1397" i="1"/>
  <c r="Q1045" i="1"/>
  <c r="Q1188" i="1"/>
  <c r="S1033" i="1"/>
  <c r="Q1052" i="1"/>
  <c r="S1979" i="1"/>
  <c r="O2313" i="1"/>
  <c r="P2313" i="1"/>
  <c r="Q2118" i="1"/>
  <c r="Q1406" i="1"/>
  <c r="S711" i="1"/>
  <c r="S1159" i="1"/>
  <c r="S2141" i="1"/>
  <c r="Q1486" i="1"/>
  <c r="P675" i="1"/>
  <c r="O675" i="1"/>
  <c r="S1196" i="1"/>
  <c r="P1082" i="1"/>
  <c r="O1082" i="1"/>
  <c r="P2461" i="1"/>
  <c r="O2461" i="1"/>
  <c r="Q678" i="1"/>
  <c r="O1523" i="1"/>
  <c r="P1523" i="1"/>
  <c r="Q837" i="1"/>
  <c r="Q869" i="1"/>
  <c r="P1404" i="1"/>
  <c r="O1404" i="1"/>
  <c r="S2091" i="1"/>
  <c r="S1346" i="1"/>
  <c r="S2231" i="1"/>
  <c r="O1475" i="1"/>
  <c r="P1475" i="1"/>
  <c r="S1495" i="1"/>
  <c r="S1699" i="1"/>
  <c r="P1838" i="1"/>
  <c r="O1838" i="1"/>
  <c r="Q1546" i="1"/>
  <c r="S1311" i="1"/>
  <c r="Q2134" i="1"/>
  <c r="Q1162" i="1"/>
  <c r="S1691" i="1"/>
  <c r="P814" i="1"/>
  <c r="O814" i="1"/>
  <c r="P2213" i="1"/>
  <c r="O2213" i="1"/>
  <c r="P1870" i="1"/>
  <c r="O1870" i="1"/>
  <c r="O2439" i="1"/>
  <c r="P2439" i="1"/>
  <c r="O1919" i="1"/>
  <c r="P1919" i="1"/>
  <c r="Q1713" i="1"/>
  <c r="S1031" i="1"/>
  <c r="S1897" i="1"/>
  <c r="Q1392" i="1"/>
  <c r="P984" i="1"/>
  <c r="O984" i="1"/>
  <c r="P763" i="1"/>
  <c r="O763" i="1"/>
  <c r="Q2191" i="1"/>
  <c r="O1603" i="1"/>
  <c r="P1603" i="1"/>
  <c r="S1894" i="1"/>
  <c r="P1638" i="1"/>
  <c r="O1638" i="1"/>
  <c r="P2027" i="1"/>
  <c r="O2027" i="1"/>
  <c r="S1479" i="1"/>
  <c r="S2559" i="1"/>
  <c r="P1465" i="1"/>
  <c r="O1465" i="1"/>
  <c r="Q1700" i="1"/>
  <c r="S2426" i="1"/>
  <c r="S1611" i="1"/>
  <c r="O631" i="1"/>
  <c r="P631" i="1"/>
  <c r="Q1096" i="1"/>
  <c r="P1970" i="1"/>
  <c r="O1970" i="1"/>
  <c r="S1456" i="1"/>
  <c r="P1269" i="1"/>
  <c r="O1269" i="1"/>
  <c r="Q1204" i="1"/>
  <c r="S2257" i="1"/>
  <c r="O2436" i="1"/>
  <c r="P2436" i="1"/>
  <c r="S1655" i="1"/>
  <c r="S1169" i="1"/>
  <c r="P1482" i="1"/>
  <c r="O1482" i="1"/>
  <c r="S1499" i="1"/>
  <c r="Q1840" i="1"/>
  <c r="Q1521" i="1"/>
  <c r="O1302" i="1"/>
  <c r="P1302" i="1"/>
  <c r="P671" i="1"/>
  <c r="O671" i="1"/>
  <c r="Q1683" i="1"/>
  <c r="S667" i="1"/>
  <c r="Q575" i="1"/>
  <c r="S2498" i="1"/>
  <c r="O1629" i="1"/>
  <c r="P1629" i="1"/>
  <c r="Q1410" i="1"/>
  <c r="O1644" i="1"/>
  <c r="P1644" i="1"/>
  <c r="S1165" i="1"/>
  <c r="S1256" i="1"/>
  <c r="P894" i="1"/>
  <c r="O894" i="1"/>
  <c r="S1013" i="1"/>
  <c r="S1879" i="1"/>
  <c r="S681" i="1"/>
  <c r="S581" i="1"/>
  <c r="S1739" i="1"/>
  <c r="S2058" i="1"/>
  <c r="S2112" i="1"/>
  <c r="P1347" i="1"/>
  <c r="O1347" i="1"/>
  <c r="O2408" i="1"/>
  <c r="P2408" i="1"/>
  <c r="Q1154" i="1"/>
  <c r="S1021" i="1"/>
  <c r="Q1040" i="1"/>
  <c r="S2378" i="1"/>
  <c r="Q2266" i="1"/>
  <c r="S1029" i="1"/>
  <c r="Q798" i="1"/>
  <c r="S2524" i="1"/>
  <c r="O1125" i="1"/>
  <c r="P1125" i="1"/>
  <c r="Q1307" i="1"/>
  <c r="Q1026" i="1"/>
  <c r="S1237" i="1"/>
  <c r="Q1669" i="1"/>
  <c r="S636" i="1"/>
  <c r="P925" i="1"/>
  <c r="O925" i="1"/>
  <c r="Q908" i="1"/>
  <c r="Q1811" i="1"/>
  <c r="O2076" i="1"/>
  <c r="P2076" i="1"/>
  <c r="O2107" i="1"/>
  <c r="P2107" i="1"/>
  <c r="O1397" i="1"/>
  <c r="P1397" i="1"/>
  <c r="Q1244" i="1"/>
  <c r="P1979" i="1"/>
  <c r="O1979" i="1"/>
  <c r="Q2313" i="1"/>
  <c r="S2118" i="1"/>
  <c r="O1486" i="1"/>
  <c r="P1486" i="1"/>
  <c r="Q675" i="1"/>
  <c r="Q1196" i="1"/>
  <c r="Q934" i="1"/>
  <c r="S1452" i="1"/>
  <c r="Q1150" i="1"/>
  <c r="O2308" i="1"/>
  <c r="P2308" i="1"/>
  <c r="Q912" i="1"/>
  <c r="P1149" i="1"/>
  <c r="O1149" i="1"/>
  <c r="S918" i="1"/>
  <c r="S1584" i="1"/>
  <c r="Q2133" i="1"/>
  <c r="S1938" i="1"/>
  <c r="S1892" i="1"/>
  <c r="Q1459" i="1"/>
  <c r="S1184" i="1"/>
  <c r="Q1479" i="1"/>
  <c r="Q2518" i="1"/>
  <c r="Q1605" i="1"/>
  <c r="P2445" i="1"/>
  <c r="O2445" i="1"/>
  <c r="P752" i="1"/>
  <c r="O752" i="1"/>
  <c r="S2068" i="1"/>
  <c r="O2220" i="1"/>
  <c r="P2220" i="1"/>
  <c r="O1357" i="1"/>
  <c r="P1357" i="1"/>
  <c r="S1532" i="1"/>
  <c r="S923" i="1"/>
  <c r="Q1971" i="1"/>
  <c r="S811" i="1"/>
  <c r="O2559" i="1"/>
  <c r="P2559" i="1"/>
  <c r="S1465" i="1"/>
  <c r="O1700" i="1"/>
  <c r="P1700" i="1"/>
  <c r="P2426" i="1"/>
  <c r="O2426" i="1"/>
  <c r="Q1611" i="1"/>
  <c r="S631" i="1"/>
  <c r="O1096" i="1"/>
  <c r="P1096" i="1"/>
  <c r="Q1970" i="1"/>
  <c r="S2437" i="1"/>
  <c r="S839" i="1"/>
  <c r="S2477" i="1"/>
  <c r="P1169" i="1"/>
  <c r="O1169" i="1"/>
  <c r="Q1482" i="1"/>
  <c r="Q1499" i="1"/>
  <c r="P1840" i="1"/>
  <c r="O1840" i="1"/>
  <c r="P1521" i="1"/>
  <c r="O1521" i="1"/>
  <c r="Q1302" i="1"/>
  <c r="Q671" i="1"/>
  <c r="S1683" i="1"/>
  <c r="P667" i="1"/>
  <c r="O667" i="1"/>
  <c r="S575" i="1"/>
  <c r="Q2498" i="1"/>
  <c r="Q1629" i="1"/>
  <c r="P1410" i="1"/>
  <c r="O1410" i="1"/>
  <c r="P676" i="1"/>
  <c r="O676" i="1"/>
  <c r="O1656" i="1"/>
  <c r="P1656" i="1"/>
  <c r="O1915" i="1"/>
  <c r="P1915" i="1"/>
  <c r="Q1205" i="1"/>
  <c r="O1823" i="1"/>
  <c r="P1823" i="1"/>
  <c r="Q1078" i="1"/>
  <c r="Q2418" i="1"/>
  <c r="S1767" i="1"/>
  <c r="Q2272" i="1"/>
  <c r="S2403" i="1"/>
  <c r="S1027" i="1"/>
  <c r="Q596" i="1"/>
  <c r="S967" i="1"/>
  <c r="P824" i="1"/>
  <c r="O824" i="1"/>
  <c r="S2214" i="1"/>
  <c r="S1947" i="1"/>
  <c r="P2112" i="1"/>
  <c r="O2112" i="1"/>
  <c r="S1347" i="1"/>
  <c r="Q2408" i="1"/>
  <c r="S623" i="1"/>
  <c r="Q1329" i="1"/>
  <c r="P1110" i="1"/>
  <c r="O1110" i="1"/>
  <c r="S2139" i="1"/>
  <c r="S818" i="1"/>
  <c r="S1401" i="1"/>
  <c r="P2305" i="1"/>
  <c r="O2305" i="1"/>
  <c r="S1018" i="1"/>
  <c r="S1067" i="1"/>
  <c r="O1476" i="1"/>
  <c r="P1476" i="1"/>
  <c r="S2467" i="1"/>
  <c r="S1757" i="1"/>
  <c r="Q2302" i="1"/>
  <c r="P1448" i="1"/>
  <c r="O1448" i="1"/>
  <c r="O1253" i="1"/>
  <c r="Q1253" i="1"/>
  <c r="S704" i="1"/>
  <c r="S2023" i="1"/>
  <c r="O1796" i="1"/>
  <c r="P1796" i="1"/>
  <c r="S2247" i="1"/>
  <c r="S1606" i="1"/>
  <c r="Q1891" i="1"/>
  <c r="Q1181" i="1"/>
  <c r="S2436" i="1"/>
  <c r="P839" i="1"/>
  <c r="O839" i="1"/>
  <c r="Q1169" i="1"/>
  <c r="O2386" i="1"/>
  <c r="P2386" i="1"/>
  <c r="O2415" i="1"/>
  <c r="P2415" i="1"/>
  <c r="P2263" i="1"/>
  <c r="O2263" i="1"/>
  <c r="Q1553" i="1"/>
  <c r="S671" i="1"/>
  <c r="O1683" i="1"/>
  <c r="P1683" i="1"/>
  <c r="Q667" i="1"/>
  <c r="S1644" i="1"/>
  <c r="Q1165" i="1"/>
  <c r="Q1256" i="1"/>
  <c r="O1428" i="1"/>
  <c r="P1428" i="1"/>
  <c r="S616" i="1"/>
  <c r="S1064" i="1"/>
  <c r="S1823" i="1"/>
  <c r="O1078" i="1"/>
  <c r="P1078" i="1"/>
  <c r="S2418" i="1"/>
  <c r="S2272" i="1"/>
  <c r="Q2403" i="1"/>
  <c r="P1027" i="1"/>
  <c r="O1027" i="1"/>
  <c r="O2306" i="1"/>
  <c r="P2306" i="1"/>
  <c r="Q1969" i="1"/>
  <c r="Q2336" i="1"/>
  <c r="S596" i="1"/>
  <c r="Q967" i="1"/>
  <c r="Q2112" i="1"/>
  <c r="Q1347" i="1"/>
  <c r="S2408" i="1"/>
  <c r="Q2524" i="1"/>
  <c r="Q1125" i="1"/>
  <c r="O2139" i="1"/>
  <c r="P2139" i="1"/>
  <c r="S1251" i="1"/>
  <c r="P1620" i="1"/>
  <c r="O1620" i="1"/>
  <c r="P1091" i="1"/>
  <c r="O1091" i="1"/>
  <c r="P1233" i="1"/>
  <c r="O1233" i="1"/>
  <c r="Q1002" i="1"/>
  <c r="O635" i="1"/>
  <c r="Q635" i="1"/>
  <c r="Q2305" i="1"/>
  <c r="O1018" i="1"/>
  <c r="P1018" i="1"/>
  <c r="P1592" i="1"/>
  <c r="O1592" i="1"/>
  <c r="Q1448" i="1"/>
  <c r="Q2004" i="1"/>
  <c r="O2325" i="1"/>
  <c r="P2325" i="1"/>
  <c r="P2130" i="1"/>
  <c r="O2130" i="1"/>
  <c r="O663" i="1"/>
  <c r="P663" i="1"/>
  <c r="S1717" i="1"/>
  <c r="P2072" i="1"/>
  <c r="O2072" i="1"/>
  <c r="S1538" i="1"/>
  <c r="Q1129" i="1"/>
  <c r="Q1208" i="1"/>
  <c r="S699" i="1"/>
  <c r="S2329" i="1"/>
  <c r="O1054" i="1"/>
  <c r="P1054" i="1"/>
  <c r="O1822" i="1"/>
  <c r="P1822" i="1"/>
  <c r="O2241" i="1"/>
  <c r="P2241" i="1"/>
  <c r="S2046" i="1"/>
  <c r="S2326" i="1"/>
  <c r="S1234" i="1"/>
  <c r="O2477" i="1"/>
  <c r="Q2477" i="1"/>
  <c r="S2074" i="1"/>
  <c r="Q1211" i="1"/>
  <c r="S2371" i="1"/>
  <c r="O1661" i="1"/>
  <c r="P1661" i="1"/>
  <c r="Q1070" i="1"/>
  <c r="S1473" i="1"/>
  <c r="O1254" i="1"/>
  <c r="P1254" i="1"/>
  <c r="S2309" i="1"/>
  <c r="S2336" i="1"/>
  <c r="P596" i="1"/>
  <c r="O596" i="1"/>
  <c r="Q824" i="1"/>
  <c r="S936" i="1"/>
  <c r="S715" i="1"/>
  <c r="O2015" i="1"/>
  <c r="P2015" i="1"/>
  <c r="Q794" i="1"/>
  <c r="S1377" i="1"/>
  <c r="O1158" i="1"/>
  <c r="P1158" i="1"/>
  <c r="Q1414" i="1"/>
  <c r="P1552" i="1"/>
  <c r="O1552" i="1"/>
  <c r="Q1509" i="1"/>
  <c r="P1290" i="1"/>
  <c r="O1290" i="1"/>
  <c r="O1670" i="1"/>
  <c r="P1670" i="1"/>
  <c r="P1177" i="1"/>
  <c r="O1177" i="1"/>
  <c r="O1268" i="1"/>
  <c r="P1268" i="1"/>
  <c r="S2303" i="1"/>
  <c r="O1330" i="1"/>
  <c r="P1330" i="1"/>
  <c r="Q1771" i="1"/>
  <c r="O1061" i="1"/>
  <c r="P1061" i="1"/>
  <c r="Q1551" i="1"/>
  <c r="Q788" i="1"/>
  <c r="S1620" i="1"/>
  <c r="S1091" i="1"/>
  <c r="Q1233" i="1"/>
  <c r="S1002" i="1"/>
  <c r="S1850" i="1"/>
  <c r="S1080" i="1"/>
  <c r="Q1928" i="1"/>
  <c r="P2400" i="1"/>
  <c r="O2400" i="1"/>
  <c r="S877" i="1"/>
  <c r="O836" i="1"/>
  <c r="P836" i="1"/>
  <c r="S2412" i="1"/>
  <c r="Q1036" i="1"/>
  <c r="S585" i="1"/>
  <c r="O2345" i="1"/>
  <c r="Q2345" i="1"/>
  <c r="S2061" i="1"/>
  <c r="O1932" i="1"/>
  <c r="P1932" i="1"/>
  <c r="Q1273" i="1"/>
  <c r="S1412" i="1"/>
  <c r="O1498" i="1"/>
  <c r="P1498" i="1"/>
  <c r="P2128" i="1"/>
  <c r="O2128" i="1"/>
  <c r="P1664" i="1"/>
  <c r="O1664" i="1"/>
  <c r="S2033" i="1"/>
  <c r="O1597" i="1"/>
  <c r="P1597" i="1"/>
  <c r="Q806" i="1"/>
  <c r="P2365" i="1"/>
  <c r="O2365" i="1"/>
  <c r="Q1114" i="1"/>
  <c r="S1264" i="1"/>
  <c r="S1442" i="1"/>
  <c r="O1819" i="1"/>
  <c r="P1819" i="1"/>
  <c r="O1109" i="1"/>
  <c r="P1109" i="1"/>
  <c r="S2004" i="1"/>
  <c r="S2325" i="1"/>
  <c r="Q2130" i="1"/>
  <c r="S602" i="1"/>
  <c r="Q663" i="1"/>
  <c r="O1717" i="1"/>
  <c r="P1717" i="1"/>
  <c r="Q2072" i="1"/>
  <c r="S1263" i="1"/>
  <c r="Q1360" i="1"/>
  <c r="P693" i="1"/>
  <c r="O693" i="1"/>
  <c r="S2453" i="1"/>
  <c r="S920" i="1"/>
  <c r="Q870" i="1"/>
  <c r="O2458" i="1"/>
  <c r="Q2458" i="1"/>
  <c r="S1851" i="1"/>
  <c r="Q751" i="1"/>
  <c r="Q1992" i="1"/>
  <c r="P779" i="1"/>
  <c r="O779" i="1"/>
  <c r="S1665" i="1"/>
  <c r="Q1446" i="1"/>
  <c r="S672" i="1"/>
  <c r="S1489" i="1"/>
  <c r="Q1094" i="1"/>
  <c r="Q1009" i="1"/>
  <c r="Q1791" i="1"/>
  <c r="Q1105" i="1"/>
  <c r="S1301" i="1"/>
  <c r="S740" i="1"/>
  <c r="Q2326" i="1"/>
  <c r="P1234" i="1"/>
  <c r="O1234" i="1"/>
  <c r="S2386" i="1"/>
  <c r="Q2415" i="1"/>
  <c r="Q2263" i="1"/>
  <c r="P1553" i="1"/>
  <c r="O1553" i="1"/>
  <c r="P2170" i="1"/>
  <c r="O2170" i="1"/>
  <c r="Q1345" i="1"/>
  <c r="O1508" i="1"/>
  <c r="P1508" i="1"/>
  <c r="Q2074" i="1"/>
  <c r="O1211" i="1"/>
  <c r="P1211" i="1"/>
  <c r="O2371" i="1"/>
  <c r="P2371" i="1"/>
  <c r="Q1661" i="1"/>
  <c r="O1156" i="1"/>
  <c r="Q1156" i="1"/>
  <c r="S1070" i="1"/>
  <c r="P1473" i="1"/>
  <c r="O1473" i="1"/>
  <c r="Q1254" i="1"/>
  <c r="S1428" i="1"/>
  <c r="Q616" i="1"/>
  <c r="Q1064" i="1"/>
  <c r="S2050" i="1"/>
  <c r="O1846" i="1"/>
  <c r="P1846" i="1"/>
  <c r="O873" i="1"/>
  <c r="P873" i="1"/>
  <c r="Q630" i="1"/>
  <c r="S628" i="1"/>
  <c r="Q1705" i="1"/>
  <c r="S2048" i="1"/>
  <c r="Q716" i="1"/>
  <c r="O2309" i="1"/>
  <c r="Q2309" i="1"/>
  <c r="P2336" i="1"/>
  <c r="O2336" i="1"/>
  <c r="Q1420" i="1"/>
  <c r="S2015" i="1"/>
  <c r="P794" i="1"/>
  <c r="O794" i="1"/>
  <c r="O1377" i="1"/>
  <c r="P1377" i="1"/>
  <c r="Q1158" i="1"/>
  <c r="O1414" i="1"/>
  <c r="P1414" i="1"/>
  <c r="S1552" i="1"/>
  <c r="P1509" i="1"/>
  <c r="O1509" i="1"/>
  <c r="Q1290" i="1"/>
  <c r="S1996" i="1"/>
  <c r="S2071" i="1"/>
  <c r="S1361" i="1"/>
  <c r="P877" i="1"/>
  <c r="O877" i="1"/>
  <c r="S836" i="1"/>
  <c r="S2111" i="1"/>
  <c r="P1220" i="1"/>
  <c r="O1220" i="1"/>
  <c r="S1804" i="1"/>
  <c r="Q1524" i="1"/>
  <c r="O2542" i="1"/>
  <c r="P2542" i="1"/>
  <c r="S1418" i="1"/>
  <c r="Q1581" i="1"/>
  <c r="O1362" i="1"/>
  <c r="P1362" i="1"/>
  <c r="Q1452" i="1"/>
  <c r="Q1498" i="1"/>
  <c r="S2128" i="1"/>
  <c r="Q1664" i="1"/>
  <c r="Q1597" i="1"/>
  <c r="Q2031" i="1"/>
  <c r="S637" i="1"/>
  <c r="P2490" i="1"/>
  <c r="O2490" i="1"/>
  <c r="S1187" i="1"/>
  <c r="Q2497" i="1"/>
  <c r="O1926" i="1"/>
  <c r="P1926" i="1"/>
  <c r="Q860" i="1"/>
  <c r="Q1263" i="1"/>
  <c r="P1360" i="1"/>
  <c r="O1360" i="1"/>
  <c r="S693" i="1"/>
  <c r="O2453" i="1"/>
  <c r="Q2453" i="1"/>
  <c r="S2148" i="1"/>
  <c r="S2416" i="1"/>
  <c r="O1992" i="1"/>
  <c r="P1992" i="1"/>
  <c r="Q779" i="1"/>
  <c r="O1665" i="1"/>
  <c r="P1665" i="1"/>
  <c r="O1446" i="1"/>
  <c r="P1446" i="1"/>
  <c r="Q672" i="1"/>
  <c r="O1489" i="1"/>
  <c r="P1489" i="1"/>
  <c r="S1724" i="1"/>
  <c r="Q959" i="1"/>
  <c r="S627" i="1"/>
  <c r="S1773" i="1"/>
  <c r="Q1566" i="1"/>
  <c r="Q2038" i="1"/>
  <c r="S1309" i="1"/>
  <c r="S1460" i="1"/>
  <c r="S1094" i="1"/>
  <c r="S1009" i="1"/>
  <c r="O1791" i="1"/>
  <c r="P1791" i="1"/>
  <c r="O1105" i="1"/>
  <c r="P1105" i="1"/>
  <c r="O1301" i="1"/>
  <c r="P1301" i="1"/>
  <c r="P740" i="1"/>
  <c r="O740" i="1"/>
  <c r="P2326" i="1"/>
  <c r="O2326" i="1"/>
  <c r="Q1234" i="1"/>
  <c r="S1295" i="1"/>
  <c r="Q2194" i="1"/>
  <c r="Q1419" i="1"/>
  <c r="P598" i="1"/>
  <c r="O598" i="1"/>
  <c r="S2170" i="1"/>
  <c r="O1345" i="1"/>
  <c r="P1345" i="1"/>
  <c r="Q1508" i="1"/>
  <c r="P2074" i="1"/>
  <c r="O2074" i="1"/>
  <c r="S1211" i="1"/>
  <c r="Q2371" i="1"/>
  <c r="S1661" i="1"/>
  <c r="S1156" i="1"/>
  <c r="P1070" i="1"/>
  <c r="O1070" i="1"/>
  <c r="Q1473" i="1"/>
  <c r="S1254" i="1"/>
  <c r="P851" i="1"/>
  <c r="O851" i="1"/>
  <c r="S1883" i="1"/>
  <c r="S716" i="1"/>
  <c r="Q1994" i="1"/>
  <c r="S2102" i="1"/>
  <c r="S2119" i="1"/>
  <c r="Q1409" i="1"/>
  <c r="O2255" i="1"/>
  <c r="Q2255" i="1"/>
  <c r="Q2390" i="1"/>
  <c r="S2251" i="1"/>
  <c r="S1541" i="1"/>
  <c r="S1394" i="1"/>
  <c r="Q1981" i="1"/>
  <c r="S2468" i="1"/>
  <c r="S1344" i="1"/>
  <c r="S1719" i="1"/>
  <c r="Q1768" i="1"/>
  <c r="Q650" i="1"/>
  <c r="Q2541" i="1"/>
  <c r="O1874" i="1"/>
  <c r="Q1874" i="1"/>
  <c r="O577" i="1"/>
  <c r="P577" i="1"/>
  <c r="S2430" i="1"/>
  <c r="O900" i="1"/>
  <c r="Q900" i="1"/>
  <c r="P574" i="1"/>
  <c r="O574" i="1"/>
  <c r="Q1701" i="1"/>
  <c r="Q1336" i="1"/>
  <c r="O1645" i="1"/>
  <c r="P1645" i="1"/>
  <c r="Q2363" i="1"/>
  <c r="Q1896" i="1"/>
  <c r="O897" i="1"/>
  <c r="Q897" i="1"/>
  <c r="S654" i="1"/>
  <c r="P926" i="1"/>
  <c r="O926" i="1"/>
  <c r="Q1283" i="1"/>
  <c r="Q1399" i="1"/>
  <c r="O689" i="1"/>
  <c r="P689" i="1"/>
  <c r="S772" i="1"/>
  <c r="S2209" i="1"/>
  <c r="O874" i="1"/>
  <c r="Q874" i="1"/>
  <c r="Q1803" i="1"/>
  <c r="Q1506" i="1"/>
  <c r="O1742" i="1"/>
  <c r="P1742" i="1"/>
  <c r="S2010" i="1"/>
  <c r="Q2240" i="1"/>
  <c r="Q748" i="1"/>
  <c r="Q1441" i="1"/>
  <c r="P2032" i="1"/>
  <c r="O2032" i="1"/>
  <c r="Q2351" i="1"/>
  <c r="S968" i="1"/>
  <c r="P1131" i="1"/>
  <c r="O1131" i="1"/>
  <c r="O1746" i="1"/>
  <c r="P1746" i="1"/>
  <c r="S1099" i="1"/>
  <c r="S783" i="1"/>
  <c r="P1607" i="1"/>
  <c r="O1607" i="1"/>
  <c r="Q2515" i="1"/>
  <c r="S1805" i="1"/>
  <c r="P2487" i="1"/>
  <c r="O2487" i="1"/>
  <c r="Q2236" i="1"/>
  <c r="O1617" i="1"/>
  <c r="P1617" i="1"/>
  <c r="O1398" i="1"/>
  <c r="P1398" i="1"/>
  <c r="O1744" i="1"/>
  <c r="P1744" i="1"/>
  <c r="P1736" i="1"/>
  <c r="Q1736" i="1"/>
  <c r="O1812" i="1"/>
  <c r="P1812" i="1"/>
  <c r="O1008" i="1"/>
  <c r="Q1008" i="1"/>
  <c r="O1337" i="1"/>
  <c r="P1337" i="1"/>
  <c r="P2194" i="1"/>
  <c r="O2194" i="1"/>
  <c r="O1419" i="1"/>
  <c r="P1419" i="1"/>
  <c r="Q598" i="1"/>
  <c r="S782" i="1"/>
  <c r="Q2195" i="1"/>
  <c r="O1653" i="1"/>
  <c r="P1653" i="1"/>
  <c r="Q1434" i="1"/>
  <c r="Q2452" i="1"/>
  <c r="S1635" i="1"/>
  <c r="S643" i="1"/>
  <c r="Q851" i="1"/>
  <c r="P716" i="1"/>
  <c r="O716" i="1"/>
  <c r="S2254" i="1"/>
  <c r="S1931" i="1"/>
  <c r="S570" i="1"/>
  <c r="S1994" i="1"/>
  <c r="O2102" i="1"/>
  <c r="P2102" i="1"/>
  <c r="O2119" i="1"/>
  <c r="P2119" i="1"/>
  <c r="O1409" i="1"/>
  <c r="P1409" i="1"/>
  <c r="S2255" i="1"/>
  <c r="S2390" i="1"/>
  <c r="Q2251" i="1"/>
  <c r="P1541" i="1"/>
  <c r="Q1541" i="1"/>
  <c r="Q1260" i="1"/>
  <c r="Q1140" i="1"/>
  <c r="S1485" i="1"/>
  <c r="S1266" i="1"/>
  <c r="Q2292" i="1"/>
  <c r="S2457" i="1"/>
  <c r="Q2262" i="1"/>
  <c r="Q815" i="1"/>
  <c r="S1815" i="1"/>
  <c r="Q668" i="1"/>
  <c r="P1901" i="1"/>
  <c r="O1901" i="1"/>
  <c r="Q1394" i="1"/>
  <c r="O1981" i="1"/>
  <c r="P1981" i="1"/>
  <c r="Q2468" i="1"/>
  <c r="S2138" i="1"/>
  <c r="Q1344" i="1"/>
  <c r="Q1719" i="1"/>
  <c r="S1768" i="1"/>
  <c r="S1785" i="1"/>
  <c r="Q1860" i="1"/>
  <c r="S825" i="1"/>
  <c r="S2537" i="1"/>
  <c r="S855" i="1"/>
  <c r="O1612" i="1"/>
  <c r="P1612" i="1"/>
  <c r="Q2077" i="1"/>
  <c r="S622" i="1"/>
  <c r="Q968" i="1"/>
  <c r="S2067" i="1"/>
  <c r="S2132" i="1"/>
  <c r="S1920" i="1"/>
  <c r="O1104" i="1"/>
  <c r="P1104" i="1"/>
  <c r="O1305" i="1"/>
  <c r="P1305" i="1"/>
  <c r="S1342" i="1"/>
  <c r="Q612" i="1"/>
  <c r="Q1332" i="1"/>
  <c r="S2407" i="1"/>
  <c r="P1697" i="1"/>
  <c r="O1697" i="1"/>
  <c r="O1163" i="1"/>
  <c r="P1163" i="1"/>
  <c r="P696" i="1"/>
  <c r="O696" i="1"/>
  <c r="S1797" i="1"/>
  <c r="O1590" i="1"/>
  <c r="P1590" i="1"/>
  <c r="O783" i="1"/>
  <c r="P783" i="1"/>
  <c r="Q1607" i="1"/>
  <c r="S2515" i="1"/>
  <c r="Q2487" i="1"/>
  <c r="O2236" i="1"/>
  <c r="P2236" i="1"/>
  <c r="S1617" i="1"/>
  <c r="S1398" i="1"/>
  <c r="Q1812" i="1"/>
  <c r="Q1337" i="1"/>
  <c r="S2194" i="1"/>
  <c r="S1419" i="1"/>
  <c r="S598" i="1"/>
  <c r="P782" i="1"/>
  <c r="O782" i="1"/>
  <c r="S2195" i="1"/>
  <c r="Q1653" i="1"/>
  <c r="S1434" i="1"/>
  <c r="O2556" i="1"/>
  <c r="P2556" i="1"/>
  <c r="S865" i="1"/>
  <c r="Q812" i="1"/>
  <c r="P2338" i="1"/>
  <c r="O2338" i="1"/>
  <c r="Q892" i="1"/>
  <c r="O1615" i="1"/>
  <c r="P1615" i="1"/>
  <c r="Q905" i="1"/>
  <c r="O2488" i="1"/>
  <c r="P2488" i="1"/>
  <c r="O1308" i="1"/>
  <c r="P1308" i="1"/>
  <c r="Q2013" i="1"/>
  <c r="S1806" i="1"/>
  <c r="O956" i="1"/>
  <c r="P956" i="1"/>
  <c r="O1883" i="1"/>
  <c r="Q1883" i="1"/>
  <c r="S2565" i="1"/>
  <c r="P1994" i="1"/>
  <c r="O1994" i="1"/>
  <c r="Q2102" i="1"/>
  <c r="Q2119" i="1"/>
  <c r="S1409" i="1"/>
  <c r="P2390" i="1"/>
  <c r="O2390" i="1"/>
  <c r="O2251" i="1"/>
  <c r="P2251" i="1"/>
  <c r="S2292" i="1"/>
  <c r="Q2457" i="1"/>
  <c r="P2262" i="1"/>
  <c r="O2262" i="1"/>
  <c r="S2328" i="1"/>
  <c r="P815" i="1"/>
  <c r="O815" i="1"/>
  <c r="P1815" i="1"/>
  <c r="O1815" i="1"/>
  <c r="S668" i="1"/>
  <c r="Q1901" i="1"/>
  <c r="P1394" i="1"/>
  <c r="O1394" i="1"/>
  <c r="S1981" i="1"/>
  <c r="P2468" i="1"/>
  <c r="O2468" i="1"/>
  <c r="S2319" i="1"/>
  <c r="S1799" i="1"/>
  <c r="S1022" i="1"/>
  <c r="O1832" i="1"/>
  <c r="P1832" i="1"/>
  <c r="P579" i="1"/>
  <c r="O579" i="1"/>
  <c r="S638" i="1"/>
  <c r="Q1185" i="1"/>
  <c r="S954" i="1"/>
  <c r="P2280" i="1"/>
  <c r="O2280" i="1"/>
  <c r="S2496" i="1"/>
  <c r="Q2177" i="1"/>
  <c r="S2126" i="1"/>
  <c r="Q1496" i="1"/>
  <c r="Q2245" i="1"/>
  <c r="S1526" i="1"/>
  <c r="Q2318" i="1"/>
  <c r="S2469" i="1"/>
  <c r="S2274" i="1"/>
  <c r="Q1624" i="1"/>
  <c r="S770" i="1"/>
  <c r="S1183" i="1"/>
  <c r="S2019" i="1"/>
  <c r="Q649" i="1"/>
  <c r="S1113" i="1"/>
  <c r="S840" i="1"/>
  <c r="S983" i="1"/>
  <c r="S2221" i="1"/>
  <c r="P898" i="1"/>
  <c r="O898" i="1"/>
  <c r="Q1060" i="1"/>
  <c r="S1068" i="1"/>
  <c r="S1675" i="1"/>
  <c r="S965" i="1"/>
  <c r="O2260" i="1"/>
  <c r="P2260" i="1"/>
  <c r="Q1652" i="1"/>
  <c r="O952" i="1"/>
  <c r="P952" i="1"/>
  <c r="P1481" i="1"/>
  <c r="Q1481" i="1"/>
  <c r="Q861" i="1"/>
  <c r="S1959" i="1"/>
  <c r="Q2547" i="1"/>
  <c r="Q1907" i="1"/>
  <c r="P1261" i="1"/>
  <c r="O1261" i="1"/>
  <c r="Q1388" i="1"/>
  <c r="P1580" i="1"/>
  <c r="O1580" i="1"/>
  <c r="O983" i="1"/>
  <c r="P983" i="1"/>
  <c r="Q2221" i="1"/>
  <c r="S898" i="1"/>
  <c r="P1060" i="1"/>
  <c r="O1060" i="1"/>
  <c r="O1068" i="1"/>
  <c r="P1068" i="1"/>
  <c r="O1675" i="1"/>
  <c r="P1675" i="1"/>
  <c r="P965" i="1"/>
  <c r="O965" i="1"/>
  <c r="Q1180" i="1"/>
  <c r="Q2260" i="1"/>
  <c r="S1144" i="1"/>
  <c r="O2547" i="1"/>
  <c r="P2547" i="1"/>
  <c r="P1907" i="1"/>
  <c r="O1907" i="1"/>
  <c r="S1261" i="1"/>
  <c r="O1388" i="1"/>
  <c r="P1388" i="1"/>
  <c r="S975" i="1"/>
  <c r="Q1825" i="1"/>
  <c r="S2228" i="1"/>
  <c r="P1859" i="1"/>
  <c r="O1859" i="1"/>
  <c r="O1459" i="1"/>
  <c r="P1459" i="1"/>
  <c r="Q1580" i="1"/>
  <c r="S1703" i="1"/>
  <c r="O2137" i="1"/>
  <c r="P2137" i="1"/>
  <c r="O1725" i="1"/>
  <c r="P1725" i="1"/>
  <c r="P1518" i="1"/>
  <c r="O1518" i="1"/>
  <c r="P1624" i="1"/>
  <c r="O1624" i="1"/>
  <c r="Q770" i="1"/>
  <c r="Q1183" i="1"/>
  <c r="Q1645" i="1"/>
  <c r="Q1538" i="1"/>
  <c r="P1129" i="1"/>
  <c r="O1129" i="1"/>
  <c r="S1208" i="1"/>
  <c r="S2444" i="1"/>
  <c r="S1982" i="1"/>
  <c r="Q1224" i="1"/>
  <c r="S2168" i="1"/>
  <c r="O1764" i="1"/>
  <c r="P1764" i="1"/>
  <c r="S2110" i="1"/>
  <c r="O2373" i="1"/>
  <c r="P2373" i="1"/>
  <c r="Q2178" i="1"/>
  <c r="S1781" i="1"/>
  <c r="P1462" i="1"/>
  <c r="O1462" i="1"/>
  <c r="S1764" i="1"/>
  <c r="S578" i="1"/>
  <c r="S1366" i="1"/>
  <c r="O2037" i="1"/>
  <c r="P2037" i="1"/>
  <c r="O1830" i="1"/>
  <c r="P1830" i="1"/>
  <c r="Q1851" i="1"/>
  <c r="O751" i="1"/>
  <c r="P751" i="1"/>
  <c r="Q1822" i="1"/>
  <c r="Q2241" i="1"/>
  <c r="Q2046" i="1"/>
  <c r="O2356" i="1"/>
  <c r="P2356" i="1"/>
  <c r="Q1246" i="1"/>
  <c r="Q645" i="1"/>
  <c r="P2405" i="1"/>
  <c r="O2405" i="1"/>
  <c r="Q2044" i="1"/>
  <c r="S1747" i="1"/>
  <c r="S1037" i="1"/>
  <c r="P2279" i="1"/>
  <c r="O2279" i="1"/>
  <c r="S1462" i="1"/>
  <c r="Q772" i="1"/>
  <c r="O2209" i="1"/>
  <c r="P2209" i="1"/>
  <c r="S874" i="1"/>
  <c r="P578" i="1"/>
  <c r="O578" i="1"/>
  <c r="Q1366" i="1"/>
  <c r="Q2037" i="1"/>
  <c r="S1830" i="1"/>
  <c r="O639" i="1"/>
  <c r="P639" i="1"/>
  <c r="S1895" i="1"/>
  <c r="P764" i="1"/>
  <c r="O764" i="1"/>
  <c r="Q1925" i="1"/>
  <c r="P2350" i="1"/>
  <c r="O2350" i="1"/>
  <c r="S1563" i="1"/>
  <c r="P607" i="1"/>
  <c r="O607" i="1"/>
  <c r="P976" i="1"/>
  <c r="O976" i="1"/>
  <c r="Q2425" i="1"/>
  <c r="P1198" i="1"/>
  <c r="O1198" i="1"/>
  <c r="O2147" i="1"/>
  <c r="Q2147" i="1"/>
  <c r="S2355" i="1"/>
  <c r="S1003" i="1"/>
  <c r="P599" i="1"/>
  <c r="O599" i="1"/>
  <c r="Q1921" i="1"/>
  <c r="O1564" i="1"/>
  <c r="P1564" i="1"/>
  <c r="Q2030" i="1"/>
  <c r="O2337" i="1"/>
  <c r="P2337" i="1"/>
  <c r="O2142" i="1"/>
  <c r="P2142" i="1"/>
  <c r="S1716" i="1"/>
  <c r="O2193" i="1"/>
  <c r="P2193" i="1"/>
  <c r="P1998" i="1"/>
  <c r="O1998" i="1"/>
  <c r="Q639" i="1"/>
  <c r="O1895" i="1"/>
  <c r="Q1895" i="1"/>
  <c r="Q764" i="1"/>
  <c r="O1925" i="1"/>
  <c r="P1925" i="1"/>
  <c r="Q2350" i="1"/>
  <c r="Q1563" i="1"/>
  <c r="S607" i="1"/>
  <c r="S1696" i="1"/>
  <c r="O1681" i="1"/>
  <c r="P1681" i="1"/>
  <c r="Q2024" i="1"/>
  <c r="Q1111" i="1"/>
  <c r="O1921" i="1"/>
  <c r="P1921" i="1"/>
  <c r="Q2463" i="1"/>
  <c r="S962" i="1"/>
  <c r="O1639" i="1"/>
  <c r="P1639" i="1"/>
  <c r="S929" i="1"/>
  <c r="Q2535" i="1"/>
  <c r="P998" i="1"/>
  <c r="O998" i="1"/>
  <c r="Q1651" i="1"/>
  <c r="Q941" i="1"/>
  <c r="O832" i="1"/>
  <c r="Q832" i="1"/>
  <c r="O2100" i="1"/>
  <c r="P2100" i="1"/>
  <c r="S1142" i="1"/>
  <c r="P609" i="1"/>
  <c r="O609" i="1"/>
  <c r="P2369" i="1"/>
  <c r="O2369" i="1"/>
  <c r="O1594" i="1"/>
  <c r="P1594" i="1"/>
  <c r="O876" i="1"/>
  <c r="P876" i="1"/>
  <c r="Q1716" i="1"/>
  <c r="S2193" i="1"/>
  <c r="Q1998" i="1"/>
  <c r="Q2368" i="1"/>
  <c r="S2493" i="1"/>
  <c r="O2298" i="1"/>
  <c r="P2298" i="1"/>
  <c r="O1890" i="1"/>
  <c r="P1890" i="1"/>
  <c r="P2237" i="1"/>
  <c r="O2237" i="1"/>
  <c r="S1594" i="1"/>
  <c r="S1202" i="1"/>
  <c r="Q1363" i="1"/>
  <c r="S653" i="1"/>
  <c r="Q780" i="1"/>
  <c r="Q1384" i="1"/>
  <c r="S1795" i="1"/>
  <c r="Q1085" i="1"/>
  <c r="S952" i="1"/>
  <c r="S1481" i="1"/>
  <c r="P861" i="1"/>
  <c r="O861" i="1"/>
  <c r="S1062" i="1"/>
  <c r="Q1838" i="1"/>
  <c r="Q2362" i="1"/>
  <c r="O1583" i="1"/>
  <c r="P1583" i="1"/>
  <c r="S765" i="1"/>
  <c r="S2525" i="1"/>
  <c r="Q1890" i="1"/>
  <c r="S614" i="1"/>
  <c r="P1202" i="1"/>
  <c r="O1202" i="1"/>
  <c r="S1363" i="1"/>
  <c r="Q653" i="1"/>
  <c r="P2524" i="1"/>
  <c r="O2524" i="1"/>
  <c r="S1125" i="1"/>
  <c r="Q2139" i="1"/>
  <c r="O2258" i="1"/>
  <c r="P2258" i="1"/>
  <c r="S859" i="1"/>
  <c r="O1719" i="1"/>
  <c r="P1719" i="1"/>
  <c r="S749" i="1"/>
  <c r="Q1620" i="1"/>
  <c r="Q1091" i="1"/>
  <c r="S1233" i="1"/>
  <c r="O1002" i="1"/>
  <c r="P1002" i="1"/>
  <c r="P1811" i="1"/>
  <c r="O1811" i="1"/>
  <c r="S2076" i="1"/>
  <c r="Q2107" i="1"/>
  <c r="S1397" i="1"/>
  <c r="Q1799" i="1"/>
  <c r="O1022" i="1"/>
  <c r="P1022" i="1"/>
  <c r="S1832" i="1"/>
  <c r="Q2400" i="1"/>
  <c r="Q877" i="1"/>
  <c r="Q836" i="1"/>
  <c r="S1874" i="1"/>
  <c r="S577" i="1"/>
  <c r="O2430" i="1"/>
  <c r="P2430" i="1"/>
  <c r="Q2412" i="1"/>
  <c r="S1036" i="1"/>
  <c r="O585" i="1"/>
  <c r="P585" i="1"/>
  <c r="S2345" i="1"/>
  <c r="Q1067" i="1"/>
  <c r="Q1476" i="1"/>
  <c r="O2467" i="1"/>
  <c r="Q2467" i="1"/>
  <c r="Q1757" i="1"/>
  <c r="Q2280" i="1"/>
  <c r="Q2496" i="1"/>
  <c r="O730" i="1"/>
  <c r="Q730" i="1"/>
  <c r="S2177" i="1"/>
  <c r="Q574" i="1"/>
  <c r="O1701" i="1"/>
  <c r="P1701" i="1"/>
  <c r="S2374" i="1"/>
  <c r="Q781" i="1"/>
  <c r="Q680" i="1"/>
  <c r="S1382" i="1"/>
  <c r="O950" i="1"/>
  <c r="P950" i="1"/>
  <c r="S1221" i="1"/>
  <c r="S990" i="1"/>
  <c r="S1486" i="1"/>
  <c r="S675" i="1"/>
  <c r="O1196" i="1"/>
  <c r="P1196" i="1"/>
  <c r="Q1082" i="1"/>
  <c r="Q2461" i="1"/>
  <c r="S678" i="1"/>
  <c r="S2116" i="1"/>
  <c r="P1503" i="1"/>
  <c r="O1503" i="1"/>
  <c r="Q741" i="1"/>
  <c r="O2501" i="1"/>
  <c r="P2501" i="1"/>
  <c r="P1079" i="1"/>
  <c r="O1079" i="1"/>
  <c r="S1861" i="1"/>
  <c r="S2288" i="1"/>
  <c r="Q2542" i="1"/>
  <c r="P1418" i="1"/>
  <c r="O1418" i="1"/>
  <c r="O1581" i="1"/>
  <c r="P1581" i="1"/>
  <c r="Q1362" i="1"/>
  <c r="S1498" i="1"/>
  <c r="Q2128" i="1"/>
  <c r="S1664" i="1"/>
  <c r="O2033" i="1"/>
  <c r="Q2033" i="1"/>
  <c r="S1523" i="1"/>
  <c r="O837" i="1"/>
  <c r="P837" i="1"/>
  <c r="S869" i="1"/>
  <c r="S1537" i="1"/>
  <c r="S2031" i="1"/>
  <c r="Q637" i="1"/>
  <c r="Q2490" i="1"/>
  <c r="O1187" i="1"/>
  <c r="P1187" i="1"/>
  <c r="P2497" i="1"/>
  <c r="O2497" i="1"/>
  <c r="S1926" i="1"/>
  <c r="S780" i="1"/>
  <c r="O1384" i="1"/>
  <c r="P1384" i="1"/>
  <c r="Q1795" i="1"/>
  <c r="P1085" i="1"/>
  <c r="O1085" i="1"/>
  <c r="O2463" i="1"/>
  <c r="P2463" i="1"/>
  <c r="O962" i="1"/>
  <c r="P962" i="1"/>
  <c r="S1639" i="1"/>
  <c r="P929" i="1"/>
  <c r="O929" i="1"/>
  <c r="P2004" i="1"/>
  <c r="O2004" i="1"/>
  <c r="Q2325" i="1"/>
  <c r="S2130" i="1"/>
  <c r="S663" i="1"/>
  <c r="Q1717" i="1"/>
  <c r="S2072" i="1"/>
  <c r="Q852" i="1"/>
  <c r="S964" i="1"/>
  <c r="Q1437" i="1"/>
  <c r="O1218" i="1"/>
  <c r="P1218" i="1"/>
  <c r="S1404" i="1"/>
  <c r="Q2091" i="1"/>
  <c r="S871" i="1"/>
  <c r="S1236" i="1"/>
  <c r="Q1355" i="1"/>
  <c r="S1435" i="1"/>
  <c r="S725" i="1"/>
  <c r="Q983" i="1"/>
  <c r="O2221" i="1"/>
  <c r="P2221" i="1"/>
  <c r="Q898" i="1"/>
  <c r="S1060" i="1"/>
  <c r="Q1068" i="1"/>
  <c r="Q1675" i="1"/>
  <c r="Q965" i="1"/>
  <c r="O699" i="1"/>
  <c r="P699" i="1"/>
  <c r="Q2329" i="1"/>
  <c r="Q1054" i="1"/>
  <c r="Q2231" i="1"/>
  <c r="Q1475" i="1"/>
  <c r="O1495" i="1"/>
  <c r="P1495" i="1"/>
  <c r="Q904" i="1"/>
  <c r="P2447" i="1"/>
  <c r="O2447" i="1"/>
  <c r="O855" i="1"/>
  <c r="P855" i="1"/>
  <c r="P2049" i="1"/>
  <c r="O2049" i="1"/>
  <c r="S987" i="1"/>
  <c r="Q952" i="1"/>
  <c r="S861" i="1"/>
  <c r="P1062" i="1"/>
  <c r="O1062" i="1"/>
  <c r="S1796" i="1"/>
  <c r="Q1144" i="1"/>
  <c r="O2156" i="1"/>
  <c r="Q2156" i="1"/>
  <c r="Q768" i="1"/>
  <c r="Q2066" i="1"/>
  <c r="Q1564" i="1"/>
  <c r="S1612" i="1"/>
  <c r="S2077" i="1"/>
  <c r="P622" i="1"/>
  <c r="O622" i="1"/>
  <c r="P772" i="1"/>
  <c r="O772" i="1"/>
  <c r="Q2209" i="1"/>
  <c r="S2362" i="1"/>
  <c r="S1583" i="1"/>
  <c r="Q765" i="1"/>
  <c r="P2525" i="1"/>
  <c r="O2525" i="1"/>
  <c r="S2100" i="1"/>
  <c r="Q1142" i="1"/>
  <c r="Q609" i="1"/>
  <c r="S2369" i="1"/>
  <c r="Q578" i="1"/>
  <c r="O1366" i="1"/>
  <c r="P1366" i="1"/>
  <c r="S2037" i="1"/>
  <c r="Q1830" i="1"/>
  <c r="O2428" i="1"/>
  <c r="P2428" i="1"/>
  <c r="O1429" i="1"/>
  <c r="P1429" i="1"/>
  <c r="S1628" i="1"/>
  <c r="Q2247" i="1"/>
  <c r="Q1606" i="1"/>
  <c r="O1891" i="1"/>
  <c r="P1891" i="1"/>
  <c r="P1181" i="1"/>
  <c r="O1181" i="1"/>
  <c r="S1968" i="1"/>
  <c r="S1071" i="1"/>
  <c r="S1569" i="1"/>
  <c r="S1350" i="1"/>
  <c r="O1584" i="1"/>
  <c r="P1584" i="1"/>
  <c r="S2133" i="1"/>
  <c r="Q1938" i="1"/>
  <c r="S1890" i="1"/>
  <c r="Q759" i="1"/>
  <c r="Q1594" i="1"/>
  <c r="Q876" i="1"/>
  <c r="P1892" i="1"/>
  <c r="O1892" i="1"/>
  <c r="S2040" i="1"/>
  <c r="Q795" i="1"/>
  <c r="P1030" i="1"/>
  <c r="O1030" i="1"/>
  <c r="S2273" i="1"/>
  <c r="Q2356" i="1"/>
  <c r="O1246" i="1"/>
  <c r="P1246" i="1"/>
  <c r="S645" i="1"/>
  <c r="S2405" i="1"/>
  <c r="O614" i="1"/>
  <c r="Q614" i="1"/>
  <c r="Q1202" i="1"/>
  <c r="O1363" i="1"/>
  <c r="P1363" i="1"/>
  <c r="P653" i="1"/>
  <c r="O653" i="1"/>
  <c r="S2536" i="1"/>
  <c r="P624" i="1"/>
  <c r="O624" i="1"/>
  <c r="S2225" i="1"/>
  <c r="S639" i="1"/>
  <c r="S764" i="1"/>
  <c r="S1925" i="1"/>
  <c r="S2350" i="1"/>
  <c r="P1563" i="1"/>
  <c r="O1563" i="1"/>
  <c r="Q607" i="1"/>
  <c r="S976" i="1"/>
  <c r="S2425" i="1"/>
  <c r="S1198" i="1"/>
  <c r="Q1982" i="1"/>
  <c r="S1224" i="1"/>
  <c r="O2168" i="1"/>
  <c r="P2168" i="1"/>
  <c r="Q1696" i="1"/>
  <c r="Q1681" i="1"/>
  <c r="S2024" i="1"/>
  <c r="S1111" i="1"/>
  <c r="S1921" i="1"/>
  <c r="S2279" i="1"/>
  <c r="P1313" i="1"/>
  <c r="O1313" i="1"/>
  <c r="Q1764" i="1"/>
  <c r="S1878" i="1"/>
  <c r="P1703" i="1"/>
  <c r="O1703" i="1"/>
  <c r="Q890" i="1"/>
  <c r="Q2137" i="1"/>
  <c r="Q1850" i="1"/>
  <c r="O1080" i="1"/>
  <c r="P1080" i="1"/>
  <c r="P1928" i="1"/>
  <c r="O1928" i="1"/>
  <c r="P1188" i="1"/>
  <c r="O1188" i="1"/>
  <c r="Q1033" i="1"/>
  <c r="P1052" i="1"/>
  <c r="O1052" i="1"/>
  <c r="S579" i="1"/>
  <c r="Q638" i="1"/>
  <c r="S1185" i="1"/>
  <c r="O954" i="1"/>
  <c r="Q954" i="1"/>
  <c r="Q577" i="1"/>
  <c r="Q2430" i="1"/>
  <c r="P2412" i="1"/>
  <c r="O2412" i="1"/>
  <c r="O1036" i="1"/>
  <c r="P1036" i="1"/>
  <c r="Q585" i="1"/>
  <c r="O1067" i="1"/>
  <c r="P1067" i="1"/>
  <c r="S1476" i="1"/>
  <c r="O1757" i="1"/>
  <c r="P1757" i="1"/>
  <c r="S1406" i="1"/>
  <c r="Q711" i="1"/>
  <c r="P1159" i="1"/>
  <c r="O1159" i="1"/>
  <c r="O1860" i="1"/>
  <c r="P1860" i="1"/>
  <c r="S1220" i="1"/>
  <c r="Q1592" i="1"/>
  <c r="S574" i="1"/>
  <c r="S1701" i="1"/>
  <c r="P2374" i="1"/>
  <c r="O2374" i="1"/>
  <c r="P781" i="1"/>
  <c r="O781" i="1"/>
  <c r="P680" i="1"/>
  <c r="O680" i="1"/>
  <c r="Q1382" i="1"/>
  <c r="Q950" i="1"/>
  <c r="Q1221" i="1"/>
  <c r="Q990" i="1"/>
  <c r="Q2482" i="1"/>
  <c r="P889" i="1"/>
  <c r="O889" i="1"/>
  <c r="S848" i="1"/>
  <c r="P2268" i="1"/>
  <c r="O2268" i="1"/>
  <c r="P733" i="1"/>
  <c r="O733" i="1"/>
  <c r="Q584" i="1"/>
  <c r="Q2116" i="1"/>
  <c r="Q1503" i="1"/>
  <c r="P741" i="1"/>
  <c r="O741" i="1"/>
  <c r="Q2501" i="1"/>
  <c r="Q1079" i="1"/>
  <c r="Q1861" i="1"/>
  <c r="Q2288" i="1"/>
  <c r="S2542" i="1"/>
  <c r="Q1418" i="1"/>
  <c r="S1581" i="1"/>
  <c r="S1362" i="1"/>
  <c r="O2200" i="1"/>
  <c r="P2200" i="1"/>
  <c r="S2379" i="1"/>
  <c r="S1015" i="1"/>
  <c r="S2092" i="1"/>
  <c r="S1579" i="1"/>
  <c r="P1898" i="1"/>
  <c r="O1898" i="1"/>
  <c r="S1281" i="1"/>
  <c r="P1075" i="1"/>
  <c r="O1075" i="1"/>
  <c r="Q717" i="1"/>
  <c r="O2031" i="1"/>
  <c r="P2031" i="1"/>
  <c r="O637" i="1"/>
  <c r="P637" i="1"/>
  <c r="S2490" i="1"/>
  <c r="Q1187" i="1"/>
  <c r="S2497" i="1"/>
  <c r="Q1926" i="1"/>
  <c r="P780" i="1"/>
  <c r="O780" i="1"/>
  <c r="S1384" i="1"/>
  <c r="O1795" i="1"/>
  <c r="P1795" i="1"/>
  <c r="S1085" i="1"/>
  <c r="S2463" i="1"/>
  <c r="Q962" i="1"/>
  <c r="Q1639" i="1"/>
  <c r="Q929" i="1"/>
  <c r="S2484" i="1"/>
  <c r="Q1106" i="1"/>
  <c r="S597" i="1"/>
  <c r="Q2357" i="1"/>
  <c r="S1810" i="1"/>
  <c r="S1335" i="1"/>
  <c r="S2025" i="1"/>
  <c r="Q1818" i="1"/>
  <c r="S852" i="1"/>
  <c r="P964" i="1"/>
  <c r="O964" i="1"/>
  <c r="O1437" i="1"/>
  <c r="P1437" i="1"/>
  <c r="Q1218" i="1"/>
  <c r="S1120" i="1"/>
  <c r="S1549" i="1"/>
  <c r="S1820" i="1"/>
  <c r="O1236" i="1"/>
  <c r="P1236" i="1"/>
  <c r="S1355" i="1"/>
  <c r="O1435" i="1"/>
  <c r="P1435" i="1"/>
  <c r="P725" i="1"/>
  <c r="O725" i="1"/>
  <c r="P2448" i="1"/>
  <c r="O2448" i="1"/>
  <c r="S2529" i="1"/>
  <c r="S2346" i="1"/>
  <c r="Q771" i="1"/>
  <c r="S2353" i="1"/>
  <c r="O1090" i="1"/>
  <c r="P1090" i="1"/>
  <c r="Q699" i="1"/>
  <c r="P2329" i="1"/>
  <c r="O2329" i="1"/>
  <c r="S1054" i="1"/>
  <c r="P2231" i="1"/>
  <c r="O2231" i="1"/>
  <c r="S1475" i="1"/>
  <c r="Q1495" i="1"/>
  <c r="S1074" i="1"/>
  <c r="Q855" i="1"/>
  <c r="S2049" i="1"/>
  <c r="O987" i="1"/>
  <c r="Q987" i="1"/>
  <c r="S1000" i="1"/>
  <c r="Q2406" i="1"/>
  <c r="Q1062" i="1"/>
  <c r="Q1796" i="1"/>
  <c r="P1144" i="1"/>
  <c r="O1144" i="1"/>
  <c r="S2156" i="1"/>
  <c r="S768" i="1"/>
  <c r="S1828" i="1"/>
  <c r="S2066" i="1"/>
  <c r="Q1393" i="1"/>
  <c r="Q1612" i="1"/>
  <c r="P2077" i="1"/>
  <c r="O2077" i="1"/>
  <c r="Q622" i="1"/>
  <c r="S2423" i="1"/>
  <c r="Q2517" i="1"/>
  <c r="S2334" i="1"/>
  <c r="O2362" i="1"/>
  <c r="P2362" i="1"/>
  <c r="Q1583" i="1"/>
  <c r="P765" i="1"/>
  <c r="O765" i="1"/>
  <c r="Q2525" i="1"/>
  <c r="Q2100" i="1"/>
  <c r="P1142" i="1"/>
  <c r="O1142" i="1"/>
  <c r="S609" i="1"/>
  <c r="Q2369" i="1"/>
  <c r="S1726" i="1"/>
  <c r="S2234" i="1"/>
  <c r="Q2096" i="1"/>
  <c r="O2069" i="1"/>
  <c r="P2069" i="1"/>
  <c r="S2428" i="1"/>
  <c r="S1429" i="1"/>
  <c r="Q1628" i="1"/>
  <c r="O2247" i="1"/>
  <c r="P2247" i="1"/>
  <c r="O1606" i="1"/>
  <c r="P1606" i="1"/>
  <c r="S1891" i="1"/>
  <c r="S1181" i="1"/>
  <c r="O1968" i="1"/>
  <c r="P1968" i="1"/>
  <c r="Q1569" i="1"/>
  <c r="O1350" i="1"/>
  <c r="P1350" i="1"/>
  <c r="Q1584" i="1"/>
  <c r="O2133" i="1"/>
  <c r="P2133" i="1"/>
  <c r="O1938" i="1"/>
  <c r="P1938" i="1"/>
  <c r="S2039" i="1"/>
  <c r="S759" i="1"/>
  <c r="Q1542" i="1"/>
  <c r="S876" i="1"/>
  <c r="S2172" i="1"/>
  <c r="Q1892" i="1"/>
  <c r="S1012" i="1"/>
  <c r="P2040" i="1"/>
  <c r="O2040" i="1"/>
  <c r="P795" i="1"/>
  <c r="O795" i="1"/>
  <c r="S1030" i="1"/>
  <c r="Q2273" i="1"/>
  <c r="S2356" i="1"/>
  <c r="S1246" i="1"/>
  <c r="P645" i="1"/>
  <c r="O645" i="1"/>
  <c r="Q2405" i="1"/>
  <c r="S1535" i="1"/>
  <c r="Q2041" i="1"/>
  <c r="O2552" i="1"/>
  <c r="P2552" i="1"/>
  <c r="Q624" i="1"/>
  <c r="O838" i="1"/>
  <c r="Q838" i="1"/>
  <c r="Q2225" i="1"/>
  <c r="O1623" i="1"/>
  <c r="P1623" i="1"/>
  <c r="O2163" i="1"/>
  <c r="P2163" i="1"/>
  <c r="P907" i="1"/>
  <c r="O907" i="1"/>
  <c r="S1958" i="1"/>
  <c r="S1285" i="1"/>
  <c r="O1436" i="1"/>
  <c r="P1436" i="1"/>
  <c r="Q976" i="1"/>
  <c r="P2425" i="1"/>
  <c r="O2425" i="1"/>
  <c r="Q1198" i="1"/>
  <c r="O1982" i="1"/>
  <c r="P1982" i="1"/>
  <c r="P1224" i="1"/>
  <c r="O1224" i="1"/>
  <c r="Q2168" i="1"/>
  <c r="O1696" i="1"/>
  <c r="P1696" i="1"/>
  <c r="S1681" i="1"/>
  <c r="P2024" i="1"/>
  <c r="O2024" i="1"/>
  <c r="O1111" i="1"/>
  <c r="P1111" i="1"/>
  <c r="Q2279" i="1"/>
  <c r="Q1313" i="1"/>
  <c r="O1878" i="1"/>
  <c r="P1878" i="1"/>
  <c r="P890" i="1"/>
  <c r="O890" i="1"/>
  <c r="Q1380" i="1"/>
  <c r="S2392" i="1"/>
  <c r="S1089" i="1"/>
  <c r="O858" i="1"/>
  <c r="Q858" i="1"/>
  <c r="P1599" i="1"/>
  <c r="O1599" i="1"/>
  <c r="S1763" i="1"/>
  <c r="Q1963" i="1"/>
  <c r="S2482" i="1"/>
  <c r="Q889" i="1"/>
  <c r="O848" i="1"/>
  <c r="Q848" i="1"/>
  <c r="Q2268" i="1"/>
  <c r="S733" i="1"/>
  <c r="S584" i="1"/>
  <c r="O1572" i="1"/>
  <c r="P1572" i="1"/>
  <c r="S1451" i="1"/>
  <c r="Q1483" i="1"/>
  <c r="Q773" i="1"/>
  <c r="S1079" i="1"/>
  <c r="O1861" i="1"/>
  <c r="P1861" i="1"/>
  <c r="O2288" i="1"/>
  <c r="P2288" i="1"/>
  <c r="Q1548" i="1"/>
  <c r="S2546" i="1"/>
  <c r="S2323" i="1"/>
  <c r="S1613" i="1"/>
  <c r="S2200" i="1"/>
  <c r="Q2379" i="1"/>
  <c r="Q1015" i="1"/>
  <c r="P2092" i="1"/>
  <c r="O2092" i="1"/>
  <c r="O1579" i="1"/>
  <c r="P1579" i="1"/>
  <c r="Q1898" i="1"/>
  <c r="Q1281" i="1"/>
  <c r="S1075" i="1"/>
  <c r="O717" i="1"/>
  <c r="P717" i="1"/>
  <c r="Q1191" i="1"/>
  <c r="P2054" i="1"/>
  <c r="O2054" i="1"/>
  <c r="P945" i="1"/>
  <c r="O945" i="1"/>
  <c r="P714" i="1"/>
  <c r="O714" i="1"/>
  <c r="S2344" i="1"/>
  <c r="O769" i="1"/>
  <c r="P769" i="1"/>
  <c r="Q656" i="1"/>
  <c r="O1118" i="1"/>
  <c r="P1118" i="1"/>
  <c r="Q2473" i="1"/>
  <c r="O1038" i="1"/>
  <c r="P1038" i="1"/>
  <c r="Q664" i="1"/>
  <c r="O2317" i="1"/>
  <c r="P2317" i="1"/>
  <c r="P1042" i="1"/>
  <c r="O1042" i="1"/>
  <c r="P2484" i="1"/>
  <c r="O2484" i="1"/>
  <c r="S1106" i="1"/>
  <c r="P597" i="1"/>
  <c r="O597" i="1"/>
  <c r="S2357" i="1"/>
  <c r="Q1810" i="1"/>
  <c r="P1335" i="1"/>
  <c r="O1335" i="1"/>
  <c r="S1818" i="1"/>
  <c r="P852" i="1"/>
  <c r="O852" i="1"/>
  <c r="Q964" i="1"/>
  <c r="S1437" i="1"/>
  <c r="S1218" i="1"/>
  <c r="P1120" i="1"/>
  <c r="O1120" i="1"/>
  <c r="Q1820" i="1"/>
  <c r="Q1236" i="1"/>
  <c r="P1355" i="1"/>
  <c r="O1355" i="1"/>
  <c r="Q1435" i="1"/>
  <c r="Q725" i="1"/>
  <c r="Q2448" i="1"/>
  <c r="O2529" i="1"/>
  <c r="P2529" i="1"/>
  <c r="P2346" i="1"/>
  <c r="O2346" i="1"/>
  <c r="S771" i="1"/>
  <c r="P2353" i="1"/>
  <c r="O2353" i="1"/>
  <c r="Q1090" i="1"/>
  <c r="S1930" i="1"/>
  <c r="S601" i="1"/>
  <c r="S2454" i="1"/>
  <c r="O1630" i="1"/>
  <c r="P1630" i="1"/>
  <c r="Q2173" i="1"/>
  <c r="P802" i="1"/>
  <c r="O802" i="1"/>
  <c r="O1074" i="1"/>
  <c r="P1074" i="1"/>
  <c r="O2205" i="1"/>
  <c r="P2205" i="1"/>
  <c r="Q2049" i="1"/>
  <c r="O1527" i="1"/>
  <c r="P1527" i="1"/>
  <c r="P1000" i="1"/>
  <c r="O1000" i="1"/>
  <c r="S2406" i="1"/>
  <c r="Q1668" i="1"/>
  <c r="S1953" i="1"/>
  <c r="P768" i="1"/>
  <c r="O768" i="1"/>
  <c r="Q1828" i="1"/>
  <c r="P2066" i="1"/>
  <c r="O2066" i="1"/>
  <c r="P1393" i="1"/>
  <c r="O1393" i="1"/>
  <c r="S2135" i="1"/>
  <c r="S2385" i="1"/>
  <c r="Q2190" i="1"/>
  <c r="P2423" i="1"/>
  <c r="O2423" i="1"/>
  <c r="S2517" i="1"/>
  <c r="O2334" i="1"/>
  <c r="P2334" i="1"/>
  <c r="S1706" i="1"/>
  <c r="S580" i="1"/>
  <c r="S1507" i="1"/>
  <c r="O797" i="1"/>
  <c r="P797" i="1"/>
  <c r="S2519" i="1"/>
  <c r="Q1175" i="1"/>
  <c r="P1351" i="1"/>
  <c r="O1351" i="1"/>
  <c r="S641" i="1"/>
  <c r="O1726" i="1"/>
  <c r="P1726" i="1"/>
  <c r="P2234" i="1"/>
  <c r="O2234" i="1"/>
  <c r="S2096" i="1"/>
  <c r="Q2069" i="1"/>
  <c r="Q2428" i="1"/>
  <c r="Q1429" i="1"/>
  <c r="O1628" i="1"/>
  <c r="P1628" i="1"/>
  <c r="O1368" i="1"/>
  <c r="P1368" i="1"/>
  <c r="S2569" i="1"/>
  <c r="S932" i="1"/>
  <c r="Q1968" i="1"/>
  <c r="O1071" i="1"/>
  <c r="Q1071" i="1"/>
  <c r="O1569" i="1"/>
  <c r="P1569" i="1"/>
  <c r="Q1350" i="1"/>
  <c r="S2223" i="1"/>
  <c r="S2446" i="1"/>
  <c r="Q694" i="1"/>
  <c r="Q2165" i="1"/>
  <c r="O2039" i="1"/>
  <c r="P2039" i="1"/>
  <c r="O759" i="1"/>
  <c r="P759" i="1"/>
  <c r="O1542" i="1"/>
  <c r="P1542" i="1"/>
  <c r="Q2172" i="1"/>
  <c r="P1012" i="1"/>
  <c r="O1012" i="1"/>
  <c r="Q2040" i="1"/>
  <c r="S795" i="1"/>
  <c r="Q1030" i="1"/>
  <c r="P2273" i="1"/>
  <c r="O2273" i="1"/>
  <c r="Q820" i="1"/>
  <c r="O1258" i="1"/>
  <c r="Q1258" i="1"/>
  <c r="S1387" i="1"/>
  <c r="S677" i="1"/>
  <c r="O1535" i="1"/>
  <c r="P1535" i="1"/>
  <c r="S2041" i="1"/>
  <c r="S2552" i="1"/>
  <c r="O2536" i="1"/>
  <c r="Q2536" i="1"/>
  <c r="S624" i="1"/>
  <c r="S838" i="1"/>
  <c r="O2225" i="1"/>
  <c r="P2225" i="1"/>
  <c r="Q1623" i="1"/>
  <c r="Q2163" i="1"/>
  <c r="Q907" i="1"/>
  <c r="Q1285" i="1"/>
  <c r="S1436" i="1"/>
  <c r="P2162" i="1"/>
  <c r="O2162" i="1"/>
  <c r="Q697" i="1"/>
  <c r="S2550" i="1"/>
  <c r="Q1512" i="1"/>
  <c r="S1117" i="1"/>
  <c r="S1172" i="1"/>
  <c r="O1990" i="1"/>
  <c r="P1990" i="1"/>
  <c r="S1247" i="1"/>
  <c r="S1989" i="1"/>
  <c r="S1782" i="1"/>
  <c r="O1741" i="1"/>
  <c r="P1741" i="1"/>
  <c r="S994" i="1"/>
  <c r="S1313" i="1"/>
  <c r="Q1878" i="1"/>
  <c r="S890" i="1"/>
  <c r="P569" i="1"/>
  <c r="O569" i="1"/>
  <c r="S1023" i="1"/>
  <c r="Q1995" i="1"/>
  <c r="O823" i="1"/>
  <c r="P823" i="1"/>
  <c r="Q1488" i="1"/>
  <c r="Q1633" i="1"/>
  <c r="S1940" i="1"/>
  <c r="S1762" i="1"/>
  <c r="Q2211" i="1"/>
  <c r="Q931" i="1"/>
  <c r="S854" i="1"/>
  <c r="O591" i="1"/>
  <c r="P591" i="1"/>
  <c r="O1761" i="1"/>
  <c r="P1761" i="1"/>
  <c r="S1554" i="1"/>
  <c r="S1056" i="1"/>
  <c r="P1035" i="1"/>
  <c r="O1035" i="1"/>
  <c r="Q1461" i="1"/>
  <c r="P1242" i="1"/>
  <c r="O1242" i="1"/>
  <c r="S2531" i="1"/>
  <c r="O853" i="1"/>
  <c r="Q853" i="1"/>
  <c r="Q800" i="1"/>
  <c r="S1954" i="1"/>
  <c r="Q2301" i="1"/>
  <c r="Q2106" i="1"/>
  <c r="O1863" i="1"/>
  <c r="P1863" i="1"/>
  <c r="O2159" i="1"/>
  <c r="P2159" i="1"/>
  <c r="Q993" i="1"/>
  <c r="S762" i="1"/>
  <c r="O1882" i="1"/>
  <c r="P1882" i="1"/>
  <c r="S1249" i="1"/>
  <c r="S1376" i="1"/>
  <c r="Q2059" i="1"/>
  <c r="Q2174" i="1"/>
  <c r="O1210" i="1"/>
  <c r="P1210" i="1"/>
  <c r="O2352" i="1"/>
  <c r="P2352" i="1"/>
  <c r="S743" i="1"/>
  <c r="S1171" i="1"/>
  <c r="P2222" i="1"/>
  <c r="O2222" i="1"/>
  <c r="O2269" i="1"/>
  <c r="Q2269" i="1"/>
  <c r="S970" i="1"/>
  <c r="S640" i="1"/>
  <c r="S1160" i="1"/>
  <c r="Q2242" i="1"/>
  <c r="S2433" i="1"/>
  <c r="O2238" i="1"/>
  <c r="P2238" i="1"/>
  <c r="P1318" i="1"/>
  <c r="Q1318" i="1"/>
  <c r="Q1544" i="1"/>
  <c r="O1678" i="1"/>
  <c r="P1678" i="1"/>
  <c r="S673" i="1"/>
  <c r="Q750" i="1"/>
  <c r="Q588" i="1"/>
  <c r="S1195" i="1"/>
  <c r="O1728" i="1"/>
  <c r="P1728" i="1"/>
  <c r="O1881" i="1"/>
  <c r="Q1881" i="1"/>
  <c r="O1694" i="1"/>
  <c r="P1694" i="1"/>
  <c r="P985" i="1"/>
  <c r="O985" i="1"/>
  <c r="O992" i="1"/>
  <c r="P992" i="1"/>
  <c r="Q1800" i="1"/>
  <c r="Q2455" i="1"/>
  <c r="S2277" i="1"/>
  <c r="P1024" i="1"/>
  <c r="O1024" i="1"/>
  <c r="O2180" i="1"/>
  <c r="Q2180" i="1"/>
  <c r="Q914" i="1"/>
  <c r="S2372" i="1"/>
  <c r="S695" i="1"/>
  <c r="O1392" i="1"/>
  <c r="P1392" i="1"/>
  <c r="Q2508" i="1"/>
  <c r="S2491" i="1"/>
  <c r="S2191" i="1"/>
  <c r="S1603" i="1"/>
  <c r="Q1638" i="1"/>
  <c r="Q1184" i="1"/>
  <c r="O1479" i="1"/>
  <c r="P1479" i="1"/>
  <c r="S2518" i="1"/>
  <c r="S919" i="1"/>
  <c r="P1605" i="1"/>
  <c r="O1605" i="1"/>
  <c r="O1016" i="1"/>
  <c r="P1016" i="1"/>
  <c r="O1450" i="1"/>
  <c r="P1450" i="1"/>
  <c r="S752" i="1"/>
  <c r="Q2068" i="1"/>
  <c r="S612" i="1"/>
  <c r="S1332" i="1"/>
  <c r="P2407" i="1"/>
  <c r="O2407" i="1"/>
  <c r="S1697" i="1"/>
  <c r="O672" i="1"/>
  <c r="P672" i="1"/>
  <c r="Q1489" i="1"/>
  <c r="P1724" i="1"/>
  <c r="Q1724" i="1"/>
  <c r="S959" i="1"/>
  <c r="Q627" i="1"/>
  <c r="Q1773" i="1"/>
  <c r="S1566" i="1"/>
  <c r="S2038" i="1"/>
  <c r="Q1309" i="1"/>
  <c r="Q1460" i="1"/>
  <c r="S1096" i="1"/>
  <c r="S1970" i="1"/>
  <c r="O2437" i="1"/>
  <c r="Q2437" i="1"/>
  <c r="O1456" i="1"/>
  <c r="P1456" i="1"/>
  <c r="S1269" i="1"/>
  <c r="P2526" i="1"/>
  <c r="O2526" i="1"/>
  <c r="Q2257" i="1"/>
  <c r="Q2436" i="1"/>
  <c r="Q839" i="1"/>
  <c r="Q2384" i="1"/>
  <c r="P619" i="1"/>
  <c r="O619" i="1"/>
  <c r="P1655" i="1"/>
  <c r="Q1655" i="1"/>
  <c r="Q2554" i="1"/>
  <c r="S1482" i="1"/>
  <c r="Q2386" i="1"/>
  <c r="S2415" i="1"/>
  <c r="S2263" i="1"/>
  <c r="S1553" i="1"/>
  <c r="Q2170" i="1"/>
  <c r="S1345" i="1"/>
  <c r="S1508" i="1"/>
  <c r="O575" i="1"/>
  <c r="P575" i="1"/>
  <c r="P2498" i="1"/>
  <c r="O2498" i="1"/>
  <c r="S1629" i="1"/>
  <c r="S1410" i="1"/>
  <c r="Q1644" i="1"/>
  <c r="P1165" i="1"/>
  <c r="O1165" i="1"/>
  <c r="P1256" i="1"/>
  <c r="O1256" i="1"/>
  <c r="S676" i="1"/>
  <c r="Q1656" i="1"/>
  <c r="S1915" i="1"/>
  <c r="S1205" i="1"/>
  <c r="Q600" i="1"/>
  <c r="Q2293" i="1"/>
  <c r="P1006" i="1"/>
  <c r="O1006" i="1"/>
  <c r="O1574" i="1"/>
  <c r="P1574" i="1"/>
  <c r="P2183" i="1"/>
  <c r="O2183" i="1"/>
  <c r="P1808" i="1"/>
  <c r="O1808" i="1"/>
  <c r="O2045" i="1"/>
  <c r="P2045" i="1"/>
  <c r="S1867" i="1"/>
  <c r="Q2401" i="1"/>
  <c r="O967" i="1"/>
  <c r="P967" i="1"/>
  <c r="S824" i="1"/>
  <c r="O936" i="1"/>
  <c r="Q936" i="1"/>
  <c r="Q1876" i="1"/>
  <c r="S1107" i="1"/>
  <c r="O1976" i="1"/>
  <c r="P1976" i="1"/>
  <c r="Q2164" i="1"/>
  <c r="S1395" i="1"/>
  <c r="O2528" i="1"/>
  <c r="P2528" i="1"/>
  <c r="Q1670" i="1"/>
  <c r="Q1177" i="1"/>
  <c r="S1268" i="1"/>
  <c r="P1466" i="1"/>
  <c r="Q1466" i="1"/>
  <c r="S1329" i="1"/>
  <c r="S1110" i="1"/>
  <c r="Q2378" i="1"/>
  <c r="O2266" i="1"/>
  <c r="P2266" i="1"/>
  <c r="P1029" i="1"/>
  <c r="O1029" i="1"/>
  <c r="S798" i="1"/>
  <c r="S1492" i="1"/>
  <c r="S1427" i="1"/>
  <c r="O1471" i="1"/>
  <c r="P1471" i="1"/>
  <c r="Q761" i="1"/>
  <c r="S1190" i="1"/>
  <c r="O1561" i="1"/>
  <c r="P1561" i="1"/>
  <c r="P1844" i="1"/>
  <c r="O1844" i="1"/>
  <c r="S1924" i="1"/>
  <c r="Q2289" i="1"/>
  <c r="Q2094" i="1"/>
  <c r="O1551" i="1"/>
  <c r="P1551" i="1"/>
  <c r="S788" i="1"/>
  <c r="S791" i="1"/>
  <c r="S2047" i="1"/>
  <c r="Q1751" i="1"/>
  <c r="S1788" i="1"/>
  <c r="S1975" i="1"/>
  <c r="S1265" i="1"/>
  <c r="O1850" i="1"/>
  <c r="P1850" i="1"/>
  <c r="Q1080" i="1"/>
  <c r="S1928" i="1"/>
  <c r="S1188" i="1"/>
  <c r="P1033" i="1"/>
  <c r="O1033" i="1"/>
  <c r="S1052" i="1"/>
  <c r="Q579" i="1"/>
  <c r="O638" i="1"/>
  <c r="P638" i="1"/>
  <c r="P1185" i="1"/>
  <c r="O1185" i="1"/>
  <c r="Q2175" i="1"/>
  <c r="Q1871" i="1"/>
  <c r="S885" i="1"/>
  <c r="Q642" i="1"/>
  <c r="P2404" i="1"/>
  <c r="O2404" i="1"/>
  <c r="Q1116" i="1"/>
  <c r="O1327" i="1"/>
  <c r="P1327" i="1"/>
  <c r="P617" i="1"/>
  <c r="O617" i="1"/>
  <c r="S2114" i="1"/>
  <c r="S1827" i="1"/>
  <c r="S739" i="1"/>
  <c r="O1406" i="1"/>
  <c r="P1406" i="1"/>
  <c r="P711" i="1"/>
  <c r="O711" i="1"/>
  <c r="Q1159" i="1"/>
  <c r="S1860" i="1"/>
  <c r="S900" i="1"/>
  <c r="Q1220" i="1"/>
  <c r="S1592" i="1"/>
  <c r="Q710" i="1"/>
  <c r="S1380" i="1"/>
  <c r="O2392" i="1"/>
  <c r="P2392" i="1"/>
  <c r="O1089" i="1"/>
  <c r="Q1089" i="1"/>
  <c r="S858" i="1"/>
  <c r="S1599" i="1"/>
  <c r="Q1763" i="1"/>
  <c r="S1963" i="1"/>
  <c r="S1253" i="1"/>
  <c r="P2482" i="1"/>
  <c r="O2482" i="1"/>
  <c r="S889" i="1"/>
  <c r="S2268" i="1"/>
  <c r="Q733" i="1"/>
  <c r="O584" i="1"/>
  <c r="P584" i="1"/>
  <c r="Q1572" i="1"/>
  <c r="Q1451" i="1"/>
  <c r="S1483" i="1"/>
  <c r="S773" i="1"/>
  <c r="S1666" i="1"/>
  <c r="P2169" i="1"/>
  <c r="O2169" i="1"/>
  <c r="Q1974" i="1"/>
  <c r="O1548" i="1"/>
  <c r="P1548" i="1"/>
  <c r="Q2546" i="1"/>
  <c r="Q1613" i="1"/>
  <c r="Q2200" i="1"/>
  <c r="O2379" i="1"/>
  <c r="P2379" i="1"/>
  <c r="O1015" i="1"/>
  <c r="P1015" i="1"/>
  <c r="Q2092" i="1"/>
  <c r="Q1579" i="1"/>
  <c r="S1898" i="1"/>
  <c r="O1281" i="1"/>
  <c r="P1281" i="1"/>
  <c r="Q1075" i="1"/>
  <c r="S717" i="1"/>
  <c r="P1191" i="1"/>
  <c r="O1191" i="1"/>
  <c r="S2054" i="1"/>
  <c r="Q945" i="1"/>
  <c r="S714" i="1"/>
  <c r="P2344" i="1"/>
  <c r="O2344" i="1"/>
  <c r="S769" i="1"/>
  <c r="S656" i="1"/>
  <c r="Q1118" i="1"/>
  <c r="P2473" i="1"/>
  <c r="O2473" i="1"/>
  <c r="Q1038" i="1"/>
  <c r="S664" i="1"/>
  <c r="Q2317" i="1"/>
  <c r="S1042" i="1"/>
  <c r="Q2484" i="1"/>
  <c r="O1106" i="1"/>
  <c r="P1106" i="1"/>
  <c r="Q597" i="1"/>
  <c r="P2357" i="1"/>
  <c r="O2357" i="1"/>
  <c r="O1810" i="1"/>
  <c r="P1810" i="1"/>
  <c r="Q1335" i="1"/>
  <c r="O2025" i="1"/>
  <c r="Q2025" i="1"/>
  <c r="O1818" i="1"/>
  <c r="P1818" i="1"/>
  <c r="O1095" i="1"/>
  <c r="Q1095" i="1"/>
  <c r="O2232" i="1"/>
  <c r="P2232" i="1"/>
  <c r="O2179" i="1"/>
  <c r="P2179" i="1"/>
  <c r="P1469" i="1"/>
  <c r="O1469" i="1"/>
  <c r="Q1120" i="1"/>
  <c r="P1549" i="1"/>
  <c r="Q1549" i="1"/>
  <c r="O1820" i="1"/>
  <c r="P1820" i="1"/>
  <c r="Q1718" i="1"/>
  <c r="S2113" i="1"/>
  <c r="Q706" i="1"/>
  <c r="S2400" i="1"/>
  <c r="S2448" i="1"/>
  <c r="Q2529" i="1"/>
  <c r="Q2346" i="1"/>
  <c r="O771" i="1"/>
  <c r="P771" i="1"/>
  <c r="Q2353" i="1"/>
  <c r="S1090" i="1"/>
  <c r="O1930" i="1"/>
  <c r="P1930" i="1"/>
  <c r="Q601" i="1"/>
  <c r="O2454" i="1"/>
  <c r="P2454" i="1"/>
  <c r="S1630" i="1"/>
  <c r="S2173" i="1"/>
  <c r="S802" i="1"/>
  <c r="O1550" i="1"/>
  <c r="P1550" i="1"/>
  <c r="Q1074" i="1"/>
  <c r="S2205" i="1"/>
  <c r="O1936" i="1"/>
  <c r="P1936" i="1"/>
  <c r="Q2108" i="1"/>
  <c r="S1527" i="1"/>
  <c r="Q1000" i="1"/>
  <c r="O2406" i="1"/>
  <c r="P2406" i="1"/>
  <c r="S1668" i="1"/>
  <c r="O1953" i="1"/>
  <c r="P1953" i="1"/>
  <c r="S2499" i="1"/>
  <c r="P2187" i="1"/>
  <c r="O2187" i="1"/>
  <c r="O1828" i="1"/>
  <c r="P1828" i="1"/>
  <c r="Q1403" i="1"/>
  <c r="S1576" i="1"/>
  <c r="S1393" i="1"/>
  <c r="P2135" i="1"/>
  <c r="O2135" i="1"/>
  <c r="O2385" i="1"/>
  <c r="P2385" i="1"/>
  <c r="S2190" i="1"/>
  <c r="Q2423" i="1"/>
  <c r="O2517" i="1"/>
  <c r="P2517" i="1"/>
  <c r="Q2334" i="1"/>
  <c r="Q1706" i="1"/>
  <c r="O580" i="1"/>
  <c r="P580" i="1"/>
  <c r="Q1507" i="1"/>
  <c r="Q797" i="1"/>
  <c r="Q2519" i="1"/>
  <c r="S1175" i="1"/>
  <c r="Q1351" i="1"/>
  <c r="O641" i="1"/>
  <c r="Q641" i="1"/>
  <c r="Q1726" i="1"/>
  <c r="Q2234" i="1"/>
  <c r="P2096" i="1"/>
  <c r="O2096" i="1"/>
  <c r="S2069" i="1"/>
  <c r="P647" i="1"/>
  <c r="O647" i="1"/>
  <c r="P2376" i="1"/>
  <c r="O2376" i="1"/>
  <c r="S1737" i="1"/>
  <c r="S1530" i="1"/>
  <c r="Q1368" i="1"/>
  <c r="P2569" i="1"/>
  <c r="O2569" i="1"/>
  <c r="Q932" i="1"/>
  <c r="S1383" i="1"/>
  <c r="O2520" i="1"/>
  <c r="P2520" i="1"/>
  <c r="S2311" i="1"/>
  <c r="Q2223" i="1"/>
  <c r="Q2446" i="1"/>
  <c r="S694" i="1"/>
  <c r="P2165" i="1"/>
  <c r="O2165" i="1"/>
  <c r="Q2039" i="1"/>
  <c r="S1542" i="1"/>
  <c r="O2172" i="1"/>
  <c r="P2172" i="1"/>
  <c r="S1854" i="1"/>
  <c r="Q1012" i="1"/>
  <c r="S2018" i="1"/>
  <c r="S940" i="1"/>
  <c r="S1255" i="1"/>
  <c r="S820" i="1"/>
  <c r="O1387" i="1"/>
  <c r="P1387" i="1"/>
  <c r="O677" i="1"/>
  <c r="P677" i="1"/>
  <c r="Q1535" i="1"/>
  <c r="P2041" i="1"/>
  <c r="O2041" i="1"/>
  <c r="Q2552" i="1"/>
  <c r="P1776" i="1"/>
  <c r="O1776" i="1"/>
  <c r="S828" i="1"/>
  <c r="Q1207" i="1"/>
  <c r="S1623" i="1"/>
  <c r="S2163" i="1"/>
  <c r="S907" i="1"/>
  <c r="O1958" i="1"/>
  <c r="Q1958" i="1"/>
  <c r="P1285" i="1"/>
  <c r="O1285" i="1"/>
  <c r="Q1436" i="1"/>
  <c r="Q2162" i="1"/>
  <c r="S697" i="1"/>
  <c r="P2550" i="1"/>
  <c r="O2550" i="1"/>
  <c r="S1512" i="1"/>
  <c r="P1172" i="1"/>
  <c r="O1172" i="1"/>
  <c r="Q1990" i="1"/>
  <c r="O1247" i="1"/>
  <c r="P1247" i="1"/>
  <c r="Q1989" i="1"/>
  <c r="P1782" i="1"/>
  <c r="O1782" i="1"/>
  <c r="S1741" i="1"/>
  <c r="Q1449" i="1"/>
  <c r="Q994" i="1"/>
  <c r="S1688" i="1"/>
  <c r="Q2028" i="1"/>
  <c r="S2164" i="1"/>
  <c r="O1395" i="1"/>
  <c r="P1395" i="1"/>
  <c r="Q2528" i="1"/>
  <c r="S1670" i="1"/>
  <c r="S1177" i="1"/>
  <c r="Q1268" i="1"/>
  <c r="S1466" i="1"/>
  <c r="O623" i="1"/>
  <c r="Q623" i="1"/>
  <c r="O1329" i="1"/>
  <c r="P1329" i="1"/>
  <c r="Q1110" i="1"/>
  <c r="O2378" i="1"/>
  <c r="P2378" i="1"/>
  <c r="S2266" i="1"/>
  <c r="Q1029" i="1"/>
  <c r="Q1061" i="1"/>
  <c r="Q1492" i="1"/>
  <c r="Q1427" i="1"/>
  <c r="Q1471" i="1"/>
  <c r="P761" i="1"/>
  <c r="O761" i="1"/>
  <c r="Q1190" i="1"/>
  <c r="Q1561" i="1"/>
  <c r="Q1844" i="1"/>
  <c r="S2282" i="1"/>
  <c r="S935" i="1"/>
  <c r="Q1270" i="1"/>
  <c r="P2321" i="1"/>
  <c r="O2321" i="1"/>
  <c r="S1551" i="1"/>
  <c r="P788" i="1"/>
  <c r="O788" i="1"/>
  <c r="O791" i="1"/>
  <c r="P791" i="1"/>
  <c r="O1978" i="1"/>
  <c r="P1978" i="1"/>
  <c r="P2296" i="1"/>
  <c r="O2296" i="1"/>
  <c r="S1751" i="1"/>
  <c r="P1788" i="1"/>
  <c r="O1788" i="1"/>
  <c r="Q1975" i="1"/>
  <c r="O1265" i="1"/>
  <c r="P1265" i="1"/>
  <c r="S1286" i="1"/>
  <c r="P1057" i="1"/>
  <c r="O1057" i="1"/>
  <c r="S1100" i="1"/>
  <c r="S1622" i="1"/>
  <c r="S659" i="1"/>
  <c r="S1341" i="1"/>
  <c r="S1122" i="1"/>
  <c r="S1092" i="1"/>
  <c r="Q1682" i="1"/>
  <c r="O1927" i="1"/>
  <c r="P1927" i="1"/>
  <c r="Q1217" i="1"/>
  <c r="S2175" i="1"/>
  <c r="S1871" i="1"/>
  <c r="O885" i="1"/>
  <c r="P885" i="1"/>
  <c r="S642" i="1"/>
  <c r="Q2404" i="1"/>
  <c r="S1116" i="1"/>
  <c r="Q1327" i="1"/>
  <c r="Q617" i="1"/>
  <c r="Q2114" i="1"/>
  <c r="O1827" i="1"/>
  <c r="P1827" i="1"/>
  <c r="Q739" i="1"/>
  <c r="S1010" i="1"/>
  <c r="Q1837" i="1"/>
  <c r="O2252" i="1"/>
  <c r="P2252" i="1"/>
  <c r="P1745" i="1"/>
  <c r="O1745" i="1"/>
  <c r="P1905" i="1"/>
  <c r="O1905" i="1"/>
  <c r="S710" i="1"/>
  <c r="O1380" i="1"/>
  <c r="P1380" i="1"/>
  <c r="Q2392" i="1"/>
  <c r="Q1599" i="1"/>
  <c r="O1763" i="1"/>
  <c r="P1763" i="1"/>
  <c r="P1963" i="1"/>
  <c r="O1963" i="1"/>
  <c r="S996" i="1"/>
  <c r="P708" i="1"/>
  <c r="O708" i="1"/>
  <c r="S1197" i="1"/>
  <c r="O966" i="1"/>
  <c r="P966" i="1"/>
  <c r="Q2291" i="1"/>
  <c r="S1041" i="1"/>
  <c r="S810" i="1"/>
  <c r="S1572" i="1"/>
  <c r="O1451" i="1"/>
  <c r="P1451" i="1"/>
  <c r="P1483" i="1"/>
  <c r="O1483" i="1"/>
  <c r="O773" i="1"/>
  <c r="P773" i="1"/>
  <c r="O1666" i="1"/>
  <c r="P1666" i="1"/>
  <c r="S2169" i="1"/>
  <c r="O1974" i="1"/>
  <c r="P1974" i="1"/>
  <c r="S1548" i="1"/>
  <c r="P2546" i="1"/>
  <c r="O2546" i="1"/>
  <c r="O2323" i="1"/>
  <c r="Q2323" i="1"/>
  <c r="O1613" i="1"/>
  <c r="P1613" i="1"/>
  <c r="Q592" i="1"/>
  <c r="S1693" i="1"/>
  <c r="S2036" i="1"/>
  <c r="S1720" i="1"/>
  <c r="Q958" i="1"/>
  <c r="S1862" i="1"/>
  <c r="S2443" i="1"/>
  <c r="S1191" i="1"/>
  <c r="Q2054" i="1"/>
  <c r="S945" i="1"/>
  <c r="Q714" i="1"/>
  <c r="Q2344" i="1"/>
  <c r="Q769" i="1"/>
  <c r="O656" i="1"/>
  <c r="P656" i="1"/>
  <c r="S1118" i="1"/>
  <c r="S2473" i="1"/>
  <c r="S1038" i="1"/>
  <c r="P664" i="1"/>
  <c r="O664" i="1"/>
  <c r="S2317" i="1"/>
  <c r="Q1042" i="1"/>
  <c r="O2462" i="1"/>
  <c r="P2462" i="1"/>
  <c r="Q1143" i="1"/>
  <c r="S1339" i="1"/>
  <c r="P629" i="1"/>
  <c r="O629" i="1"/>
  <c r="O1647" i="1"/>
  <c r="P1647" i="1"/>
  <c r="S2208" i="1"/>
  <c r="S1952" i="1"/>
  <c r="O2057" i="1"/>
  <c r="P2057" i="1"/>
  <c r="S1095" i="1"/>
  <c r="Q2232" i="1"/>
  <c r="S2179" i="1"/>
  <c r="Q1469" i="1"/>
  <c r="Q1595" i="1"/>
  <c r="Q867" i="1"/>
  <c r="S1857" i="1"/>
  <c r="O1650" i="1"/>
  <c r="P1650" i="1"/>
  <c r="S1718" i="1"/>
  <c r="P2113" i="1"/>
  <c r="O2113" i="1"/>
  <c r="P706" i="1"/>
  <c r="O706" i="1"/>
  <c r="S880" i="1"/>
  <c r="O1660" i="1"/>
  <c r="P1660" i="1"/>
  <c r="S801" i="1"/>
  <c r="S2561" i="1"/>
  <c r="Q2006" i="1"/>
  <c r="P625" i="1"/>
  <c r="O625" i="1"/>
  <c r="S2478" i="1"/>
  <c r="Q1930" i="1"/>
  <c r="P601" i="1"/>
  <c r="O601" i="1"/>
  <c r="Q2454" i="1"/>
  <c r="Q1630" i="1"/>
  <c r="O2173" i="1"/>
  <c r="P2173" i="1"/>
  <c r="Q802" i="1"/>
  <c r="Q1115" i="1"/>
  <c r="S1550" i="1"/>
  <c r="Q2205" i="1"/>
  <c r="S1936" i="1"/>
  <c r="S2108" i="1"/>
  <c r="Q1527" i="1"/>
  <c r="P1141" i="1"/>
  <c r="O1141" i="1"/>
  <c r="O1642" i="1"/>
  <c r="P1642" i="1"/>
  <c r="O1668" i="1"/>
  <c r="P1668" i="1"/>
  <c r="Q1953" i="1"/>
  <c r="O2499" i="1"/>
  <c r="P2499" i="1"/>
  <c r="Q2187" i="1"/>
  <c r="S1587" i="1"/>
  <c r="S1944" i="1"/>
  <c r="S1403" i="1"/>
  <c r="Q1576" i="1"/>
  <c r="Q2135" i="1"/>
  <c r="Q2385" i="1"/>
  <c r="O2190" i="1"/>
  <c r="P2190" i="1"/>
  <c r="O674" i="1"/>
  <c r="P674" i="1"/>
  <c r="S1634" i="1"/>
  <c r="O789" i="1"/>
  <c r="P789" i="1"/>
  <c r="O2549" i="1"/>
  <c r="P2549" i="1"/>
  <c r="O1706" i="1"/>
  <c r="P1706" i="1"/>
  <c r="Q580" i="1"/>
  <c r="O1507" i="1"/>
  <c r="P1507" i="1"/>
  <c r="S797" i="1"/>
  <c r="P2519" i="1"/>
  <c r="O2519" i="1"/>
  <c r="O1175" i="1"/>
  <c r="P1175" i="1"/>
  <c r="S1351" i="1"/>
  <c r="O2388" i="1"/>
  <c r="P2388" i="1"/>
  <c r="P2451" i="1"/>
  <c r="O2451" i="1"/>
  <c r="Q1051" i="1"/>
  <c r="Q647" i="1"/>
  <c r="P1737" i="1"/>
  <c r="O1737" i="1"/>
  <c r="Q1530" i="1"/>
  <c r="S1368" i="1"/>
  <c r="Q2569" i="1"/>
  <c r="O932" i="1"/>
  <c r="P932" i="1"/>
  <c r="P1383" i="1"/>
  <c r="O1383" i="1"/>
  <c r="Q2520" i="1"/>
  <c r="Q2311" i="1"/>
  <c r="P1601" i="1"/>
  <c r="Q1601" i="1"/>
  <c r="P2223" i="1"/>
  <c r="O2223" i="1"/>
  <c r="P2446" i="1"/>
  <c r="O2446" i="1"/>
  <c r="P694" i="1"/>
  <c r="O694" i="1"/>
  <c r="S2165" i="1"/>
  <c r="S1504" i="1"/>
  <c r="O2460" i="1"/>
  <c r="P2460" i="1"/>
  <c r="S1985" i="1"/>
  <c r="Q1854" i="1"/>
  <c r="Q2018" i="1"/>
  <c r="P940" i="1"/>
  <c r="O940" i="1"/>
  <c r="P1255" i="1"/>
  <c r="O1255" i="1"/>
  <c r="O820" i="1"/>
  <c r="P820" i="1"/>
  <c r="S1258" i="1"/>
  <c r="Q1387" i="1"/>
  <c r="Q677" i="1"/>
  <c r="Q2055" i="1"/>
  <c r="S2349" i="1"/>
  <c r="S2154" i="1"/>
  <c r="Q1776" i="1"/>
  <c r="Q828" i="1"/>
  <c r="S1207" i="1"/>
  <c r="S1287" i="1"/>
  <c r="S1585" i="1"/>
  <c r="O856" i="1"/>
  <c r="Q856" i="1"/>
  <c r="S1715" i="1"/>
  <c r="Q1593" i="1"/>
  <c r="Q1374" i="1"/>
  <c r="S2162" i="1"/>
  <c r="P697" i="1"/>
  <c r="O697" i="1"/>
  <c r="Q2550" i="1"/>
  <c r="P1512" i="1"/>
  <c r="O1512" i="1"/>
  <c r="O1117" i="1"/>
  <c r="Q1117" i="1"/>
  <c r="Q1172" i="1"/>
  <c r="S1990" i="1"/>
  <c r="Q1247" i="1"/>
  <c r="O1989" i="1"/>
  <c r="P1989" i="1"/>
  <c r="Q1782" i="1"/>
  <c r="O1835" i="1"/>
  <c r="P1835" i="1"/>
  <c r="Q1741" i="1"/>
  <c r="O1449" i="1"/>
  <c r="P1449" i="1"/>
  <c r="O994" i="1"/>
  <c r="P994" i="1"/>
  <c r="S2375" i="1"/>
  <c r="Q1688" i="1"/>
  <c r="S2028" i="1"/>
  <c r="O1492" i="1"/>
  <c r="P1492" i="1"/>
  <c r="O1427" i="1"/>
  <c r="P1427" i="1"/>
  <c r="S1471" i="1"/>
  <c r="S761" i="1"/>
  <c r="P1190" i="1"/>
  <c r="O1190" i="1"/>
  <c r="S1561" i="1"/>
  <c r="S1844" i="1"/>
  <c r="P935" i="1"/>
  <c r="O935" i="1"/>
  <c r="O1270" i="1"/>
  <c r="P1270" i="1"/>
  <c r="Q2321" i="1"/>
  <c r="S1934" i="1"/>
  <c r="Q2545" i="1"/>
  <c r="Q1157" i="1"/>
  <c r="Q791" i="1"/>
  <c r="O2327" i="1"/>
  <c r="Q2327" i="1"/>
  <c r="O1753" i="1"/>
  <c r="P1753" i="1"/>
  <c r="S1978" i="1"/>
  <c r="S2296" i="1"/>
  <c r="P1751" i="1"/>
  <c r="O1751" i="1"/>
  <c r="Q1788" i="1"/>
  <c r="O1975" i="1"/>
  <c r="P1975" i="1"/>
  <c r="Q1265" i="1"/>
  <c r="Q1286" i="1"/>
  <c r="S1057" i="1"/>
  <c r="O1100" i="1"/>
  <c r="P1100" i="1"/>
  <c r="O1622" i="1"/>
  <c r="P1622" i="1"/>
  <c r="P659" i="1"/>
  <c r="O659" i="1"/>
  <c r="Q1341" i="1"/>
  <c r="Q1122" i="1"/>
  <c r="Q1092" i="1"/>
  <c r="O1682" i="1"/>
  <c r="P1682" i="1"/>
  <c r="Q1927" i="1"/>
  <c r="P1217" i="1"/>
  <c r="O1217" i="1"/>
  <c r="O2175" i="1"/>
  <c r="P2175" i="1"/>
  <c r="P1871" i="1"/>
  <c r="O1871" i="1"/>
  <c r="Q885" i="1"/>
  <c r="P642" i="1"/>
  <c r="O642" i="1"/>
  <c r="S2404" i="1"/>
  <c r="P1116" i="1"/>
  <c r="O1116" i="1"/>
  <c r="S1327" i="1"/>
  <c r="S617" i="1"/>
  <c r="P2114" i="1"/>
  <c r="O2114" i="1"/>
  <c r="Q1827" i="1"/>
  <c r="P739" i="1"/>
  <c r="O739" i="1"/>
  <c r="P1010" i="1"/>
  <c r="O1010" i="1"/>
  <c r="S1837" i="1"/>
  <c r="S2252" i="1"/>
  <c r="Q1745" i="1"/>
  <c r="Q1905" i="1"/>
  <c r="P710" i="1"/>
  <c r="O710" i="1"/>
  <c r="S1439" i="1"/>
  <c r="Q1474" i="1"/>
  <c r="S1831" i="1"/>
  <c r="S1121" i="1"/>
  <c r="Q1536" i="1"/>
  <c r="S734" i="1"/>
  <c r="O1304" i="1"/>
  <c r="P1304" i="1"/>
  <c r="P996" i="1"/>
  <c r="O996" i="1"/>
  <c r="S708" i="1"/>
  <c r="P1197" i="1"/>
  <c r="O1197" i="1"/>
  <c r="Q966" i="1"/>
  <c r="S2456" i="1"/>
  <c r="S2494" i="1"/>
  <c r="P2291" i="1"/>
  <c r="O2291" i="1"/>
  <c r="O1041" i="1"/>
  <c r="Q1041" i="1"/>
  <c r="O810" i="1"/>
  <c r="P810" i="1"/>
  <c r="P1848" i="1"/>
  <c r="O1848" i="1"/>
  <c r="P2161" i="1"/>
  <c r="O2161" i="1"/>
  <c r="P778" i="1"/>
  <c r="O778" i="1"/>
  <c r="Q1666" i="1"/>
  <c r="Q2169" i="1"/>
  <c r="S1974" i="1"/>
  <c r="S2320" i="1"/>
  <c r="P1539" i="1"/>
  <c r="O1539" i="1"/>
  <c r="Q595" i="1"/>
  <c r="S592" i="1"/>
  <c r="O1693" i="1"/>
  <c r="P1693" i="1"/>
  <c r="P2036" i="1"/>
  <c r="O2036" i="1"/>
  <c r="O1720" i="1"/>
  <c r="P1720" i="1"/>
  <c r="S958" i="1"/>
  <c r="P1862" i="1"/>
  <c r="O1862" i="1"/>
  <c r="S2085" i="1"/>
  <c r="Q2443" i="1"/>
  <c r="S1164" i="1"/>
  <c r="S1103" i="1"/>
  <c r="S1687" i="1"/>
  <c r="O977" i="1"/>
  <c r="P977" i="1"/>
  <c r="P1199" i="1"/>
  <c r="O1199" i="1"/>
  <c r="O2367" i="1"/>
  <c r="P2367" i="1"/>
  <c r="S1077" i="1"/>
  <c r="P846" i="1"/>
  <c r="O846" i="1"/>
  <c r="O2294" i="1"/>
  <c r="P2294" i="1"/>
  <c r="Q745" i="1"/>
  <c r="S1900" i="1"/>
  <c r="S589" i="1"/>
  <c r="S2442" i="1"/>
  <c r="S2462" i="1"/>
  <c r="O1143" i="1"/>
  <c r="P1143" i="1"/>
  <c r="Q1339" i="1"/>
  <c r="S629" i="1"/>
  <c r="Q1647" i="1"/>
  <c r="Q2208" i="1"/>
  <c r="Q1952" i="1"/>
  <c r="Q2057" i="1"/>
  <c r="S2232" i="1"/>
  <c r="Q2179" i="1"/>
  <c r="S1469" i="1"/>
  <c r="S1595" i="1"/>
  <c r="S867" i="1"/>
  <c r="P1857" i="1"/>
  <c r="O1857" i="1"/>
  <c r="S1650" i="1"/>
  <c r="P1718" i="1"/>
  <c r="O1718" i="1"/>
  <c r="Q2113" i="1"/>
  <c r="S706" i="1"/>
  <c r="O880" i="1"/>
  <c r="P880" i="1"/>
  <c r="Q1660" i="1"/>
  <c r="O801" i="1"/>
  <c r="P801" i="1"/>
  <c r="Q2561" i="1"/>
  <c r="P2006" i="1"/>
  <c r="O2006" i="1"/>
  <c r="Q625" i="1"/>
  <c r="O2478" i="1"/>
  <c r="P2478" i="1"/>
  <c r="S1922" i="1"/>
  <c r="Q909" i="1"/>
  <c r="S666" i="1"/>
  <c r="O1955" i="1"/>
  <c r="P1955" i="1"/>
  <c r="S2481" i="1"/>
  <c r="S2513" i="1"/>
  <c r="S1115" i="1"/>
  <c r="Q1550" i="1"/>
  <c r="Q1219" i="1"/>
  <c r="Q1936" i="1"/>
  <c r="O2108" i="1"/>
  <c r="P2108" i="1"/>
  <c r="O1749" i="1"/>
  <c r="P1749" i="1"/>
  <c r="Q1141" i="1"/>
  <c r="S1642" i="1"/>
  <c r="S878" i="1"/>
  <c r="S1516" i="1"/>
  <c r="S1964" i="1"/>
  <c r="Q2499" i="1"/>
  <c r="S2187" i="1"/>
  <c r="P1587" i="1"/>
  <c r="O1587" i="1"/>
  <c r="O1944" i="1"/>
  <c r="P1944" i="1"/>
  <c r="O1403" i="1"/>
  <c r="P1403" i="1"/>
  <c r="O1576" i="1"/>
  <c r="P1576" i="1"/>
  <c r="S2414" i="1"/>
  <c r="Q1274" i="1"/>
  <c r="Q657" i="1"/>
  <c r="S2417" i="1"/>
  <c r="Q674" i="1"/>
  <c r="Q1634" i="1"/>
  <c r="Q789" i="1"/>
  <c r="S2549" i="1"/>
  <c r="S2218" i="1"/>
  <c r="S2185" i="1"/>
  <c r="S826" i="1"/>
  <c r="P1510" i="1"/>
  <c r="O1510" i="1"/>
  <c r="Q2029" i="1"/>
  <c r="S2512" i="1"/>
  <c r="S2540" i="1"/>
  <c r="S2388" i="1"/>
  <c r="Q2451" i="1"/>
  <c r="O1051" i="1"/>
  <c r="P1051" i="1"/>
  <c r="S647" i="1"/>
  <c r="Q2376" i="1"/>
  <c r="Q1737" i="1"/>
  <c r="O1530" i="1"/>
  <c r="P1530" i="1"/>
  <c r="O2506" i="1"/>
  <c r="P2506" i="1"/>
  <c r="O841" i="1"/>
  <c r="Q841" i="1"/>
  <c r="Q776" i="1"/>
  <c r="Q1383" i="1"/>
  <c r="S2520" i="1"/>
  <c r="P2311" i="1"/>
  <c r="O2311" i="1"/>
  <c r="S1601" i="1"/>
  <c r="O1320" i="1"/>
  <c r="P1320" i="1"/>
  <c r="P684" i="1"/>
  <c r="O684" i="1"/>
  <c r="P1147" i="1"/>
  <c r="O1147" i="1"/>
  <c r="O1504" i="1"/>
  <c r="P1504" i="1"/>
  <c r="S2460" i="1"/>
  <c r="O1985" i="1"/>
  <c r="Q1985" i="1"/>
  <c r="P1854" i="1"/>
  <c r="O1854" i="1"/>
  <c r="S2476" i="1"/>
  <c r="O2018" i="1"/>
  <c r="P2018" i="1"/>
  <c r="Q940" i="1"/>
  <c r="Q1255" i="1"/>
  <c r="S1586" i="1"/>
  <c r="S2065" i="1"/>
  <c r="Q586" i="1"/>
  <c r="O2055" i="1"/>
  <c r="P2055" i="1"/>
  <c r="Q2349" i="1"/>
  <c r="O2154" i="1"/>
  <c r="P2154" i="1"/>
  <c r="S1776" i="1"/>
  <c r="O828" i="1"/>
  <c r="P828" i="1"/>
  <c r="P1207" i="1"/>
  <c r="O1207" i="1"/>
  <c r="Q1287" i="1"/>
  <c r="O1585" i="1"/>
  <c r="P1585" i="1"/>
  <c r="S1868" i="1"/>
  <c r="S856" i="1"/>
  <c r="Q1715" i="1"/>
  <c r="P1593" i="1"/>
  <c r="O1593" i="1"/>
  <c r="S1374" i="1"/>
  <c r="S2064" i="1"/>
  <c r="O2184" i="1"/>
  <c r="P2184" i="1"/>
  <c r="S1005" i="1"/>
  <c r="Q774" i="1"/>
  <c r="P747" i="1"/>
  <c r="O747" i="1"/>
  <c r="S928" i="1"/>
  <c r="S1425" i="1"/>
  <c r="S1206" i="1"/>
  <c r="Q1408" i="1"/>
  <c r="S1520" i="1"/>
  <c r="S2021" i="1"/>
  <c r="O868" i="1"/>
  <c r="Q868" i="1"/>
  <c r="S1835" i="1"/>
  <c r="S1449" i="1"/>
  <c r="Q2375" i="1"/>
  <c r="O1688" i="1"/>
  <c r="P1688" i="1"/>
  <c r="O2557" i="1"/>
  <c r="P2557" i="1"/>
  <c r="O2028" i="1"/>
  <c r="P2028" i="1"/>
  <c r="Q1428" i="1"/>
  <c r="P616" i="1"/>
  <c r="O616" i="1"/>
  <c r="O1064" i="1"/>
  <c r="P1064" i="1"/>
  <c r="Q1823" i="1"/>
  <c r="S1078" i="1"/>
  <c r="O2418" i="1"/>
  <c r="P2418" i="1"/>
  <c r="P2272" i="1"/>
  <c r="O2272" i="1"/>
  <c r="O2403" i="1"/>
  <c r="P2403" i="1"/>
  <c r="Q1027" i="1"/>
  <c r="S2306" i="1"/>
  <c r="Q894" i="1"/>
  <c r="S2224" i="1"/>
  <c r="O1420" i="1"/>
  <c r="P1420" i="1"/>
  <c r="Q2267" i="1"/>
  <c r="P715" i="1"/>
  <c r="O715" i="1"/>
  <c r="O1312" i="1"/>
  <c r="P1312" i="1"/>
  <c r="S1069" i="1"/>
  <c r="S1112" i="1"/>
  <c r="Q1750" i="1"/>
  <c r="Q1201" i="1"/>
  <c r="Q1316" i="1"/>
  <c r="S1260" i="1"/>
  <c r="O1140" i="1"/>
  <c r="P1140" i="1"/>
  <c r="O1485" i="1"/>
  <c r="P1485" i="1"/>
  <c r="O1266" i="1"/>
  <c r="P1266" i="1"/>
  <c r="O1294" i="1"/>
  <c r="Q1294" i="1"/>
  <c r="O1996" i="1"/>
  <c r="P1996" i="1"/>
  <c r="P2071" i="1"/>
  <c r="O2071" i="1"/>
  <c r="P1361" i="1"/>
  <c r="O1361" i="1"/>
  <c r="Q1330" i="1"/>
  <c r="O1771" i="1"/>
  <c r="P1771" i="1"/>
  <c r="S1061" i="1"/>
  <c r="P1798" i="1"/>
  <c r="O1798" i="1"/>
  <c r="O2149" i="1"/>
  <c r="P2149" i="1"/>
  <c r="P754" i="1"/>
  <c r="O754" i="1"/>
  <c r="Q1654" i="1"/>
  <c r="S902" i="1"/>
  <c r="P1869" i="1"/>
  <c r="O1869" i="1"/>
  <c r="O1662" i="1"/>
  <c r="P1662" i="1"/>
  <c r="O2282" i="1"/>
  <c r="Q2282" i="1"/>
  <c r="Q935" i="1"/>
  <c r="S1270" i="1"/>
  <c r="S2321" i="1"/>
  <c r="P1934" i="1"/>
  <c r="O1934" i="1"/>
  <c r="O2545" i="1"/>
  <c r="P2545" i="1"/>
  <c r="O1157" i="1"/>
  <c r="P1157" i="1"/>
  <c r="Q1203" i="1"/>
  <c r="S2327" i="1"/>
  <c r="S2340" i="1"/>
  <c r="Q1753" i="1"/>
  <c r="Q1978" i="1"/>
  <c r="Q2296" i="1"/>
  <c r="Q1562" i="1"/>
  <c r="O760" i="1"/>
  <c r="P760" i="1"/>
  <c r="S1364" i="1"/>
  <c r="O1286" i="1"/>
  <c r="P1286" i="1"/>
  <c r="Q1057" i="1"/>
  <c r="Q1100" i="1"/>
  <c r="Q1622" i="1"/>
  <c r="Q659" i="1"/>
  <c r="P1341" i="1"/>
  <c r="O1341" i="1"/>
  <c r="P1122" i="1"/>
  <c r="O1122" i="1"/>
  <c r="O1092" i="1"/>
  <c r="P1092" i="1"/>
  <c r="S1682" i="1"/>
  <c r="S2103" i="1"/>
  <c r="S1927" i="1"/>
  <c r="S1217" i="1"/>
  <c r="O2410" i="1"/>
  <c r="P2410" i="1"/>
  <c r="Q927" i="1"/>
  <c r="Q1627" i="1"/>
  <c r="Q917" i="1"/>
  <c r="Q1454" i="1"/>
  <c r="P2005" i="1"/>
  <c r="O2005" i="1"/>
  <c r="O2402" i="1"/>
  <c r="Q2402" i="1"/>
  <c r="Q1417" i="1"/>
  <c r="S1616" i="1"/>
  <c r="Q1010" i="1"/>
  <c r="P1837" i="1"/>
  <c r="O1837" i="1"/>
  <c r="Q2252" i="1"/>
  <c r="S1674" i="1"/>
  <c r="S1745" i="1"/>
  <c r="Q862" i="1"/>
  <c r="S1905" i="1"/>
  <c r="O1439" i="1"/>
  <c r="P1439" i="1"/>
  <c r="S1474" i="1"/>
  <c r="Q1831" i="1"/>
  <c r="Q1121" i="1"/>
  <c r="S1536" i="1"/>
  <c r="Q1304" i="1"/>
  <c r="Q996" i="1"/>
  <c r="Q708" i="1"/>
  <c r="Q1197" i="1"/>
  <c r="S966" i="1"/>
  <c r="O2494" i="1"/>
  <c r="Q2494" i="1"/>
  <c r="S2291" i="1"/>
  <c r="Q810" i="1"/>
  <c r="S1848" i="1"/>
  <c r="S2161" i="1"/>
  <c r="Q778" i="1"/>
  <c r="Q2411" i="1"/>
  <c r="S2548" i="1"/>
  <c r="O790" i="1"/>
  <c r="P790" i="1"/>
  <c r="O2201" i="1"/>
  <c r="P2201" i="1"/>
  <c r="O2320" i="1"/>
  <c r="P2320" i="1"/>
  <c r="Q1539" i="1"/>
  <c r="P595" i="1"/>
  <c r="O595" i="1"/>
  <c r="P592" i="1"/>
  <c r="O592" i="1"/>
  <c r="Q1693" i="1"/>
  <c r="Q2036" i="1"/>
  <c r="Q1720" i="1"/>
  <c r="P958" i="1"/>
  <c r="O958" i="1"/>
  <c r="P1604" i="1"/>
  <c r="Q1604" i="1"/>
  <c r="Q1862" i="1"/>
  <c r="O2085" i="1"/>
  <c r="P2085" i="1"/>
  <c r="P2122" i="1"/>
  <c r="O2122" i="1"/>
  <c r="P2443" i="1"/>
  <c r="O2443" i="1"/>
  <c r="Q1164" i="1"/>
  <c r="Q1103" i="1"/>
  <c r="P1687" i="1"/>
  <c r="Q1687" i="1"/>
  <c r="S977" i="1"/>
  <c r="S1199" i="1"/>
  <c r="S2367" i="1"/>
  <c r="P1077" i="1"/>
  <c r="O1077" i="1"/>
  <c r="Q846" i="1"/>
  <c r="Q2294" i="1"/>
  <c r="S745" i="1"/>
  <c r="O608" i="1"/>
  <c r="Q608" i="1"/>
  <c r="O1900" i="1"/>
  <c r="P1900" i="1"/>
  <c r="P589" i="1"/>
  <c r="O589" i="1"/>
  <c r="O2442" i="1"/>
  <c r="P2442" i="1"/>
  <c r="Q2462" i="1"/>
  <c r="S1143" i="1"/>
  <c r="P1339" i="1"/>
  <c r="O1339" i="1"/>
  <c r="Q629" i="1"/>
  <c r="S1647" i="1"/>
  <c r="P2208" i="1"/>
  <c r="O2208" i="1"/>
  <c r="P1952" i="1"/>
  <c r="O1952" i="1"/>
  <c r="S2057" i="1"/>
  <c r="S2007" i="1"/>
  <c r="S1250" i="1"/>
  <c r="P2216" i="1"/>
  <c r="O2216" i="1"/>
  <c r="O1595" i="1"/>
  <c r="P1595" i="1"/>
  <c r="P867" i="1"/>
  <c r="O867" i="1"/>
  <c r="Q1857" i="1"/>
  <c r="Q1650" i="1"/>
  <c r="Q2212" i="1"/>
  <c r="Q2421" i="1"/>
  <c r="S2226" i="1"/>
  <c r="Q880" i="1"/>
  <c r="S1660" i="1"/>
  <c r="Q801" i="1"/>
  <c r="P2561" i="1"/>
  <c r="O2561" i="1"/>
  <c r="S2006" i="1"/>
  <c r="S625" i="1"/>
  <c r="Q2478" i="1"/>
  <c r="O2560" i="1"/>
  <c r="Q2560" i="1"/>
  <c r="Q1922" i="1"/>
  <c r="P909" i="1"/>
  <c r="O909" i="1"/>
  <c r="Q666" i="1"/>
  <c r="Q1955" i="1"/>
  <c r="O2481" i="1"/>
  <c r="P2481" i="1"/>
  <c r="P2513" i="1"/>
  <c r="O2513" i="1"/>
  <c r="O1115" i="1"/>
  <c r="P1115" i="1"/>
  <c r="S1573" i="1"/>
  <c r="S1367" i="1"/>
  <c r="P1248" i="1"/>
  <c r="O1248" i="1"/>
  <c r="S1219" i="1"/>
  <c r="S732" i="1"/>
  <c r="S2081" i="1"/>
  <c r="Q1749" i="1"/>
  <c r="S1141" i="1"/>
  <c r="Q1642" i="1"/>
  <c r="P878" i="1"/>
  <c r="O878" i="1"/>
  <c r="P1516" i="1"/>
  <c r="O1516" i="1"/>
  <c r="Q1964" i="1"/>
  <c r="O924" i="1"/>
  <c r="Q924" i="1"/>
  <c r="S2093" i="1"/>
  <c r="S1698" i="1"/>
  <c r="Q1587" i="1"/>
  <c r="Q1944" i="1"/>
  <c r="Q742" i="1"/>
  <c r="S872" i="1"/>
  <c r="O2414" i="1"/>
  <c r="P2414" i="1"/>
  <c r="S1274" i="1"/>
  <c r="O657" i="1"/>
  <c r="P657" i="1"/>
  <c r="O2417" i="1"/>
  <c r="P2417" i="1"/>
  <c r="S674" i="1"/>
  <c r="O1634" i="1"/>
  <c r="P1634" i="1"/>
  <c r="S789" i="1"/>
  <c r="Q2549" i="1"/>
  <c r="P2218" i="1"/>
  <c r="O2218" i="1"/>
  <c r="O2185" i="1"/>
  <c r="P2185" i="1"/>
  <c r="Q826" i="1"/>
  <c r="S1510" i="1"/>
  <c r="S2029" i="1"/>
  <c r="Q2540" i="1"/>
  <c r="Q2388" i="1"/>
  <c r="S2451" i="1"/>
  <c r="S1051" i="1"/>
  <c r="S2304" i="1"/>
  <c r="P1502" i="1"/>
  <c r="O1502" i="1"/>
  <c r="Q2479" i="1"/>
  <c r="S1769" i="1"/>
  <c r="Q2506" i="1"/>
  <c r="S841" i="1"/>
  <c r="S776" i="1"/>
  <c r="O2295" i="1"/>
  <c r="P2295" i="1"/>
  <c r="P1515" i="1"/>
  <c r="O1515" i="1"/>
  <c r="S1320" i="1"/>
  <c r="S684" i="1"/>
  <c r="S1147" i="1"/>
  <c r="Q1504" i="1"/>
  <c r="Q2460" i="1"/>
  <c r="S2281" i="1"/>
  <c r="Q1407" i="1"/>
  <c r="P2476" i="1"/>
  <c r="O2476" i="1"/>
  <c r="O1416" i="1"/>
  <c r="P1416" i="1"/>
  <c r="P1282" i="1"/>
  <c r="O1282" i="1"/>
  <c r="S1933" i="1"/>
  <c r="S2396" i="1"/>
  <c r="P2065" i="1"/>
  <c r="O2065" i="1"/>
  <c r="S586" i="1"/>
  <c r="S2055" i="1"/>
  <c r="O2349" i="1"/>
  <c r="P2349" i="1"/>
  <c r="Q2154" i="1"/>
  <c r="O1151" i="1"/>
  <c r="P1151" i="1"/>
  <c r="O1885" i="1"/>
  <c r="P1885" i="1"/>
  <c r="Q2324" i="1"/>
  <c r="P1287" i="1"/>
  <c r="O1287" i="1"/>
  <c r="Q1585" i="1"/>
  <c r="O1868" i="1"/>
  <c r="Q1868" i="1"/>
  <c r="O1715" i="1"/>
  <c r="P1715" i="1"/>
  <c r="S1593" i="1"/>
  <c r="P1374" i="1"/>
  <c r="O1374" i="1"/>
  <c r="Q2064" i="1"/>
  <c r="Q2184" i="1"/>
  <c r="P1005" i="1"/>
  <c r="O1005" i="1"/>
  <c r="S774" i="1"/>
  <c r="Q747" i="1"/>
  <c r="Q928" i="1"/>
  <c r="P1425" i="1"/>
  <c r="O1425" i="1"/>
  <c r="P1206" i="1"/>
  <c r="O1206" i="1"/>
  <c r="S1408" i="1"/>
  <c r="Q2103" i="1"/>
  <c r="Q1520" i="1"/>
  <c r="O2021" i="1"/>
  <c r="P2021" i="1"/>
  <c r="Q1835" i="1"/>
  <c r="S2283" i="1"/>
  <c r="P2375" i="1"/>
  <c r="O2375" i="1"/>
  <c r="Q2557" i="1"/>
  <c r="O1733" i="1"/>
  <c r="P1733" i="1"/>
  <c r="O1013" i="1"/>
  <c r="Q1013" i="1"/>
  <c r="P1444" i="1"/>
  <c r="O1444" i="1"/>
  <c r="Q2224" i="1"/>
  <c r="S1420" i="1"/>
  <c r="S2267" i="1"/>
  <c r="Q715" i="1"/>
  <c r="Q1312" i="1"/>
  <c r="O1069" i="1"/>
  <c r="P1069" i="1"/>
  <c r="P1112" i="1"/>
  <c r="O1112" i="1"/>
  <c r="O1750" i="1"/>
  <c r="P1750" i="1"/>
  <c r="O1201" i="1"/>
  <c r="P1201" i="1"/>
  <c r="P1316" i="1"/>
  <c r="O1316" i="1"/>
  <c r="O1260" i="1"/>
  <c r="P1260" i="1"/>
  <c r="S1140" i="1"/>
  <c r="Q1485" i="1"/>
  <c r="Q1266" i="1"/>
  <c r="S1294" i="1"/>
  <c r="Q1996" i="1"/>
  <c r="Q2071" i="1"/>
  <c r="Q1361" i="1"/>
  <c r="O2303" i="1"/>
  <c r="Q2303" i="1"/>
  <c r="S1330" i="1"/>
  <c r="S1771" i="1"/>
  <c r="S1798" i="1"/>
  <c r="Q2149" i="1"/>
  <c r="Q754" i="1"/>
  <c r="S1654" i="1"/>
  <c r="O902" i="1"/>
  <c r="P902" i="1"/>
  <c r="S1869" i="1"/>
  <c r="S1662" i="1"/>
  <c r="S2278" i="1"/>
  <c r="P1058" i="1"/>
  <c r="O1058" i="1"/>
  <c r="O1303" i="1"/>
  <c r="P1303" i="1"/>
  <c r="O593" i="1"/>
  <c r="P593" i="1"/>
  <c r="Q1934" i="1"/>
  <c r="S2545" i="1"/>
  <c r="S1157" i="1"/>
  <c r="S1203" i="1"/>
  <c r="P879" i="1"/>
  <c r="O879" i="1"/>
  <c r="P2340" i="1"/>
  <c r="O2340" i="1"/>
  <c r="S1753" i="1"/>
  <c r="P829" i="1"/>
  <c r="O829" i="1"/>
  <c r="S1562" i="1"/>
  <c r="S760" i="1"/>
  <c r="P1364" i="1"/>
  <c r="O1364" i="1"/>
  <c r="S1886" i="1"/>
  <c r="Q758" i="1"/>
  <c r="Q1365" i="1"/>
  <c r="S1146" i="1"/>
  <c r="S1463" i="1"/>
  <c r="Q2026" i="1"/>
  <c r="Q2083" i="1"/>
  <c r="Q1373" i="1"/>
  <c r="Q1455" i="1"/>
  <c r="S648" i="1"/>
  <c r="Q1136" i="1"/>
  <c r="S2410" i="1"/>
  <c r="P927" i="1"/>
  <c r="O927" i="1"/>
  <c r="P1627" i="1"/>
  <c r="O1627" i="1"/>
  <c r="S917" i="1"/>
  <c r="S1454" i="1"/>
  <c r="S2005" i="1"/>
  <c r="O2492" i="1"/>
  <c r="P2492" i="1"/>
  <c r="S2402" i="1"/>
  <c r="S1417" i="1"/>
  <c r="Q1616" i="1"/>
  <c r="O1610" i="1"/>
  <c r="P1610" i="1"/>
  <c r="O2145" i="1"/>
  <c r="P2145" i="1"/>
  <c r="O1950" i="1"/>
  <c r="P1950" i="1"/>
  <c r="O1674" i="1"/>
  <c r="P1674" i="1"/>
  <c r="P862" i="1"/>
  <c r="O862" i="1"/>
  <c r="Q1439" i="1"/>
  <c r="O1474" i="1"/>
  <c r="P1474" i="1"/>
  <c r="O1831" i="1"/>
  <c r="P1831" i="1"/>
  <c r="P1121" i="1"/>
  <c r="O1121" i="1"/>
  <c r="O1536" i="1"/>
  <c r="P1536" i="1"/>
  <c r="O734" i="1"/>
  <c r="Q734" i="1"/>
  <c r="S1304" i="1"/>
  <c r="O1288" i="1"/>
  <c r="P1288" i="1"/>
  <c r="O1708" i="1"/>
  <c r="P1708" i="1"/>
  <c r="Q1939" i="1"/>
  <c r="S1229" i="1"/>
  <c r="O2434" i="1"/>
  <c r="P2434" i="1"/>
  <c r="S1358" i="1"/>
  <c r="S1783" i="1"/>
  <c r="S1073" i="1"/>
  <c r="Q1848" i="1"/>
  <c r="Q2161" i="1"/>
  <c r="S778" i="1"/>
  <c r="S2411" i="1"/>
  <c r="Q790" i="1"/>
  <c r="Q2201" i="1"/>
  <c r="Q2320" i="1"/>
  <c r="S1539" i="1"/>
  <c r="S595" i="1"/>
  <c r="O1672" i="1"/>
  <c r="P1672" i="1"/>
  <c r="O1276" i="1"/>
  <c r="Q1276" i="1"/>
  <c r="P1794" i="1"/>
  <c r="O1794" i="1"/>
  <c r="S1766" i="1"/>
  <c r="Q2382" i="1"/>
  <c r="S1604" i="1"/>
  <c r="S618" i="1"/>
  <c r="Q2085" i="1"/>
  <c r="S997" i="1"/>
  <c r="S2122" i="1"/>
  <c r="P1164" i="1"/>
  <c r="O1164" i="1"/>
  <c r="O1103" i="1"/>
  <c r="P1103" i="1"/>
  <c r="Q977" i="1"/>
  <c r="Q1199" i="1"/>
  <c r="Q2367" i="1"/>
  <c r="Q1077" i="1"/>
  <c r="S846" i="1"/>
  <c r="S2294" i="1"/>
  <c r="P745" i="1"/>
  <c r="O745" i="1"/>
  <c r="S608" i="1"/>
  <c r="Q1900" i="1"/>
  <c r="Q589" i="1"/>
  <c r="Q2442" i="1"/>
  <c r="S1480" i="1"/>
  <c r="O2017" i="1"/>
  <c r="P2017" i="1"/>
  <c r="S2516" i="1"/>
  <c r="O2330" i="1"/>
  <c r="P2330" i="1"/>
  <c r="S2427" i="1"/>
  <c r="P1039" i="1"/>
  <c r="O1039" i="1"/>
  <c r="P2007" i="1"/>
  <c r="O2007" i="1"/>
  <c r="O1250" i="1"/>
  <c r="P1250" i="1"/>
  <c r="S2216" i="1"/>
  <c r="S2511" i="1"/>
  <c r="O1790" i="1"/>
  <c r="P1790" i="1"/>
  <c r="P632" i="1"/>
  <c r="O632" i="1"/>
  <c r="Q1889" i="1"/>
  <c r="S2212" i="1"/>
  <c r="S2421" i="1"/>
  <c r="O2226" i="1"/>
  <c r="P2226" i="1"/>
  <c r="S1908" i="1"/>
  <c r="O687" i="1"/>
  <c r="P687" i="1"/>
  <c r="Q1543" i="1"/>
  <c r="Q833" i="1"/>
  <c r="S888" i="1"/>
  <c r="O933" i="1"/>
  <c r="P933" i="1"/>
  <c r="S702" i="1"/>
  <c r="S2560" i="1"/>
  <c r="P1922" i="1"/>
  <c r="O1922" i="1"/>
  <c r="S909" i="1"/>
  <c r="P666" i="1"/>
  <c r="O666" i="1"/>
  <c r="S1955" i="1"/>
  <c r="Q2481" i="1"/>
  <c r="Q2513" i="1"/>
  <c r="S2181" i="1"/>
  <c r="P1573" i="1"/>
  <c r="O1573" i="1"/>
  <c r="Q2566" i="1"/>
  <c r="Q1367" i="1"/>
  <c r="Q1248" i="1"/>
  <c r="P1219" i="1"/>
  <c r="O1219" i="1"/>
  <c r="Q732" i="1"/>
  <c r="O2081" i="1"/>
  <c r="P2081" i="1"/>
  <c r="S1749" i="1"/>
  <c r="S2264" i="1"/>
  <c r="S1816" i="1"/>
  <c r="Q878" i="1"/>
  <c r="Q1516" i="1"/>
  <c r="O1964" i="1"/>
  <c r="P1964" i="1"/>
  <c r="S924" i="1"/>
  <c r="P2093" i="1"/>
  <c r="O2093" i="1"/>
  <c r="O1698" i="1"/>
  <c r="P1698" i="1"/>
  <c r="P1637" i="1"/>
  <c r="Q1637" i="1"/>
  <c r="S1086" i="1"/>
  <c r="S742" i="1"/>
  <c r="O872" i="1"/>
  <c r="P872" i="1"/>
  <c r="Q2414" i="1"/>
  <c r="P1274" i="1"/>
  <c r="O1274" i="1"/>
  <c r="S657" i="1"/>
  <c r="Q2417" i="1"/>
  <c r="S1836" i="1"/>
  <c r="S651" i="1"/>
  <c r="Q821" i="1"/>
  <c r="Q2218" i="1"/>
  <c r="Q2185" i="1"/>
  <c r="P826" i="1"/>
  <c r="O826" i="1"/>
  <c r="Q1510" i="1"/>
  <c r="O2029" i="1"/>
  <c r="P2029" i="1"/>
  <c r="O2540" i="1"/>
  <c r="P2540" i="1"/>
  <c r="Q698" i="1"/>
  <c r="O1729" i="1"/>
  <c r="P1729" i="1"/>
  <c r="S2084" i="1"/>
  <c r="Q2304" i="1"/>
  <c r="S1502" i="1"/>
  <c r="S2479" i="1"/>
  <c r="O1769" i="1"/>
  <c r="P1769" i="1"/>
  <c r="S2506" i="1"/>
  <c r="P776" i="1"/>
  <c r="O776" i="1"/>
  <c r="S2295" i="1"/>
  <c r="S1515" i="1"/>
  <c r="S583" i="1"/>
  <c r="Q1320" i="1"/>
  <c r="Q684" i="1"/>
  <c r="Q1147" i="1"/>
  <c r="O2097" i="1"/>
  <c r="Q2097" i="1"/>
  <c r="O1063" i="1"/>
  <c r="Q1063" i="1"/>
  <c r="O2281" i="1"/>
  <c r="P2281" i="1"/>
  <c r="P1877" i="1"/>
  <c r="O1877" i="1"/>
  <c r="O2347" i="1"/>
  <c r="P2347" i="1"/>
  <c r="P1407" i="1"/>
  <c r="O1407" i="1"/>
  <c r="Q2476" i="1"/>
  <c r="Q1416" i="1"/>
  <c r="S1282" i="1"/>
  <c r="Q1933" i="1"/>
  <c r="O2396" i="1"/>
  <c r="P2396" i="1"/>
  <c r="P1586" i="1"/>
  <c r="Q1586" i="1"/>
  <c r="Q2065" i="1"/>
  <c r="P586" i="1"/>
  <c r="O586" i="1"/>
  <c r="P2230" i="1"/>
  <c r="O2230" i="1"/>
  <c r="O1178" i="1"/>
  <c r="P1178" i="1"/>
  <c r="O621" i="1"/>
  <c r="P621" i="1"/>
  <c r="S2381" i="1"/>
  <c r="Q1151" i="1"/>
  <c r="S1885" i="1"/>
  <c r="P2324" i="1"/>
  <c r="O2324" i="1"/>
  <c r="Q1787" i="1"/>
  <c r="S974" i="1"/>
  <c r="S1893" i="1"/>
  <c r="O1686" i="1"/>
  <c r="P1686" i="1"/>
  <c r="S1702" i="1"/>
  <c r="Q723" i="1"/>
  <c r="S2335" i="1"/>
  <c r="S1625" i="1"/>
  <c r="O2064" i="1"/>
  <c r="P2064" i="1"/>
  <c r="S2184" i="1"/>
  <c r="Q1005" i="1"/>
  <c r="P774" i="1"/>
  <c r="O774" i="1"/>
  <c r="S747" i="1"/>
  <c r="P928" i="1"/>
  <c r="O928" i="1"/>
  <c r="Q1425" i="1"/>
  <c r="Q1206" i="1"/>
  <c r="O1408" i="1"/>
  <c r="P1408" i="1"/>
  <c r="O2103" i="1"/>
  <c r="P2103" i="1"/>
  <c r="O1520" i="1"/>
  <c r="P1520" i="1"/>
  <c r="Q2021" i="1"/>
  <c r="S868" i="1"/>
  <c r="O2283" i="1"/>
  <c r="P2283" i="1"/>
  <c r="S2557" i="1"/>
  <c r="S1733" i="1"/>
  <c r="O1912" i="1"/>
  <c r="P1912" i="1"/>
  <c r="S1043" i="1"/>
  <c r="Q1917" i="1"/>
  <c r="Q1710" i="1"/>
  <c r="P775" i="1"/>
  <c r="O775" i="1"/>
  <c r="S2062" i="1"/>
  <c r="S2312" i="1"/>
  <c r="Q947" i="1"/>
  <c r="O2413" i="1"/>
  <c r="Q2413" i="1"/>
  <c r="P1186" i="1"/>
  <c r="O1186" i="1"/>
  <c r="O2510" i="1"/>
  <c r="P2510" i="1"/>
  <c r="Q1192" i="1"/>
  <c r="Q1445" i="1"/>
  <c r="P1322" i="1"/>
  <c r="O1322" i="1"/>
  <c r="S911" i="1"/>
  <c r="S2082" i="1"/>
  <c r="Q1789" i="1"/>
  <c r="Q973" i="1"/>
  <c r="Q1104" i="1"/>
  <c r="Q842" i="1"/>
  <c r="Q1707" i="1"/>
  <c r="S679" i="1"/>
  <c r="Q1943" i="1"/>
  <c r="S1649" i="1"/>
  <c r="S1744" i="1"/>
  <c r="P881" i="1"/>
  <c r="O881" i="1"/>
  <c r="Q2120" i="1"/>
  <c r="Q1295" i="1"/>
  <c r="P1328" i="1"/>
  <c r="O1328" i="1"/>
  <c r="S2452" i="1"/>
  <c r="O1635" i="1"/>
  <c r="P1635" i="1"/>
  <c r="P643" i="1"/>
  <c r="O643" i="1"/>
  <c r="Q1680" i="1"/>
  <c r="Q2314" i="1"/>
  <c r="P1505" i="1"/>
  <c r="O1505" i="1"/>
  <c r="Q2556" i="1"/>
  <c r="P865" i="1"/>
  <c r="O865" i="1"/>
  <c r="S812" i="1"/>
  <c r="S1969" i="1"/>
  <c r="P2267" i="1"/>
  <c r="O2267" i="1"/>
  <c r="S1750" i="1"/>
  <c r="S1316" i="1"/>
  <c r="S1774" i="1"/>
  <c r="S1784" i="1"/>
  <c r="P1454" i="1"/>
  <c r="O1454" i="1"/>
  <c r="Q2005" i="1"/>
  <c r="Q2492" i="1"/>
  <c r="Q1674" i="1"/>
  <c r="S862" i="1"/>
  <c r="S1967" i="1"/>
  <c r="P2061" i="1"/>
  <c r="O2061" i="1"/>
  <c r="S1216" i="1"/>
  <c r="P2509" i="1"/>
  <c r="O2509" i="1"/>
  <c r="S2310" i="1"/>
  <c r="Q2558" i="1"/>
  <c r="O913" i="1"/>
  <c r="P913" i="1"/>
  <c r="S884" i="1"/>
  <c r="Q1288" i="1"/>
  <c r="S1708" i="1"/>
  <c r="S1939" i="1"/>
  <c r="O1229" i="1"/>
  <c r="P1229" i="1"/>
  <c r="S2434" i="1"/>
  <c r="P1358" i="1"/>
  <c r="Q1358" i="1"/>
  <c r="O1783" i="1"/>
  <c r="P1783" i="1"/>
  <c r="Q1073" i="1"/>
  <c r="P2318" i="1"/>
  <c r="O2318" i="1"/>
  <c r="Q2469" i="1"/>
  <c r="Q2274" i="1"/>
  <c r="P2411" i="1"/>
  <c r="O2411" i="1"/>
  <c r="O2548" i="1"/>
  <c r="Q2548" i="1"/>
  <c r="S790" i="1"/>
  <c r="S2201" i="1"/>
  <c r="S1932" i="1"/>
  <c r="O1273" i="1"/>
  <c r="P1273" i="1"/>
  <c r="O1412" i="1"/>
  <c r="P1412" i="1"/>
  <c r="S1672" i="1"/>
  <c r="S1276" i="1"/>
  <c r="O2001" i="1"/>
  <c r="Q2001" i="1"/>
  <c r="Q1794" i="1"/>
  <c r="Q1766" i="1"/>
  <c r="O2382" i="1"/>
  <c r="P2382" i="1"/>
  <c r="Q618" i="1"/>
  <c r="Q997" i="1"/>
  <c r="Q2122" i="1"/>
  <c r="S806" i="1"/>
  <c r="Q2365" i="1"/>
  <c r="P1114" i="1"/>
  <c r="O1114" i="1"/>
  <c r="Q1264" i="1"/>
  <c r="Q1442" i="1"/>
  <c r="S1819" i="1"/>
  <c r="S1109" i="1"/>
  <c r="P683" i="1"/>
  <c r="O683" i="1"/>
  <c r="S2316" i="1"/>
  <c r="S1053" i="1"/>
  <c r="S822" i="1"/>
  <c r="O2363" i="1"/>
  <c r="P2363" i="1"/>
  <c r="S1896" i="1"/>
  <c r="S897" i="1"/>
  <c r="Q654" i="1"/>
  <c r="Q1480" i="1"/>
  <c r="S2017" i="1"/>
  <c r="Q2516" i="1"/>
  <c r="Q2330" i="1"/>
  <c r="Q2427" i="1"/>
  <c r="Q1039" i="1"/>
  <c r="Q2007" i="1"/>
  <c r="Q1250" i="1"/>
  <c r="Q2216" i="1"/>
  <c r="O2511" i="1"/>
  <c r="P2511" i="1"/>
  <c r="Q1790" i="1"/>
  <c r="S632" i="1"/>
  <c r="O1889" i="1"/>
  <c r="P1889" i="1"/>
  <c r="P2212" i="1"/>
  <c r="O2212" i="1"/>
  <c r="P2421" i="1"/>
  <c r="O2421" i="1"/>
  <c r="Q2226" i="1"/>
  <c r="O1908" i="1"/>
  <c r="P1908" i="1"/>
  <c r="S687" i="1"/>
  <c r="O1543" i="1"/>
  <c r="P1543" i="1"/>
  <c r="O833" i="1"/>
  <c r="P833" i="1"/>
  <c r="O2003" i="1"/>
  <c r="Q2003" i="1"/>
  <c r="Q933" i="1"/>
  <c r="O702" i="1"/>
  <c r="P702" i="1"/>
  <c r="S2535" i="1"/>
  <c r="Q998" i="1"/>
  <c r="S1651" i="1"/>
  <c r="P941" i="1"/>
  <c r="O941" i="1"/>
  <c r="Q2343" i="1"/>
  <c r="O753" i="1"/>
  <c r="P753" i="1"/>
  <c r="S785" i="1"/>
  <c r="Q2181" i="1"/>
  <c r="Q1573" i="1"/>
  <c r="S2566" i="1"/>
  <c r="P1367" i="1"/>
  <c r="O1367" i="1"/>
  <c r="S1248" i="1"/>
  <c r="P1180" i="1"/>
  <c r="O1180" i="1"/>
  <c r="P732" i="1"/>
  <c r="O732" i="1"/>
  <c r="Q2081" i="1"/>
  <c r="S1652" i="1"/>
  <c r="O2264" i="1"/>
  <c r="P2264" i="1"/>
  <c r="O1816" i="1"/>
  <c r="P1816" i="1"/>
  <c r="Q2023" i="1"/>
  <c r="Q1959" i="1"/>
  <c r="Q2093" i="1"/>
  <c r="Q1698" i="1"/>
  <c r="Q1086" i="1"/>
  <c r="P742" i="1"/>
  <c r="O742" i="1"/>
  <c r="Q872" i="1"/>
  <c r="Q926" i="1"/>
  <c r="S1283" i="1"/>
  <c r="S1399" i="1"/>
  <c r="Q689" i="1"/>
  <c r="O1836" i="1"/>
  <c r="P1836" i="1"/>
  <c r="Q651" i="1"/>
  <c r="P1531" i="1"/>
  <c r="Q1531" i="1"/>
  <c r="S821" i="1"/>
  <c r="S2368" i="1"/>
  <c r="O2493" i="1"/>
  <c r="P2493" i="1"/>
  <c r="Q2298" i="1"/>
  <c r="S2030" i="1"/>
  <c r="S2337" i="1"/>
  <c r="S2142" i="1"/>
  <c r="S698" i="1"/>
  <c r="Q1729" i="1"/>
  <c r="Q2084" i="1"/>
  <c r="P2304" i="1"/>
  <c r="O2304" i="1"/>
  <c r="Q1502" i="1"/>
  <c r="P2479" i="1"/>
  <c r="O2479" i="1"/>
  <c r="Q1769" i="1"/>
  <c r="Q2308" i="1"/>
  <c r="S912" i="1"/>
  <c r="Q1149" i="1"/>
  <c r="Q2295" i="1"/>
  <c r="Q1515" i="1"/>
  <c r="O583" i="1"/>
  <c r="Q583" i="1"/>
  <c r="O975" i="1"/>
  <c r="P975" i="1"/>
  <c r="O1825" i="1"/>
  <c r="P1825" i="1"/>
  <c r="O2228" i="1"/>
  <c r="P2228" i="1"/>
  <c r="Q2237" i="1"/>
  <c r="Q2281" i="1"/>
  <c r="S1877" i="1"/>
  <c r="S1859" i="1"/>
  <c r="Q2347" i="1"/>
  <c r="S1407" i="1"/>
  <c r="S1416" i="1"/>
  <c r="Q1282" i="1"/>
  <c r="O1933" i="1"/>
  <c r="P1933" i="1"/>
  <c r="Q2396" i="1"/>
  <c r="P2110" i="1"/>
  <c r="O2110" i="1"/>
  <c r="Q2373" i="1"/>
  <c r="S2178" i="1"/>
  <c r="S2230" i="1"/>
  <c r="Q1178" i="1"/>
  <c r="S621" i="1"/>
  <c r="O2381" i="1"/>
  <c r="Q2381" i="1"/>
  <c r="S1151" i="1"/>
  <c r="Q1885" i="1"/>
  <c r="S2324" i="1"/>
  <c r="O1787" i="1"/>
  <c r="P1787" i="1"/>
  <c r="O974" i="1"/>
  <c r="P974" i="1"/>
  <c r="O1893" i="1"/>
  <c r="P1893" i="1"/>
  <c r="Q1686" i="1"/>
  <c r="O1702" i="1"/>
  <c r="P1702" i="1"/>
  <c r="S723" i="1"/>
  <c r="Q2335" i="1"/>
  <c r="O1625" i="1"/>
  <c r="P1625" i="1"/>
  <c r="S2044" i="1"/>
  <c r="O1271" i="1"/>
  <c r="Q1271" i="1"/>
  <c r="Q1747" i="1"/>
  <c r="P1037" i="1"/>
  <c r="O1037" i="1"/>
  <c r="S891" i="1"/>
  <c r="O2207" i="1"/>
  <c r="P2207" i="1"/>
  <c r="O2167" i="1"/>
  <c r="P2167" i="1"/>
  <c r="O1457" i="1"/>
  <c r="P1457" i="1"/>
  <c r="P2355" i="1"/>
  <c r="O2355" i="1"/>
  <c r="O1003" i="1"/>
  <c r="P1003" i="1"/>
  <c r="S599" i="1"/>
  <c r="P1781" i="1"/>
  <c r="O1781" i="1"/>
  <c r="Q1733" i="1"/>
  <c r="O1262" i="1"/>
  <c r="Q1262" i="1"/>
  <c r="Q731" i="1"/>
  <c r="O1809" i="1"/>
  <c r="P1809" i="1"/>
  <c r="S1602" i="1"/>
  <c r="P2042" i="1"/>
  <c r="O2042" i="1"/>
  <c r="Q1941" i="1"/>
  <c r="S1734" i="1"/>
  <c r="Q611" i="1"/>
  <c r="P1899" i="1"/>
  <c r="O1899" i="1"/>
  <c r="S1299" i="1"/>
  <c r="S2435" i="1"/>
  <c r="S1631" i="1"/>
  <c r="Q1903" i="1"/>
  <c r="S1193" i="1"/>
  <c r="Q2354" i="1"/>
  <c r="O971" i="1"/>
  <c r="P971" i="1"/>
  <c r="S573" i="1"/>
  <c r="S2333" i="1"/>
  <c r="S916" i="1"/>
  <c r="S2495" i="1"/>
  <c r="Q2299" i="1"/>
  <c r="O1589" i="1"/>
  <c r="P1589" i="1"/>
  <c r="S963" i="1"/>
  <c r="S1098" i="1"/>
  <c r="O2188" i="1"/>
  <c r="Q2188" i="1"/>
  <c r="S786" i="1"/>
  <c r="Q1490" i="1"/>
  <c r="O1849" i="1"/>
  <c r="P1849" i="1"/>
  <c r="O2276" i="1"/>
  <c r="P2276" i="1"/>
  <c r="O2008" i="1"/>
  <c r="P2008" i="1"/>
  <c r="Q670" i="1"/>
  <c r="S2394" i="1"/>
  <c r="Q1379" i="1"/>
  <c r="Q1447" i="1"/>
  <c r="P737" i="1"/>
  <c r="O737" i="1"/>
  <c r="Q2198" i="1"/>
  <c r="Q961" i="1"/>
  <c r="S1723" i="1"/>
  <c r="S1558" i="1"/>
  <c r="P2464" i="1"/>
  <c r="O2464" i="1"/>
  <c r="P796" i="1"/>
  <c r="O796" i="1"/>
  <c r="P2300" i="1"/>
  <c r="O2300" i="1"/>
  <c r="S2146" i="1"/>
  <c r="Q895" i="1"/>
  <c r="S948" i="1"/>
  <c r="Q1293" i="1"/>
  <c r="P1325" i="1"/>
  <c r="Q1325" i="1"/>
  <c r="P1803" i="1"/>
  <c r="O1803" i="1"/>
  <c r="O1506" i="1"/>
  <c r="P1506" i="1"/>
  <c r="S1911" i="1"/>
  <c r="Q2229" i="1"/>
  <c r="Q2034" i="1"/>
  <c r="Q1575" i="1"/>
  <c r="S886" i="1"/>
  <c r="O2475" i="1"/>
  <c r="P2475" i="1"/>
  <c r="O1875" i="1"/>
  <c r="P1875" i="1"/>
  <c r="S2032" i="1"/>
  <c r="S893" i="1"/>
  <c r="Q1464" i="1"/>
  <c r="S1514" i="1"/>
  <c r="P1099" i="1"/>
  <c r="O1099" i="1"/>
  <c r="Q2132" i="1"/>
  <c r="O746" i="1"/>
  <c r="P746" i="1"/>
  <c r="Q1671" i="1"/>
  <c r="O2250" i="1"/>
  <c r="P2250" i="1"/>
  <c r="O1342" i="1"/>
  <c r="P1342" i="1"/>
  <c r="Q686" i="1"/>
  <c r="Q2539" i="1"/>
  <c r="O1829" i="1"/>
  <c r="P1829" i="1"/>
  <c r="O712" i="1"/>
  <c r="P712" i="1"/>
  <c r="S1923" i="1"/>
  <c r="S787" i="1"/>
  <c r="S1176" i="1"/>
  <c r="O2359" i="1"/>
  <c r="P2359" i="1"/>
  <c r="S1008" i="1"/>
  <c r="Q1775" i="1"/>
  <c r="Q782" i="1"/>
  <c r="P2195" i="1"/>
  <c r="O2195" i="1"/>
  <c r="S1653" i="1"/>
  <c r="O1434" i="1"/>
  <c r="P1434" i="1"/>
  <c r="O2215" i="1"/>
  <c r="P2215" i="1"/>
  <c r="Q2050" i="1"/>
  <c r="S1846" i="1"/>
  <c r="Q873" i="1"/>
  <c r="P630" i="1"/>
  <c r="O630" i="1"/>
  <c r="Q628" i="1"/>
  <c r="S1705" i="1"/>
  <c r="O2048" i="1"/>
  <c r="P2048" i="1"/>
  <c r="Q2306" i="1"/>
  <c r="Q1444" i="1"/>
  <c r="S1312" i="1"/>
  <c r="Q1069" i="1"/>
  <c r="Q1112" i="1"/>
  <c r="S1201" i="1"/>
  <c r="S1884" i="1"/>
  <c r="Q2339" i="1"/>
  <c r="Q2227" i="1"/>
  <c r="Q1517" i="1"/>
  <c r="S1046" i="1"/>
  <c r="O2449" i="1"/>
  <c r="Q2449" i="1"/>
  <c r="Q1222" i="1"/>
  <c r="Q1798" i="1"/>
  <c r="S2149" i="1"/>
  <c r="S754" i="1"/>
  <c r="O1654" i="1"/>
  <c r="P1654" i="1"/>
  <c r="Q902" i="1"/>
  <c r="Q1869" i="1"/>
  <c r="Q1662" i="1"/>
  <c r="O2278" i="1"/>
  <c r="P2278" i="1"/>
  <c r="Q1058" i="1"/>
  <c r="S1303" i="1"/>
  <c r="Q593" i="1"/>
  <c r="P2450" i="1"/>
  <c r="O2450" i="1"/>
  <c r="S817" i="1"/>
  <c r="O1203" i="1"/>
  <c r="P1203" i="1"/>
  <c r="Q879" i="1"/>
  <c r="Q2340" i="1"/>
  <c r="Q829" i="1"/>
  <c r="P1562" i="1"/>
  <c r="O1562" i="1"/>
  <c r="Q760" i="1"/>
  <c r="Q1364" i="1"/>
  <c r="P1886" i="1"/>
  <c r="O1886" i="1"/>
  <c r="P758" i="1"/>
  <c r="O758" i="1"/>
  <c r="P1365" i="1"/>
  <c r="O1365" i="1"/>
  <c r="O1146" i="1"/>
  <c r="Q1146" i="1"/>
  <c r="Q1463" i="1"/>
  <c r="S2026" i="1"/>
  <c r="P2083" i="1"/>
  <c r="O2083" i="1"/>
  <c r="S1373" i="1"/>
  <c r="O1455" i="1"/>
  <c r="P1455" i="1"/>
  <c r="Q648" i="1"/>
  <c r="S1136" i="1"/>
  <c r="Q2410" i="1"/>
  <c r="S927" i="1"/>
  <c r="S1627" i="1"/>
  <c r="P917" i="1"/>
  <c r="O917" i="1"/>
  <c r="P1417" i="1"/>
  <c r="O1417" i="1"/>
  <c r="O1616" i="1"/>
  <c r="P1616" i="1"/>
  <c r="S1610" i="1"/>
  <c r="Q2145" i="1"/>
  <c r="Q1950" i="1"/>
  <c r="P731" i="1"/>
  <c r="O731" i="1"/>
  <c r="S1809" i="1"/>
  <c r="O1602" i="1"/>
  <c r="P1602" i="1"/>
  <c r="Q1055" i="1"/>
  <c r="Q2002" i="1"/>
  <c r="Q1088" i="1"/>
  <c r="Q1973" i="1"/>
  <c r="S1912" i="1"/>
  <c r="P1043" i="1"/>
  <c r="O1043" i="1"/>
  <c r="S1917" i="1"/>
  <c r="S1710" i="1"/>
  <c r="S611" i="1"/>
  <c r="Q1899" i="1"/>
  <c r="Q775" i="1"/>
  <c r="Q2062" i="1"/>
  <c r="O1299" i="1"/>
  <c r="P1299" i="1"/>
  <c r="Q2312" i="1"/>
  <c r="Q2435" i="1"/>
  <c r="Q1631" i="1"/>
  <c r="S1903" i="1"/>
  <c r="O1193" i="1"/>
  <c r="P1193" i="1"/>
  <c r="P2332" i="1"/>
  <c r="O2332" i="1"/>
  <c r="Q1084" i="1"/>
  <c r="S1315" i="1"/>
  <c r="S605" i="1"/>
  <c r="S947" i="1"/>
  <c r="S2413" i="1"/>
  <c r="S1186" i="1"/>
  <c r="Q916" i="1"/>
  <c r="Q2495" i="1"/>
  <c r="S2299" i="1"/>
  <c r="Q1589" i="1"/>
  <c r="P963" i="1"/>
  <c r="O963" i="1"/>
  <c r="P1098" i="1"/>
  <c r="O1098" i="1"/>
  <c r="S2188" i="1"/>
  <c r="O1017" i="1"/>
  <c r="Q1017" i="1"/>
  <c r="Q786" i="1"/>
  <c r="O1044" i="1"/>
  <c r="P1044" i="1"/>
  <c r="S2157" i="1"/>
  <c r="S1962" i="1"/>
  <c r="O2555" i="1"/>
  <c r="P2555" i="1"/>
  <c r="S849" i="1"/>
  <c r="Q606" i="1"/>
  <c r="S1956" i="1"/>
  <c r="P1413" i="1"/>
  <c r="O1413" i="1"/>
  <c r="Q1322" i="1"/>
  <c r="S1379" i="1"/>
  <c r="S1447" i="1"/>
  <c r="Q737" i="1"/>
  <c r="O2198" i="1"/>
  <c r="P2198" i="1"/>
  <c r="O961" i="1"/>
  <c r="P961" i="1"/>
  <c r="O911" i="1"/>
  <c r="P911" i="1"/>
  <c r="Q1723" i="1"/>
  <c r="O594" i="1"/>
  <c r="P594" i="1"/>
  <c r="O1558" i="1"/>
  <c r="P1558" i="1"/>
  <c r="S1704" i="1"/>
  <c r="Q1873" i="1"/>
  <c r="O1986" i="1"/>
  <c r="P1986" i="1"/>
  <c r="S1259" i="1"/>
  <c r="S1913" i="1"/>
  <c r="S1540" i="1"/>
  <c r="S2035" i="1"/>
  <c r="O1405" i="1"/>
  <c r="P1405" i="1"/>
  <c r="S2206" i="1"/>
  <c r="S1789" i="1"/>
  <c r="S1960" i="1"/>
  <c r="S982" i="1"/>
  <c r="P2261" i="1"/>
  <c r="O2261" i="1"/>
  <c r="P1575" i="1"/>
  <c r="O1575" i="1"/>
  <c r="O886" i="1"/>
  <c r="P886" i="1"/>
  <c r="P2240" i="1"/>
  <c r="O2240" i="1"/>
  <c r="Q1875" i="1"/>
  <c r="Q2032" i="1"/>
  <c r="S2351" i="1"/>
  <c r="O973" i="1"/>
  <c r="P973" i="1"/>
  <c r="O1019" i="1"/>
  <c r="Q1019" i="1"/>
  <c r="P1514" i="1"/>
  <c r="Q1514" i="1"/>
  <c r="Q1099" i="1"/>
  <c r="P2132" i="1"/>
  <c r="O2132" i="1"/>
  <c r="Q746" i="1"/>
  <c r="S1104" i="1"/>
  <c r="O1671" i="1"/>
  <c r="P1671" i="1"/>
  <c r="Q2250" i="1"/>
  <c r="Q1342" i="1"/>
  <c r="S2220" i="1"/>
  <c r="Q1357" i="1"/>
  <c r="Q1532" i="1"/>
  <c r="S686" i="1"/>
  <c r="P1658" i="1"/>
  <c r="Q1658" i="1"/>
  <c r="S2539" i="1"/>
  <c r="Q1829" i="1"/>
  <c r="Q712" i="1"/>
  <c r="O1923" i="1"/>
  <c r="P1923" i="1"/>
  <c r="O787" i="1"/>
  <c r="P787" i="1"/>
  <c r="P1943" i="1"/>
  <c r="O1943" i="1"/>
  <c r="Q1176" i="1"/>
  <c r="Q2359" i="1"/>
  <c r="Q1744" i="1"/>
  <c r="S1736" i="1"/>
  <c r="S1636" i="1"/>
  <c r="S881" i="1"/>
  <c r="O2120" i="1"/>
  <c r="P2120" i="1"/>
  <c r="Q1856" i="1"/>
  <c r="O1295" i="1"/>
  <c r="P1295" i="1"/>
  <c r="S1319" i="1"/>
  <c r="S1337" i="1"/>
  <c r="S1775" i="1"/>
  <c r="O1213" i="1"/>
  <c r="Q1213" i="1"/>
  <c r="S1328" i="1"/>
  <c r="Q1300" i="1"/>
  <c r="P2395" i="1"/>
  <c r="O2395" i="1"/>
  <c r="P1685" i="1"/>
  <c r="Q1685" i="1"/>
  <c r="O2452" i="1"/>
  <c r="P2452" i="1"/>
  <c r="Q1635" i="1"/>
  <c r="Q643" i="1"/>
  <c r="S1680" i="1"/>
  <c r="S2314" i="1"/>
  <c r="Q2215" i="1"/>
  <c r="Q1505" i="1"/>
  <c r="S2556" i="1"/>
  <c r="Q865" i="1"/>
  <c r="O812" i="1"/>
  <c r="P812" i="1"/>
  <c r="O2050" i="1"/>
  <c r="P2050" i="1"/>
  <c r="Q1846" i="1"/>
  <c r="S873" i="1"/>
  <c r="S630" i="1"/>
  <c r="P628" i="1"/>
  <c r="O628" i="1"/>
  <c r="P1705" i="1"/>
  <c r="O1705" i="1"/>
  <c r="Q2048" i="1"/>
  <c r="S851" i="1"/>
  <c r="S1444" i="1"/>
  <c r="P1969" i="1"/>
  <c r="O1969" i="1"/>
  <c r="S2117" i="1"/>
  <c r="P1983" i="1"/>
  <c r="O1983" i="1"/>
  <c r="Q2015" i="1"/>
  <c r="S794" i="1"/>
  <c r="Q1377" i="1"/>
  <c r="S1158" i="1"/>
  <c r="S1414" i="1"/>
  <c r="Q1552" i="1"/>
  <c r="S1509" i="1"/>
  <c r="S1290" i="1"/>
  <c r="S2339" i="1"/>
  <c r="O2227" i="1"/>
  <c r="P2227" i="1"/>
  <c r="S1517" i="1"/>
  <c r="Q1774" i="1"/>
  <c r="O995" i="1"/>
  <c r="Q995" i="1"/>
  <c r="Q1784" i="1"/>
  <c r="P1046" i="1"/>
  <c r="O1046" i="1"/>
  <c r="S2449" i="1"/>
  <c r="P1222" i="1"/>
  <c r="O1222" i="1"/>
  <c r="P2292" i="1"/>
  <c r="O2292" i="1"/>
  <c r="O2457" i="1"/>
  <c r="P2457" i="1"/>
  <c r="S2262" i="1"/>
  <c r="S815" i="1"/>
  <c r="Q1815" i="1"/>
  <c r="O668" i="1"/>
  <c r="P668" i="1"/>
  <c r="S1901" i="1"/>
  <c r="Q2278" i="1"/>
  <c r="S1058" i="1"/>
  <c r="Q1303" i="1"/>
  <c r="S593" i="1"/>
  <c r="S2450" i="1"/>
  <c r="P817" i="1"/>
  <c r="O817" i="1"/>
  <c r="Q727" i="1"/>
  <c r="S1291" i="1"/>
  <c r="S879" i="1"/>
  <c r="O1344" i="1"/>
  <c r="P1344" i="1"/>
  <c r="O1768" i="1"/>
  <c r="P1768" i="1"/>
  <c r="S829" i="1"/>
  <c r="O636" i="1"/>
  <c r="P636" i="1"/>
  <c r="S925" i="1"/>
  <c r="S908" i="1"/>
  <c r="Q1886" i="1"/>
  <c r="S758" i="1"/>
  <c r="S1365" i="1"/>
  <c r="P1463" i="1"/>
  <c r="O1463" i="1"/>
  <c r="O2026" i="1"/>
  <c r="P2026" i="1"/>
  <c r="S2083" i="1"/>
  <c r="O1373" i="1"/>
  <c r="P1373" i="1"/>
  <c r="S1455" i="1"/>
  <c r="P648" i="1"/>
  <c r="O648" i="1"/>
  <c r="P1136" i="1"/>
  <c r="O1136" i="1"/>
  <c r="S635" i="1"/>
  <c r="S2305" i="1"/>
  <c r="Q1018" i="1"/>
  <c r="Q1979" i="1"/>
  <c r="S2313" i="1"/>
  <c r="O2118" i="1"/>
  <c r="P2118" i="1"/>
  <c r="S2387" i="1"/>
  <c r="Q1430" i="1"/>
  <c r="Q1725" i="1"/>
  <c r="S1518" i="1"/>
  <c r="Q1610" i="1"/>
  <c r="S2145" i="1"/>
  <c r="S1950" i="1"/>
  <c r="O2111" i="1"/>
  <c r="Q2111" i="1"/>
  <c r="S1845" i="1"/>
  <c r="O1967" i="1"/>
  <c r="Q1967" i="1"/>
  <c r="Q2061" i="1"/>
  <c r="S1448" i="1"/>
  <c r="Q1216" i="1"/>
  <c r="Q2509" i="1"/>
  <c r="P2310" i="1"/>
  <c r="O2310" i="1"/>
  <c r="S2558" i="1"/>
  <c r="Q913" i="1"/>
  <c r="O884" i="1"/>
  <c r="P884" i="1"/>
  <c r="S1288" i="1"/>
  <c r="Q1708" i="1"/>
  <c r="O1939" i="1"/>
  <c r="P1939" i="1"/>
  <c r="Q1229" i="1"/>
  <c r="Q2434" i="1"/>
  <c r="Q1783" i="1"/>
  <c r="P1073" i="1"/>
  <c r="O1073" i="1"/>
  <c r="S2318" i="1"/>
  <c r="P2469" i="1"/>
  <c r="O2469" i="1"/>
  <c r="O2274" i="1"/>
  <c r="P2274" i="1"/>
  <c r="S1624" i="1"/>
  <c r="P770" i="1"/>
  <c r="O770" i="1"/>
  <c r="P1183" i="1"/>
  <c r="O1183" i="1"/>
  <c r="Q1932" i="1"/>
  <c r="S1273" i="1"/>
  <c r="Q1412" i="1"/>
  <c r="Q1672" i="1"/>
  <c r="S2001" i="1"/>
  <c r="S1794" i="1"/>
  <c r="P1766" i="1"/>
  <c r="O1766" i="1"/>
  <c r="S2382" i="1"/>
  <c r="S938" i="1"/>
  <c r="P618" i="1"/>
  <c r="O618" i="1"/>
  <c r="S1645" i="1"/>
  <c r="S1597" i="1"/>
  <c r="O997" i="1"/>
  <c r="P997" i="1"/>
  <c r="O806" i="1"/>
  <c r="P806" i="1"/>
  <c r="S2365" i="1"/>
  <c r="S1114" i="1"/>
  <c r="O1264" i="1"/>
  <c r="P1264" i="1"/>
  <c r="O1442" i="1"/>
  <c r="P1442" i="1"/>
  <c r="Q1819" i="1"/>
  <c r="Q1109" i="1"/>
  <c r="S683" i="1"/>
  <c r="P2316" i="1"/>
  <c r="O2316" i="1"/>
  <c r="O1053" i="1"/>
  <c r="Q1053" i="1"/>
  <c r="Q822" i="1"/>
  <c r="S2363" i="1"/>
  <c r="O1896" i="1"/>
  <c r="P1896" i="1"/>
  <c r="O654" i="1"/>
  <c r="P654" i="1"/>
  <c r="P1480" i="1"/>
  <c r="O1480" i="1"/>
  <c r="Q2017" i="1"/>
  <c r="P2516" i="1"/>
  <c r="O2516" i="1"/>
  <c r="S2330" i="1"/>
  <c r="P2427" i="1"/>
  <c r="O2427" i="1"/>
  <c r="S1039" i="1"/>
  <c r="P1538" i="1"/>
  <c r="O1538" i="1"/>
  <c r="S1129" i="1"/>
  <c r="P1208" i="1"/>
  <c r="O1208" i="1"/>
  <c r="Q2511" i="1"/>
  <c r="S1790" i="1"/>
  <c r="Q632" i="1"/>
  <c r="S1889" i="1"/>
  <c r="O1263" i="1"/>
  <c r="P1263" i="1"/>
  <c r="S1360" i="1"/>
  <c r="Q693" i="1"/>
  <c r="Q1908" i="1"/>
  <c r="Q687" i="1"/>
  <c r="S1543" i="1"/>
  <c r="S833" i="1"/>
  <c r="O888" i="1"/>
  <c r="Q888" i="1"/>
  <c r="S2003" i="1"/>
  <c r="S933" i="1"/>
  <c r="Q702" i="1"/>
  <c r="O2535" i="1"/>
  <c r="P2535" i="1"/>
  <c r="S998" i="1"/>
  <c r="O1651" i="1"/>
  <c r="P1651" i="1"/>
  <c r="S941" i="1"/>
  <c r="S2343" i="1"/>
  <c r="S753" i="1"/>
  <c r="O785" i="1"/>
  <c r="P785" i="1"/>
  <c r="O2181" i="1"/>
  <c r="P2181" i="1"/>
  <c r="O2566" i="1"/>
  <c r="P2566" i="1"/>
  <c r="S1180" i="1"/>
  <c r="S2260" i="1"/>
  <c r="O1652" i="1"/>
  <c r="P1652" i="1"/>
  <c r="Q2264" i="1"/>
  <c r="Q1816" i="1"/>
  <c r="P2023" i="1"/>
  <c r="O2023" i="1"/>
  <c r="S832" i="1"/>
  <c r="O1959" i="1"/>
  <c r="P1959" i="1"/>
  <c r="S2547" i="1"/>
  <c r="S1838" i="1"/>
  <c r="S1637" i="1"/>
  <c r="P1086" i="1"/>
  <c r="O1086" i="1"/>
  <c r="S926" i="1"/>
  <c r="O1283" i="1"/>
  <c r="P1283" i="1"/>
  <c r="P1399" i="1"/>
  <c r="O1399" i="1"/>
  <c r="S689" i="1"/>
  <c r="Q1836" i="1"/>
  <c r="O651" i="1"/>
  <c r="P651" i="1"/>
  <c r="S1531" i="1"/>
  <c r="O821" i="1"/>
  <c r="P821" i="1"/>
  <c r="O2368" i="1"/>
  <c r="P2368" i="1"/>
  <c r="Q2493" i="1"/>
  <c r="S2298" i="1"/>
  <c r="O2030" i="1"/>
  <c r="P2030" i="1"/>
  <c r="Q2337" i="1"/>
  <c r="Q2142" i="1"/>
  <c r="O698" i="1"/>
  <c r="P698" i="1"/>
  <c r="S1729" i="1"/>
  <c r="P2084" i="1"/>
  <c r="O2084" i="1"/>
  <c r="S2458" i="1"/>
  <c r="P1851" i="1"/>
  <c r="O1851" i="1"/>
  <c r="S751" i="1"/>
  <c r="S2308" i="1"/>
  <c r="P912" i="1"/>
  <c r="O912" i="1"/>
  <c r="S1149" i="1"/>
  <c r="O918" i="1"/>
  <c r="Q918" i="1"/>
  <c r="S1907" i="1"/>
  <c r="Q1261" i="1"/>
  <c r="S1388" i="1"/>
  <c r="Q975" i="1"/>
  <c r="S1825" i="1"/>
  <c r="Q2228" i="1"/>
  <c r="S2097" i="1"/>
  <c r="S2237" i="1"/>
  <c r="S1063" i="1"/>
  <c r="Q1877" i="1"/>
  <c r="Q1859" i="1"/>
  <c r="S2347" i="1"/>
  <c r="S1459" i="1"/>
  <c r="S1580" i="1"/>
  <c r="S1822" i="1"/>
  <c r="S2241" i="1"/>
  <c r="P2046" i="1"/>
  <c r="O2046" i="1"/>
  <c r="Q2110" i="1"/>
  <c r="S2373" i="1"/>
  <c r="O2178" i="1"/>
  <c r="P2178" i="1"/>
  <c r="Q2230" i="1"/>
  <c r="S1178" i="1"/>
  <c r="Q621" i="1"/>
  <c r="O1716" i="1"/>
  <c r="P1716" i="1"/>
  <c r="Q2193" i="1"/>
  <c r="S1998" i="1"/>
  <c r="S1787" i="1"/>
  <c r="Q974" i="1"/>
  <c r="Q1893" i="1"/>
  <c r="S1686" i="1"/>
  <c r="Q1702" i="1"/>
  <c r="O723" i="1"/>
  <c r="P723" i="1"/>
  <c r="P2335" i="1"/>
  <c r="O2335" i="1"/>
  <c r="Q1625" i="1"/>
  <c r="O2044" i="1"/>
  <c r="P2044" i="1"/>
  <c r="S1271" i="1"/>
  <c r="P1747" i="1"/>
  <c r="O1747" i="1"/>
  <c r="Q1037" i="1"/>
  <c r="O891" i="1"/>
  <c r="P891" i="1"/>
  <c r="Q2207" i="1"/>
  <c r="Q2167" i="1"/>
  <c r="Q1457" i="1"/>
  <c r="S2147" i="1"/>
  <c r="Q2355" i="1"/>
  <c r="Q1003" i="1"/>
  <c r="Q599" i="1"/>
  <c r="Q1781" i="1"/>
  <c r="Q1462" i="1"/>
  <c r="T832" i="1" l="1"/>
  <c r="T1637" i="1"/>
  <c r="T1790" i="1"/>
  <c r="T982" i="1"/>
  <c r="T1784" i="1"/>
  <c r="T2295" i="1"/>
  <c r="T1157" i="1"/>
  <c r="T2006" i="1"/>
  <c r="T1642" i="1"/>
  <c r="T2339" i="1"/>
  <c r="T2351" i="1"/>
  <c r="T2373" i="1"/>
  <c r="T2237" i="1"/>
  <c r="T1825" i="1"/>
  <c r="T2298" i="1"/>
  <c r="T2343" i="1"/>
  <c r="T833" i="1"/>
  <c r="T1129" i="1"/>
  <c r="T593" i="1"/>
  <c r="T1610" i="1"/>
  <c r="T1734" i="1"/>
  <c r="T723" i="1"/>
  <c r="T812" i="1"/>
  <c r="T1836" i="1"/>
  <c r="T1146" i="1"/>
  <c r="T1141" i="1"/>
  <c r="T1270" i="1"/>
  <c r="T1686" i="1"/>
  <c r="T2308" i="1"/>
  <c r="T2558" i="1"/>
  <c r="T1736" i="1"/>
  <c r="T786" i="1"/>
  <c r="T1651" i="1"/>
  <c r="T1271" i="1"/>
  <c r="T941" i="1"/>
  <c r="T1543" i="1"/>
  <c r="T873" i="1"/>
  <c r="T611" i="1"/>
  <c r="T1708" i="1"/>
  <c r="T1625" i="1"/>
  <c r="T1927" i="1"/>
  <c r="T1835" i="1"/>
  <c r="T647" i="1"/>
  <c r="T1960" i="1"/>
  <c r="T1877" i="1"/>
  <c r="T687" i="1"/>
  <c r="T1787" i="1"/>
  <c r="T2097" i="1"/>
  <c r="T1998" i="1"/>
  <c r="T1388" i="1"/>
  <c r="T2458" i="1"/>
  <c r="T938" i="1"/>
  <c r="T1845" i="1"/>
  <c r="T2556" i="1"/>
  <c r="T2241" i="1"/>
  <c r="T926" i="1"/>
  <c r="T2260" i="1"/>
  <c r="T1360" i="1"/>
  <c r="T1039" i="1"/>
  <c r="T2382" i="1"/>
  <c r="T1291" i="1"/>
  <c r="T1158" i="1"/>
  <c r="T2413" i="1"/>
  <c r="T1627" i="1"/>
  <c r="T1312" i="1"/>
  <c r="T1653" i="1"/>
  <c r="T2032" i="1"/>
  <c r="T1631" i="1"/>
  <c r="T2178" i="1"/>
  <c r="T1907" i="1"/>
  <c r="T1180" i="1"/>
  <c r="T1624" i="1"/>
  <c r="T815" i="1"/>
  <c r="T2220" i="1"/>
  <c r="T1705" i="1"/>
  <c r="T1283" i="1"/>
  <c r="T785" i="1"/>
  <c r="T897" i="1"/>
  <c r="T974" i="1"/>
  <c r="T1502" i="1"/>
  <c r="T1816" i="1"/>
  <c r="T1480" i="1"/>
  <c r="T1562" i="1"/>
  <c r="T1330" i="1"/>
  <c r="T1147" i="1"/>
  <c r="T1698" i="1"/>
  <c r="T1367" i="1"/>
  <c r="T2057" i="1"/>
  <c r="T2367" i="1"/>
  <c r="T2003" i="1"/>
  <c r="T1822" i="1"/>
  <c r="T2363" i="1"/>
  <c r="T947" i="1"/>
  <c r="T1652" i="1"/>
  <c r="T1729" i="1"/>
  <c r="T2305" i="1"/>
  <c r="T1540" i="1"/>
  <c r="T605" i="1"/>
  <c r="T1558" i="1"/>
  <c r="T1299" i="1"/>
  <c r="T2044" i="1"/>
  <c r="T1407" i="1"/>
  <c r="T1896" i="1"/>
  <c r="T2434" i="1"/>
  <c r="T679" i="1"/>
  <c r="T2318" i="1"/>
  <c r="T2147" i="1"/>
  <c r="T2035" i="1"/>
  <c r="T927" i="1"/>
  <c r="T1303" i="1"/>
  <c r="T2262" i="1"/>
  <c r="T1956" i="1"/>
  <c r="T2330" i="1"/>
  <c r="T2365" i="1"/>
  <c r="T1794" i="1"/>
  <c r="T635" i="1"/>
  <c r="T851" i="1"/>
  <c r="T1913" i="1"/>
  <c r="T1315" i="1"/>
  <c r="T1597" i="1"/>
  <c r="T1580" i="1"/>
  <c r="T998" i="1"/>
  <c r="T2435" i="1"/>
  <c r="T1416" i="1"/>
  <c r="T1459" i="1"/>
  <c r="T1114" i="1"/>
  <c r="T1950" i="1"/>
  <c r="T794" i="1"/>
  <c r="T1444" i="1"/>
  <c r="T2188" i="1"/>
  <c r="T2347" i="1"/>
  <c r="T1531" i="1"/>
  <c r="T1889" i="1"/>
  <c r="T1288" i="1"/>
  <c r="T2145" i="1"/>
  <c r="T1178" i="1"/>
  <c r="T1149" i="1"/>
  <c r="T2001" i="1"/>
  <c r="T1448" i="1"/>
  <c r="T1365" i="1"/>
  <c r="T758" i="1"/>
  <c r="T881" i="1"/>
  <c r="T1514" i="1"/>
  <c r="T886" i="1"/>
  <c r="T948" i="1"/>
  <c r="T2333" i="1"/>
  <c r="T821" i="1"/>
  <c r="T822" i="1"/>
  <c r="T806" i="1"/>
  <c r="T1672" i="1"/>
  <c r="T1939" i="1"/>
  <c r="T1969" i="1"/>
  <c r="T868" i="1"/>
  <c r="T1885" i="1"/>
  <c r="T1515" i="1"/>
  <c r="T651" i="1"/>
  <c r="T924" i="1"/>
  <c r="T1955" i="1"/>
  <c r="T2212" i="1"/>
  <c r="T608" i="1"/>
  <c r="T1358" i="1"/>
  <c r="T917" i="1"/>
  <c r="T1463" i="1"/>
  <c r="T1203" i="1"/>
  <c r="T1869" i="1"/>
  <c r="T1408" i="1"/>
  <c r="T2451" i="1"/>
  <c r="T1104" i="1"/>
  <c r="T1838" i="1"/>
  <c r="T1846" i="1"/>
  <c r="T573" i="1"/>
  <c r="T1053" i="1"/>
  <c r="T1647" i="1"/>
  <c r="T2218" i="1"/>
  <c r="T933" i="1"/>
  <c r="T1518" i="1"/>
  <c r="T1636" i="1"/>
  <c r="T1809" i="1"/>
  <c r="T1151" i="1"/>
  <c r="T2452" i="1"/>
  <c r="T595" i="1"/>
  <c r="T1439" i="1"/>
  <c r="T2547" i="1"/>
  <c r="T1273" i="1"/>
  <c r="T908" i="1"/>
  <c r="T1328" i="1"/>
  <c r="T2539" i="1"/>
  <c r="T1962" i="1"/>
  <c r="T1373" i="1"/>
  <c r="T1248" i="1"/>
  <c r="T2316" i="1"/>
  <c r="T1774" i="1"/>
  <c r="T2335" i="1"/>
  <c r="T2381" i="1"/>
  <c r="T2427" i="1"/>
  <c r="T1539" i="1"/>
  <c r="T829" i="1"/>
  <c r="T1645" i="1"/>
  <c r="T2340" i="1"/>
  <c r="T1586" i="1"/>
  <c r="T1164" i="1"/>
  <c r="T689" i="1"/>
  <c r="T683" i="1"/>
  <c r="T1058" i="1"/>
  <c r="T1710" i="1"/>
  <c r="T1176" i="1"/>
  <c r="T2146" i="1"/>
  <c r="T1063" i="1"/>
  <c r="T751" i="1"/>
  <c r="T753" i="1"/>
  <c r="T2387" i="1"/>
  <c r="T1455" i="1"/>
  <c r="T925" i="1"/>
  <c r="T1901" i="1"/>
  <c r="T2449" i="1"/>
  <c r="T1509" i="1"/>
  <c r="T630" i="1"/>
  <c r="T1680" i="1"/>
  <c r="T1337" i="1"/>
  <c r="T1447" i="1"/>
  <c r="T1903" i="1"/>
  <c r="T817" i="1"/>
  <c r="T1201" i="1"/>
  <c r="T1923" i="1"/>
  <c r="T1911" i="1"/>
  <c r="T621" i="1"/>
  <c r="T698" i="1"/>
  <c r="T2535" i="1"/>
  <c r="T1750" i="1"/>
  <c r="T911" i="1"/>
  <c r="T2312" i="1"/>
  <c r="T1702" i="1"/>
  <c r="T2506" i="1"/>
  <c r="T742" i="1"/>
  <c r="T846" i="1"/>
  <c r="T1604" i="1"/>
  <c r="T1886" i="1"/>
  <c r="T1420" i="1"/>
  <c r="T2283" i="1"/>
  <c r="T841" i="1"/>
  <c r="T1510" i="1"/>
  <c r="T872" i="1"/>
  <c r="T732" i="1"/>
  <c r="T1848" i="1"/>
  <c r="T1364" i="1"/>
  <c r="T2327" i="1"/>
  <c r="T1069" i="1"/>
  <c r="T1520" i="1"/>
  <c r="T1374" i="1"/>
  <c r="T2460" i="1"/>
  <c r="T2187" i="1"/>
  <c r="T1077" i="1"/>
  <c r="T1327" i="1"/>
  <c r="T1287" i="1"/>
  <c r="T1985" i="1"/>
  <c r="T1936" i="1"/>
  <c r="T2478" i="1"/>
  <c r="T1862" i="1"/>
  <c r="T1548" i="1"/>
  <c r="T1572" i="1"/>
  <c r="T1116" i="1"/>
  <c r="T1122" i="1"/>
  <c r="T1551" i="1"/>
  <c r="T1466" i="1"/>
  <c r="T2163" i="1"/>
  <c r="T2054" i="1"/>
  <c r="T1666" i="1"/>
  <c r="T1253" i="1"/>
  <c r="T739" i="1"/>
  <c r="T824" i="1"/>
  <c r="T2263" i="1"/>
  <c r="T1096" i="1"/>
  <c r="T2491" i="1"/>
  <c r="T1195" i="1"/>
  <c r="T1940" i="1"/>
  <c r="T2546" i="1"/>
  <c r="T584" i="1"/>
  <c r="T1681" i="1"/>
  <c r="T1030" i="1"/>
  <c r="T1012" i="1"/>
  <c r="T1054" i="1"/>
  <c r="T1581" i="1"/>
  <c r="T1968" i="1"/>
  <c r="T1583" i="1"/>
  <c r="T1537" i="1"/>
  <c r="T929" i="1"/>
  <c r="T607" i="1"/>
  <c r="T1563" i="1"/>
  <c r="T975" i="1"/>
  <c r="T1144" i="1"/>
  <c r="T1775" i="1"/>
  <c r="T686" i="1"/>
  <c r="T2206" i="1"/>
  <c r="T1379" i="1"/>
  <c r="T2026" i="1"/>
  <c r="T754" i="1"/>
  <c r="T2394" i="1"/>
  <c r="T1098" i="1"/>
  <c r="T1193" i="1"/>
  <c r="T1602" i="1"/>
  <c r="T599" i="1"/>
  <c r="T2142" i="1"/>
  <c r="T2566" i="1"/>
  <c r="T2017" i="1"/>
  <c r="T1109" i="1"/>
  <c r="T1932" i="1"/>
  <c r="T1967" i="1"/>
  <c r="T2062" i="1"/>
  <c r="T1733" i="1"/>
  <c r="T1282" i="1"/>
  <c r="T1086" i="1"/>
  <c r="T2516" i="1"/>
  <c r="T2410" i="1"/>
  <c r="T1140" i="1"/>
  <c r="T2281" i="1"/>
  <c r="T1219" i="1"/>
  <c r="T1660" i="1"/>
  <c r="T1143" i="1"/>
  <c r="T1474" i="1"/>
  <c r="T1061" i="1"/>
  <c r="T1776" i="1"/>
  <c r="T2388" i="1"/>
  <c r="T1922" i="1"/>
  <c r="T1057" i="1"/>
  <c r="T1207" i="1"/>
  <c r="T1339" i="1"/>
  <c r="T810" i="1"/>
  <c r="T1341" i="1"/>
  <c r="T1751" i="1"/>
  <c r="T1512" i="1"/>
  <c r="T1623" i="1"/>
  <c r="T1542" i="1"/>
  <c r="T664" i="1"/>
  <c r="T773" i="1"/>
  <c r="T1963" i="1"/>
  <c r="T1827" i="1"/>
  <c r="T1395" i="1"/>
  <c r="T2415" i="1"/>
  <c r="T1697" i="1"/>
  <c r="T919" i="1"/>
  <c r="T1160" i="1"/>
  <c r="T2552" i="1"/>
  <c r="T795" i="1"/>
  <c r="T2096" i="1"/>
  <c r="T1507" i="1"/>
  <c r="T2406" i="1"/>
  <c r="T733" i="1"/>
  <c r="T1089" i="1"/>
  <c r="T2066" i="1"/>
  <c r="T2490" i="1"/>
  <c r="T1198" i="1"/>
  <c r="T2037" i="1"/>
  <c r="T2362" i="1"/>
  <c r="T1404" i="1"/>
  <c r="T869" i="1"/>
  <c r="T2116" i="1"/>
  <c r="T1382" i="1"/>
  <c r="T2177" i="1"/>
  <c r="T1062" i="1"/>
  <c r="T1594" i="1"/>
  <c r="T1716" i="1"/>
  <c r="T1003" i="1"/>
  <c r="T2110" i="1"/>
  <c r="T2313" i="1"/>
  <c r="T2083" i="1"/>
  <c r="T879" i="1"/>
  <c r="T1414" i="1"/>
  <c r="T2117" i="1"/>
  <c r="T1319" i="1"/>
  <c r="T1186" i="1"/>
  <c r="T1912" i="1"/>
  <c r="T2149" i="1"/>
  <c r="T893" i="1"/>
  <c r="T963" i="1"/>
  <c r="T2230" i="1"/>
  <c r="T912" i="1"/>
  <c r="T2337" i="1"/>
  <c r="T632" i="1"/>
  <c r="T1819" i="1"/>
  <c r="T2201" i="1"/>
  <c r="T1744" i="1"/>
  <c r="T2557" i="1"/>
  <c r="T747" i="1"/>
  <c r="T2560" i="1"/>
  <c r="T2511" i="1"/>
  <c r="T1766" i="1"/>
  <c r="T2411" i="1"/>
  <c r="T1417" i="1"/>
  <c r="T1753" i="1"/>
  <c r="T1798" i="1"/>
  <c r="T2055" i="1"/>
  <c r="T1769" i="1"/>
  <c r="T1250" i="1"/>
  <c r="T2291" i="1"/>
  <c r="T1745" i="1"/>
  <c r="T1078" i="1"/>
  <c r="T1206" i="1"/>
  <c r="T2540" i="1"/>
  <c r="T2417" i="1"/>
  <c r="T1964" i="1"/>
  <c r="T867" i="1"/>
  <c r="T2320" i="1"/>
  <c r="T2252" i="1"/>
  <c r="T1550" i="1"/>
  <c r="T2179" i="1"/>
  <c r="T1720" i="1"/>
  <c r="T1041" i="1"/>
  <c r="T642" i="1"/>
  <c r="T659" i="1"/>
  <c r="T1177" i="1"/>
  <c r="T820" i="1"/>
  <c r="T1393" i="1"/>
  <c r="T1483" i="1"/>
  <c r="T2114" i="1"/>
  <c r="T1410" i="1"/>
  <c r="T2518" i="1"/>
  <c r="T640" i="1"/>
  <c r="T1056" i="1"/>
  <c r="T1782" i="1"/>
  <c r="T1436" i="1"/>
  <c r="T2041" i="1"/>
  <c r="T580" i="1"/>
  <c r="T2357" i="1"/>
  <c r="T2392" i="1"/>
  <c r="T1285" i="1"/>
  <c r="T2172" i="1"/>
  <c r="T1828" i="1"/>
  <c r="T1000" i="1"/>
  <c r="T1281" i="1"/>
  <c r="T2542" i="1"/>
  <c r="T2425" i="1"/>
  <c r="T2536" i="1"/>
  <c r="T780" i="1"/>
  <c r="T678" i="1"/>
  <c r="T1036" i="1"/>
  <c r="T749" i="1"/>
  <c r="T1363" i="1"/>
  <c r="T1142" i="1"/>
  <c r="T2355" i="1"/>
  <c r="T874" i="1"/>
  <c r="T808" i="1"/>
  <c r="T2030" i="1"/>
  <c r="T1399" i="1"/>
  <c r="T790" i="1"/>
  <c r="T2310" i="1"/>
  <c r="T862" i="1"/>
  <c r="T1649" i="1"/>
  <c r="T1893" i="1"/>
  <c r="T2479" i="1"/>
  <c r="T702" i="1"/>
  <c r="T2216" i="1"/>
  <c r="T778" i="1"/>
  <c r="T2402" i="1"/>
  <c r="T648" i="1"/>
  <c r="T760" i="1"/>
  <c r="T1771" i="1"/>
  <c r="T774" i="1"/>
  <c r="T586" i="1"/>
  <c r="T1274" i="1"/>
  <c r="T2226" i="1"/>
  <c r="T2007" i="1"/>
  <c r="T1674" i="1"/>
  <c r="T1425" i="1"/>
  <c r="T2512" i="1"/>
  <c r="T1595" i="1"/>
  <c r="T2462" i="1"/>
  <c r="T958" i="1"/>
  <c r="T1974" i="1"/>
  <c r="T1837" i="1"/>
  <c r="T2404" i="1"/>
  <c r="T1934" i="1"/>
  <c r="T2165" i="1"/>
  <c r="T2036" i="1"/>
  <c r="T2169" i="1"/>
  <c r="T1622" i="1"/>
  <c r="T1670" i="1"/>
  <c r="T828" i="1"/>
  <c r="T1255" i="1"/>
  <c r="T1530" i="1"/>
  <c r="T1576" i="1"/>
  <c r="T1668" i="1"/>
  <c r="T802" i="1"/>
  <c r="T717" i="1"/>
  <c r="T1599" i="1"/>
  <c r="T1592" i="1"/>
  <c r="T1265" i="1"/>
  <c r="T2047" i="1"/>
  <c r="T1629" i="1"/>
  <c r="T2038" i="1"/>
  <c r="T673" i="1"/>
  <c r="T970" i="1"/>
  <c r="T1554" i="1"/>
  <c r="T1989" i="1"/>
  <c r="T1706" i="1"/>
  <c r="T1958" i="1"/>
  <c r="T1181" i="1"/>
  <c r="T2234" i="1"/>
  <c r="T2224" i="1"/>
  <c r="T928" i="1"/>
  <c r="T856" i="1"/>
  <c r="T2476" i="1"/>
  <c r="T1469" i="1"/>
  <c r="T2442" i="1"/>
  <c r="T734" i="1"/>
  <c r="T2296" i="1"/>
  <c r="T2028" i="1"/>
  <c r="T2154" i="1"/>
  <c r="T2561" i="1"/>
  <c r="T1095" i="1"/>
  <c r="T1693" i="1"/>
  <c r="T1100" i="1"/>
  <c r="T935" i="1"/>
  <c r="T2266" i="1"/>
  <c r="T697" i="1"/>
  <c r="T940" i="1"/>
  <c r="T694" i="1"/>
  <c r="T1737" i="1"/>
  <c r="T2190" i="1"/>
  <c r="T2173" i="1"/>
  <c r="T858" i="1"/>
  <c r="T1975" i="1"/>
  <c r="T1190" i="1"/>
  <c r="T1110" i="1"/>
  <c r="T1867" i="1"/>
  <c r="T1566" i="1"/>
  <c r="T1332" i="1"/>
  <c r="T695" i="1"/>
  <c r="T1376" i="1"/>
  <c r="T1954" i="1"/>
  <c r="T890" i="1"/>
  <c r="T1247" i="1"/>
  <c r="T932" i="1"/>
  <c r="T2454" i="1"/>
  <c r="T876" i="1"/>
  <c r="T1891" i="1"/>
  <c r="T1726" i="1"/>
  <c r="T2334" i="1"/>
  <c r="T2156" i="1"/>
  <c r="T1355" i="1"/>
  <c r="T1085" i="1"/>
  <c r="T848" i="1"/>
  <c r="T1701" i="1"/>
  <c r="T1639" i="1"/>
  <c r="T1523" i="1"/>
  <c r="T2288" i="1"/>
  <c r="T2374" i="1"/>
  <c r="T1481" i="1"/>
  <c r="T1366" i="1"/>
  <c r="T2168" i="1"/>
  <c r="T1703" i="1"/>
  <c r="T2274" i="1"/>
  <c r="T1806" i="1"/>
  <c r="T622" i="1"/>
  <c r="T2264" i="1"/>
  <c r="T2181" i="1"/>
  <c r="T2122" i="1"/>
  <c r="T1304" i="1"/>
  <c r="T684" i="1"/>
  <c r="T2093" i="1"/>
  <c r="T1573" i="1"/>
  <c r="T1199" i="1"/>
  <c r="T966" i="1"/>
  <c r="T902" i="1"/>
  <c r="T1868" i="1"/>
  <c r="T2414" i="1"/>
  <c r="T589" i="1"/>
  <c r="T1978" i="1"/>
  <c r="T2162" i="1"/>
  <c r="T2349" i="1"/>
  <c r="T1351" i="1"/>
  <c r="T1403" i="1"/>
  <c r="T801" i="1"/>
  <c r="T945" i="1"/>
  <c r="T1010" i="1"/>
  <c r="T1871" i="1"/>
  <c r="T2282" i="1"/>
  <c r="T1741" i="1"/>
  <c r="T2018" i="1"/>
  <c r="T1175" i="1"/>
  <c r="T1630" i="1"/>
  <c r="T2448" i="1"/>
  <c r="T900" i="1"/>
  <c r="T1788" i="1"/>
  <c r="T791" i="1"/>
  <c r="T1329" i="1"/>
  <c r="T1107" i="1"/>
  <c r="T1205" i="1"/>
  <c r="T1482" i="1"/>
  <c r="T612" i="1"/>
  <c r="T2372" i="1"/>
  <c r="T1249" i="1"/>
  <c r="T677" i="1"/>
  <c r="T2569" i="1"/>
  <c r="T601" i="1"/>
  <c r="T1218" i="1"/>
  <c r="T1106" i="1"/>
  <c r="T1535" i="1"/>
  <c r="T2049" i="1"/>
  <c r="T2025" i="1"/>
  <c r="T1579" i="1"/>
  <c r="T574" i="1"/>
  <c r="T2279" i="1"/>
  <c r="T2369" i="1"/>
  <c r="T1796" i="1"/>
  <c r="T1060" i="1"/>
  <c r="T964" i="1"/>
  <c r="T1861" i="1"/>
  <c r="T2076" i="1"/>
  <c r="T614" i="1"/>
  <c r="T952" i="1"/>
  <c r="T1136" i="1"/>
  <c r="T1723" i="1"/>
  <c r="T2495" i="1"/>
  <c r="T1216" i="1"/>
  <c r="T1043" i="1"/>
  <c r="T2184" i="1"/>
  <c r="T2084" i="1"/>
  <c r="T1749" i="1"/>
  <c r="T888" i="1"/>
  <c r="T997" i="1"/>
  <c r="T1073" i="1"/>
  <c r="T2005" i="1"/>
  <c r="T2278" i="1"/>
  <c r="T2396" i="1"/>
  <c r="T1320" i="1"/>
  <c r="T2304" i="1"/>
  <c r="T977" i="1"/>
  <c r="T2306" i="1"/>
  <c r="T1115" i="1"/>
  <c r="T2232" i="1"/>
  <c r="T1900" i="1"/>
  <c r="T2494" i="1"/>
  <c r="T1121" i="1"/>
  <c r="T1844" i="1"/>
  <c r="T2375" i="1"/>
  <c r="T1504" i="1"/>
  <c r="T1944" i="1"/>
  <c r="T2317" i="1"/>
  <c r="T1197" i="1"/>
  <c r="T710" i="1"/>
  <c r="T2175" i="1"/>
  <c r="T2400" i="1"/>
  <c r="T656" i="1"/>
  <c r="T1860" i="1"/>
  <c r="T788" i="1"/>
  <c r="T1915" i="1"/>
  <c r="T1269" i="1"/>
  <c r="T752" i="1"/>
  <c r="T1023" i="1"/>
  <c r="T1387" i="1"/>
  <c r="T641" i="1"/>
  <c r="T2517" i="1"/>
  <c r="T1930" i="1"/>
  <c r="T1437" i="1"/>
  <c r="T2450" i="1"/>
  <c r="T1517" i="1"/>
  <c r="T1259" i="1"/>
  <c r="T849" i="1"/>
  <c r="T1046" i="1"/>
  <c r="T1008" i="1"/>
  <c r="T916" i="1"/>
  <c r="T2324" i="1"/>
  <c r="T1859" i="1"/>
  <c r="T2368" i="1"/>
  <c r="T1276" i="1"/>
  <c r="T583" i="1"/>
  <c r="T2421" i="1"/>
  <c r="T1783" i="1"/>
  <c r="T1454" i="1"/>
  <c r="T1662" i="1"/>
  <c r="T1933" i="1"/>
  <c r="T1051" i="1"/>
  <c r="T789" i="1"/>
  <c r="T1260" i="1"/>
  <c r="T1601" i="1"/>
  <c r="T826" i="1"/>
  <c r="T1516" i="1"/>
  <c r="T2513" i="1"/>
  <c r="T706" i="1"/>
  <c r="T1687" i="1"/>
  <c r="T2456" i="1"/>
  <c r="T1831" i="1"/>
  <c r="T1561" i="1"/>
  <c r="T1368" i="1"/>
  <c r="T1587" i="1"/>
  <c r="T1718" i="1"/>
  <c r="T1952" i="1"/>
  <c r="T1191" i="1"/>
  <c r="T1286" i="1"/>
  <c r="T2164" i="1"/>
  <c r="T2311" i="1"/>
  <c r="T1527" i="1"/>
  <c r="T2113" i="1"/>
  <c r="T769" i="1"/>
  <c r="T1052" i="1"/>
  <c r="T959" i="1"/>
  <c r="T625" i="1"/>
  <c r="T2548" i="1"/>
  <c r="T1616" i="1"/>
  <c r="T1217" i="1"/>
  <c r="T2321" i="1"/>
  <c r="T1449" i="1"/>
  <c r="T1005" i="1"/>
  <c r="T2065" i="1"/>
  <c r="T2185" i="1"/>
  <c r="T878" i="1"/>
  <c r="T2481" i="1"/>
  <c r="T1103" i="1"/>
  <c r="T1990" i="1"/>
  <c r="T1715" i="1"/>
  <c r="T1634" i="1"/>
  <c r="T880" i="1"/>
  <c r="T2208" i="1"/>
  <c r="T2443" i="1"/>
  <c r="T1854" i="1"/>
  <c r="T2268" i="1"/>
  <c r="T1427" i="1"/>
  <c r="T1268" i="1"/>
  <c r="T676" i="1"/>
  <c r="T1508" i="1"/>
  <c r="T1171" i="1"/>
  <c r="T762" i="1"/>
  <c r="T2531" i="1"/>
  <c r="T854" i="1"/>
  <c r="T1313" i="1"/>
  <c r="T1117" i="1"/>
  <c r="T2446" i="1"/>
  <c r="T1763" i="1"/>
  <c r="T2346" i="1"/>
  <c r="T1549" i="1"/>
  <c r="T2379" i="1"/>
  <c r="T579" i="1"/>
  <c r="T1925" i="1"/>
  <c r="T2100" i="1"/>
  <c r="T1612" i="1"/>
  <c r="T861" i="1"/>
  <c r="T1435" i="1"/>
  <c r="T1486" i="1"/>
  <c r="T765" i="1"/>
  <c r="T2493" i="1"/>
  <c r="T1258" i="1"/>
  <c r="T1038" i="1"/>
  <c r="T996" i="1"/>
  <c r="T1688" i="1"/>
  <c r="T2069" i="1"/>
  <c r="T2499" i="1"/>
  <c r="T1898" i="1"/>
  <c r="T889" i="1"/>
  <c r="T1380" i="1"/>
  <c r="T1492" i="1"/>
  <c r="T1345" i="1"/>
  <c r="T743" i="1"/>
  <c r="T994" i="1"/>
  <c r="T838" i="1"/>
  <c r="T2223" i="1"/>
  <c r="T2344" i="1"/>
  <c r="T1075" i="1"/>
  <c r="T2200" i="1"/>
  <c r="T1451" i="1"/>
  <c r="T1246" i="1"/>
  <c r="T1475" i="1"/>
  <c r="T2529" i="1"/>
  <c r="T1120" i="1"/>
  <c r="T597" i="1"/>
  <c r="T1220" i="1"/>
  <c r="T764" i="1"/>
  <c r="T1350" i="1"/>
  <c r="T663" i="1"/>
  <c r="T1498" i="1"/>
  <c r="T990" i="1"/>
  <c r="T2545" i="1"/>
  <c r="T1294" i="1"/>
  <c r="T1593" i="1"/>
  <c r="T674" i="1"/>
  <c r="T1536" i="1"/>
  <c r="T1905" i="1"/>
  <c r="T2103" i="1"/>
  <c r="T2520" i="1"/>
  <c r="T2549" i="1"/>
  <c r="T2085" i="1"/>
  <c r="T592" i="1"/>
  <c r="T761" i="1"/>
  <c r="T797" i="1"/>
  <c r="T1857" i="1"/>
  <c r="T2473" i="1"/>
  <c r="T1383" i="1"/>
  <c r="T714" i="1"/>
  <c r="T1188" i="1"/>
  <c r="T798" i="1"/>
  <c r="T1603" i="1"/>
  <c r="T2550" i="1"/>
  <c r="T624" i="1"/>
  <c r="T2519" i="1"/>
  <c r="T2385" i="1"/>
  <c r="T771" i="1"/>
  <c r="T1818" i="1"/>
  <c r="T1613" i="1"/>
  <c r="T2356" i="1"/>
  <c r="T1429" i="1"/>
  <c r="T639" i="1"/>
  <c r="T2405" i="1"/>
  <c r="T1569" i="1"/>
  <c r="T987" i="1"/>
  <c r="T1236" i="1"/>
  <c r="T2130" i="1"/>
  <c r="T2031" i="1"/>
  <c r="T1221" i="1"/>
  <c r="T1233" i="1"/>
  <c r="T1125" i="1"/>
  <c r="T1290" i="1"/>
  <c r="T2314" i="1"/>
  <c r="T1789" i="1"/>
  <c r="T1704" i="1"/>
  <c r="T2157" i="1"/>
  <c r="T2299" i="1"/>
  <c r="T1917" i="1"/>
  <c r="T1884" i="1"/>
  <c r="T787" i="1"/>
  <c r="T891" i="1"/>
  <c r="T884" i="1"/>
  <c r="T1316" i="1"/>
  <c r="T2082" i="1"/>
  <c r="T657" i="1"/>
  <c r="T909" i="1"/>
  <c r="T1908" i="1"/>
  <c r="T2294" i="1"/>
  <c r="T618" i="1"/>
  <c r="T1229" i="1"/>
  <c r="T1654" i="1"/>
  <c r="T2267" i="1"/>
  <c r="T776" i="1"/>
  <c r="T2029" i="1"/>
  <c r="T2081" i="1"/>
  <c r="T745" i="1"/>
  <c r="T2161" i="1"/>
  <c r="T1682" i="1"/>
  <c r="T1112" i="1"/>
  <c r="T2021" i="1"/>
  <c r="T2064" i="1"/>
  <c r="T666" i="1"/>
  <c r="T1650" i="1"/>
  <c r="T629" i="1"/>
  <c r="T708" i="1"/>
  <c r="T617" i="1"/>
  <c r="T1471" i="1"/>
  <c r="T1585" i="1"/>
  <c r="T2108" i="1"/>
  <c r="T1118" i="1"/>
  <c r="T1092" i="1"/>
  <c r="T907" i="1"/>
  <c r="T2205" i="1"/>
  <c r="T1090" i="1"/>
  <c r="T1042" i="1"/>
  <c r="T885" i="1"/>
  <c r="T1928" i="1"/>
  <c r="T1924" i="1"/>
  <c r="T1553" i="1"/>
  <c r="T1970" i="1"/>
  <c r="T2191" i="1"/>
  <c r="T2277" i="1"/>
  <c r="T2433" i="1"/>
  <c r="T1762" i="1"/>
  <c r="T2135" i="1"/>
  <c r="T1953" i="1"/>
  <c r="T2323" i="1"/>
  <c r="T2428" i="1"/>
  <c r="T2484" i="1"/>
  <c r="T2497" i="1"/>
  <c r="T1362" i="1"/>
  <c r="T1878" i="1"/>
  <c r="T1224" i="1"/>
  <c r="T2225" i="1"/>
  <c r="T645" i="1"/>
  <c r="T1071" i="1"/>
  <c r="T871" i="1"/>
  <c r="T2345" i="1"/>
  <c r="T1832" i="1"/>
  <c r="T2209" i="1"/>
  <c r="T1344" i="1"/>
  <c r="T2119" i="1"/>
  <c r="T1883" i="1"/>
  <c r="T2033" i="1"/>
  <c r="T585" i="1"/>
  <c r="T1377" i="1"/>
  <c r="T1538" i="1"/>
  <c r="T671" i="1"/>
  <c r="T1401" i="1"/>
  <c r="T1892" i="1"/>
  <c r="T1013" i="1"/>
  <c r="T667" i="1"/>
  <c r="T1840" i="1"/>
  <c r="T2137" i="1"/>
  <c r="T950" i="1"/>
  <c r="T2395" i="1"/>
  <c r="T1204" i="1"/>
  <c r="T1257" i="1"/>
  <c r="T1865" i="1"/>
  <c r="T1906" i="1"/>
  <c r="T949" i="1"/>
  <c r="T1807" i="1"/>
  <c r="T2014" i="1"/>
  <c r="T2441" i="1"/>
  <c r="T682" i="1"/>
  <c r="T2079" i="1"/>
  <c r="T2020" i="1"/>
  <c r="T1519" i="1"/>
  <c r="T2543" i="1"/>
  <c r="T1034" i="1"/>
  <c r="T2541" i="1"/>
  <c r="T2009" i="1"/>
  <c r="T1225" i="1"/>
  <c r="T1524" i="1"/>
  <c r="T2160" i="1"/>
  <c r="T2419" i="1"/>
  <c r="T1138" i="1"/>
  <c r="T1961" i="1"/>
  <c r="T1677" i="1"/>
  <c r="T1431" i="1"/>
  <c r="T2265" i="1"/>
  <c r="T2152" i="1"/>
  <c r="T1948" i="1"/>
  <c r="T1421" i="1"/>
  <c r="T2243" i="1"/>
  <c r="T1992" i="1"/>
  <c r="T1821" i="1"/>
  <c r="T2042" i="1"/>
  <c r="T2280" i="1"/>
  <c r="T1137" i="1"/>
  <c r="T1904" i="1"/>
  <c r="T2376" i="1"/>
  <c r="T1988" i="1"/>
  <c r="T2120" i="1"/>
  <c r="T2182" i="1"/>
  <c r="T1872" i="1"/>
  <c r="T1801" i="1"/>
  <c r="T805" i="1"/>
  <c r="T1081" i="1"/>
  <c r="T1014" i="1"/>
  <c r="T571" i="1"/>
  <c r="T1802" i="1"/>
  <c r="T2503" i="1"/>
  <c r="T1153" i="1"/>
  <c r="T2189" i="1"/>
  <c r="T2492" i="1"/>
  <c r="T2215" i="1"/>
  <c r="T1590" i="1"/>
  <c r="T2013" i="1"/>
  <c r="T2256" i="1"/>
  <c r="T2239" i="1"/>
  <c r="T750" i="1"/>
  <c r="T606" i="1"/>
  <c r="T1318" i="1"/>
  <c r="T1028" i="1"/>
  <c r="T1993" i="1"/>
  <c r="T1619" i="1"/>
  <c r="T1202" i="1"/>
  <c r="T578" i="1"/>
  <c r="T2469" i="1"/>
  <c r="T1526" i="1"/>
  <c r="T668" i="1"/>
  <c r="T865" i="1"/>
  <c r="T1797" i="1"/>
  <c r="T2457" i="1"/>
  <c r="T783" i="1"/>
  <c r="T772" i="1"/>
  <c r="T2102" i="1"/>
  <c r="T1724" i="1"/>
  <c r="T2416" i="1"/>
  <c r="T2050" i="1"/>
  <c r="T1091" i="1"/>
  <c r="T1473" i="1"/>
  <c r="T1234" i="1"/>
  <c r="T596" i="1"/>
  <c r="T1823" i="1"/>
  <c r="T818" i="1"/>
  <c r="T2214" i="1"/>
  <c r="T2068" i="1"/>
  <c r="T1938" i="1"/>
  <c r="T1897" i="1"/>
  <c r="T2231" i="1"/>
  <c r="T1943" i="1"/>
  <c r="T837" i="1"/>
  <c r="T576" i="1"/>
  <c r="T1300" i="1"/>
  <c r="T807" i="1"/>
  <c r="T904" i="1"/>
  <c r="T910" i="1"/>
  <c r="T2474" i="1"/>
  <c r="T1045" i="1"/>
  <c r="T2090" i="1"/>
  <c r="T1026" i="1"/>
  <c r="T870" i="1"/>
  <c r="T835" i="1"/>
  <c r="T1758" i="1"/>
  <c r="T1909" i="1"/>
  <c r="T767" i="1"/>
  <c r="T2341" i="1"/>
  <c r="T2331" i="1"/>
  <c r="T755" i="1"/>
  <c r="T1578" i="1"/>
  <c r="T2364" i="1"/>
  <c r="T1888" i="1"/>
  <c r="T999" i="1"/>
  <c r="T2086" i="1"/>
  <c r="T864" i="1"/>
  <c r="T2101" i="1"/>
  <c r="T1600" i="1"/>
  <c r="T1126" i="1"/>
  <c r="T1855" i="1"/>
  <c r="T1123" i="1"/>
  <c r="T1340" i="1"/>
  <c r="T1722" i="1"/>
  <c r="T1415" i="1"/>
  <c r="T1748" i="1"/>
  <c r="T1727" i="1"/>
  <c r="T1305" i="1"/>
  <c r="T2180" i="1"/>
  <c r="T2269" i="1"/>
  <c r="T1887" i="1"/>
  <c r="T875" i="1"/>
  <c r="T2530" i="1"/>
  <c r="T1609" i="1"/>
  <c r="T2248" i="1"/>
  <c r="T2471" i="1"/>
  <c r="T1001" i="1"/>
  <c r="T986" i="1"/>
  <c r="T2217" i="1"/>
  <c r="T1333" i="1"/>
  <c r="T931" i="1"/>
  <c r="T1066" i="1"/>
  <c r="T2270" i="1"/>
  <c r="T741" i="1"/>
  <c r="T905" i="1"/>
  <c r="T1050" i="1"/>
  <c r="T1529" i="1"/>
  <c r="T1308" i="1"/>
  <c r="T2555" i="1"/>
  <c r="T1761" i="1"/>
  <c r="T2002" i="1"/>
  <c r="T1949" i="1"/>
  <c r="T1484" i="1"/>
  <c r="T1875" i="1"/>
  <c r="T1020" i="1"/>
  <c r="T1083" i="1"/>
  <c r="T939" i="1"/>
  <c r="T1079" i="1"/>
  <c r="T2482" i="1"/>
  <c r="T759" i="1"/>
  <c r="T609" i="1"/>
  <c r="T2423" i="1"/>
  <c r="T2353" i="1"/>
  <c r="T1335" i="1"/>
  <c r="T2092" i="1"/>
  <c r="T1476" i="1"/>
  <c r="T1185" i="1"/>
  <c r="T1921" i="1"/>
  <c r="T2024" i="1"/>
  <c r="T1890" i="1"/>
  <c r="T2133" i="1"/>
  <c r="T577" i="1"/>
  <c r="T859" i="1"/>
  <c r="T1895" i="1"/>
  <c r="T1462" i="1"/>
  <c r="T1764" i="1"/>
  <c r="T1982" i="1"/>
  <c r="T2221" i="1"/>
  <c r="T1398" i="1"/>
  <c r="T2138" i="1"/>
  <c r="T643" i="1"/>
  <c r="T2148" i="1"/>
  <c r="T1187" i="1"/>
  <c r="T2386" i="1"/>
  <c r="T1489" i="1"/>
  <c r="T1851" i="1"/>
  <c r="T2412" i="1"/>
  <c r="T1620" i="1"/>
  <c r="T2326" i="1"/>
  <c r="T1251" i="1"/>
  <c r="T1064" i="1"/>
  <c r="T2139" i="1"/>
  <c r="T575" i="1"/>
  <c r="T1031" i="1"/>
  <c r="T1691" i="1"/>
  <c r="T1346" i="1"/>
  <c r="T2391" i="1"/>
  <c r="T2528" i="1"/>
  <c r="T1997" i="1"/>
  <c r="T1468" i="1"/>
  <c r="T943" i="1"/>
  <c r="T2078" i="1"/>
  <c r="T1097" i="1"/>
  <c r="T658" i="1"/>
  <c r="T1528" i="1"/>
  <c r="T2553" i="1"/>
  <c r="T1306" i="1"/>
  <c r="T2348" i="1"/>
  <c r="T1245" i="1"/>
  <c r="T1731" i="1"/>
  <c r="T1354" i="1"/>
  <c r="T1130" i="1"/>
  <c r="T2544" i="1"/>
  <c r="T1984" i="1"/>
  <c r="T2470" i="1"/>
  <c r="T665" i="1"/>
  <c r="T2358" i="1"/>
  <c r="T1432" i="1"/>
  <c r="T1929" i="1"/>
  <c r="T2246" i="1"/>
  <c r="T1598" i="1"/>
  <c r="T1765" i="1"/>
  <c r="T1369" i="1"/>
  <c r="T857" i="1"/>
  <c r="T1370" i="1"/>
  <c r="T784" i="1"/>
  <c r="T1546" i="1"/>
  <c r="T984" i="1"/>
  <c r="T737" i="1"/>
  <c r="T1882" i="1"/>
  <c r="T1445" i="1"/>
  <c r="T903" i="1"/>
  <c r="T1325" i="1"/>
  <c r="T981" i="1"/>
  <c r="T766" i="1"/>
  <c r="T1372" i="1"/>
  <c r="T1793" i="1"/>
  <c r="T2290" i="1"/>
  <c r="T1712" i="1"/>
  <c r="T1128" i="1"/>
  <c r="T809" i="1"/>
  <c r="T1240" i="1"/>
  <c r="T1422" i="1"/>
  <c r="T2203" i="1"/>
  <c r="T2522" i="1"/>
  <c r="T1555" i="1"/>
  <c r="T1503" i="1"/>
  <c r="T1615" i="1"/>
  <c r="T2409" i="1"/>
  <c r="T2089" i="1"/>
  <c r="T2455" i="1"/>
  <c r="T2488" i="1"/>
  <c r="T1019" i="1"/>
  <c r="T1678" i="1"/>
  <c r="T591" i="1"/>
  <c r="T1055" i="1"/>
  <c r="T2475" i="1"/>
  <c r="T718" i="1"/>
  <c r="T1338" i="1"/>
  <c r="T1172" i="1"/>
  <c r="T2039" i="1"/>
  <c r="T1074" i="1"/>
  <c r="T1820" i="1"/>
  <c r="T1810" i="1"/>
  <c r="T1384" i="1"/>
  <c r="T1015" i="1"/>
  <c r="T1111" i="1"/>
  <c r="T2350" i="1"/>
  <c r="T2040" i="1"/>
  <c r="T1628" i="1"/>
  <c r="T2077" i="1"/>
  <c r="T725" i="1"/>
  <c r="T2072" i="1"/>
  <c r="T1664" i="1"/>
  <c r="T675" i="1"/>
  <c r="T1874" i="1"/>
  <c r="T2525" i="1"/>
  <c r="T1795" i="1"/>
  <c r="T983" i="1"/>
  <c r="T1409" i="1"/>
  <c r="T1617" i="1"/>
  <c r="T1342" i="1"/>
  <c r="T1266" i="1"/>
  <c r="T1635" i="1"/>
  <c r="T1099" i="1"/>
  <c r="T2430" i="1"/>
  <c r="T2468" i="1"/>
  <c r="T1254" i="1"/>
  <c r="T1418" i="1"/>
  <c r="T672" i="1"/>
  <c r="T1263" i="1"/>
  <c r="T2046" i="1"/>
  <c r="T1717" i="1"/>
  <c r="T616" i="1"/>
  <c r="T2477" i="1"/>
  <c r="T1584" i="1"/>
  <c r="T2524" i="1"/>
  <c r="T2112" i="1"/>
  <c r="T1256" i="1"/>
  <c r="T1169" i="1"/>
  <c r="T2091" i="1"/>
  <c r="T1979" i="1"/>
  <c r="T1040" i="1"/>
  <c r="T1640" i="1"/>
  <c r="T680" i="1"/>
  <c r="T1213" i="1"/>
  <c r="T860" i="1"/>
  <c r="T2472" i="1"/>
  <c r="T2393" i="1"/>
  <c r="T1371" i="1"/>
  <c r="T1179" i="1"/>
  <c r="T2098" i="1"/>
  <c r="T915" i="1"/>
  <c r="T1752" i="1"/>
  <c r="T1227" i="1"/>
  <c r="T1709" i="1"/>
  <c r="T736" i="1"/>
  <c r="T1778" i="1"/>
  <c r="T2070" i="1"/>
  <c r="T2466" i="1"/>
  <c r="T1212" i="1"/>
  <c r="T2440" i="1"/>
  <c r="T1238" i="1"/>
  <c r="T633" i="1"/>
  <c r="T2121" i="1"/>
  <c r="T1007" i="1"/>
  <c r="T2153" i="1"/>
  <c r="T1133" i="1"/>
  <c r="T1145" i="1"/>
  <c r="T989" i="1"/>
  <c r="T2504" i="1"/>
  <c r="T834" i="1"/>
  <c r="T738" i="1"/>
  <c r="T2397" i="1"/>
  <c r="T995" i="1"/>
  <c r="T892" i="1"/>
  <c r="T1643" i="1"/>
  <c r="T2059" i="1"/>
  <c r="T1108" i="1"/>
  <c r="T1357" i="1"/>
  <c r="T1746" i="1"/>
  <c r="T2136" i="1"/>
  <c r="T960" i="1"/>
  <c r="T1730" i="1"/>
  <c r="T1842" i="1"/>
  <c r="T1293" i="1"/>
  <c r="T1596" i="1"/>
  <c r="T1547" i="1"/>
  <c r="T2143" i="1"/>
  <c r="T2176" i="1"/>
  <c r="T1314" i="1"/>
  <c r="T1742" i="1"/>
  <c r="T604" i="1"/>
  <c r="T1770" i="1"/>
  <c r="T1279" i="1"/>
  <c r="T1272" i="1"/>
  <c r="T1307" i="1"/>
  <c r="T2284" i="1"/>
  <c r="T1506" i="1"/>
  <c r="T1049" i="1"/>
  <c r="T696" i="1"/>
  <c r="T1813" i="1"/>
  <c r="T1694" i="1"/>
  <c r="T2238" i="1"/>
  <c r="T1841" i="1"/>
  <c r="T1800" i="1"/>
  <c r="T896" i="1"/>
  <c r="T2551" i="1"/>
  <c r="T2052" i="1"/>
  <c r="T1032" i="1"/>
  <c r="T1919" i="1"/>
  <c r="T853" i="1"/>
  <c r="T2126" i="1"/>
  <c r="T1022" i="1"/>
  <c r="T1434" i="1"/>
  <c r="T855" i="1"/>
  <c r="T1485" i="1"/>
  <c r="T2170" i="1"/>
  <c r="T1295" i="1"/>
  <c r="T1009" i="1"/>
  <c r="T1804" i="1"/>
  <c r="T1428" i="1"/>
  <c r="T1442" i="1"/>
  <c r="T715" i="1"/>
  <c r="T1757" i="1"/>
  <c r="T967" i="1"/>
  <c r="T839" i="1"/>
  <c r="T918" i="1"/>
  <c r="T2058" i="1"/>
  <c r="T1165" i="1"/>
  <c r="T1655" i="1"/>
  <c r="T1894" i="1"/>
  <c r="T1196" i="1"/>
  <c r="T2401" i="1"/>
  <c r="T712" i="1"/>
  <c r="T2027" i="1"/>
  <c r="T720" i="1"/>
  <c r="T781" i="1"/>
  <c r="T727" i="1"/>
  <c r="T721" i="1"/>
  <c r="T2045" i="1"/>
  <c r="T1324" i="1"/>
  <c r="T2420" i="1"/>
  <c r="T707" i="1"/>
  <c r="T2171" i="1"/>
  <c r="T572" i="1"/>
  <c r="T1470" i="1"/>
  <c r="T1534" i="1"/>
  <c r="T845" i="1"/>
  <c r="T2016" i="1"/>
  <c r="T2431" i="1"/>
  <c r="T2521" i="1"/>
  <c r="T1310" i="1"/>
  <c r="T613" i="1"/>
  <c r="T1458" i="1"/>
  <c r="T1059" i="1"/>
  <c r="T988" i="1"/>
  <c r="T1679" i="1"/>
  <c r="T2514" i="1"/>
  <c r="T1235" i="1"/>
  <c r="T2422" i="1"/>
  <c r="T1352" i="1"/>
  <c r="T1267" i="1"/>
  <c r="T2245" i="1"/>
  <c r="T843" i="1"/>
  <c r="T1977" i="1"/>
  <c r="T644" i="1"/>
  <c r="T1423" i="1"/>
  <c r="T2338" i="1"/>
  <c r="T1321" i="1"/>
  <c r="T1707" i="1"/>
  <c r="T956" i="1"/>
  <c r="T1607" i="1"/>
  <c r="T1695" i="1"/>
  <c r="T2534" i="1"/>
  <c r="T1131" i="1"/>
  <c r="T1405" i="1"/>
  <c r="T2008" i="1"/>
  <c r="T724" i="1"/>
  <c r="T1618" i="1"/>
  <c r="T1937" i="1"/>
  <c r="T961" i="1"/>
  <c r="T1491" i="1"/>
  <c r="T2199" i="1"/>
  <c r="T1564" i="1"/>
  <c r="T1277" i="1"/>
  <c r="T1317" i="1"/>
  <c r="T946" i="1"/>
  <c r="T1659" i="1"/>
  <c r="T1545" i="1"/>
  <c r="T979" i="1"/>
  <c r="T831" i="1"/>
  <c r="T971" i="1"/>
  <c r="T1700" i="1"/>
  <c r="T1803" i="1"/>
  <c r="T1735" i="1"/>
  <c r="T1163" i="1"/>
  <c r="T1881" i="1"/>
  <c r="T1684" i="1"/>
  <c r="T883" i="1"/>
  <c r="T1946" i="1"/>
  <c r="T634" i="1"/>
  <c r="T1575" i="1"/>
  <c r="T660" i="1"/>
  <c r="T646" i="1"/>
  <c r="T1830" i="1"/>
  <c r="T1037" i="1"/>
  <c r="T1781" i="1"/>
  <c r="T2444" i="1"/>
  <c r="T840" i="1"/>
  <c r="T1799" i="1"/>
  <c r="T2537" i="1"/>
  <c r="T2010" i="1"/>
  <c r="T1394" i="1"/>
  <c r="T1094" i="1"/>
  <c r="T637" i="1"/>
  <c r="T1361" i="1"/>
  <c r="T2048" i="1"/>
  <c r="T1665" i="1"/>
  <c r="T1264" i="1"/>
  <c r="T877" i="1"/>
  <c r="T936" i="1"/>
  <c r="T2371" i="1"/>
  <c r="T1606" i="1"/>
  <c r="T2467" i="1"/>
  <c r="T1683" i="1"/>
  <c r="T1465" i="1"/>
  <c r="T2118" i="1"/>
  <c r="T1029" i="1"/>
  <c r="T1611" i="1"/>
  <c r="T1311" i="1"/>
  <c r="T1033" i="1"/>
  <c r="T1154" i="1"/>
  <c r="T894" i="1"/>
  <c r="T2439" i="1"/>
  <c r="T1457" i="1"/>
  <c r="T1808" i="1"/>
  <c r="T1323" i="1"/>
  <c r="T2508" i="1"/>
  <c r="T1215" i="1"/>
  <c r="T1834" i="1"/>
  <c r="T937" i="1"/>
  <c r="T1389" i="1"/>
  <c r="T669" i="1"/>
  <c r="T2568" i="1"/>
  <c r="T2459" i="1"/>
  <c r="T2235" i="1"/>
  <c r="T1174" i="1"/>
  <c r="T1965" i="1"/>
  <c r="T1135" i="1"/>
  <c r="T1402" i="1"/>
  <c r="T2158" i="1"/>
  <c r="T2505" i="1"/>
  <c r="T1343" i="1"/>
  <c r="T2429" i="1"/>
  <c r="T1500" i="1"/>
  <c r="T2196" i="1"/>
  <c r="T921" i="1"/>
  <c r="T1657" i="1"/>
  <c r="T582" i="1"/>
  <c r="T1577" i="1"/>
  <c r="T1048" i="1"/>
  <c r="T620" i="1"/>
  <c r="T2253" i="1"/>
  <c r="T2302" i="1"/>
  <c r="T972" i="1"/>
  <c r="T842" i="1"/>
  <c r="T670" i="1"/>
  <c r="T722" i="1"/>
  <c r="T2510" i="1"/>
  <c r="T2198" i="1"/>
  <c r="T1025" i="1"/>
  <c r="T1047" i="1"/>
  <c r="T1167" i="1"/>
  <c r="T690" i="1"/>
  <c r="T626" i="1"/>
  <c r="T1477" i="1"/>
  <c r="T1916" i="1"/>
  <c r="T2322" i="1"/>
  <c r="T1866" i="1"/>
  <c r="T691" i="1"/>
  <c r="T1856" i="1"/>
  <c r="T992" i="1"/>
  <c r="T685" i="1"/>
  <c r="T2489" i="1"/>
  <c r="T1728" i="1"/>
  <c r="T2115" i="1"/>
  <c r="T973" i="1"/>
  <c r="T2094" i="1"/>
  <c r="T1105" i="1"/>
  <c r="T1870" i="1"/>
  <c r="T1242" i="1"/>
  <c r="T731" i="1"/>
  <c r="T1490" i="1"/>
  <c r="T1230" i="1"/>
  <c r="T1747" i="1"/>
  <c r="T1208" i="1"/>
  <c r="T2228" i="1"/>
  <c r="T1113" i="1"/>
  <c r="T2496" i="1"/>
  <c r="T2319" i="1"/>
  <c r="T2328" i="1"/>
  <c r="T2195" i="1"/>
  <c r="T825" i="1"/>
  <c r="T1994" i="1"/>
  <c r="T1541" i="1"/>
  <c r="T1460" i="1"/>
  <c r="T693" i="1"/>
  <c r="T2071" i="1"/>
  <c r="T2247" i="1"/>
  <c r="T623" i="1"/>
  <c r="T2426" i="1"/>
  <c r="T1656" i="1"/>
  <c r="T2167" i="1"/>
  <c r="T2461" i="1"/>
  <c r="T2502" i="1"/>
  <c r="T1976" i="1"/>
  <c r="T1829" i="1"/>
  <c r="T2258" i="1"/>
  <c r="T1833" i="1"/>
  <c r="T661" i="1"/>
  <c r="T922" i="1"/>
  <c r="T2564" i="1"/>
  <c r="T700" i="1"/>
  <c r="T1902" i="1"/>
  <c r="T1252" i="1"/>
  <c r="T1189" i="1"/>
  <c r="T2104" i="1"/>
  <c r="T2197" i="1"/>
  <c r="T1119" i="1"/>
  <c r="T1440" i="1"/>
  <c r="T1621" i="1"/>
  <c r="T2051" i="1"/>
  <c r="T1166" i="1"/>
  <c r="T969" i="1"/>
  <c r="T2233" i="1"/>
  <c r="T713" i="1"/>
  <c r="T1945" i="1"/>
  <c r="T793" i="1"/>
  <c r="T804" i="1"/>
  <c r="T792" i="1"/>
  <c r="T719" i="1"/>
  <c r="T2361" i="1"/>
  <c r="T901" i="1"/>
  <c r="T1843" i="1"/>
  <c r="T2244" i="1"/>
  <c r="T2150" i="1"/>
  <c r="T1986" i="1"/>
  <c r="T1557" i="1"/>
  <c r="T882" i="1"/>
  <c r="T2236" i="1"/>
  <c r="T746" i="1"/>
  <c r="T1633" i="1"/>
  <c r="T1772" i="1"/>
  <c r="T1525" i="1"/>
  <c r="T2106" i="1"/>
  <c r="T1849" i="1"/>
  <c r="T1284" i="1"/>
  <c r="T1826" i="1"/>
  <c r="T2380" i="1"/>
  <c r="T1182" i="1"/>
  <c r="T615" i="1"/>
  <c r="T1814" i="1"/>
  <c r="T1910" i="1"/>
  <c r="T985" i="1"/>
  <c r="T1864" i="1"/>
  <c r="T2210" i="1"/>
  <c r="T729" i="1"/>
  <c r="T942" i="1"/>
  <c r="T588" i="1"/>
  <c r="T2034" i="1"/>
  <c r="T2301" i="1"/>
  <c r="T1942" i="1"/>
  <c r="T978" i="1"/>
  <c r="T1589" i="1"/>
  <c r="T1262" i="1"/>
  <c r="T914" i="1"/>
  <c r="T590" i="1"/>
  <c r="T1413" i="1"/>
  <c r="T2193" i="1"/>
  <c r="T1696" i="1"/>
  <c r="T898" i="1"/>
  <c r="T2565" i="1"/>
  <c r="T2515" i="1"/>
  <c r="T570" i="1"/>
  <c r="T2251" i="1"/>
  <c r="T1156" i="1"/>
  <c r="T1309" i="1"/>
  <c r="T2111" i="1"/>
  <c r="T1996" i="1"/>
  <c r="T2015" i="1"/>
  <c r="T628" i="1"/>
  <c r="T1412" i="1"/>
  <c r="T2074" i="1"/>
  <c r="T2408" i="1"/>
  <c r="T1027" i="1"/>
  <c r="T2437" i="1"/>
  <c r="T2378" i="1"/>
  <c r="T1739" i="1"/>
  <c r="T2257" i="1"/>
  <c r="T1638" i="1"/>
  <c r="T2213" i="1"/>
  <c r="T2286" i="1"/>
  <c r="T1082" i="1"/>
  <c r="T1574" i="1"/>
  <c r="T1472" i="1"/>
  <c r="T1297" i="1"/>
  <c r="T913" i="1"/>
  <c r="T2056" i="1"/>
  <c r="T1692" i="1"/>
  <c r="T1858" i="1"/>
  <c r="T1513" i="1"/>
  <c r="T1972" i="1"/>
  <c r="T1839" i="1"/>
  <c r="T1951" i="1"/>
  <c r="T2073" i="1"/>
  <c r="T850" i="1"/>
  <c r="T1152" i="1"/>
  <c r="T1244" i="1"/>
  <c r="T1648" i="1"/>
  <c r="T703" i="1"/>
  <c r="T2342" i="1"/>
  <c r="T1226" i="1"/>
  <c r="T2123" i="1"/>
  <c r="T2485" i="1"/>
  <c r="T649" i="1"/>
  <c r="T934" i="1"/>
  <c r="T2389" i="1"/>
  <c r="T2432" i="1"/>
  <c r="T1223" i="1"/>
  <c r="T2053" i="1"/>
  <c r="T1331" i="1"/>
  <c r="T1991" i="1"/>
  <c r="T1132" i="1"/>
  <c r="T2527" i="1"/>
  <c r="T662" i="1"/>
  <c r="T2398" i="1"/>
  <c r="T1194" i="1"/>
  <c r="T1812" i="1"/>
  <c r="T1873" i="1"/>
  <c r="T2276" i="1"/>
  <c r="T1004" i="1"/>
  <c r="T744" i="1"/>
  <c r="T2487" i="1"/>
  <c r="T1102" i="1"/>
  <c r="T2352" i="1"/>
  <c r="T1322" i="1"/>
  <c r="T1488" i="1"/>
  <c r="T775" i="1"/>
  <c r="T944" i="1"/>
  <c r="T2538" i="1"/>
  <c r="T930" i="1"/>
  <c r="T800" i="1"/>
  <c r="T1847" i="1"/>
  <c r="T650" i="1"/>
  <c r="T1200" i="1"/>
  <c r="T1568" i="1"/>
  <c r="T1155" i="1"/>
  <c r="T1754" i="1"/>
  <c r="T2285" i="1"/>
  <c r="T2125" i="1"/>
  <c r="T1478" i="1"/>
  <c r="T1173" i="1"/>
  <c r="T1791" i="1"/>
  <c r="T2229" i="1"/>
  <c r="T2242" i="1"/>
  <c r="T1453" i="1"/>
  <c r="T1571" i="1"/>
  <c r="T1396" i="1"/>
  <c r="T965" i="1"/>
  <c r="T2019" i="1"/>
  <c r="T2407" i="1"/>
  <c r="T1920" i="1"/>
  <c r="T654" i="1"/>
  <c r="T1661" i="1"/>
  <c r="T836" i="1"/>
  <c r="T1070" i="1"/>
  <c r="T740" i="1"/>
  <c r="T602" i="1"/>
  <c r="T1644" i="1"/>
  <c r="T1067" i="1"/>
  <c r="T1347" i="1"/>
  <c r="T2403" i="1"/>
  <c r="T811" i="1"/>
  <c r="T636" i="1"/>
  <c r="T581" i="1"/>
  <c r="T1499" i="1"/>
  <c r="T2141" i="1"/>
  <c r="T2227" i="1"/>
  <c r="T2183" i="1"/>
  <c r="T1450" i="1"/>
  <c r="T1243" i="1"/>
  <c r="T2207" i="1"/>
  <c r="T1006" i="1"/>
  <c r="T2554" i="1"/>
  <c r="T1780" i="1"/>
  <c r="T2532" i="1"/>
  <c r="T2075" i="1"/>
  <c r="T803" i="1"/>
  <c r="T1292" i="1"/>
  <c r="T2486" i="1"/>
  <c r="T1663" i="1"/>
  <c r="T1065" i="1"/>
  <c r="T1400" i="1"/>
  <c r="T1824" i="1"/>
  <c r="T1497" i="1"/>
  <c r="T1289" i="1"/>
  <c r="T652" i="1"/>
  <c r="T2424" i="1"/>
  <c r="T2012" i="1"/>
  <c r="T2377" i="1"/>
  <c r="T1626" i="1"/>
  <c r="T688" i="1"/>
  <c r="T2095" i="1"/>
  <c r="T830" i="1"/>
  <c r="T1714" i="1"/>
  <c r="T2192" i="1"/>
  <c r="T1755" i="1"/>
  <c r="T2533" i="1"/>
  <c r="T1817" i="1"/>
  <c r="T1231" i="1"/>
  <c r="T2140" i="1"/>
  <c r="T1966" i="1"/>
  <c r="T1101" i="1"/>
  <c r="T1971" i="1"/>
  <c r="T1786" i="1"/>
  <c r="T1348" i="1"/>
  <c r="T1570" i="1"/>
  <c r="T692" i="1"/>
  <c r="T819" i="1"/>
  <c r="T1777" i="1"/>
  <c r="T2222" i="1"/>
  <c r="T1899" i="1"/>
  <c r="T863" i="1"/>
  <c r="T1461" i="1"/>
  <c r="T2250" i="1"/>
  <c r="T1275" i="1"/>
  <c r="T895" i="1"/>
  <c r="T1378" i="1"/>
  <c r="T2307" i="1"/>
  <c r="T1614" i="1"/>
  <c r="T1880" i="1"/>
  <c r="T726" i="1"/>
  <c r="T1381" i="1"/>
  <c r="T1011" i="1"/>
  <c r="T2354" i="1"/>
  <c r="T1918" i="1"/>
  <c r="T2483" i="1"/>
  <c r="T1779" i="1"/>
  <c r="T1044" i="1"/>
  <c r="T814" i="1"/>
  <c r="T1743" i="1"/>
  <c r="T844" i="1"/>
  <c r="T1426" i="1"/>
  <c r="T866" i="1"/>
  <c r="T887" i="1"/>
  <c r="T993" i="1"/>
  <c r="T1334" i="1"/>
  <c r="T1675" i="1"/>
  <c r="T1183" i="1"/>
  <c r="T954" i="1"/>
  <c r="T1981" i="1"/>
  <c r="T598" i="1"/>
  <c r="T2132" i="1"/>
  <c r="T1931" i="1"/>
  <c r="T782" i="1"/>
  <c r="T1805" i="1"/>
  <c r="T2128" i="1"/>
  <c r="T1301" i="1"/>
  <c r="T2061" i="1"/>
  <c r="T1080" i="1"/>
  <c r="T2303" i="1"/>
  <c r="T2336" i="1"/>
  <c r="T2272" i="1"/>
  <c r="T2023" i="1"/>
  <c r="T1018" i="1"/>
  <c r="T1184" i="1"/>
  <c r="T1021" i="1"/>
  <c r="T681" i="1"/>
  <c r="T1699" i="1"/>
  <c r="T1159" i="1"/>
  <c r="T2107" i="1"/>
  <c r="T1496" i="1"/>
  <c r="T1016" i="1"/>
  <c r="T2293" i="1"/>
  <c r="T619" i="1"/>
  <c r="T1658" i="1"/>
  <c r="T816" i="1"/>
  <c r="T2202" i="1"/>
  <c r="T1443" i="1"/>
  <c r="T1127" i="1"/>
  <c r="T2315" i="1"/>
  <c r="T1150" i="1"/>
  <c r="T1608" i="1"/>
  <c r="T1632" i="1"/>
  <c r="T1914" i="1"/>
  <c r="T1740" i="1"/>
  <c r="T1296" i="1"/>
  <c r="T1093" i="1"/>
  <c r="T2370" i="1"/>
  <c r="T757" i="1"/>
  <c r="T603" i="1"/>
  <c r="T701" i="1"/>
  <c r="T735" i="1"/>
  <c r="T1987" i="1"/>
  <c r="T957" i="1"/>
  <c r="T1721" i="1"/>
  <c r="T1214" i="1"/>
  <c r="T1852" i="1"/>
  <c r="T2151" i="1"/>
  <c r="T1667" i="1"/>
  <c r="T1756" i="1"/>
  <c r="T799" i="1"/>
  <c r="T1556" i="1"/>
  <c r="T1170" i="1"/>
  <c r="T1876" i="1"/>
  <c r="T2567" i="1"/>
  <c r="T1446" i="1"/>
  <c r="T1392" i="1"/>
  <c r="T594" i="1"/>
  <c r="T1941" i="1"/>
  <c r="T1035" i="1"/>
  <c r="T730" i="1"/>
  <c r="T1464" i="1"/>
  <c r="T763" i="1"/>
  <c r="T1487" i="1"/>
  <c r="T1210" i="1"/>
  <c r="T823" i="1"/>
  <c r="T1349" i="1"/>
  <c r="T1671" i="1"/>
  <c r="T1441" i="1"/>
  <c r="T2399" i="1"/>
  <c r="T2022" i="1"/>
  <c r="T1390" i="1"/>
  <c r="T2297" i="1"/>
  <c r="T1957" i="1"/>
  <c r="T2000" i="1"/>
  <c r="T1161" i="1"/>
  <c r="T2240" i="1"/>
  <c r="T1559" i="1"/>
  <c r="T1222" i="1"/>
  <c r="T906" i="1"/>
  <c r="T1017" i="1"/>
  <c r="T1088" i="1"/>
  <c r="T2155" i="1"/>
  <c r="T2366" i="1"/>
  <c r="T2159" i="1"/>
  <c r="T1068" i="1"/>
  <c r="T770" i="1"/>
  <c r="T2292" i="1"/>
  <c r="T1419" i="1"/>
  <c r="T2067" i="1"/>
  <c r="T1768" i="1"/>
  <c r="T1815" i="1"/>
  <c r="T2390" i="1"/>
  <c r="T2254" i="1"/>
  <c r="T968" i="1"/>
  <c r="T1211" i="1"/>
  <c r="T1773" i="1"/>
  <c r="T920" i="1"/>
  <c r="T2325" i="1"/>
  <c r="T1850" i="1"/>
  <c r="T2309" i="1"/>
  <c r="T2329" i="1"/>
  <c r="T2418" i="1"/>
  <c r="T2436" i="1"/>
  <c r="T704" i="1"/>
  <c r="T1767" i="1"/>
  <c r="T923" i="1"/>
  <c r="T1237" i="1"/>
  <c r="T1879" i="1"/>
  <c r="T2498" i="1"/>
  <c r="T2559" i="1"/>
  <c r="T1495" i="1"/>
  <c r="T711" i="1"/>
  <c r="T1302" i="1"/>
  <c r="T2359" i="1"/>
  <c r="T1605" i="1"/>
  <c r="T1024" i="1"/>
  <c r="T1725" i="1"/>
  <c r="T1690" i="1"/>
  <c r="T756" i="1"/>
  <c r="T600" i="1"/>
  <c r="T2088" i="1"/>
  <c r="T2384" i="1"/>
  <c r="T2289" i="1"/>
  <c r="T2124" i="1"/>
  <c r="T991" i="1"/>
  <c r="T1567" i="1"/>
  <c r="T1148" i="1"/>
  <c r="T2080" i="1"/>
  <c r="T2127" i="1"/>
  <c r="T1424" i="1"/>
  <c r="T1209" i="1"/>
  <c r="T1560" i="1"/>
  <c r="T1280" i="1"/>
  <c r="T1853" i="1"/>
  <c r="T1139" i="1"/>
  <c r="T2131" i="1"/>
  <c r="T1385" i="1"/>
  <c r="T1588" i="1"/>
  <c r="T1359" i="1"/>
  <c r="T1467" i="1"/>
  <c r="T1689" i="1"/>
  <c r="T1646" i="1"/>
  <c r="T1375" i="1"/>
  <c r="T1134" i="1"/>
  <c r="T1494" i="1"/>
  <c r="T2109" i="1"/>
  <c r="T2204" i="1"/>
  <c r="T1738" i="1"/>
  <c r="T1336" i="1"/>
  <c r="T1565" i="1"/>
  <c r="T569" i="1"/>
  <c r="T1983" i="1"/>
  <c r="T2360" i="1"/>
  <c r="T587" i="1"/>
  <c r="T1162" i="1"/>
  <c r="T655" i="1"/>
  <c r="T1935" i="1"/>
  <c r="T2011" i="1"/>
  <c r="T2134" i="1"/>
  <c r="T1792" i="1"/>
  <c r="T1192" i="1"/>
  <c r="T1084" i="1"/>
  <c r="T1501" i="1"/>
  <c r="T1228" i="1"/>
  <c r="T705" i="1"/>
  <c r="T1298" i="1"/>
  <c r="T1995" i="1"/>
  <c r="T1522" i="1"/>
  <c r="T2063" i="1"/>
  <c r="T1386" i="1"/>
  <c r="T748" i="1"/>
  <c r="T2300" i="1"/>
  <c r="T2465" i="1"/>
  <c r="T2105" i="1"/>
  <c r="T2507" i="1"/>
  <c r="T1669" i="1"/>
  <c r="T1433" i="1"/>
  <c r="T813" i="1"/>
  <c r="T1124" i="1"/>
  <c r="T1641" i="1"/>
  <c r="T827" i="1"/>
  <c r="T1493" i="1"/>
  <c r="T955" i="1"/>
  <c r="T2445" i="1"/>
  <c r="T1239" i="1"/>
  <c r="T1676" i="1"/>
  <c r="T2129" i="1"/>
  <c r="T899" i="1"/>
  <c r="T1973" i="1"/>
  <c r="T2526" i="1"/>
  <c r="T1713" i="1"/>
  <c r="T709" i="1"/>
  <c r="T1863" i="1"/>
  <c r="T1533" i="1"/>
  <c r="T768" i="1"/>
  <c r="T852" i="1"/>
  <c r="T2463" i="1"/>
  <c r="T1406" i="1"/>
  <c r="T976" i="1"/>
  <c r="T2273" i="1"/>
  <c r="T1926" i="1"/>
  <c r="T1397" i="1"/>
  <c r="T653" i="1"/>
  <c r="T962" i="1"/>
  <c r="T1261" i="1"/>
  <c r="T1959" i="1"/>
  <c r="T638" i="1"/>
  <c r="T2194" i="1"/>
  <c r="T1785" i="1"/>
  <c r="T2255" i="1"/>
  <c r="T1719" i="1"/>
  <c r="T716" i="1"/>
  <c r="T627" i="1"/>
  <c r="T1552" i="1"/>
  <c r="T2453" i="1"/>
  <c r="T2004" i="1"/>
  <c r="T1002" i="1"/>
  <c r="T699" i="1"/>
  <c r="T1947" i="1"/>
  <c r="T631" i="1"/>
  <c r="T1532" i="1"/>
  <c r="T1452" i="1"/>
  <c r="T1456" i="1"/>
  <c r="T1479" i="1"/>
  <c r="T1811" i="1"/>
  <c r="T2087" i="1"/>
  <c r="T1521" i="1"/>
  <c r="T2447" i="1"/>
  <c r="T1430" i="1"/>
  <c r="T1760" i="1"/>
  <c r="T1685" i="1"/>
  <c r="T2509" i="1"/>
  <c r="T2563" i="1"/>
  <c r="T2271" i="1"/>
  <c r="T1353" i="1"/>
  <c r="T1511" i="1"/>
  <c r="T953" i="1"/>
  <c r="T1673" i="1"/>
  <c r="T1087" i="1"/>
  <c r="T2060" i="1"/>
  <c r="T1711" i="1"/>
  <c r="T847" i="1"/>
  <c r="T2043" i="1"/>
  <c r="T1076" i="1"/>
  <c r="T951" i="1"/>
  <c r="T728" i="1"/>
  <c r="T2275" i="1"/>
  <c r="T1326" i="1"/>
  <c r="T1999" i="1"/>
  <c r="T2287" i="1"/>
  <c r="T1072" i="1"/>
  <c r="T2523" i="1"/>
  <c r="T2383" i="1"/>
  <c r="T1241" i="1"/>
  <c r="T1356" i="1"/>
  <c r="T1438" i="1"/>
  <c r="T2099" i="1"/>
  <c r="T2219" i="1"/>
  <c r="T2500" i="1"/>
  <c r="T779" i="1"/>
  <c r="T980" i="1"/>
  <c r="T2562" i="1"/>
  <c r="T1232" i="1"/>
  <c r="T2174" i="1"/>
  <c r="T2332" i="1"/>
  <c r="T2261" i="1"/>
  <c r="T1391" i="1"/>
  <c r="T610" i="1"/>
  <c r="T2464" i="1"/>
  <c r="T2211" i="1"/>
  <c r="T796" i="1"/>
  <c r="T1591" i="1"/>
  <c r="T1759" i="1"/>
  <c r="T1980" i="1"/>
  <c r="T1278" i="1"/>
  <c r="T2144" i="1"/>
  <c r="T1411" i="1"/>
  <c r="T2249" i="1"/>
  <c r="T2186" i="1"/>
  <c r="T2438" i="1"/>
  <c r="T2259" i="1"/>
  <c r="T1732" i="1"/>
  <c r="T1582" i="1"/>
  <c r="T2501" i="1"/>
  <c r="T2166" i="1"/>
  <c r="T1505" i="1"/>
  <c r="T1168" i="1"/>
  <c r="T777" i="1"/>
  <c r="T1544" i="1"/>
  <c r="T2480" i="1"/>
  <c r="T2580" i="1"/>
  <c r="T2573" i="1"/>
  <c r="T2576" i="1"/>
  <c r="T2572" i="1"/>
  <c r="T2581" i="1"/>
  <c r="T2578" i="1"/>
  <c r="T2575" i="1"/>
  <c r="T2571" i="1"/>
  <c r="T2577" i="1"/>
  <c r="T2579" i="1"/>
  <c r="T2574" i="1"/>
  <c r="C437" i="1" l="1"/>
  <c r="D36" i="1" s="1"/>
  <c r="I443" i="1"/>
  <c r="I446" i="1" s="1"/>
  <c r="I450" i="1" s="1"/>
  <c r="H474" i="1" s="1"/>
  <c r="C497" i="1" s="1"/>
  <c r="C436" i="1"/>
  <c r="C36" i="1" s="1"/>
  <c r="F458" i="1" s="1"/>
  <c r="I458" i="1" l="1"/>
  <c r="I460" i="1" s="1"/>
  <c r="H458" i="1"/>
  <c r="G458" i="1"/>
  <c r="D492" i="1"/>
  <c r="D493" i="1"/>
  <c r="H476" i="1"/>
  <c r="H477" i="1"/>
  <c r="H460" i="1"/>
  <c r="I520" i="1"/>
  <c r="I517" i="1" s="1"/>
  <c r="I518" i="1" s="1"/>
  <c r="J516" i="1" s="1"/>
  <c r="G460" i="1"/>
  <c r="B492" i="1" l="1"/>
  <c r="H481" i="1"/>
  <c r="B493" i="1"/>
  <c r="A484" i="1" l="1" a="1"/>
  <c r="A484" i="1" s="1"/>
  <c r="N31" i="1"/>
  <c r="O31" i="1" s="1"/>
  <c r="P507" i="1"/>
  <c r="G499" i="1"/>
  <c r="F493" i="1"/>
  <c r="B499" i="1"/>
  <c r="F492" i="1"/>
  <c r="B501" i="1" s="1"/>
  <c r="G501" i="1" l="1"/>
  <c r="Q507" i="1"/>
  <c r="E62" i="1" l="1"/>
  <c r="B48" i="1" l="1"/>
  <c r="D62" i="1"/>
  <c r="I262" i="1"/>
  <c r="H265" i="1" l="1"/>
  <c r="H264" i="1"/>
  <c r="F62" i="1"/>
  <c r="BQ590" i="1"/>
  <c r="BN594" i="1" s="1"/>
  <c r="B49" i="1"/>
  <c r="B47" i="1"/>
  <c r="N27" i="1" l="1"/>
  <c r="O27" i="1" s="1"/>
  <c r="BK602" i="1"/>
  <c r="BK605" i="1" s="1"/>
  <c r="BR593" i="1" s="1"/>
  <c r="W259" i="1"/>
  <c r="W258" i="1"/>
  <c r="I256" i="1"/>
  <c r="J62" i="1"/>
  <c r="BO594" i="1"/>
  <c r="BN595" i="1"/>
  <c r="A251" i="1" l="1"/>
  <c r="BO595" i="1"/>
  <c r="BP594" i="1" s="1"/>
  <c r="BQ594" i="1" s="1"/>
  <c r="BN596" i="1"/>
  <c r="BP593" i="1"/>
  <c r="BR594" i="1"/>
  <c r="BO596" i="1" l="1"/>
  <c r="BN597" i="1"/>
  <c r="BR595" i="1"/>
  <c r="BR596" i="1" l="1"/>
  <c r="BP595" i="1"/>
  <c r="BQ595" i="1" s="1"/>
  <c r="BO597" i="1"/>
  <c r="BN598" i="1"/>
  <c r="BO598" i="1" l="1"/>
  <c r="BP597" i="1" s="1"/>
  <c r="BQ597" i="1" s="1"/>
  <c r="BN599" i="1"/>
  <c r="BR597" i="1"/>
  <c r="BP596" i="1"/>
  <c r="BQ596" i="1" s="1"/>
  <c r="BO599" i="1" l="1"/>
  <c r="BP598" i="1" s="1"/>
  <c r="BQ598" i="1" s="1"/>
  <c r="BN600" i="1"/>
  <c r="BR598" i="1"/>
  <c r="BO600" i="1" l="1"/>
  <c r="BP599" i="1" s="1"/>
  <c r="BQ599" i="1" s="1"/>
  <c r="BN601" i="1"/>
  <c r="BR599" i="1"/>
  <c r="BO601" i="1" l="1"/>
  <c r="BP600" i="1" s="1"/>
  <c r="BQ600" i="1" s="1"/>
  <c r="BN602" i="1"/>
  <c r="BR600" i="1"/>
  <c r="BO602" i="1" l="1"/>
  <c r="BP601" i="1" s="1"/>
  <c r="BQ601" i="1" s="1"/>
  <c r="BN603" i="1"/>
  <c r="BR601" i="1"/>
  <c r="BO603" i="1" l="1"/>
  <c r="BP602" i="1" s="1"/>
  <c r="BQ602" i="1" s="1"/>
  <c r="BN604" i="1"/>
  <c r="BR602" i="1"/>
  <c r="BO604" i="1" l="1"/>
  <c r="BP603" i="1" s="1"/>
  <c r="BQ603" i="1" s="1"/>
  <c r="BN605" i="1"/>
  <c r="BR603" i="1"/>
  <c r="BO605" i="1" l="1"/>
  <c r="BP604" i="1" s="1"/>
  <c r="BQ604" i="1" s="1"/>
  <c r="BN606" i="1"/>
  <c r="BR604" i="1"/>
  <c r="BO606" i="1" l="1"/>
  <c r="BP605" i="1" s="1"/>
  <c r="BQ605" i="1" s="1"/>
  <c r="BN607" i="1"/>
  <c r="BR605" i="1"/>
  <c r="BO607" i="1" l="1"/>
  <c r="BP606" i="1" s="1"/>
  <c r="BQ606" i="1" s="1"/>
  <c r="BN608" i="1"/>
  <c r="BR606" i="1"/>
  <c r="BO608" i="1" l="1"/>
  <c r="BP607" i="1" s="1"/>
  <c r="BQ607" i="1" s="1"/>
  <c r="BN609" i="1"/>
  <c r="BR607" i="1"/>
  <c r="BO609" i="1" l="1"/>
  <c r="BP608" i="1" s="1"/>
  <c r="BQ608" i="1" s="1"/>
  <c r="BN610" i="1"/>
  <c r="BR608" i="1"/>
  <c r="BO610" i="1" l="1"/>
  <c r="BP609" i="1" s="1"/>
  <c r="BQ609" i="1" s="1"/>
  <c r="BN611" i="1"/>
  <c r="BR609" i="1"/>
  <c r="BO611" i="1" l="1"/>
  <c r="BP610" i="1" s="1"/>
  <c r="BQ610" i="1" s="1"/>
  <c r="BN612" i="1"/>
  <c r="BR610" i="1"/>
  <c r="BO612" i="1" l="1"/>
  <c r="BP611" i="1" s="1"/>
  <c r="BQ611" i="1" s="1"/>
  <c r="BN613" i="1"/>
  <c r="BR611" i="1"/>
  <c r="BO613" i="1" l="1"/>
  <c r="BP612" i="1" s="1"/>
  <c r="BQ612" i="1" s="1"/>
  <c r="BN614" i="1"/>
  <c r="BR612" i="1"/>
  <c r="BO614" i="1" l="1"/>
  <c r="BP613" i="1" s="1"/>
  <c r="BQ613" i="1" s="1"/>
  <c r="BN615" i="1"/>
  <c r="BR613" i="1"/>
  <c r="BO615" i="1" l="1"/>
  <c r="BP614" i="1" s="1"/>
  <c r="BQ614" i="1" s="1"/>
  <c r="BN616" i="1"/>
  <c r="BR614" i="1"/>
  <c r="BO616" i="1" l="1"/>
  <c r="BP615" i="1" s="1"/>
  <c r="BQ615" i="1" s="1"/>
  <c r="BN617" i="1"/>
  <c r="BR615" i="1"/>
  <c r="BO617" i="1" l="1"/>
  <c r="BP616" i="1" s="1"/>
  <c r="BQ616" i="1" s="1"/>
  <c r="BN618" i="1"/>
  <c r="BR616" i="1"/>
  <c r="BO618" i="1" l="1"/>
  <c r="BP617" i="1" s="1"/>
  <c r="BQ617" i="1" s="1"/>
  <c r="BN619" i="1"/>
  <c r="BR617" i="1"/>
  <c r="BO619" i="1" l="1"/>
  <c r="BP618" i="1" s="1"/>
  <c r="BQ618" i="1" s="1"/>
  <c r="BN620" i="1"/>
  <c r="BR618" i="1"/>
  <c r="BO620" i="1" l="1"/>
  <c r="BP619" i="1" s="1"/>
  <c r="BQ619" i="1" s="1"/>
  <c r="BN621" i="1"/>
  <c r="BR619" i="1"/>
  <c r="BO621" i="1" l="1"/>
  <c r="BP620" i="1" s="1"/>
  <c r="BQ620" i="1" s="1"/>
  <c r="BN622" i="1"/>
  <c r="BR620" i="1"/>
  <c r="BO622" i="1" l="1"/>
  <c r="BP621" i="1" s="1"/>
  <c r="BQ621" i="1" s="1"/>
  <c r="BN623" i="1"/>
  <c r="BR621" i="1"/>
  <c r="BO623" i="1" l="1"/>
  <c r="BP622" i="1" s="1"/>
  <c r="BQ622" i="1" s="1"/>
  <c r="BN624" i="1"/>
  <c r="BR622" i="1"/>
  <c r="BO624" i="1" l="1"/>
  <c r="BP623" i="1" s="1"/>
  <c r="BQ623" i="1" s="1"/>
  <c r="BN625" i="1"/>
  <c r="BR623" i="1"/>
  <c r="BO625" i="1" l="1"/>
  <c r="BP624" i="1" s="1"/>
  <c r="BQ624" i="1" s="1"/>
  <c r="BN626" i="1"/>
  <c r="BR624" i="1"/>
  <c r="BO626" i="1" l="1"/>
  <c r="BP625" i="1" s="1"/>
  <c r="BQ625" i="1" s="1"/>
  <c r="BN627" i="1"/>
  <c r="BR625" i="1"/>
  <c r="BO627" i="1" l="1"/>
  <c r="BP626" i="1" s="1"/>
  <c r="BQ626" i="1" s="1"/>
  <c r="BN628" i="1"/>
  <c r="BR626" i="1"/>
  <c r="BO628" i="1" l="1"/>
  <c r="BP627" i="1" s="1"/>
  <c r="BQ627" i="1" s="1"/>
  <c r="BN629" i="1"/>
  <c r="BR627" i="1"/>
  <c r="BO629" i="1" l="1"/>
  <c r="BP628" i="1" s="1"/>
  <c r="BQ628" i="1" s="1"/>
  <c r="BN630" i="1"/>
  <c r="BR628" i="1"/>
  <c r="BO630" i="1" l="1"/>
  <c r="BP629" i="1" s="1"/>
  <c r="BQ629" i="1" s="1"/>
  <c r="BN631" i="1"/>
  <c r="BR629" i="1"/>
  <c r="BO631" i="1" l="1"/>
  <c r="BP630" i="1" s="1"/>
  <c r="BQ630" i="1" s="1"/>
  <c r="BN632" i="1"/>
  <c r="BR630" i="1"/>
  <c r="BO632" i="1" l="1"/>
  <c r="BP631" i="1" s="1"/>
  <c r="BQ631" i="1" s="1"/>
  <c r="BN633" i="1"/>
  <c r="BR631" i="1"/>
  <c r="BO633" i="1" l="1"/>
  <c r="BP632" i="1" s="1"/>
  <c r="BQ632" i="1" s="1"/>
  <c r="BN634" i="1"/>
  <c r="BR632" i="1"/>
  <c r="BO634" i="1" l="1"/>
  <c r="BP633" i="1" s="1"/>
  <c r="BQ633" i="1" s="1"/>
  <c r="BN635" i="1"/>
  <c r="BR633" i="1"/>
  <c r="BO635" i="1" l="1"/>
  <c r="BP634" i="1" s="1"/>
  <c r="BQ634" i="1" s="1"/>
  <c r="BN636" i="1"/>
  <c r="BR634" i="1"/>
  <c r="BO636" i="1" l="1"/>
  <c r="BP635" i="1" s="1"/>
  <c r="BQ635" i="1" s="1"/>
  <c r="BN637" i="1"/>
  <c r="BR635" i="1"/>
  <c r="BO637" i="1" l="1"/>
  <c r="BP636" i="1" s="1"/>
  <c r="BQ636" i="1" s="1"/>
  <c r="BN638" i="1"/>
  <c r="BR636" i="1"/>
  <c r="BO638" i="1" l="1"/>
  <c r="BP637" i="1" s="1"/>
  <c r="BQ637" i="1" s="1"/>
  <c r="BN639" i="1"/>
  <c r="BR637" i="1"/>
  <c r="BO639" i="1" l="1"/>
  <c r="BP638" i="1" s="1"/>
  <c r="BQ638" i="1" s="1"/>
  <c r="BN640" i="1"/>
  <c r="BR638" i="1"/>
  <c r="BO640" i="1" l="1"/>
  <c r="BP639" i="1" s="1"/>
  <c r="BQ639" i="1" s="1"/>
  <c r="BN641" i="1"/>
  <c r="BR639" i="1"/>
  <c r="BO641" i="1" l="1"/>
  <c r="BP640" i="1" s="1"/>
  <c r="BQ640" i="1" s="1"/>
  <c r="BN642" i="1"/>
  <c r="BR640" i="1"/>
  <c r="BO642" i="1" l="1"/>
  <c r="BP641" i="1" s="1"/>
  <c r="BQ641" i="1" s="1"/>
  <c r="BN643" i="1"/>
  <c r="BR641" i="1"/>
  <c r="BO643" i="1" l="1"/>
  <c r="BP642" i="1" s="1"/>
  <c r="BQ642" i="1" s="1"/>
  <c r="BN644" i="1"/>
  <c r="BR642" i="1"/>
  <c r="BO644" i="1" l="1"/>
  <c r="BP643" i="1" s="1"/>
  <c r="BQ643" i="1" s="1"/>
  <c r="BN645" i="1"/>
  <c r="BR643" i="1"/>
  <c r="BO645" i="1" l="1"/>
  <c r="BP644" i="1" s="1"/>
  <c r="BQ644" i="1" s="1"/>
  <c r="BN646" i="1"/>
  <c r="BR644" i="1"/>
  <c r="BO646" i="1" l="1"/>
  <c r="BP645" i="1" s="1"/>
  <c r="BQ645" i="1" s="1"/>
  <c r="BN647" i="1"/>
  <c r="BR645" i="1"/>
  <c r="BO647" i="1" l="1"/>
  <c r="BP646" i="1" s="1"/>
  <c r="BQ646" i="1" s="1"/>
  <c r="BN648" i="1"/>
  <c r="BR646" i="1"/>
  <c r="BO648" i="1" l="1"/>
  <c r="BP647" i="1" s="1"/>
  <c r="BQ647" i="1" s="1"/>
  <c r="BN649" i="1"/>
  <c r="BR647" i="1"/>
  <c r="BO649" i="1" l="1"/>
  <c r="BP648" i="1" s="1"/>
  <c r="BQ648" i="1" s="1"/>
  <c r="BN650" i="1"/>
  <c r="BR648" i="1"/>
  <c r="BO650" i="1" l="1"/>
  <c r="BP649" i="1" s="1"/>
  <c r="BQ649" i="1" s="1"/>
  <c r="BN651" i="1"/>
  <c r="BR649" i="1"/>
  <c r="BO651" i="1" l="1"/>
  <c r="BP650" i="1" s="1"/>
  <c r="BQ650" i="1" s="1"/>
  <c r="BN652" i="1"/>
  <c r="BR650" i="1"/>
  <c r="BO652" i="1" l="1"/>
  <c r="BP651" i="1" s="1"/>
  <c r="BQ651" i="1" s="1"/>
  <c r="BN653" i="1"/>
  <c r="BR651" i="1"/>
  <c r="BO653" i="1" l="1"/>
  <c r="BP652" i="1" s="1"/>
  <c r="BQ652" i="1" s="1"/>
  <c r="BN654" i="1"/>
  <c r="BR652" i="1"/>
  <c r="BO654" i="1" l="1"/>
  <c r="BP653" i="1" s="1"/>
  <c r="BQ653" i="1" s="1"/>
  <c r="BN655" i="1"/>
  <c r="BR653" i="1"/>
  <c r="BO655" i="1" l="1"/>
  <c r="BP654" i="1" s="1"/>
  <c r="BQ654" i="1" s="1"/>
  <c r="BN656" i="1"/>
  <c r="BR654" i="1"/>
  <c r="BO656" i="1" l="1"/>
  <c r="BP655" i="1" s="1"/>
  <c r="BQ655" i="1" s="1"/>
  <c r="BN657" i="1"/>
  <c r="BR655" i="1"/>
  <c r="BO657" i="1" l="1"/>
  <c r="BP656" i="1" s="1"/>
  <c r="BQ656" i="1" s="1"/>
  <c r="BN658" i="1"/>
  <c r="BR656" i="1"/>
  <c r="BO658" i="1" l="1"/>
  <c r="BP657" i="1" s="1"/>
  <c r="BQ657" i="1" s="1"/>
  <c r="BN659" i="1"/>
  <c r="BR657" i="1"/>
  <c r="BO659" i="1" l="1"/>
  <c r="BP658" i="1" s="1"/>
  <c r="BQ658" i="1" s="1"/>
  <c r="BN660" i="1"/>
  <c r="BR658" i="1"/>
  <c r="BO660" i="1" l="1"/>
  <c r="BP659" i="1" s="1"/>
  <c r="BQ659" i="1" s="1"/>
  <c r="BN661" i="1"/>
  <c r="BR659" i="1"/>
  <c r="BO661" i="1" l="1"/>
  <c r="BP660" i="1" s="1"/>
  <c r="BQ660" i="1" s="1"/>
  <c r="BN662" i="1"/>
  <c r="BR660" i="1"/>
  <c r="BO662" i="1" l="1"/>
  <c r="BP661" i="1" s="1"/>
  <c r="BQ661" i="1" s="1"/>
  <c r="BN663" i="1"/>
  <c r="BR661" i="1"/>
  <c r="BO663" i="1" l="1"/>
  <c r="BP662" i="1" s="1"/>
  <c r="BQ662" i="1" s="1"/>
  <c r="BN664" i="1"/>
  <c r="BR662" i="1"/>
  <c r="BO664" i="1" l="1"/>
  <c r="BP663" i="1" s="1"/>
  <c r="BQ663" i="1" s="1"/>
  <c r="BN665" i="1"/>
  <c r="BR663" i="1"/>
  <c r="BO665" i="1" l="1"/>
  <c r="BP664" i="1" s="1"/>
  <c r="BQ664" i="1" s="1"/>
  <c r="BN666" i="1"/>
  <c r="BR664" i="1"/>
  <c r="BO666" i="1" l="1"/>
  <c r="BP665" i="1" s="1"/>
  <c r="BQ665" i="1" s="1"/>
  <c r="BN667" i="1"/>
  <c r="BR665" i="1"/>
  <c r="BO667" i="1" l="1"/>
  <c r="BP666" i="1" s="1"/>
  <c r="BQ666" i="1" s="1"/>
  <c r="BN668" i="1"/>
  <c r="BR666" i="1"/>
  <c r="BO668" i="1" l="1"/>
  <c r="BP667" i="1" s="1"/>
  <c r="BQ667" i="1" s="1"/>
  <c r="BN669" i="1"/>
  <c r="BR667" i="1"/>
  <c r="BO669" i="1" l="1"/>
  <c r="BP668" i="1" s="1"/>
  <c r="BQ668" i="1" s="1"/>
  <c r="BN670" i="1"/>
  <c r="BR668" i="1"/>
  <c r="BO670" i="1" l="1"/>
  <c r="BP669" i="1" s="1"/>
  <c r="BQ669" i="1" s="1"/>
  <c r="BN671" i="1"/>
  <c r="BR669" i="1"/>
  <c r="BO671" i="1" l="1"/>
  <c r="BP670" i="1" s="1"/>
  <c r="BQ670" i="1" s="1"/>
  <c r="BN672" i="1"/>
  <c r="BR670" i="1"/>
  <c r="BO672" i="1" l="1"/>
  <c r="BP671" i="1" s="1"/>
  <c r="BQ671" i="1" s="1"/>
  <c r="BN673" i="1"/>
  <c r="BR671" i="1"/>
  <c r="BO673" i="1" l="1"/>
  <c r="BP672" i="1" s="1"/>
  <c r="BQ672" i="1" s="1"/>
  <c r="BN674" i="1"/>
  <c r="BR672" i="1"/>
  <c r="BO674" i="1" l="1"/>
  <c r="BP673" i="1" s="1"/>
  <c r="BQ673" i="1" s="1"/>
  <c r="BN675" i="1"/>
  <c r="BR673" i="1"/>
  <c r="BO675" i="1" l="1"/>
  <c r="BP674" i="1" s="1"/>
  <c r="BQ674" i="1" s="1"/>
  <c r="BN676" i="1"/>
  <c r="BR674" i="1"/>
  <c r="BO676" i="1" l="1"/>
  <c r="BP675" i="1" s="1"/>
  <c r="BQ675" i="1" s="1"/>
  <c r="BN677" i="1"/>
  <c r="BR675" i="1"/>
  <c r="BO677" i="1" l="1"/>
  <c r="BP676" i="1" s="1"/>
  <c r="BQ676" i="1" s="1"/>
  <c r="BN678" i="1"/>
  <c r="BR676" i="1"/>
  <c r="BO678" i="1" l="1"/>
  <c r="BP677" i="1" s="1"/>
  <c r="BQ677" i="1" s="1"/>
  <c r="BN679" i="1"/>
  <c r="BR677" i="1"/>
  <c r="BO679" i="1" l="1"/>
  <c r="BP678" i="1" s="1"/>
  <c r="BQ678" i="1" s="1"/>
  <c r="BN680" i="1"/>
  <c r="BR678" i="1"/>
  <c r="BO680" i="1" l="1"/>
  <c r="BP679" i="1" s="1"/>
  <c r="BQ679" i="1" s="1"/>
  <c r="BN681" i="1"/>
  <c r="BR679" i="1"/>
  <c r="BO681" i="1" l="1"/>
  <c r="BP680" i="1" s="1"/>
  <c r="BQ680" i="1" s="1"/>
  <c r="BN682" i="1"/>
  <c r="BR680" i="1"/>
  <c r="BO682" i="1" l="1"/>
  <c r="BP681" i="1" s="1"/>
  <c r="BQ681" i="1" s="1"/>
  <c r="BN683" i="1"/>
  <c r="BR681" i="1"/>
  <c r="BO683" i="1" l="1"/>
  <c r="BP682" i="1" s="1"/>
  <c r="BQ682" i="1" s="1"/>
  <c r="BN684" i="1"/>
  <c r="BR682" i="1"/>
  <c r="BO684" i="1" l="1"/>
  <c r="BP683" i="1" s="1"/>
  <c r="BQ683" i="1" s="1"/>
  <c r="BN685" i="1"/>
  <c r="BR683" i="1"/>
  <c r="BO685" i="1" l="1"/>
  <c r="BP684" i="1" s="1"/>
  <c r="BQ684" i="1" s="1"/>
  <c r="BN686" i="1"/>
  <c r="BR684" i="1"/>
  <c r="BO686" i="1" l="1"/>
  <c r="BP685" i="1" s="1"/>
  <c r="BQ685" i="1" s="1"/>
  <c r="BN687" i="1"/>
  <c r="BR685" i="1"/>
  <c r="BO687" i="1" l="1"/>
  <c r="BP686" i="1" s="1"/>
  <c r="BQ686" i="1" s="1"/>
  <c r="BN688" i="1"/>
  <c r="BR686" i="1"/>
  <c r="BO688" i="1" l="1"/>
  <c r="BP687" i="1" s="1"/>
  <c r="BQ687" i="1" s="1"/>
  <c r="BN689" i="1"/>
  <c r="BR687" i="1"/>
  <c r="BO689" i="1" l="1"/>
  <c r="BP688" i="1" s="1"/>
  <c r="BQ688" i="1" s="1"/>
  <c r="BN690" i="1"/>
  <c r="BR688" i="1"/>
  <c r="BO690" i="1" l="1"/>
  <c r="BP689" i="1" s="1"/>
  <c r="BQ689" i="1" s="1"/>
  <c r="BN691" i="1"/>
  <c r="BR689" i="1"/>
  <c r="BO691" i="1" l="1"/>
  <c r="BP690" i="1" s="1"/>
  <c r="BQ690" i="1" s="1"/>
  <c r="BN692" i="1"/>
  <c r="BR690" i="1"/>
  <c r="BO692" i="1" l="1"/>
  <c r="BP691" i="1" s="1"/>
  <c r="BQ691" i="1" s="1"/>
  <c r="BN693" i="1"/>
  <c r="BR691" i="1"/>
  <c r="BO693" i="1" l="1"/>
  <c r="BP692" i="1" s="1"/>
  <c r="BQ692" i="1" s="1"/>
  <c r="BN694" i="1"/>
  <c r="BR692" i="1"/>
  <c r="BO694" i="1" l="1"/>
  <c r="BP693" i="1" s="1"/>
  <c r="BQ693" i="1" s="1"/>
  <c r="BN695" i="1"/>
  <c r="BR693" i="1"/>
  <c r="BO695" i="1" l="1"/>
  <c r="BP694" i="1" s="1"/>
  <c r="BQ694" i="1" s="1"/>
  <c r="BN696" i="1"/>
  <c r="BR694" i="1"/>
  <c r="BO696" i="1" l="1"/>
  <c r="BP695" i="1" s="1"/>
  <c r="BQ695" i="1" s="1"/>
  <c r="BN697" i="1"/>
  <c r="BR695" i="1"/>
  <c r="BO697" i="1" l="1"/>
  <c r="BP696" i="1" s="1"/>
  <c r="BQ696" i="1" s="1"/>
  <c r="BN698" i="1"/>
  <c r="BR696" i="1"/>
  <c r="BO698" i="1" l="1"/>
  <c r="BP697" i="1" s="1"/>
  <c r="BQ697" i="1" s="1"/>
  <c r="BN699" i="1"/>
  <c r="BR697" i="1"/>
  <c r="BO699" i="1" l="1"/>
  <c r="BP698" i="1" s="1"/>
  <c r="BQ698" i="1" s="1"/>
  <c r="BN700" i="1"/>
  <c r="BR698" i="1"/>
  <c r="BO700" i="1" l="1"/>
  <c r="BP699" i="1" s="1"/>
  <c r="BQ699" i="1" s="1"/>
  <c r="BN701" i="1"/>
  <c r="BR699" i="1"/>
  <c r="BO701" i="1" l="1"/>
  <c r="BP700" i="1" s="1"/>
  <c r="BQ700" i="1" s="1"/>
  <c r="BN702" i="1"/>
  <c r="BR700" i="1"/>
  <c r="BO702" i="1" l="1"/>
  <c r="BP701" i="1" s="1"/>
  <c r="BQ701" i="1" s="1"/>
  <c r="BN703" i="1"/>
  <c r="BR701" i="1"/>
  <c r="BO703" i="1" l="1"/>
  <c r="BP702" i="1" s="1"/>
  <c r="BQ702" i="1" s="1"/>
  <c r="BN704" i="1"/>
  <c r="BR702" i="1"/>
  <c r="BO704" i="1" l="1"/>
  <c r="BP703" i="1" s="1"/>
  <c r="BQ703" i="1" s="1"/>
  <c r="BN705" i="1"/>
  <c r="BR703" i="1"/>
  <c r="BO705" i="1" l="1"/>
  <c r="BP704" i="1" s="1"/>
  <c r="BQ704" i="1" s="1"/>
  <c r="BN706" i="1"/>
  <c r="BR704" i="1"/>
  <c r="BO706" i="1" l="1"/>
  <c r="BP705" i="1" s="1"/>
  <c r="BQ705" i="1" s="1"/>
  <c r="BN707" i="1"/>
  <c r="BR705" i="1"/>
  <c r="BO707" i="1" l="1"/>
  <c r="BP706" i="1" s="1"/>
  <c r="BQ706" i="1" s="1"/>
  <c r="BN708" i="1"/>
  <c r="BR706" i="1"/>
  <c r="BO708" i="1" l="1"/>
  <c r="BP707" i="1" s="1"/>
  <c r="BQ707" i="1" s="1"/>
  <c r="BN709" i="1"/>
  <c r="BR707" i="1"/>
  <c r="BO709" i="1" l="1"/>
  <c r="BP708" i="1" s="1"/>
  <c r="BQ708" i="1" s="1"/>
  <c r="BN710" i="1"/>
  <c r="BR708" i="1"/>
  <c r="BO710" i="1" l="1"/>
  <c r="BP709" i="1" s="1"/>
  <c r="BQ709" i="1" s="1"/>
  <c r="BN711" i="1"/>
  <c r="BR709" i="1"/>
  <c r="BO711" i="1" l="1"/>
  <c r="BP710" i="1" s="1"/>
  <c r="BQ710" i="1" s="1"/>
  <c r="BN712" i="1"/>
  <c r="BR710" i="1"/>
  <c r="BO712" i="1" l="1"/>
  <c r="BP711" i="1" s="1"/>
  <c r="BQ711" i="1" s="1"/>
  <c r="BN713" i="1"/>
  <c r="BR711" i="1"/>
  <c r="BO713" i="1" l="1"/>
  <c r="BP712" i="1" s="1"/>
  <c r="BQ712" i="1" s="1"/>
  <c r="BN714" i="1"/>
  <c r="BR712" i="1"/>
  <c r="BO714" i="1" l="1"/>
  <c r="BP713" i="1" s="1"/>
  <c r="BQ713" i="1" s="1"/>
  <c r="BN715" i="1"/>
  <c r="BR713" i="1"/>
  <c r="BO715" i="1" l="1"/>
  <c r="BP714" i="1" s="1"/>
  <c r="BQ714" i="1" s="1"/>
  <c r="BN716" i="1"/>
  <c r="BR714" i="1"/>
  <c r="BO716" i="1" l="1"/>
  <c r="BP715" i="1" s="1"/>
  <c r="BQ715" i="1" s="1"/>
  <c r="BN717" i="1"/>
  <c r="BR715" i="1"/>
  <c r="BO717" i="1" l="1"/>
  <c r="BP716" i="1" s="1"/>
  <c r="BQ716" i="1" s="1"/>
  <c r="BN718" i="1"/>
  <c r="BR716" i="1"/>
  <c r="BO718" i="1" l="1"/>
  <c r="BP717" i="1" s="1"/>
  <c r="BQ717" i="1" s="1"/>
  <c r="BN719" i="1"/>
  <c r="BR717" i="1"/>
  <c r="BO719" i="1" l="1"/>
  <c r="BP718" i="1" s="1"/>
  <c r="BQ718" i="1" s="1"/>
  <c r="BN720" i="1"/>
  <c r="BR718" i="1"/>
  <c r="BO720" i="1" l="1"/>
  <c r="BP719" i="1" s="1"/>
  <c r="BQ719" i="1" s="1"/>
  <c r="BN721" i="1"/>
  <c r="BR719" i="1"/>
  <c r="BO721" i="1" l="1"/>
  <c r="BP720" i="1" s="1"/>
  <c r="BQ720" i="1" s="1"/>
  <c r="BN722" i="1"/>
  <c r="BR720" i="1"/>
  <c r="BO722" i="1" l="1"/>
  <c r="BP721" i="1" s="1"/>
  <c r="BQ721" i="1" s="1"/>
  <c r="BN723" i="1"/>
  <c r="BR721" i="1"/>
  <c r="BO723" i="1" l="1"/>
  <c r="BP722" i="1" s="1"/>
  <c r="BQ722" i="1" s="1"/>
  <c r="BN724" i="1"/>
  <c r="BR722" i="1"/>
  <c r="BO724" i="1" l="1"/>
  <c r="BP723" i="1" s="1"/>
  <c r="BQ723" i="1" s="1"/>
  <c r="BN725" i="1"/>
  <c r="BR723" i="1"/>
  <c r="BO725" i="1" l="1"/>
  <c r="BP724" i="1" s="1"/>
  <c r="BQ724" i="1" s="1"/>
  <c r="BN726" i="1"/>
  <c r="BR724" i="1"/>
  <c r="BO726" i="1" l="1"/>
  <c r="BP725" i="1" s="1"/>
  <c r="BQ725" i="1" s="1"/>
  <c r="BN727" i="1"/>
  <c r="BR725" i="1"/>
  <c r="BO727" i="1" l="1"/>
  <c r="BP726" i="1" s="1"/>
  <c r="BQ726" i="1" s="1"/>
  <c r="BN728" i="1"/>
  <c r="BR726" i="1"/>
  <c r="BO728" i="1" l="1"/>
  <c r="BP727" i="1" s="1"/>
  <c r="BQ727" i="1" s="1"/>
  <c r="BN729" i="1"/>
  <c r="BR727" i="1"/>
  <c r="BO729" i="1" l="1"/>
  <c r="BP728" i="1" s="1"/>
  <c r="BQ728" i="1" s="1"/>
  <c r="BN730" i="1"/>
  <c r="BR728" i="1"/>
  <c r="BO730" i="1" l="1"/>
  <c r="BP729" i="1" s="1"/>
  <c r="BQ729" i="1" s="1"/>
  <c r="BN731" i="1"/>
  <c r="BR729" i="1"/>
  <c r="BO731" i="1" l="1"/>
  <c r="BP730" i="1" s="1"/>
  <c r="BQ730" i="1" s="1"/>
  <c r="BN732" i="1"/>
  <c r="BR730" i="1"/>
  <c r="BO732" i="1" l="1"/>
  <c r="BP731" i="1" s="1"/>
  <c r="BQ731" i="1" s="1"/>
  <c r="BN733" i="1"/>
  <c r="BR731" i="1"/>
  <c r="BO733" i="1" l="1"/>
  <c r="BP732" i="1" s="1"/>
  <c r="BQ732" i="1" s="1"/>
  <c r="BN734" i="1"/>
  <c r="BR732" i="1"/>
  <c r="BO734" i="1" l="1"/>
  <c r="BP733" i="1" s="1"/>
  <c r="BQ733" i="1" s="1"/>
  <c r="BN735" i="1"/>
  <c r="BR733" i="1"/>
  <c r="BO735" i="1" l="1"/>
  <c r="BP734" i="1" s="1"/>
  <c r="BQ734" i="1" s="1"/>
  <c r="BN736" i="1"/>
  <c r="BR734" i="1"/>
  <c r="BO736" i="1" l="1"/>
  <c r="BP735" i="1" s="1"/>
  <c r="BQ735" i="1" s="1"/>
  <c r="BN737" i="1"/>
  <c r="BR735" i="1"/>
  <c r="BO737" i="1" l="1"/>
  <c r="BP736" i="1" s="1"/>
  <c r="BQ736" i="1" s="1"/>
  <c r="BN738" i="1"/>
  <c r="BR736" i="1"/>
  <c r="BO738" i="1" l="1"/>
  <c r="BP737" i="1" s="1"/>
  <c r="BQ737" i="1" s="1"/>
  <c r="BN739" i="1"/>
  <c r="BR737" i="1"/>
  <c r="BO739" i="1" l="1"/>
  <c r="BP738" i="1" s="1"/>
  <c r="BQ738" i="1" s="1"/>
  <c r="BN740" i="1"/>
  <c r="BR738" i="1"/>
  <c r="BO740" i="1" l="1"/>
  <c r="BP739" i="1" s="1"/>
  <c r="BQ739" i="1" s="1"/>
  <c r="BN741" i="1"/>
  <c r="BR739" i="1"/>
  <c r="BO741" i="1" l="1"/>
  <c r="BP740" i="1" s="1"/>
  <c r="BQ740" i="1" s="1"/>
  <c r="BN742" i="1"/>
  <c r="BR740" i="1"/>
  <c r="BO742" i="1" l="1"/>
  <c r="BP741" i="1" s="1"/>
  <c r="BQ741" i="1" s="1"/>
  <c r="BN743" i="1"/>
  <c r="BR741" i="1"/>
  <c r="BO743" i="1" l="1"/>
  <c r="BP742" i="1" s="1"/>
  <c r="BQ742" i="1" s="1"/>
  <c r="BN744" i="1"/>
  <c r="BR742" i="1"/>
  <c r="BO744" i="1" l="1"/>
  <c r="BP743" i="1" s="1"/>
  <c r="BQ743" i="1" s="1"/>
  <c r="BN745" i="1"/>
  <c r="BR743" i="1"/>
  <c r="BO745" i="1" l="1"/>
  <c r="BP744" i="1" s="1"/>
  <c r="BQ744" i="1" s="1"/>
  <c r="BN746" i="1"/>
  <c r="BR744" i="1"/>
  <c r="BO746" i="1" l="1"/>
  <c r="BP745" i="1" s="1"/>
  <c r="BQ745" i="1" s="1"/>
  <c r="BN747" i="1"/>
  <c r="BR745" i="1"/>
  <c r="BO747" i="1" l="1"/>
  <c r="BP746" i="1" s="1"/>
  <c r="BQ746" i="1" s="1"/>
  <c r="BN748" i="1"/>
  <c r="BR746" i="1"/>
  <c r="BO748" i="1" l="1"/>
  <c r="BP747" i="1" s="1"/>
  <c r="BQ747" i="1" s="1"/>
  <c r="BN749" i="1"/>
  <c r="BR747" i="1"/>
  <c r="BO749" i="1" l="1"/>
  <c r="BP748" i="1" s="1"/>
  <c r="BQ748" i="1" s="1"/>
  <c r="BN750" i="1"/>
  <c r="BR748" i="1"/>
  <c r="BO750" i="1" l="1"/>
  <c r="BP749" i="1" s="1"/>
  <c r="BQ749" i="1" s="1"/>
  <c r="BN751" i="1"/>
  <c r="BR749" i="1"/>
  <c r="BO751" i="1" l="1"/>
  <c r="BP750" i="1" s="1"/>
  <c r="BQ750" i="1" s="1"/>
  <c r="BN752" i="1"/>
  <c r="BR750" i="1"/>
  <c r="BO752" i="1" l="1"/>
  <c r="BP751" i="1" s="1"/>
  <c r="BQ751" i="1" s="1"/>
  <c r="BN753" i="1"/>
  <c r="BR751" i="1"/>
  <c r="BO753" i="1" l="1"/>
  <c r="BP752" i="1" s="1"/>
  <c r="BQ752" i="1" s="1"/>
  <c r="BN754" i="1"/>
  <c r="BR752" i="1"/>
  <c r="BO754" i="1" l="1"/>
  <c r="BP753" i="1" s="1"/>
  <c r="BQ753" i="1" s="1"/>
  <c r="BN755" i="1"/>
  <c r="BR753" i="1"/>
  <c r="BO755" i="1" l="1"/>
  <c r="BP754" i="1" s="1"/>
  <c r="BQ754" i="1" s="1"/>
  <c r="BN756" i="1"/>
  <c r="BR754" i="1"/>
  <c r="BO756" i="1" l="1"/>
  <c r="BP755" i="1" s="1"/>
  <c r="BQ755" i="1" s="1"/>
  <c r="BN757" i="1"/>
  <c r="BR755" i="1"/>
  <c r="BO757" i="1" l="1"/>
  <c r="BP756" i="1" s="1"/>
  <c r="BQ756" i="1" s="1"/>
  <c r="BN758" i="1"/>
  <c r="BR756" i="1"/>
  <c r="BO758" i="1" l="1"/>
  <c r="BP757" i="1" s="1"/>
  <c r="BQ757" i="1" s="1"/>
  <c r="BN759" i="1"/>
  <c r="BR757" i="1"/>
  <c r="BO759" i="1" l="1"/>
  <c r="BP758" i="1" s="1"/>
  <c r="BQ758" i="1" s="1"/>
  <c r="BN760" i="1"/>
  <c r="BR758" i="1"/>
  <c r="BO760" i="1" l="1"/>
  <c r="BP759" i="1" s="1"/>
  <c r="BQ759" i="1" s="1"/>
  <c r="BN761" i="1"/>
  <c r="BR759" i="1"/>
  <c r="BO761" i="1" l="1"/>
  <c r="BP760" i="1" s="1"/>
  <c r="BQ760" i="1" s="1"/>
  <c r="BN762" i="1"/>
  <c r="BR760" i="1"/>
  <c r="BO762" i="1" l="1"/>
  <c r="BP761" i="1" s="1"/>
  <c r="BQ761" i="1" s="1"/>
  <c r="BN763" i="1"/>
  <c r="BR761" i="1"/>
  <c r="BO763" i="1" l="1"/>
  <c r="BP762" i="1" s="1"/>
  <c r="BQ762" i="1" s="1"/>
  <c r="BN764" i="1"/>
  <c r="BR762" i="1"/>
  <c r="BO764" i="1" l="1"/>
  <c r="BP763" i="1" s="1"/>
  <c r="BQ763" i="1" s="1"/>
  <c r="BN765" i="1"/>
  <c r="BR763" i="1"/>
  <c r="BO765" i="1" l="1"/>
  <c r="BP764" i="1" s="1"/>
  <c r="BQ764" i="1" s="1"/>
  <c r="BN766" i="1"/>
  <c r="BR764" i="1"/>
  <c r="BO766" i="1" l="1"/>
  <c r="BP765" i="1" s="1"/>
  <c r="BQ765" i="1" s="1"/>
  <c r="BN767" i="1"/>
  <c r="BR765" i="1"/>
  <c r="BO767" i="1" l="1"/>
  <c r="BP766" i="1" s="1"/>
  <c r="BQ766" i="1" s="1"/>
  <c r="BN768" i="1"/>
  <c r="BR766" i="1"/>
  <c r="BO768" i="1" l="1"/>
  <c r="BP767" i="1" s="1"/>
  <c r="BQ767" i="1" s="1"/>
  <c r="BN769" i="1"/>
  <c r="BR767" i="1"/>
  <c r="BO769" i="1" l="1"/>
  <c r="BP768" i="1" s="1"/>
  <c r="BQ768" i="1" s="1"/>
  <c r="BN770" i="1"/>
  <c r="BR768" i="1"/>
  <c r="BO770" i="1" l="1"/>
  <c r="BP769" i="1" s="1"/>
  <c r="BQ769" i="1" s="1"/>
  <c r="BN771" i="1"/>
  <c r="BR769" i="1"/>
  <c r="BO771" i="1" l="1"/>
  <c r="BP770" i="1" s="1"/>
  <c r="BQ770" i="1" s="1"/>
  <c r="BN772" i="1"/>
  <c r="BR770" i="1"/>
  <c r="BO772" i="1" l="1"/>
  <c r="BP771" i="1" s="1"/>
  <c r="BQ771" i="1" s="1"/>
  <c r="BN773" i="1"/>
  <c r="BR771" i="1"/>
  <c r="BO773" i="1" l="1"/>
  <c r="BP772" i="1" s="1"/>
  <c r="BQ772" i="1" s="1"/>
  <c r="BN774" i="1"/>
  <c r="BR772" i="1"/>
  <c r="BO774" i="1" l="1"/>
  <c r="BP773" i="1" s="1"/>
  <c r="BQ773" i="1" s="1"/>
  <c r="BN775" i="1"/>
  <c r="BR773" i="1"/>
  <c r="BO775" i="1" l="1"/>
  <c r="BP774" i="1" s="1"/>
  <c r="BQ774" i="1" s="1"/>
  <c r="BN776" i="1"/>
  <c r="BR774" i="1"/>
  <c r="BO776" i="1" l="1"/>
  <c r="BP775" i="1" s="1"/>
  <c r="BQ775" i="1" s="1"/>
  <c r="BN777" i="1"/>
  <c r="BR775" i="1"/>
  <c r="BO777" i="1" l="1"/>
  <c r="BP776" i="1" s="1"/>
  <c r="BQ776" i="1" s="1"/>
  <c r="BN778" i="1"/>
  <c r="BR776" i="1"/>
  <c r="BO778" i="1" l="1"/>
  <c r="BP777" i="1" s="1"/>
  <c r="BQ777" i="1" s="1"/>
  <c r="BN779" i="1"/>
  <c r="BR777" i="1"/>
  <c r="BO779" i="1" l="1"/>
  <c r="BP778" i="1" s="1"/>
  <c r="BQ778" i="1" s="1"/>
  <c r="BN780" i="1"/>
  <c r="BR778" i="1"/>
  <c r="BO780" i="1" l="1"/>
  <c r="BP779" i="1" s="1"/>
  <c r="BQ779" i="1" s="1"/>
  <c r="BN781" i="1"/>
  <c r="BR779" i="1"/>
  <c r="BO781" i="1" l="1"/>
  <c r="BP780" i="1" s="1"/>
  <c r="BQ780" i="1" s="1"/>
  <c r="BN782" i="1"/>
  <c r="BR780" i="1"/>
  <c r="BO782" i="1" l="1"/>
  <c r="BP781" i="1" s="1"/>
  <c r="BQ781" i="1" s="1"/>
  <c r="BN783" i="1"/>
  <c r="BR781" i="1"/>
  <c r="BO783" i="1" l="1"/>
  <c r="BP782" i="1" s="1"/>
  <c r="BQ782" i="1" s="1"/>
  <c r="BN784" i="1"/>
  <c r="BR782" i="1"/>
  <c r="BO784" i="1" l="1"/>
  <c r="BP783" i="1" s="1"/>
  <c r="BQ783" i="1" s="1"/>
  <c r="BN785" i="1"/>
  <c r="BR783" i="1"/>
  <c r="BO785" i="1" l="1"/>
  <c r="BP784" i="1" s="1"/>
  <c r="BQ784" i="1" s="1"/>
  <c r="BN786" i="1"/>
  <c r="BR784" i="1"/>
  <c r="BO786" i="1" l="1"/>
  <c r="BP785" i="1" s="1"/>
  <c r="BQ785" i="1" s="1"/>
  <c r="BN787" i="1"/>
  <c r="BR785" i="1"/>
  <c r="BO787" i="1" l="1"/>
  <c r="BP786" i="1" s="1"/>
  <c r="BQ786" i="1" s="1"/>
  <c r="BN788" i="1"/>
  <c r="BR786" i="1"/>
  <c r="BO788" i="1" l="1"/>
  <c r="BP787" i="1" s="1"/>
  <c r="BQ787" i="1" s="1"/>
  <c r="BN789" i="1"/>
  <c r="BR787" i="1"/>
  <c r="BO789" i="1" l="1"/>
  <c r="BP788" i="1" s="1"/>
  <c r="BQ788" i="1" s="1"/>
  <c r="BN790" i="1"/>
  <c r="BR788" i="1"/>
  <c r="BO790" i="1" l="1"/>
  <c r="BP789" i="1" s="1"/>
  <c r="BQ789" i="1" s="1"/>
  <c r="BN791" i="1"/>
  <c r="BR789" i="1"/>
  <c r="BO791" i="1" l="1"/>
  <c r="BP790" i="1" s="1"/>
  <c r="BQ790" i="1" s="1"/>
  <c r="BN792" i="1"/>
  <c r="BR790" i="1"/>
  <c r="BO792" i="1" l="1"/>
  <c r="BP791" i="1" s="1"/>
  <c r="BQ791" i="1" s="1"/>
  <c r="BN793" i="1"/>
  <c r="BR791" i="1"/>
  <c r="BO793" i="1" l="1"/>
  <c r="BP792" i="1" s="1"/>
  <c r="BQ792" i="1" s="1"/>
  <c r="BN794" i="1"/>
  <c r="BR792" i="1"/>
  <c r="BO794" i="1" l="1"/>
  <c r="BP793" i="1" s="1"/>
  <c r="BQ793" i="1" s="1"/>
  <c r="BN795" i="1"/>
  <c r="BR793" i="1"/>
  <c r="BO795" i="1" l="1"/>
  <c r="BP794" i="1" s="1"/>
  <c r="BQ794" i="1" s="1"/>
  <c r="BN796" i="1"/>
  <c r="BR794" i="1"/>
  <c r="BO796" i="1" l="1"/>
  <c r="BP795" i="1" s="1"/>
  <c r="BQ795" i="1" s="1"/>
  <c r="BN797" i="1"/>
  <c r="BR795" i="1"/>
  <c r="BO797" i="1" l="1"/>
  <c r="BP796" i="1" s="1"/>
  <c r="BQ796" i="1" s="1"/>
  <c r="BN798" i="1"/>
  <c r="BR796" i="1"/>
  <c r="BO798" i="1" l="1"/>
  <c r="BP797" i="1" s="1"/>
  <c r="BQ797" i="1" s="1"/>
  <c r="BN799" i="1"/>
  <c r="BR797" i="1"/>
  <c r="BO799" i="1" l="1"/>
  <c r="BP798" i="1" s="1"/>
  <c r="BQ798" i="1" s="1"/>
  <c r="BN800" i="1"/>
  <c r="BR798" i="1"/>
  <c r="BO800" i="1" l="1"/>
  <c r="BP799" i="1" s="1"/>
  <c r="BQ799" i="1" s="1"/>
  <c r="BN801" i="1"/>
  <c r="BR799" i="1"/>
  <c r="BO801" i="1" l="1"/>
  <c r="BP800" i="1" s="1"/>
  <c r="BQ800" i="1" s="1"/>
  <c r="BN802" i="1"/>
  <c r="BR800" i="1"/>
  <c r="BO802" i="1" l="1"/>
  <c r="BP801" i="1" s="1"/>
  <c r="BQ801" i="1" s="1"/>
  <c r="BN803" i="1"/>
  <c r="BR801" i="1"/>
  <c r="BO803" i="1" l="1"/>
  <c r="BP802" i="1" s="1"/>
  <c r="BQ802" i="1" s="1"/>
  <c r="BN804" i="1"/>
  <c r="BR802" i="1"/>
  <c r="BO804" i="1" l="1"/>
  <c r="BP803" i="1" s="1"/>
  <c r="BQ803" i="1" s="1"/>
  <c r="BN805" i="1"/>
  <c r="BR803" i="1"/>
  <c r="BO805" i="1" l="1"/>
  <c r="BP804" i="1" s="1"/>
  <c r="BQ804" i="1" s="1"/>
  <c r="BN806" i="1"/>
  <c r="BR804" i="1"/>
  <c r="BO806" i="1" l="1"/>
  <c r="BP805" i="1" s="1"/>
  <c r="BQ805" i="1" s="1"/>
  <c r="BN807" i="1"/>
  <c r="BR805" i="1"/>
  <c r="BO807" i="1" l="1"/>
  <c r="BP806" i="1" s="1"/>
  <c r="BQ806" i="1" s="1"/>
  <c r="BN808" i="1"/>
  <c r="BR806" i="1"/>
  <c r="BO808" i="1" l="1"/>
  <c r="BP807" i="1" s="1"/>
  <c r="BQ807" i="1" s="1"/>
  <c r="BN809" i="1"/>
  <c r="BR807" i="1"/>
  <c r="BO809" i="1" l="1"/>
  <c r="BP808" i="1" s="1"/>
  <c r="BQ808" i="1" s="1"/>
  <c r="BN810" i="1"/>
  <c r="BR808" i="1"/>
  <c r="BO810" i="1" l="1"/>
  <c r="BP809" i="1" s="1"/>
  <c r="BQ809" i="1" s="1"/>
  <c r="BN811" i="1"/>
  <c r="BR809" i="1"/>
  <c r="BO811" i="1" l="1"/>
  <c r="BP810" i="1" s="1"/>
  <c r="BQ810" i="1" s="1"/>
  <c r="BN812" i="1"/>
  <c r="BR810" i="1"/>
  <c r="BO812" i="1" l="1"/>
  <c r="BP811" i="1" s="1"/>
  <c r="BQ811" i="1" s="1"/>
  <c r="BN813" i="1"/>
  <c r="BR811" i="1"/>
  <c r="BO813" i="1" l="1"/>
  <c r="BP812" i="1" s="1"/>
  <c r="BQ812" i="1" s="1"/>
  <c r="BN814" i="1"/>
  <c r="BR812" i="1"/>
  <c r="BO814" i="1" l="1"/>
  <c r="BP813" i="1" s="1"/>
  <c r="BQ813" i="1" s="1"/>
  <c r="BN815" i="1"/>
  <c r="BR813" i="1"/>
  <c r="BO815" i="1" l="1"/>
  <c r="BP814" i="1" s="1"/>
  <c r="BQ814" i="1" s="1"/>
  <c r="BN816" i="1"/>
  <c r="BR814" i="1"/>
  <c r="BO816" i="1" l="1"/>
  <c r="BP815" i="1" s="1"/>
  <c r="BQ815" i="1" s="1"/>
  <c r="BN817" i="1"/>
  <c r="BR815" i="1"/>
  <c r="BO817" i="1" l="1"/>
  <c r="BP816" i="1" s="1"/>
  <c r="BN818" i="1"/>
  <c r="BR816" i="1"/>
  <c r="BQ816" i="1"/>
  <c r="BO818" i="1" l="1"/>
  <c r="BP817" i="1" s="1"/>
  <c r="BQ817" i="1" s="1"/>
  <c r="BN819" i="1"/>
  <c r="BR817" i="1"/>
  <c r="BO819" i="1" l="1"/>
  <c r="BP818" i="1" s="1"/>
  <c r="BQ818" i="1" s="1"/>
  <c r="BN820" i="1"/>
  <c r="BR818" i="1"/>
  <c r="BO820" i="1" l="1"/>
  <c r="BP819" i="1" s="1"/>
  <c r="BQ819" i="1" s="1"/>
  <c r="BN821" i="1"/>
  <c r="BR819" i="1"/>
  <c r="BO821" i="1" l="1"/>
  <c r="BP820" i="1" s="1"/>
  <c r="BQ820" i="1" s="1"/>
  <c r="BN822" i="1"/>
  <c r="BR820" i="1"/>
  <c r="BO822" i="1" l="1"/>
  <c r="BP821" i="1" s="1"/>
  <c r="BQ821" i="1" s="1"/>
  <c r="BN823" i="1"/>
  <c r="BR821" i="1"/>
  <c r="BO823" i="1" l="1"/>
  <c r="BP822" i="1" s="1"/>
  <c r="BQ822" i="1" s="1"/>
  <c r="BN824" i="1"/>
  <c r="BR822" i="1"/>
  <c r="BO824" i="1" l="1"/>
  <c r="BP823" i="1" s="1"/>
  <c r="BQ823" i="1" s="1"/>
  <c r="BN825" i="1"/>
  <c r="BR823" i="1"/>
  <c r="BO825" i="1" l="1"/>
  <c r="BP824" i="1" s="1"/>
  <c r="BQ824" i="1" s="1"/>
  <c r="BN826" i="1"/>
  <c r="BR824" i="1"/>
  <c r="BO826" i="1" l="1"/>
  <c r="BP825" i="1" s="1"/>
  <c r="BQ825" i="1" s="1"/>
  <c r="BN827" i="1"/>
  <c r="BR825" i="1"/>
  <c r="BO827" i="1" l="1"/>
  <c r="BP826" i="1" s="1"/>
  <c r="BQ826" i="1" s="1"/>
  <c r="BN828" i="1"/>
  <c r="BR826" i="1"/>
  <c r="BO828" i="1" l="1"/>
  <c r="BP827" i="1" s="1"/>
  <c r="BQ827" i="1" s="1"/>
  <c r="BN829" i="1"/>
  <c r="BR827" i="1"/>
  <c r="BO829" i="1" l="1"/>
  <c r="BP828" i="1" s="1"/>
  <c r="BQ828" i="1" s="1"/>
  <c r="BN830" i="1"/>
  <c r="BR828" i="1"/>
  <c r="BO830" i="1" l="1"/>
  <c r="BP829" i="1" s="1"/>
  <c r="BQ829" i="1" s="1"/>
  <c r="BN831" i="1"/>
  <c r="BR829" i="1"/>
  <c r="BO831" i="1" l="1"/>
  <c r="BP830" i="1" s="1"/>
  <c r="BQ830" i="1" s="1"/>
  <c r="BN832" i="1"/>
  <c r="BR830" i="1"/>
  <c r="BO832" i="1" l="1"/>
  <c r="BP831" i="1" s="1"/>
  <c r="BQ831" i="1" s="1"/>
  <c r="BN833" i="1"/>
  <c r="BR831" i="1"/>
  <c r="BO833" i="1" l="1"/>
  <c r="BP832" i="1" s="1"/>
  <c r="BQ832" i="1" s="1"/>
  <c r="BN834" i="1"/>
  <c r="BR832" i="1"/>
  <c r="BO834" i="1" l="1"/>
  <c r="BP833" i="1" s="1"/>
  <c r="BQ833" i="1" s="1"/>
  <c r="BN835" i="1"/>
  <c r="BR833" i="1"/>
  <c r="BO835" i="1" l="1"/>
  <c r="BP834" i="1" s="1"/>
  <c r="BQ834" i="1" s="1"/>
  <c r="BN836" i="1"/>
  <c r="BR834" i="1"/>
  <c r="BO836" i="1" l="1"/>
  <c r="BP835" i="1" s="1"/>
  <c r="BQ835" i="1" s="1"/>
  <c r="BN837" i="1"/>
  <c r="BR835" i="1"/>
  <c r="BO837" i="1" l="1"/>
  <c r="BP836" i="1" s="1"/>
  <c r="BQ836" i="1" s="1"/>
  <c r="BN838" i="1"/>
  <c r="BR836" i="1"/>
  <c r="BO838" i="1" l="1"/>
  <c r="BP837" i="1" s="1"/>
  <c r="BQ837" i="1" s="1"/>
  <c r="BN839" i="1"/>
  <c r="BR837" i="1"/>
  <c r="BO839" i="1" l="1"/>
  <c r="BP838" i="1" s="1"/>
  <c r="BQ838" i="1" s="1"/>
  <c r="BN840" i="1"/>
  <c r="BR838" i="1"/>
  <c r="BO840" i="1" l="1"/>
  <c r="BP839" i="1" s="1"/>
  <c r="BQ839" i="1" s="1"/>
  <c r="BN841" i="1"/>
  <c r="BR839" i="1"/>
  <c r="BO841" i="1" l="1"/>
  <c r="BP840" i="1" s="1"/>
  <c r="BQ840" i="1" s="1"/>
  <c r="BN842" i="1"/>
  <c r="BR840" i="1"/>
  <c r="BO842" i="1" l="1"/>
  <c r="BP841" i="1" s="1"/>
  <c r="BQ841" i="1" s="1"/>
  <c r="BN843" i="1"/>
  <c r="BR841" i="1"/>
  <c r="BO843" i="1" l="1"/>
  <c r="BP842" i="1" s="1"/>
  <c r="BQ842" i="1" s="1"/>
  <c r="BN844" i="1"/>
  <c r="BR842" i="1"/>
  <c r="BO844" i="1" l="1"/>
  <c r="BP843" i="1" s="1"/>
  <c r="BQ843" i="1" s="1"/>
  <c r="BN845" i="1"/>
  <c r="BR843" i="1"/>
  <c r="BO845" i="1" l="1"/>
  <c r="BP844" i="1" s="1"/>
  <c r="BQ844" i="1" s="1"/>
  <c r="BN846" i="1"/>
  <c r="BR844" i="1"/>
  <c r="BO846" i="1" l="1"/>
  <c r="BP845" i="1" s="1"/>
  <c r="BQ845" i="1" s="1"/>
  <c r="BN847" i="1"/>
  <c r="BR845" i="1"/>
  <c r="BO847" i="1" l="1"/>
  <c r="BP846" i="1" s="1"/>
  <c r="BQ846" i="1" s="1"/>
  <c r="BN848" i="1"/>
  <c r="BR846" i="1"/>
  <c r="BO848" i="1" l="1"/>
  <c r="BP847" i="1" s="1"/>
  <c r="BQ847" i="1" s="1"/>
  <c r="BN849" i="1"/>
  <c r="BR847" i="1"/>
  <c r="BO849" i="1" l="1"/>
  <c r="BP848" i="1" s="1"/>
  <c r="BQ848" i="1" s="1"/>
  <c r="BN850" i="1"/>
  <c r="BR848" i="1"/>
  <c r="BO850" i="1" l="1"/>
  <c r="BP849" i="1" s="1"/>
  <c r="BQ849" i="1" s="1"/>
  <c r="BN851" i="1"/>
  <c r="BR849" i="1"/>
  <c r="BO851" i="1" l="1"/>
  <c r="BP850" i="1" s="1"/>
  <c r="BQ850" i="1" s="1"/>
  <c r="BN852" i="1"/>
  <c r="BR850" i="1"/>
  <c r="BO852" i="1" l="1"/>
  <c r="BP851" i="1" s="1"/>
  <c r="BQ851" i="1" s="1"/>
  <c r="BN853" i="1"/>
  <c r="BR851" i="1"/>
  <c r="BO853" i="1" l="1"/>
  <c r="BP852" i="1" s="1"/>
  <c r="BQ852" i="1" s="1"/>
  <c r="BN854" i="1"/>
  <c r="BR852" i="1"/>
  <c r="BO854" i="1" l="1"/>
  <c r="BP853" i="1" s="1"/>
  <c r="BQ853" i="1" s="1"/>
  <c r="BN855" i="1"/>
  <c r="BR853" i="1"/>
  <c r="BO855" i="1" l="1"/>
  <c r="BP854" i="1" s="1"/>
  <c r="BQ854" i="1" s="1"/>
  <c r="BN856" i="1"/>
  <c r="BR854" i="1"/>
  <c r="BO856" i="1" l="1"/>
  <c r="BP855" i="1" s="1"/>
  <c r="BQ855" i="1" s="1"/>
  <c r="BN857" i="1"/>
  <c r="BR855" i="1"/>
  <c r="BO857" i="1" l="1"/>
  <c r="BP856" i="1" s="1"/>
  <c r="BQ856" i="1" s="1"/>
  <c r="BN858" i="1"/>
  <c r="BR856" i="1"/>
  <c r="BO858" i="1" l="1"/>
  <c r="BP857" i="1" s="1"/>
  <c r="BQ857" i="1" s="1"/>
  <c r="BN859" i="1"/>
  <c r="BR857" i="1"/>
  <c r="BO859" i="1" l="1"/>
  <c r="BP858" i="1" s="1"/>
  <c r="BQ858" i="1" s="1"/>
  <c r="BN860" i="1"/>
  <c r="BR858" i="1"/>
  <c r="BO860" i="1" l="1"/>
  <c r="BP859" i="1" s="1"/>
  <c r="BQ859" i="1" s="1"/>
  <c r="BN861" i="1"/>
  <c r="BR859" i="1"/>
  <c r="BO861" i="1" l="1"/>
  <c r="BP860" i="1" s="1"/>
  <c r="BQ860" i="1" s="1"/>
  <c r="BN862" i="1"/>
  <c r="BR860" i="1"/>
  <c r="BO862" i="1" l="1"/>
  <c r="BP861" i="1" s="1"/>
  <c r="BQ861" i="1" s="1"/>
  <c r="BN863" i="1"/>
  <c r="BR861" i="1"/>
  <c r="BO863" i="1" l="1"/>
  <c r="BP862" i="1" s="1"/>
  <c r="BQ862" i="1" s="1"/>
  <c r="BN864" i="1"/>
  <c r="BR862" i="1"/>
  <c r="BO864" i="1" l="1"/>
  <c r="BP863" i="1" s="1"/>
  <c r="BQ863" i="1" s="1"/>
  <c r="BN865" i="1"/>
  <c r="BR863" i="1"/>
  <c r="BO865" i="1" l="1"/>
  <c r="BP864" i="1" s="1"/>
  <c r="BQ864" i="1" s="1"/>
  <c r="BN866" i="1"/>
  <c r="BR864" i="1"/>
  <c r="BO866" i="1" l="1"/>
  <c r="BP865" i="1" s="1"/>
  <c r="BQ865" i="1" s="1"/>
  <c r="BN867" i="1"/>
  <c r="BR865" i="1"/>
  <c r="BO867" i="1" l="1"/>
  <c r="BP866" i="1" s="1"/>
  <c r="BQ866" i="1" s="1"/>
  <c r="BN868" i="1"/>
  <c r="BR866" i="1"/>
  <c r="BO868" i="1" l="1"/>
  <c r="BP867" i="1" s="1"/>
  <c r="BQ867" i="1" s="1"/>
  <c r="BN869" i="1"/>
  <c r="BR867" i="1"/>
  <c r="BO869" i="1" l="1"/>
  <c r="BP868" i="1" s="1"/>
  <c r="BQ868" i="1" s="1"/>
  <c r="BN870" i="1"/>
  <c r="BR868" i="1"/>
  <c r="BO870" i="1" l="1"/>
  <c r="BP869" i="1" s="1"/>
  <c r="BQ869" i="1" s="1"/>
  <c r="BN871" i="1"/>
  <c r="BR869" i="1"/>
  <c r="BO871" i="1" l="1"/>
  <c r="BP870" i="1" s="1"/>
  <c r="BQ870" i="1" s="1"/>
  <c r="BN872" i="1"/>
  <c r="BR870" i="1"/>
  <c r="BO872" i="1" l="1"/>
  <c r="BP871" i="1" s="1"/>
  <c r="BQ871" i="1" s="1"/>
  <c r="BN873" i="1"/>
  <c r="BR871" i="1"/>
  <c r="BO873" i="1" l="1"/>
  <c r="BP872" i="1" s="1"/>
  <c r="BQ872" i="1" s="1"/>
  <c r="BN874" i="1"/>
  <c r="BR872" i="1"/>
  <c r="BO874" i="1" l="1"/>
  <c r="BP873" i="1" s="1"/>
  <c r="BQ873" i="1" s="1"/>
  <c r="BN875" i="1"/>
  <c r="BR873" i="1"/>
  <c r="BO875" i="1" l="1"/>
  <c r="BP874" i="1" s="1"/>
  <c r="BQ874" i="1" s="1"/>
  <c r="BN876" i="1"/>
  <c r="BR874" i="1"/>
  <c r="BO876" i="1" l="1"/>
  <c r="BP875" i="1" s="1"/>
  <c r="BQ875" i="1" s="1"/>
  <c r="BN877" i="1"/>
  <c r="BR875" i="1"/>
  <c r="BO877" i="1" l="1"/>
  <c r="BP876" i="1" s="1"/>
  <c r="BQ876" i="1" s="1"/>
  <c r="BN878" i="1"/>
  <c r="BR876" i="1"/>
  <c r="BO878" i="1" l="1"/>
  <c r="BP877" i="1" s="1"/>
  <c r="BQ877" i="1" s="1"/>
  <c r="BN879" i="1"/>
  <c r="BR877" i="1"/>
  <c r="BO879" i="1" l="1"/>
  <c r="BP878" i="1" s="1"/>
  <c r="BQ878" i="1" s="1"/>
  <c r="BN880" i="1"/>
  <c r="BR878" i="1"/>
  <c r="BO880" i="1" l="1"/>
  <c r="BP879" i="1" s="1"/>
  <c r="BQ879" i="1" s="1"/>
  <c r="BN881" i="1"/>
  <c r="BR879" i="1"/>
  <c r="BO881" i="1" l="1"/>
  <c r="BP880" i="1" s="1"/>
  <c r="BQ880" i="1" s="1"/>
  <c r="BN882" i="1"/>
  <c r="BR880" i="1"/>
  <c r="BO882" i="1" l="1"/>
  <c r="BP881" i="1" s="1"/>
  <c r="BQ881" i="1" s="1"/>
  <c r="BN883" i="1"/>
  <c r="BR881" i="1"/>
  <c r="BO883" i="1" l="1"/>
  <c r="BP882" i="1" s="1"/>
  <c r="BQ882" i="1" s="1"/>
  <c r="BN884" i="1"/>
  <c r="BR882" i="1"/>
  <c r="BO884" i="1" l="1"/>
  <c r="BP883" i="1" s="1"/>
  <c r="BQ883" i="1" s="1"/>
  <c r="BN885" i="1"/>
  <c r="BR883" i="1"/>
  <c r="BO885" i="1" l="1"/>
  <c r="BP884" i="1" s="1"/>
  <c r="BQ884" i="1" s="1"/>
  <c r="BN886" i="1"/>
  <c r="BR884" i="1"/>
  <c r="BO886" i="1" l="1"/>
  <c r="BP885" i="1" s="1"/>
  <c r="BQ885" i="1" s="1"/>
  <c r="BN887" i="1"/>
  <c r="BR885" i="1"/>
  <c r="BO887" i="1" l="1"/>
  <c r="BP886" i="1" s="1"/>
  <c r="BQ886" i="1" s="1"/>
  <c r="BN888" i="1"/>
  <c r="BR886" i="1"/>
  <c r="BO888" i="1" l="1"/>
  <c r="BP887" i="1" s="1"/>
  <c r="BQ887" i="1" s="1"/>
  <c r="BN889" i="1"/>
  <c r="BR887" i="1"/>
  <c r="BO889" i="1" l="1"/>
  <c r="BP888" i="1" s="1"/>
  <c r="BQ888" i="1" s="1"/>
  <c r="BN890" i="1"/>
  <c r="BR888" i="1"/>
  <c r="BO890" i="1" l="1"/>
  <c r="BP889" i="1" s="1"/>
  <c r="BQ889" i="1" s="1"/>
  <c r="BN891" i="1"/>
  <c r="BR889" i="1"/>
  <c r="BO891" i="1" l="1"/>
  <c r="BP890" i="1" s="1"/>
  <c r="BQ890" i="1" s="1"/>
  <c r="BN892" i="1"/>
  <c r="BR890" i="1"/>
  <c r="BO892" i="1" l="1"/>
  <c r="BP891" i="1" s="1"/>
  <c r="BQ891" i="1" s="1"/>
  <c r="BN893" i="1"/>
  <c r="BR891" i="1"/>
  <c r="BO893" i="1" l="1"/>
  <c r="BP892" i="1" s="1"/>
  <c r="BQ892" i="1" s="1"/>
  <c r="BN894" i="1"/>
  <c r="BR892" i="1"/>
  <c r="BO894" i="1" l="1"/>
  <c r="BP893" i="1" s="1"/>
  <c r="BQ893" i="1" s="1"/>
  <c r="BN895" i="1"/>
  <c r="BR893" i="1"/>
  <c r="BO895" i="1" l="1"/>
  <c r="BP894" i="1" s="1"/>
  <c r="BQ894" i="1" s="1"/>
  <c r="BN896" i="1"/>
  <c r="BR894" i="1"/>
  <c r="BO896" i="1" l="1"/>
  <c r="BP895" i="1" s="1"/>
  <c r="BQ895" i="1" s="1"/>
  <c r="BN897" i="1"/>
  <c r="BR895" i="1"/>
  <c r="BO897" i="1" l="1"/>
  <c r="BP896" i="1" s="1"/>
  <c r="BQ896" i="1" s="1"/>
  <c r="BN898" i="1"/>
  <c r="BR896" i="1"/>
  <c r="BO898" i="1" l="1"/>
  <c r="BP897" i="1" s="1"/>
  <c r="BQ897" i="1" s="1"/>
  <c r="BN899" i="1"/>
  <c r="BR897" i="1"/>
  <c r="BO899" i="1" l="1"/>
  <c r="BP898" i="1" s="1"/>
  <c r="BQ898" i="1" s="1"/>
  <c r="BN900" i="1"/>
  <c r="BR898" i="1"/>
  <c r="BO900" i="1" l="1"/>
  <c r="BP899" i="1" s="1"/>
  <c r="BQ899" i="1" s="1"/>
  <c r="BN901" i="1"/>
  <c r="BR899" i="1"/>
  <c r="BO901" i="1" l="1"/>
  <c r="BP900" i="1" s="1"/>
  <c r="BQ900" i="1" s="1"/>
  <c r="BN902" i="1"/>
  <c r="BR900" i="1"/>
  <c r="BO902" i="1" l="1"/>
  <c r="BP901" i="1" s="1"/>
  <c r="BQ901" i="1" s="1"/>
  <c r="BN903" i="1"/>
  <c r="BR901" i="1"/>
  <c r="BO903" i="1" l="1"/>
  <c r="BP902" i="1" s="1"/>
  <c r="BQ902" i="1" s="1"/>
  <c r="BN904" i="1"/>
  <c r="BR902" i="1"/>
  <c r="BO904" i="1" l="1"/>
  <c r="BP903" i="1" s="1"/>
  <c r="BQ903" i="1" s="1"/>
  <c r="BN905" i="1"/>
  <c r="BR903" i="1"/>
  <c r="BO905" i="1" l="1"/>
  <c r="BP904" i="1" s="1"/>
  <c r="BQ904" i="1" s="1"/>
  <c r="BN906" i="1"/>
  <c r="BR904" i="1"/>
  <c r="BO906" i="1" l="1"/>
  <c r="BP905" i="1" s="1"/>
  <c r="BQ905" i="1" s="1"/>
  <c r="BN907" i="1"/>
  <c r="BR905" i="1"/>
  <c r="BO907" i="1" l="1"/>
  <c r="BP906" i="1" s="1"/>
  <c r="BQ906" i="1" s="1"/>
  <c r="BN908" i="1"/>
  <c r="BR906" i="1"/>
  <c r="BO908" i="1" l="1"/>
  <c r="BP907" i="1" s="1"/>
  <c r="BQ907" i="1" s="1"/>
  <c r="BN909" i="1"/>
  <c r="BR907" i="1"/>
  <c r="BO909" i="1" l="1"/>
  <c r="BP908" i="1" s="1"/>
  <c r="BQ908" i="1" s="1"/>
  <c r="BN910" i="1"/>
  <c r="BR908" i="1"/>
  <c r="BO910" i="1" l="1"/>
  <c r="BP909" i="1" s="1"/>
  <c r="BQ909" i="1" s="1"/>
  <c r="BN911" i="1"/>
  <c r="BR909" i="1"/>
  <c r="BO911" i="1" l="1"/>
  <c r="BP910" i="1" s="1"/>
  <c r="BQ910" i="1" s="1"/>
  <c r="BN912" i="1"/>
  <c r="BR910" i="1"/>
  <c r="BO912" i="1" l="1"/>
  <c r="BP911" i="1" s="1"/>
  <c r="BQ911" i="1" s="1"/>
  <c r="BN913" i="1"/>
  <c r="BR911" i="1"/>
  <c r="BO913" i="1" l="1"/>
  <c r="BP912" i="1" s="1"/>
  <c r="BQ912" i="1" s="1"/>
  <c r="BN914" i="1"/>
  <c r="BR912" i="1"/>
  <c r="BO914" i="1" l="1"/>
  <c r="BP913" i="1" s="1"/>
  <c r="BQ913" i="1" s="1"/>
  <c r="BN915" i="1"/>
  <c r="BR913" i="1"/>
  <c r="BO915" i="1" l="1"/>
  <c r="BP914" i="1" s="1"/>
  <c r="BQ914" i="1" s="1"/>
  <c r="BN916" i="1"/>
  <c r="BR914" i="1"/>
  <c r="BO916" i="1" l="1"/>
  <c r="BP915" i="1" s="1"/>
  <c r="BQ915" i="1" s="1"/>
  <c r="BN917" i="1"/>
  <c r="BR915" i="1"/>
  <c r="BO917" i="1" l="1"/>
  <c r="BP916" i="1" s="1"/>
  <c r="BQ916" i="1" s="1"/>
  <c r="BN918" i="1"/>
  <c r="BR916" i="1"/>
  <c r="BO918" i="1" l="1"/>
  <c r="BP917" i="1" s="1"/>
  <c r="BQ917" i="1" s="1"/>
  <c r="BN919" i="1"/>
  <c r="BR917" i="1"/>
  <c r="BO919" i="1" l="1"/>
  <c r="BP918" i="1" s="1"/>
  <c r="BQ918" i="1" s="1"/>
  <c r="BN920" i="1"/>
  <c r="BR918" i="1"/>
  <c r="BO920" i="1" l="1"/>
  <c r="BP919" i="1" s="1"/>
  <c r="BQ919" i="1" s="1"/>
  <c r="BN921" i="1"/>
  <c r="BR919" i="1"/>
  <c r="BO921" i="1" l="1"/>
  <c r="BP920" i="1" s="1"/>
  <c r="BQ920" i="1" s="1"/>
  <c r="BN922" i="1"/>
  <c r="BR920" i="1"/>
  <c r="BO922" i="1" l="1"/>
  <c r="BP921" i="1" s="1"/>
  <c r="BQ921" i="1" s="1"/>
  <c r="BN923" i="1"/>
  <c r="BR921" i="1"/>
  <c r="BO923" i="1" l="1"/>
  <c r="BP922" i="1" s="1"/>
  <c r="BQ922" i="1" s="1"/>
  <c r="BN924" i="1"/>
  <c r="BR922" i="1"/>
  <c r="BO924" i="1" l="1"/>
  <c r="BP923" i="1" s="1"/>
  <c r="BQ923" i="1" s="1"/>
  <c r="BN925" i="1"/>
  <c r="BR923" i="1"/>
  <c r="BO925" i="1" l="1"/>
  <c r="BP924" i="1" s="1"/>
  <c r="BQ924" i="1" s="1"/>
  <c r="BN926" i="1"/>
  <c r="BR924" i="1"/>
  <c r="BO926" i="1" l="1"/>
  <c r="BP925" i="1" s="1"/>
  <c r="BQ925" i="1" s="1"/>
  <c r="BN927" i="1"/>
  <c r="BR925" i="1"/>
  <c r="BO927" i="1" l="1"/>
  <c r="BP926" i="1" s="1"/>
  <c r="BQ926" i="1" s="1"/>
  <c r="BN928" i="1"/>
  <c r="BR926" i="1"/>
  <c r="BO928" i="1" l="1"/>
  <c r="BP927" i="1" s="1"/>
  <c r="BQ927" i="1" s="1"/>
  <c r="BN929" i="1"/>
  <c r="BR927" i="1"/>
  <c r="BO929" i="1" l="1"/>
  <c r="BP928" i="1" s="1"/>
  <c r="BQ928" i="1" s="1"/>
  <c r="BN930" i="1"/>
  <c r="BR928" i="1"/>
  <c r="BO930" i="1" l="1"/>
  <c r="BP929" i="1" s="1"/>
  <c r="BQ929" i="1" s="1"/>
  <c r="BN931" i="1"/>
  <c r="BR929" i="1"/>
  <c r="BO931" i="1" l="1"/>
  <c r="BP930" i="1" s="1"/>
  <c r="BQ930" i="1" s="1"/>
  <c r="BN932" i="1"/>
  <c r="BR930" i="1"/>
  <c r="BO932" i="1" l="1"/>
  <c r="BP931" i="1" s="1"/>
  <c r="BQ931" i="1" s="1"/>
  <c r="BN933" i="1"/>
  <c r="BR931" i="1"/>
  <c r="BO933" i="1" l="1"/>
  <c r="BP932" i="1" s="1"/>
  <c r="BQ932" i="1" s="1"/>
  <c r="BN934" i="1"/>
  <c r="BR932" i="1"/>
  <c r="BO934" i="1" l="1"/>
  <c r="BP933" i="1" s="1"/>
  <c r="BQ933" i="1" s="1"/>
  <c r="BN935" i="1"/>
  <c r="BR933" i="1"/>
  <c r="BO935" i="1" l="1"/>
  <c r="BP934" i="1" s="1"/>
  <c r="BQ934" i="1" s="1"/>
  <c r="BN936" i="1"/>
  <c r="BR934" i="1"/>
  <c r="BO936" i="1" l="1"/>
  <c r="BP935" i="1" s="1"/>
  <c r="BQ935" i="1" s="1"/>
  <c r="BN937" i="1"/>
  <c r="BR935" i="1"/>
  <c r="BO937" i="1" l="1"/>
  <c r="BP936" i="1" s="1"/>
  <c r="BQ936" i="1" s="1"/>
  <c r="BN938" i="1"/>
  <c r="BR936" i="1"/>
  <c r="BO938" i="1" l="1"/>
  <c r="BP937" i="1" s="1"/>
  <c r="BQ937" i="1" s="1"/>
  <c r="BN939" i="1"/>
  <c r="BR937" i="1"/>
  <c r="BO939" i="1" l="1"/>
  <c r="BP938" i="1" s="1"/>
  <c r="BQ938" i="1" s="1"/>
  <c r="BN940" i="1"/>
  <c r="BR938" i="1"/>
  <c r="BO940" i="1" l="1"/>
  <c r="BP939" i="1" s="1"/>
  <c r="BQ939" i="1" s="1"/>
  <c r="BN941" i="1"/>
  <c r="BR939" i="1"/>
  <c r="BO941" i="1" l="1"/>
  <c r="BP940" i="1" s="1"/>
  <c r="BQ940" i="1" s="1"/>
  <c r="BN942" i="1"/>
  <c r="BR940" i="1"/>
  <c r="BO942" i="1" l="1"/>
  <c r="BP941" i="1" s="1"/>
  <c r="BQ941" i="1" s="1"/>
  <c r="BN943" i="1"/>
  <c r="BR941" i="1"/>
  <c r="BO943" i="1" l="1"/>
  <c r="BP942" i="1" s="1"/>
  <c r="BQ942" i="1" s="1"/>
  <c r="BN944" i="1"/>
  <c r="BR942" i="1"/>
  <c r="BO944" i="1" l="1"/>
  <c r="BP943" i="1" s="1"/>
  <c r="BQ943" i="1" s="1"/>
  <c r="BN945" i="1"/>
  <c r="BR943" i="1"/>
  <c r="BO945" i="1" l="1"/>
  <c r="BP944" i="1" s="1"/>
  <c r="BQ944" i="1" s="1"/>
  <c r="BN946" i="1"/>
  <c r="BR944" i="1"/>
  <c r="BO946" i="1" l="1"/>
  <c r="BP945" i="1" s="1"/>
  <c r="BQ945" i="1" s="1"/>
  <c r="BN947" i="1"/>
  <c r="BR945" i="1"/>
  <c r="BO947" i="1" l="1"/>
  <c r="BP946" i="1" s="1"/>
  <c r="BQ946" i="1" s="1"/>
  <c r="BN948" i="1"/>
  <c r="BR946" i="1"/>
  <c r="BO948" i="1" l="1"/>
  <c r="BP947" i="1" s="1"/>
  <c r="BQ947" i="1" s="1"/>
  <c r="BN949" i="1"/>
  <c r="BR947" i="1"/>
  <c r="BO949" i="1" l="1"/>
  <c r="BP948" i="1" s="1"/>
  <c r="BQ948" i="1" s="1"/>
  <c r="BN950" i="1"/>
  <c r="BR948" i="1"/>
  <c r="BO950" i="1" l="1"/>
  <c r="BP949" i="1" s="1"/>
  <c r="BQ949" i="1" s="1"/>
  <c r="BN951" i="1"/>
  <c r="BR949" i="1"/>
  <c r="BO951" i="1" l="1"/>
  <c r="BP950" i="1" s="1"/>
  <c r="BQ950" i="1" s="1"/>
  <c r="BN952" i="1"/>
  <c r="BR950" i="1"/>
  <c r="BO952" i="1" l="1"/>
  <c r="BP951" i="1" s="1"/>
  <c r="BQ951" i="1" s="1"/>
  <c r="BN953" i="1"/>
  <c r="BR951" i="1"/>
  <c r="BO953" i="1" l="1"/>
  <c r="BP952" i="1" s="1"/>
  <c r="BQ952" i="1" s="1"/>
  <c r="BN954" i="1"/>
  <c r="BR952" i="1"/>
  <c r="BO954" i="1" l="1"/>
  <c r="BP953" i="1" s="1"/>
  <c r="BQ953" i="1" s="1"/>
  <c r="BN955" i="1"/>
  <c r="BR953" i="1"/>
  <c r="BO955" i="1" l="1"/>
  <c r="BP954" i="1" s="1"/>
  <c r="BQ954" i="1" s="1"/>
  <c r="BN956" i="1"/>
  <c r="BR954" i="1"/>
  <c r="BO956" i="1" l="1"/>
  <c r="BP955" i="1" s="1"/>
  <c r="BQ955" i="1" s="1"/>
  <c r="BN957" i="1"/>
  <c r="BR955" i="1"/>
  <c r="BO957" i="1" l="1"/>
  <c r="BP956" i="1" s="1"/>
  <c r="BQ956" i="1" s="1"/>
  <c r="BN958" i="1"/>
  <c r="BR956" i="1"/>
  <c r="BO958" i="1" l="1"/>
  <c r="BP957" i="1" s="1"/>
  <c r="BQ957" i="1" s="1"/>
  <c r="BN959" i="1"/>
  <c r="BR957" i="1"/>
  <c r="BO959" i="1" l="1"/>
  <c r="BP958" i="1" s="1"/>
  <c r="BQ958" i="1" s="1"/>
  <c r="BN960" i="1"/>
  <c r="BR958" i="1"/>
  <c r="BO960" i="1" l="1"/>
  <c r="BP959" i="1" s="1"/>
  <c r="BQ959" i="1" s="1"/>
  <c r="BN961" i="1"/>
  <c r="BR959" i="1"/>
  <c r="BO961" i="1" l="1"/>
  <c r="BP960" i="1" s="1"/>
  <c r="BQ960" i="1" s="1"/>
  <c r="BN962" i="1"/>
  <c r="BR960" i="1"/>
  <c r="BO962" i="1" l="1"/>
  <c r="BP961" i="1" s="1"/>
  <c r="BQ961" i="1" s="1"/>
  <c r="BN963" i="1"/>
  <c r="BR961" i="1"/>
  <c r="BO963" i="1" l="1"/>
  <c r="BP962" i="1" s="1"/>
  <c r="BQ962" i="1" s="1"/>
  <c r="BN964" i="1"/>
  <c r="BR962" i="1"/>
  <c r="BO964" i="1" l="1"/>
  <c r="BP963" i="1" s="1"/>
  <c r="BQ963" i="1" s="1"/>
  <c r="BN965" i="1"/>
  <c r="BR963" i="1"/>
  <c r="BO965" i="1" l="1"/>
  <c r="BP964" i="1" s="1"/>
  <c r="BQ964" i="1" s="1"/>
  <c r="BN966" i="1"/>
  <c r="BR964" i="1"/>
  <c r="BO966" i="1" l="1"/>
  <c r="BP965" i="1" s="1"/>
  <c r="BQ965" i="1" s="1"/>
  <c r="BN967" i="1"/>
  <c r="BR965" i="1"/>
  <c r="BO967" i="1" l="1"/>
  <c r="BP966" i="1" s="1"/>
  <c r="BQ966" i="1" s="1"/>
  <c r="BN968" i="1"/>
  <c r="BR966" i="1"/>
  <c r="BO968" i="1" l="1"/>
  <c r="BP967" i="1" s="1"/>
  <c r="BQ967" i="1" s="1"/>
  <c r="BN969" i="1"/>
  <c r="BR967" i="1"/>
  <c r="BO969" i="1" l="1"/>
  <c r="BP968" i="1" s="1"/>
  <c r="BQ968" i="1" s="1"/>
  <c r="BN970" i="1"/>
  <c r="BR968" i="1"/>
  <c r="BO970" i="1" l="1"/>
  <c r="BP969" i="1" s="1"/>
  <c r="BQ969" i="1" s="1"/>
  <c r="BN971" i="1"/>
  <c r="BR969" i="1"/>
  <c r="BO971" i="1" l="1"/>
  <c r="BP970" i="1" s="1"/>
  <c r="BQ970" i="1" s="1"/>
  <c r="BN972" i="1"/>
  <c r="BR970" i="1"/>
  <c r="BO972" i="1" l="1"/>
  <c r="BP971" i="1" s="1"/>
  <c r="BQ971" i="1" s="1"/>
  <c r="BN973" i="1"/>
  <c r="BR971" i="1"/>
  <c r="BO973" i="1" l="1"/>
  <c r="BP972" i="1" s="1"/>
  <c r="BQ972" i="1" s="1"/>
  <c r="BN974" i="1"/>
  <c r="BR972" i="1"/>
  <c r="BO974" i="1" l="1"/>
  <c r="BP973" i="1" s="1"/>
  <c r="BQ973" i="1" s="1"/>
  <c r="BN975" i="1"/>
  <c r="BR973" i="1"/>
  <c r="BO975" i="1" l="1"/>
  <c r="BP974" i="1" s="1"/>
  <c r="BQ974" i="1" s="1"/>
  <c r="BN976" i="1"/>
  <c r="BR974" i="1"/>
  <c r="BO976" i="1" l="1"/>
  <c r="BP975" i="1" s="1"/>
  <c r="BQ975" i="1" s="1"/>
  <c r="BN977" i="1"/>
  <c r="BR975" i="1"/>
  <c r="BO977" i="1" l="1"/>
  <c r="BP976" i="1" s="1"/>
  <c r="BQ976" i="1" s="1"/>
  <c r="BN978" i="1"/>
  <c r="BR976" i="1"/>
  <c r="BO978" i="1" l="1"/>
  <c r="BP977" i="1" s="1"/>
  <c r="BQ977" i="1" s="1"/>
  <c r="BN979" i="1"/>
  <c r="BR977" i="1"/>
  <c r="BO979" i="1" l="1"/>
  <c r="BP978" i="1" s="1"/>
  <c r="BQ978" i="1" s="1"/>
  <c r="BN980" i="1"/>
  <c r="BR978" i="1"/>
  <c r="BO980" i="1" l="1"/>
  <c r="BP979" i="1" s="1"/>
  <c r="BQ979" i="1" s="1"/>
  <c r="BN981" i="1"/>
  <c r="BR979" i="1"/>
  <c r="BO981" i="1" l="1"/>
  <c r="BP980" i="1" s="1"/>
  <c r="BQ980" i="1" s="1"/>
  <c r="BN982" i="1"/>
  <c r="BR980" i="1"/>
  <c r="BO982" i="1" l="1"/>
  <c r="BP981" i="1" s="1"/>
  <c r="BQ981" i="1" s="1"/>
  <c r="BN983" i="1"/>
  <c r="BR981" i="1"/>
  <c r="BO983" i="1" l="1"/>
  <c r="BP982" i="1" s="1"/>
  <c r="BQ982" i="1" s="1"/>
  <c r="BN984" i="1"/>
  <c r="BR982" i="1"/>
  <c r="BO984" i="1" l="1"/>
  <c r="BP983" i="1" s="1"/>
  <c r="BQ983" i="1" s="1"/>
  <c r="BN985" i="1"/>
  <c r="BR983" i="1"/>
  <c r="BO985" i="1" l="1"/>
  <c r="BP984" i="1" s="1"/>
  <c r="BQ984" i="1" s="1"/>
  <c r="BN986" i="1"/>
  <c r="BR984" i="1"/>
  <c r="BO986" i="1" l="1"/>
  <c r="BP985" i="1" s="1"/>
  <c r="BQ985" i="1" s="1"/>
  <c r="BN987" i="1"/>
  <c r="BR985" i="1"/>
  <c r="BO987" i="1" l="1"/>
  <c r="BP986" i="1" s="1"/>
  <c r="BQ986" i="1" s="1"/>
  <c r="BN988" i="1"/>
  <c r="BR986" i="1"/>
  <c r="BO988" i="1" l="1"/>
  <c r="BP987" i="1" s="1"/>
  <c r="BQ987" i="1" s="1"/>
  <c r="BN989" i="1"/>
  <c r="BR987" i="1"/>
  <c r="BO989" i="1" l="1"/>
  <c r="BP988" i="1" s="1"/>
  <c r="BQ988" i="1" s="1"/>
  <c r="BN990" i="1"/>
  <c r="BR988" i="1"/>
  <c r="BO990" i="1" l="1"/>
  <c r="BP989" i="1" s="1"/>
  <c r="BQ989" i="1" s="1"/>
  <c r="BN991" i="1"/>
  <c r="BR989" i="1"/>
  <c r="BO991" i="1" l="1"/>
  <c r="BP990" i="1" s="1"/>
  <c r="BQ990" i="1" s="1"/>
  <c r="BN992" i="1"/>
  <c r="BR990" i="1"/>
  <c r="BO992" i="1" l="1"/>
  <c r="BP991" i="1" s="1"/>
  <c r="BQ991" i="1" s="1"/>
  <c r="BN993" i="1"/>
  <c r="BR991" i="1"/>
  <c r="BO993" i="1" l="1"/>
  <c r="BP992" i="1" s="1"/>
  <c r="BQ992" i="1" s="1"/>
  <c r="BN994" i="1"/>
  <c r="BR992" i="1"/>
  <c r="BO994" i="1" l="1"/>
  <c r="BP993" i="1" s="1"/>
  <c r="BQ993" i="1" s="1"/>
  <c r="BN995" i="1"/>
  <c r="BR993" i="1"/>
  <c r="BO995" i="1" l="1"/>
  <c r="BP994" i="1" s="1"/>
  <c r="BQ994" i="1" s="1"/>
  <c r="BN996" i="1"/>
  <c r="BR994" i="1"/>
  <c r="BO996" i="1" l="1"/>
  <c r="BP995" i="1" s="1"/>
  <c r="BQ995" i="1" s="1"/>
  <c r="BN997" i="1"/>
  <c r="BR995" i="1"/>
  <c r="BO997" i="1" l="1"/>
  <c r="BP996" i="1" s="1"/>
  <c r="BQ996" i="1" s="1"/>
  <c r="BN998" i="1"/>
  <c r="BR996" i="1"/>
  <c r="BO998" i="1" l="1"/>
  <c r="BP997" i="1" s="1"/>
  <c r="BQ997" i="1" s="1"/>
  <c r="BN999" i="1"/>
  <c r="BR997" i="1"/>
  <c r="BO999" i="1" l="1"/>
  <c r="BP998" i="1" s="1"/>
  <c r="BQ998" i="1" s="1"/>
  <c r="BN1000" i="1"/>
  <c r="BR998" i="1"/>
  <c r="BO1000" i="1" l="1"/>
  <c r="BP999" i="1" s="1"/>
  <c r="BQ999" i="1" s="1"/>
  <c r="BN1001" i="1"/>
  <c r="BR999" i="1"/>
  <c r="BO1001" i="1" l="1"/>
  <c r="BP1000" i="1" s="1"/>
  <c r="BQ1000" i="1" s="1"/>
  <c r="BN1002" i="1"/>
  <c r="BR1000" i="1"/>
  <c r="BO1002" i="1" l="1"/>
  <c r="BP1001" i="1" s="1"/>
  <c r="BQ1001" i="1" s="1"/>
  <c r="BN1003" i="1"/>
  <c r="BR1001" i="1"/>
  <c r="BO1003" i="1" l="1"/>
  <c r="BP1002" i="1" s="1"/>
  <c r="BQ1002" i="1" s="1"/>
  <c r="BN1004" i="1"/>
  <c r="BR1002" i="1"/>
  <c r="BO1004" i="1" l="1"/>
  <c r="BP1003" i="1" s="1"/>
  <c r="BQ1003" i="1" s="1"/>
  <c r="BN1005" i="1"/>
  <c r="BR1003" i="1"/>
  <c r="BO1005" i="1" l="1"/>
  <c r="BP1004" i="1" s="1"/>
  <c r="BQ1004" i="1" s="1"/>
  <c r="BN1006" i="1"/>
  <c r="BR1004" i="1"/>
  <c r="BO1006" i="1" l="1"/>
  <c r="BP1005" i="1" s="1"/>
  <c r="BQ1005" i="1" s="1"/>
  <c r="BN1007" i="1"/>
  <c r="BR1005" i="1"/>
  <c r="BO1007" i="1" l="1"/>
  <c r="BP1006" i="1" s="1"/>
  <c r="BQ1006" i="1" s="1"/>
  <c r="BN1008" i="1"/>
  <c r="BR1006" i="1"/>
  <c r="BO1008" i="1" l="1"/>
  <c r="BP1007" i="1" s="1"/>
  <c r="BQ1007" i="1" s="1"/>
  <c r="BN1009" i="1"/>
  <c r="BR1007" i="1"/>
  <c r="BO1009" i="1" l="1"/>
  <c r="BP1008" i="1" s="1"/>
  <c r="BQ1008" i="1" s="1"/>
  <c r="BN1010" i="1"/>
  <c r="BR1008" i="1"/>
  <c r="BO1010" i="1" l="1"/>
  <c r="BP1009" i="1" s="1"/>
  <c r="BQ1009" i="1" s="1"/>
  <c r="BN1011" i="1"/>
  <c r="BR1009" i="1"/>
  <c r="BO1011" i="1" l="1"/>
  <c r="BP1010" i="1" s="1"/>
  <c r="BQ1010" i="1" s="1"/>
  <c r="BN1012" i="1"/>
  <c r="BR1010" i="1"/>
  <c r="BO1012" i="1" l="1"/>
  <c r="BP1011" i="1" s="1"/>
  <c r="BQ1011" i="1" s="1"/>
  <c r="BN1013" i="1"/>
  <c r="BR1011" i="1"/>
  <c r="BO1013" i="1" l="1"/>
  <c r="BP1012" i="1" s="1"/>
  <c r="BQ1012" i="1" s="1"/>
  <c r="BN1014" i="1"/>
  <c r="BR1012" i="1"/>
  <c r="BO1014" i="1" l="1"/>
  <c r="BP1013" i="1" s="1"/>
  <c r="BQ1013" i="1" s="1"/>
  <c r="BN1015" i="1"/>
  <c r="BR1013" i="1"/>
  <c r="BO1015" i="1" l="1"/>
  <c r="BP1014" i="1" s="1"/>
  <c r="BQ1014" i="1" s="1"/>
  <c r="BN1016" i="1"/>
  <c r="BR1014" i="1"/>
  <c r="BO1016" i="1" l="1"/>
  <c r="BP1015" i="1" s="1"/>
  <c r="BQ1015" i="1" s="1"/>
  <c r="BN1017" i="1"/>
  <c r="BR1015" i="1"/>
  <c r="BO1017" i="1" l="1"/>
  <c r="BP1016" i="1" s="1"/>
  <c r="BQ1016" i="1" s="1"/>
  <c r="BN1018" i="1"/>
  <c r="BR1016" i="1"/>
  <c r="BO1018" i="1" l="1"/>
  <c r="BP1017" i="1" s="1"/>
  <c r="BQ1017" i="1" s="1"/>
  <c r="BN1019" i="1"/>
  <c r="BR1017" i="1"/>
  <c r="BO1019" i="1" l="1"/>
  <c r="BP1018" i="1" s="1"/>
  <c r="BQ1018" i="1" s="1"/>
  <c r="BN1020" i="1"/>
  <c r="BR1018" i="1"/>
  <c r="BO1020" i="1" l="1"/>
  <c r="BP1019" i="1" s="1"/>
  <c r="BQ1019" i="1" s="1"/>
  <c r="BN1021" i="1"/>
  <c r="BR1019" i="1"/>
  <c r="BO1021" i="1" l="1"/>
  <c r="BP1020" i="1" s="1"/>
  <c r="BQ1020" i="1" s="1"/>
  <c r="BN1022" i="1"/>
  <c r="BR1020" i="1"/>
  <c r="BO1022" i="1" l="1"/>
  <c r="BP1021" i="1" s="1"/>
  <c r="BQ1021" i="1" s="1"/>
  <c r="BN1023" i="1"/>
  <c r="BR1021" i="1"/>
  <c r="BO1023" i="1" l="1"/>
  <c r="BP1022" i="1" s="1"/>
  <c r="BQ1022" i="1" s="1"/>
  <c r="BN1024" i="1"/>
  <c r="BR1022" i="1"/>
  <c r="BO1024" i="1" l="1"/>
  <c r="BP1023" i="1" s="1"/>
  <c r="BQ1023" i="1" s="1"/>
  <c r="BN1025" i="1"/>
  <c r="BR1023" i="1"/>
  <c r="BO1025" i="1" l="1"/>
  <c r="BP1024" i="1" s="1"/>
  <c r="BQ1024" i="1" s="1"/>
  <c r="BN1026" i="1"/>
  <c r="BR1024" i="1"/>
  <c r="BO1026" i="1" l="1"/>
  <c r="BP1025" i="1" s="1"/>
  <c r="BQ1025" i="1" s="1"/>
  <c r="BN1027" i="1"/>
  <c r="BR1025" i="1"/>
  <c r="BO1027" i="1" l="1"/>
  <c r="BP1026" i="1" s="1"/>
  <c r="BQ1026" i="1" s="1"/>
  <c r="BN1028" i="1"/>
  <c r="BR1026" i="1"/>
  <c r="BO1028" i="1" l="1"/>
  <c r="BP1027" i="1" s="1"/>
  <c r="BQ1027" i="1" s="1"/>
  <c r="BN1029" i="1"/>
  <c r="BR1027" i="1"/>
  <c r="BO1029" i="1" l="1"/>
  <c r="BP1028" i="1" s="1"/>
  <c r="BQ1028" i="1" s="1"/>
  <c r="BN1030" i="1"/>
  <c r="BR1028" i="1"/>
  <c r="BO1030" i="1" l="1"/>
  <c r="BP1029" i="1" s="1"/>
  <c r="BQ1029" i="1" s="1"/>
  <c r="BN1031" i="1"/>
  <c r="BR1029" i="1"/>
  <c r="BO1031" i="1" l="1"/>
  <c r="BP1030" i="1" s="1"/>
  <c r="BQ1030" i="1" s="1"/>
  <c r="BN1032" i="1"/>
  <c r="BR1030" i="1"/>
  <c r="BO1032" i="1" l="1"/>
  <c r="BP1031" i="1" s="1"/>
  <c r="BQ1031" i="1" s="1"/>
  <c r="BN1033" i="1"/>
  <c r="BR1031" i="1"/>
  <c r="BO1033" i="1" l="1"/>
  <c r="BP1032" i="1" s="1"/>
  <c r="BQ1032" i="1" s="1"/>
  <c r="BN1034" i="1"/>
  <c r="BR1032" i="1"/>
  <c r="BO1034" i="1" l="1"/>
  <c r="BP1033" i="1" s="1"/>
  <c r="BQ1033" i="1" s="1"/>
  <c r="BN1035" i="1"/>
  <c r="BR1033" i="1"/>
  <c r="BO1035" i="1" l="1"/>
  <c r="BP1034" i="1" s="1"/>
  <c r="BQ1034" i="1" s="1"/>
  <c r="BN1036" i="1"/>
  <c r="BR1034" i="1"/>
  <c r="BO1036" i="1" l="1"/>
  <c r="BP1035" i="1" s="1"/>
  <c r="BQ1035" i="1" s="1"/>
  <c r="BN1037" i="1"/>
  <c r="BR1035" i="1"/>
  <c r="BO1037" i="1" l="1"/>
  <c r="BP1036" i="1" s="1"/>
  <c r="BQ1036" i="1" s="1"/>
  <c r="BN1038" i="1"/>
  <c r="BR1036" i="1"/>
  <c r="BO1038" i="1" l="1"/>
  <c r="BP1037" i="1" s="1"/>
  <c r="BQ1037" i="1" s="1"/>
  <c r="BN1039" i="1"/>
  <c r="BR1037" i="1"/>
  <c r="BO1039" i="1" l="1"/>
  <c r="BP1038" i="1" s="1"/>
  <c r="BQ1038" i="1" s="1"/>
  <c r="BN1040" i="1"/>
  <c r="BR1038" i="1"/>
  <c r="BO1040" i="1" l="1"/>
  <c r="BP1039" i="1" s="1"/>
  <c r="BQ1039" i="1" s="1"/>
  <c r="BN1041" i="1"/>
  <c r="BR1039" i="1"/>
  <c r="BO1041" i="1" l="1"/>
  <c r="BP1040" i="1" s="1"/>
  <c r="BQ1040" i="1" s="1"/>
  <c r="BN1042" i="1"/>
  <c r="BR1040" i="1"/>
  <c r="BO1042" i="1" l="1"/>
  <c r="BP1041" i="1" s="1"/>
  <c r="BQ1041" i="1" s="1"/>
  <c r="BN1043" i="1"/>
  <c r="BR1041" i="1"/>
  <c r="BO1043" i="1" l="1"/>
  <c r="BP1042" i="1" s="1"/>
  <c r="BQ1042" i="1" s="1"/>
  <c r="BN1044" i="1"/>
  <c r="BR1042" i="1"/>
  <c r="BO1044" i="1" l="1"/>
  <c r="BP1043" i="1" s="1"/>
  <c r="BQ1043" i="1" s="1"/>
  <c r="BN1045" i="1"/>
  <c r="BR1043" i="1"/>
  <c r="BO1045" i="1" l="1"/>
  <c r="BP1044" i="1" s="1"/>
  <c r="BQ1044" i="1" s="1"/>
  <c r="BN1046" i="1"/>
  <c r="BR1044" i="1"/>
  <c r="BO1046" i="1" l="1"/>
  <c r="BP1045" i="1" s="1"/>
  <c r="BQ1045" i="1" s="1"/>
  <c r="BN1047" i="1"/>
  <c r="BR1045" i="1"/>
  <c r="BO1047" i="1" l="1"/>
  <c r="BP1046" i="1" s="1"/>
  <c r="BQ1046" i="1" s="1"/>
  <c r="BN1048" i="1"/>
  <c r="BR1046" i="1"/>
  <c r="BO1048" i="1" l="1"/>
  <c r="BP1047" i="1" s="1"/>
  <c r="BQ1047" i="1" s="1"/>
  <c r="BN1049" i="1"/>
  <c r="BR1047" i="1"/>
  <c r="BO1049" i="1" l="1"/>
  <c r="BP1048" i="1" s="1"/>
  <c r="BQ1048" i="1" s="1"/>
  <c r="BN1050" i="1"/>
  <c r="BR1048" i="1"/>
  <c r="BO1050" i="1" l="1"/>
  <c r="BP1049" i="1" s="1"/>
  <c r="BQ1049" i="1" s="1"/>
  <c r="BN1051" i="1"/>
  <c r="BR1049" i="1"/>
  <c r="BO1051" i="1" l="1"/>
  <c r="BP1050" i="1" s="1"/>
  <c r="BQ1050" i="1" s="1"/>
  <c r="BN1052" i="1"/>
  <c r="BR1050" i="1"/>
  <c r="BO1052" i="1" l="1"/>
  <c r="BP1051" i="1" s="1"/>
  <c r="BQ1051" i="1" s="1"/>
  <c r="BN1053" i="1"/>
  <c r="BR1051" i="1"/>
  <c r="BO1053" i="1" l="1"/>
  <c r="BP1052" i="1" s="1"/>
  <c r="BQ1052" i="1" s="1"/>
  <c r="BN1054" i="1"/>
  <c r="BR1052" i="1"/>
  <c r="BO1054" i="1" l="1"/>
  <c r="BP1053" i="1" s="1"/>
  <c r="BQ1053" i="1" s="1"/>
  <c r="BN1055" i="1"/>
  <c r="BR1053" i="1"/>
  <c r="BO1055" i="1" l="1"/>
  <c r="BP1054" i="1" s="1"/>
  <c r="BQ1054" i="1" s="1"/>
  <c r="BN1056" i="1"/>
  <c r="BR1054" i="1"/>
  <c r="BO1056" i="1" l="1"/>
  <c r="BP1055" i="1" s="1"/>
  <c r="BQ1055" i="1" s="1"/>
  <c r="BN1057" i="1"/>
  <c r="BR1055" i="1"/>
  <c r="BO1057" i="1" l="1"/>
  <c r="BP1056" i="1" s="1"/>
  <c r="BQ1056" i="1" s="1"/>
  <c r="BN1058" i="1"/>
  <c r="BR1056" i="1"/>
  <c r="BO1058" i="1" l="1"/>
  <c r="BP1057" i="1" s="1"/>
  <c r="BQ1057" i="1" s="1"/>
  <c r="BN1059" i="1"/>
  <c r="BR1057" i="1"/>
  <c r="BO1059" i="1" l="1"/>
  <c r="BP1058" i="1" s="1"/>
  <c r="BQ1058" i="1" s="1"/>
  <c r="BN1060" i="1"/>
  <c r="BR1058" i="1"/>
  <c r="BO1060" i="1" l="1"/>
  <c r="BP1059" i="1" s="1"/>
  <c r="BQ1059" i="1" s="1"/>
  <c r="BN1061" i="1"/>
  <c r="BR1059" i="1"/>
  <c r="BO1061" i="1" l="1"/>
  <c r="BP1060" i="1" s="1"/>
  <c r="BQ1060" i="1" s="1"/>
  <c r="BN1062" i="1"/>
  <c r="BR1060" i="1"/>
  <c r="BO1062" i="1" l="1"/>
  <c r="BP1061" i="1" s="1"/>
  <c r="BQ1061" i="1" s="1"/>
  <c r="BN1063" i="1"/>
  <c r="BR1061" i="1"/>
  <c r="BO1063" i="1" l="1"/>
  <c r="BP1062" i="1" s="1"/>
  <c r="BQ1062" i="1" s="1"/>
  <c r="BN1064" i="1"/>
  <c r="BR1062" i="1"/>
  <c r="BO1064" i="1" l="1"/>
  <c r="BP1063" i="1" s="1"/>
  <c r="BQ1063" i="1" s="1"/>
  <c r="BN1065" i="1"/>
  <c r="BR1063" i="1"/>
  <c r="BO1065" i="1" l="1"/>
  <c r="BP1064" i="1" s="1"/>
  <c r="BQ1064" i="1" s="1"/>
  <c r="BN1066" i="1"/>
  <c r="BR1064" i="1"/>
  <c r="BO1066" i="1" l="1"/>
  <c r="BP1065" i="1" s="1"/>
  <c r="BQ1065" i="1" s="1"/>
  <c r="BN1067" i="1"/>
  <c r="BR1065" i="1"/>
  <c r="BO1067" i="1" l="1"/>
  <c r="BP1066" i="1" s="1"/>
  <c r="BQ1066" i="1" s="1"/>
  <c r="BN1068" i="1"/>
  <c r="BR1066" i="1"/>
  <c r="BO1068" i="1" l="1"/>
  <c r="BP1067" i="1" s="1"/>
  <c r="BQ1067" i="1" s="1"/>
  <c r="BN1069" i="1"/>
  <c r="BR1067" i="1"/>
  <c r="BO1069" i="1" l="1"/>
  <c r="BP1068" i="1" s="1"/>
  <c r="BQ1068" i="1" s="1"/>
  <c r="BN1070" i="1"/>
  <c r="BR1068" i="1"/>
  <c r="BO1070" i="1" l="1"/>
  <c r="BP1069" i="1" s="1"/>
  <c r="BQ1069" i="1" s="1"/>
  <c r="BN1071" i="1"/>
  <c r="BR1069" i="1"/>
  <c r="BO1071" i="1" l="1"/>
  <c r="BP1070" i="1" s="1"/>
  <c r="BQ1070" i="1" s="1"/>
  <c r="BN1072" i="1"/>
  <c r="BR1070" i="1"/>
  <c r="BO1072" i="1" l="1"/>
  <c r="BP1071" i="1" s="1"/>
  <c r="BQ1071" i="1" s="1"/>
  <c r="BN1073" i="1"/>
  <c r="BR1071" i="1"/>
  <c r="BO1073" i="1" l="1"/>
  <c r="BP1072" i="1" s="1"/>
  <c r="BQ1072" i="1" s="1"/>
  <c r="BN1074" i="1"/>
  <c r="BR1072" i="1"/>
  <c r="BO1074" i="1" l="1"/>
  <c r="BP1073" i="1" s="1"/>
  <c r="BQ1073" i="1" s="1"/>
  <c r="BN1075" i="1"/>
  <c r="BR1073" i="1"/>
  <c r="BO1075" i="1" l="1"/>
  <c r="BP1074" i="1" s="1"/>
  <c r="BQ1074" i="1" s="1"/>
  <c r="BN1076" i="1"/>
  <c r="BR1074" i="1"/>
  <c r="BO1076" i="1" l="1"/>
  <c r="BP1075" i="1" s="1"/>
  <c r="BQ1075" i="1" s="1"/>
  <c r="BN1077" i="1"/>
  <c r="BR1075" i="1"/>
  <c r="BO1077" i="1" l="1"/>
  <c r="BP1076" i="1" s="1"/>
  <c r="BQ1076" i="1" s="1"/>
  <c r="BN1078" i="1"/>
  <c r="BR1076" i="1"/>
  <c r="BO1078" i="1" l="1"/>
  <c r="BP1077" i="1" s="1"/>
  <c r="BQ1077" i="1" s="1"/>
  <c r="BN1079" i="1"/>
  <c r="BR1077" i="1"/>
  <c r="BO1079" i="1" l="1"/>
  <c r="BP1078" i="1" s="1"/>
  <c r="BQ1078" i="1" s="1"/>
  <c r="BN1080" i="1"/>
  <c r="BR1078" i="1"/>
  <c r="BO1080" i="1" l="1"/>
  <c r="BP1079" i="1" s="1"/>
  <c r="BQ1079" i="1" s="1"/>
  <c r="BN1081" i="1"/>
  <c r="BR1079" i="1"/>
  <c r="BO1081" i="1" l="1"/>
  <c r="BP1080" i="1" s="1"/>
  <c r="BQ1080" i="1" s="1"/>
  <c r="BN1082" i="1"/>
  <c r="BR1080" i="1"/>
  <c r="BO1082" i="1" l="1"/>
  <c r="BP1081" i="1" s="1"/>
  <c r="BQ1081" i="1" s="1"/>
  <c r="BN1083" i="1"/>
  <c r="BR1081" i="1"/>
  <c r="BO1083" i="1" l="1"/>
  <c r="BP1082" i="1" s="1"/>
  <c r="BQ1082" i="1" s="1"/>
  <c r="BN1084" i="1"/>
  <c r="BR1082" i="1"/>
  <c r="BO1084" i="1" l="1"/>
  <c r="BP1083" i="1" s="1"/>
  <c r="BQ1083" i="1" s="1"/>
  <c r="BN1085" i="1"/>
  <c r="BR1083" i="1"/>
  <c r="BO1085" i="1" l="1"/>
  <c r="BP1084" i="1" s="1"/>
  <c r="BQ1084" i="1" s="1"/>
  <c r="BN1086" i="1"/>
  <c r="BR1084" i="1"/>
  <c r="BO1086" i="1" l="1"/>
  <c r="BP1085" i="1" s="1"/>
  <c r="BQ1085" i="1" s="1"/>
  <c r="BN1087" i="1"/>
  <c r="BR1085" i="1"/>
  <c r="BO1087" i="1" l="1"/>
  <c r="BP1086" i="1" s="1"/>
  <c r="BQ1086" i="1" s="1"/>
  <c r="BN1088" i="1"/>
  <c r="BR1086" i="1"/>
  <c r="BO1088" i="1" l="1"/>
  <c r="BP1087" i="1" s="1"/>
  <c r="BQ1087" i="1" s="1"/>
  <c r="BN1089" i="1"/>
  <c r="BR1087" i="1"/>
  <c r="BO1089" i="1" l="1"/>
  <c r="BP1088" i="1" s="1"/>
  <c r="BQ1088" i="1" s="1"/>
  <c r="BN1090" i="1"/>
  <c r="BR1088" i="1"/>
  <c r="BO1090" i="1" l="1"/>
  <c r="BP1089" i="1" s="1"/>
  <c r="BQ1089" i="1" s="1"/>
  <c r="BN1091" i="1"/>
  <c r="BR1089" i="1"/>
  <c r="BO1091" i="1" l="1"/>
  <c r="BP1090" i="1" s="1"/>
  <c r="BQ1090" i="1" s="1"/>
  <c r="BN1092" i="1"/>
  <c r="BR1090" i="1"/>
  <c r="BO1092" i="1" l="1"/>
  <c r="BP1091" i="1" s="1"/>
  <c r="BQ1091" i="1" s="1"/>
  <c r="BN1093" i="1"/>
  <c r="BR1091" i="1"/>
  <c r="BO1093" i="1" l="1"/>
  <c r="BP1092" i="1" s="1"/>
  <c r="BQ1092" i="1" s="1"/>
  <c r="BN1094" i="1"/>
  <c r="BR1092" i="1"/>
  <c r="BO1094" i="1" l="1"/>
  <c r="BP1093" i="1" s="1"/>
  <c r="BQ1093" i="1" s="1"/>
  <c r="BN1095" i="1"/>
  <c r="BR1093" i="1"/>
  <c r="BO1095" i="1" l="1"/>
  <c r="BP1094" i="1" s="1"/>
  <c r="BQ1094" i="1" s="1"/>
  <c r="BN1096" i="1"/>
  <c r="BR1094" i="1"/>
  <c r="BO1096" i="1" l="1"/>
  <c r="BP1095" i="1" s="1"/>
  <c r="BQ1095" i="1" s="1"/>
  <c r="BN1097" i="1"/>
  <c r="BR1095" i="1"/>
  <c r="BO1097" i="1" l="1"/>
  <c r="BP1096" i="1" s="1"/>
  <c r="BQ1096" i="1" s="1"/>
  <c r="BN1098" i="1"/>
  <c r="BR1096" i="1"/>
  <c r="BO1098" i="1" l="1"/>
  <c r="BP1097" i="1" s="1"/>
  <c r="BQ1097" i="1" s="1"/>
  <c r="BN1099" i="1"/>
  <c r="BR1097" i="1"/>
  <c r="BO1099" i="1" l="1"/>
  <c r="BP1098" i="1" s="1"/>
  <c r="BQ1098" i="1" s="1"/>
  <c r="BN1100" i="1"/>
  <c r="BR1098" i="1"/>
  <c r="BO1100" i="1" l="1"/>
  <c r="BP1099" i="1" s="1"/>
  <c r="BQ1099" i="1" s="1"/>
  <c r="BN1101" i="1"/>
  <c r="BR1099" i="1"/>
  <c r="BO1101" i="1" l="1"/>
  <c r="BP1100" i="1" s="1"/>
  <c r="BQ1100" i="1" s="1"/>
  <c r="BN1102" i="1"/>
  <c r="BR1100" i="1"/>
  <c r="BO1102" i="1" l="1"/>
  <c r="BP1101" i="1" s="1"/>
  <c r="BQ1101" i="1" s="1"/>
  <c r="BN1103" i="1"/>
  <c r="BR1101" i="1"/>
  <c r="BO1103" i="1" l="1"/>
  <c r="BP1102" i="1" s="1"/>
  <c r="BQ1102" i="1" s="1"/>
  <c r="BN1104" i="1"/>
  <c r="BR1102" i="1"/>
  <c r="BO1104" i="1" l="1"/>
  <c r="BP1103" i="1" s="1"/>
  <c r="BQ1103" i="1" s="1"/>
  <c r="BN1105" i="1"/>
  <c r="BR1103" i="1"/>
  <c r="BO1105" i="1" l="1"/>
  <c r="BP1104" i="1" s="1"/>
  <c r="BQ1104" i="1" s="1"/>
  <c r="BN1106" i="1"/>
  <c r="BR1104" i="1"/>
  <c r="BO1106" i="1" l="1"/>
  <c r="BP1105" i="1" s="1"/>
  <c r="BQ1105" i="1" s="1"/>
  <c r="BN1107" i="1"/>
  <c r="BR1105" i="1"/>
  <c r="BO1107" i="1" l="1"/>
  <c r="BP1106" i="1" s="1"/>
  <c r="BQ1106" i="1" s="1"/>
  <c r="BN1108" i="1"/>
  <c r="BR1106" i="1"/>
  <c r="BO1108" i="1" l="1"/>
  <c r="BP1107" i="1" s="1"/>
  <c r="BQ1107" i="1" s="1"/>
  <c r="BN1109" i="1"/>
  <c r="BR1107" i="1"/>
  <c r="BO1109" i="1" l="1"/>
  <c r="BP1108" i="1" s="1"/>
  <c r="BQ1108" i="1" s="1"/>
  <c r="BN1110" i="1"/>
  <c r="BR1108" i="1"/>
  <c r="BO1110" i="1" l="1"/>
  <c r="BP1109" i="1" s="1"/>
  <c r="BQ1109" i="1" s="1"/>
  <c r="BN1111" i="1"/>
  <c r="BR1109" i="1"/>
  <c r="BO1111" i="1" l="1"/>
  <c r="BP1110" i="1" s="1"/>
  <c r="BQ1110" i="1" s="1"/>
  <c r="BN1112" i="1"/>
  <c r="BR1110" i="1"/>
  <c r="BO1112" i="1" l="1"/>
  <c r="BP1111" i="1" s="1"/>
  <c r="BQ1111" i="1" s="1"/>
  <c r="BN1113" i="1"/>
  <c r="BR1111" i="1"/>
  <c r="BO1113" i="1" l="1"/>
  <c r="BP1112" i="1" s="1"/>
  <c r="BQ1112" i="1" s="1"/>
  <c r="BN1114" i="1"/>
  <c r="BR1112" i="1"/>
  <c r="BO1114" i="1" l="1"/>
  <c r="BP1113" i="1" s="1"/>
  <c r="BQ1113" i="1" s="1"/>
  <c r="BN1115" i="1"/>
  <c r="BR1113" i="1"/>
  <c r="BO1115" i="1" l="1"/>
  <c r="BP1114" i="1" s="1"/>
  <c r="BQ1114" i="1" s="1"/>
  <c r="BN1116" i="1"/>
  <c r="BR1114" i="1"/>
  <c r="BO1116" i="1" l="1"/>
  <c r="BP1115" i="1" s="1"/>
  <c r="BQ1115" i="1" s="1"/>
  <c r="BN1117" i="1"/>
  <c r="BR1115" i="1"/>
  <c r="BO1117" i="1" l="1"/>
  <c r="BP1116" i="1" s="1"/>
  <c r="BQ1116" i="1" s="1"/>
  <c r="BN1118" i="1"/>
  <c r="BR1116" i="1"/>
  <c r="BO1118" i="1" l="1"/>
  <c r="BP1117" i="1" s="1"/>
  <c r="BQ1117" i="1" s="1"/>
  <c r="BN1119" i="1"/>
  <c r="BR1117" i="1"/>
  <c r="BO1119" i="1" l="1"/>
  <c r="BP1118" i="1" s="1"/>
  <c r="BQ1118" i="1" s="1"/>
  <c r="BN1120" i="1"/>
  <c r="BR1118" i="1"/>
  <c r="BO1120" i="1" l="1"/>
  <c r="BP1119" i="1" s="1"/>
  <c r="BQ1119" i="1" s="1"/>
  <c r="BN1121" i="1"/>
  <c r="BR1119" i="1"/>
  <c r="BO1121" i="1" l="1"/>
  <c r="BP1120" i="1" s="1"/>
  <c r="BQ1120" i="1" s="1"/>
  <c r="BN1122" i="1"/>
  <c r="BR1120" i="1"/>
  <c r="BO1122" i="1" l="1"/>
  <c r="BP1121" i="1" s="1"/>
  <c r="BQ1121" i="1" s="1"/>
  <c r="BN1123" i="1"/>
  <c r="BR1121" i="1"/>
  <c r="BO1123" i="1" l="1"/>
  <c r="BP1122" i="1" s="1"/>
  <c r="BQ1122" i="1" s="1"/>
  <c r="BN1124" i="1"/>
  <c r="BR1122" i="1"/>
  <c r="BO1124" i="1" l="1"/>
  <c r="BP1123" i="1" s="1"/>
  <c r="BQ1123" i="1" s="1"/>
  <c r="BN1125" i="1"/>
  <c r="BR1123" i="1"/>
  <c r="BO1125" i="1" l="1"/>
  <c r="BP1124" i="1" s="1"/>
  <c r="BQ1124" i="1" s="1"/>
  <c r="BN1126" i="1"/>
  <c r="BR1124" i="1"/>
  <c r="BO1126" i="1" l="1"/>
  <c r="BP1125" i="1" s="1"/>
  <c r="BQ1125" i="1" s="1"/>
  <c r="BN1127" i="1"/>
  <c r="BR1125" i="1"/>
  <c r="BO1127" i="1" l="1"/>
  <c r="BP1126" i="1" s="1"/>
  <c r="BQ1126" i="1" s="1"/>
  <c r="BN1128" i="1"/>
  <c r="BR1126" i="1"/>
  <c r="BO1128" i="1" l="1"/>
  <c r="BP1127" i="1" s="1"/>
  <c r="BQ1127" i="1" s="1"/>
  <c r="BN1129" i="1"/>
  <c r="BR1127" i="1"/>
  <c r="BO1129" i="1" l="1"/>
  <c r="BP1128" i="1" s="1"/>
  <c r="BQ1128" i="1" s="1"/>
  <c r="BN1130" i="1"/>
  <c r="BR1128" i="1"/>
  <c r="BO1130" i="1" l="1"/>
  <c r="BP1129" i="1" s="1"/>
  <c r="BQ1129" i="1" s="1"/>
  <c r="BN1131" i="1"/>
  <c r="BR1129" i="1"/>
  <c r="BO1131" i="1" l="1"/>
  <c r="BP1130" i="1" s="1"/>
  <c r="BQ1130" i="1" s="1"/>
  <c r="BN1132" i="1"/>
  <c r="BR1130" i="1"/>
  <c r="BO1132" i="1" l="1"/>
  <c r="BP1131" i="1" s="1"/>
  <c r="BQ1131" i="1" s="1"/>
  <c r="BN1133" i="1"/>
  <c r="BR1131" i="1"/>
  <c r="BO1133" i="1" l="1"/>
  <c r="BP1132" i="1" s="1"/>
  <c r="BQ1132" i="1" s="1"/>
  <c r="BN1134" i="1"/>
  <c r="BR1132" i="1"/>
  <c r="BO1134" i="1" l="1"/>
  <c r="BP1133" i="1" s="1"/>
  <c r="BQ1133" i="1" s="1"/>
  <c r="BN1135" i="1"/>
  <c r="BR1133" i="1"/>
  <c r="BO1135" i="1" l="1"/>
  <c r="BP1134" i="1" s="1"/>
  <c r="BQ1134" i="1" s="1"/>
  <c r="BN1136" i="1"/>
  <c r="BR1134" i="1"/>
  <c r="BO1136" i="1" l="1"/>
  <c r="BP1135" i="1" s="1"/>
  <c r="BQ1135" i="1" s="1"/>
  <c r="BN1137" i="1"/>
  <c r="BR1135" i="1"/>
  <c r="BO1137" i="1" l="1"/>
  <c r="BP1136" i="1" s="1"/>
  <c r="BQ1136" i="1" s="1"/>
  <c r="BN1138" i="1"/>
  <c r="BR1136" i="1"/>
  <c r="BO1138" i="1" l="1"/>
  <c r="BP1137" i="1" s="1"/>
  <c r="BQ1137" i="1" s="1"/>
  <c r="BN1139" i="1"/>
  <c r="BR1137" i="1"/>
  <c r="BO1139" i="1" l="1"/>
  <c r="BP1138" i="1" s="1"/>
  <c r="BN1140" i="1"/>
  <c r="BR1138" i="1"/>
  <c r="BQ1138" i="1"/>
  <c r="BO1140" i="1" l="1"/>
  <c r="BP1139" i="1" s="1"/>
  <c r="BQ1139" i="1" s="1"/>
  <c r="BN1141" i="1"/>
  <c r="BR1139" i="1"/>
  <c r="BO1141" i="1" l="1"/>
  <c r="BP1140" i="1" s="1"/>
  <c r="BQ1140" i="1" s="1"/>
  <c r="BN1142" i="1"/>
  <c r="BR1140" i="1"/>
  <c r="BO1142" i="1" l="1"/>
  <c r="BP1141" i="1" s="1"/>
  <c r="BQ1141" i="1" s="1"/>
  <c r="BN1143" i="1"/>
  <c r="BR1141" i="1"/>
  <c r="BO1143" i="1" l="1"/>
  <c r="BP1142" i="1" s="1"/>
  <c r="BQ1142" i="1" s="1"/>
  <c r="BN1144" i="1"/>
  <c r="BR1142" i="1"/>
  <c r="BO1144" i="1" l="1"/>
  <c r="BP1143" i="1" s="1"/>
  <c r="BN1145" i="1"/>
  <c r="BR1143" i="1"/>
  <c r="BQ1143" i="1"/>
  <c r="BO1145" i="1" l="1"/>
  <c r="BP1144" i="1" s="1"/>
  <c r="BQ1144" i="1" s="1"/>
  <c r="BN1146" i="1"/>
  <c r="BR1144" i="1"/>
  <c r="BO1146" i="1" l="1"/>
  <c r="BP1145" i="1" s="1"/>
  <c r="BQ1145" i="1" s="1"/>
  <c r="BN1147" i="1"/>
  <c r="BR1145" i="1"/>
  <c r="BO1147" i="1" l="1"/>
  <c r="BP1146" i="1" s="1"/>
  <c r="BQ1146" i="1" s="1"/>
  <c r="BN1148" i="1"/>
  <c r="BR1146" i="1"/>
  <c r="BO1148" i="1" l="1"/>
  <c r="BP1147" i="1" s="1"/>
  <c r="BQ1147" i="1" s="1"/>
  <c r="BN1149" i="1"/>
  <c r="BR1147" i="1"/>
  <c r="BO1149" i="1" l="1"/>
  <c r="BP1148" i="1" s="1"/>
  <c r="BQ1148" i="1" s="1"/>
  <c r="BN1150" i="1"/>
  <c r="BR1148" i="1"/>
  <c r="BO1150" i="1" l="1"/>
  <c r="BP1149" i="1" s="1"/>
  <c r="BQ1149" i="1" s="1"/>
  <c r="BN1151" i="1"/>
  <c r="BR1149" i="1"/>
  <c r="BO1151" i="1" l="1"/>
  <c r="BP1150" i="1" s="1"/>
  <c r="BQ1150" i="1" s="1"/>
  <c r="BN1152" i="1"/>
  <c r="BR1150" i="1"/>
  <c r="BO1152" i="1" l="1"/>
  <c r="BP1151" i="1" s="1"/>
  <c r="BQ1151" i="1" s="1"/>
  <c r="BN1153" i="1"/>
  <c r="BR1151" i="1"/>
  <c r="BO1153" i="1" l="1"/>
  <c r="BP1152" i="1" s="1"/>
  <c r="BQ1152" i="1" s="1"/>
  <c r="BN1154" i="1"/>
  <c r="BR1152" i="1"/>
  <c r="BO1154" i="1" l="1"/>
  <c r="BP1153" i="1" s="1"/>
  <c r="BQ1153" i="1" s="1"/>
  <c r="BN1155" i="1"/>
  <c r="BR1153" i="1"/>
  <c r="BO1155" i="1" l="1"/>
  <c r="BP1154" i="1" s="1"/>
  <c r="BQ1154" i="1" s="1"/>
  <c r="BN1156" i="1"/>
  <c r="BR1154" i="1"/>
  <c r="BO1156" i="1" l="1"/>
  <c r="BP1155" i="1" s="1"/>
  <c r="BQ1155" i="1" s="1"/>
  <c r="BN1157" i="1"/>
  <c r="BR1155" i="1"/>
  <c r="BO1157" i="1" l="1"/>
  <c r="BP1156" i="1" s="1"/>
  <c r="BQ1156" i="1" s="1"/>
  <c r="BN1158" i="1"/>
  <c r="BR1156" i="1"/>
  <c r="BO1158" i="1" l="1"/>
  <c r="BP1157" i="1" s="1"/>
  <c r="BQ1157" i="1" s="1"/>
  <c r="BN1159" i="1"/>
  <c r="BR1157" i="1"/>
  <c r="BO1159" i="1" l="1"/>
  <c r="BP1158" i="1" s="1"/>
  <c r="BQ1158" i="1" s="1"/>
  <c r="BN1160" i="1"/>
  <c r="BR1158" i="1"/>
  <c r="BO1160" i="1" l="1"/>
  <c r="BP1159" i="1" s="1"/>
  <c r="BQ1159" i="1" s="1"/>
  <c r="BN1161" i="1"/>
  <c r="BR1159" i="1"/>
  <c r="BO1161" i="1" l="1"/>
  <c r="BP1160" i="1" s="1"/>
  <c r="BQ1160" i="1" s="1"/>
  <c r="BN1162" i="1"/>
  <c r="BR1160" i="1"/>
  <c r="BO1162" i="1" l="1"/>
  <c r="BP1161" i="1" s="1"/>
  <c r="BQ1161" i="1" s="1"/>
  <c r="BN1163" i="1"/>
  <c r="BR1161" i="1"/>
  <c r="BO1163" i="1" l="1"/>
  <c r="BP1162" i="1" s="1"/>
  <c r="BQ1162" i="1" s="1"/>
  <c r="BN1164" i="1"/>
  <c r="BR1162" i="1"/>
  <c r="BO1164" i="1" l="1"/>
  <c r="BP1163" i="1" s="1"/>
  <c r="BQ1163" i="1" s="1"/>
  <c r="BN1165" i="1"/>
  <c r="BR1163" i="1"/>
  <c r="BO1165" i="1" l="1"/>
  <c r="BP1164" i="1" s="1"/>
  <c r="BQ1164" i="1" s="1"/>
  <c r="BN1166" i="1"/>
  <c r="BR1164" i="1"/>
  <c r="BO1166" i="1" l="1"/>
  <c r="BP1165" i="1" s="1"/>
  <c r="BQ1165" i="1" s="1"/>
  <c r="BN1167" i="1"/>
  <c r="BR1165" i="1"/>
  <c r="BO1167" i="1" l="1"/>
  <c r="BP1166" i="1" s="1"/>
  <c r="BQ1166" i="1" s="1"/>
  <c r="BN1168" i="1"/>
  <c r="BR1166" i="1"/>
  <c r="BO1168" i="1" l="1"/>
  <c r="BP1167" i="1" s="1"/>
  <c r="BQ1167" i="1" s="1"/>
  <c r="BN1169" i="1"/>
  <c r="BR1167" i="1"/>
  <c r="BO1169" i="1" l="1"/>
  <c r="BP1168" i="1" s="1"/>
  <c r="BQ1168" i="1" s="1"/>
  <c r="BN1170" i="1"/>
  <c r="BR1168" i="1"/>
  <c r="BO1170" i="1" l="1"/>
  <c r="BP1169" i="1" s="1"/>
  <c r="BQ1169" i="1" s="1"/>
  <c r="BN1171" i="1"/>
  <c r="BR1169" i="1"/>
  <c r="BO1171" i="1" l="1"/>
  <c r="BP1170" i="1" s="1"/>
  <c r="BQ1170" i="1" s="1"/>
  <c r="BN1172" i="1"/>
  <c r="BR1170" i="1"/>
  <c r="BO1172" i="1" l="1"/>
  <c r="BP1171" i="1" s="1"/>
  <c r="BQ1171" i="1" s="1"/>
  <c r="BN1173" i="1"/>
  <c r="BR1171" i="1"/>
  <c r="BO1173" i="1" l="1"/>
  <c r="BP1172" i="1" s="1"/>
  <c r="BQ1172" i="1" s="1"/>
  <c r="BN1174" i="1"/>
  <c r="BR1172" i="1"/>
  <c r="BO1174" i="1" l="1"/>
  <c r="BP1173" i="1" s="1"/>
  <c r="BQ1173" i="1" s="1"/>
  <c r="BN1175" i="1"/>
  <c r="BR1173" i="1"/>
  <c r="BO1175" i="1" l="1"/>
  <c r="BP1174" i="1" s="1"/>
  <c r="BQ1174" i="1" s="1"/>
  <c r="BN1176" i="1"/>
  <c r="BR1174" i="1"/>
  <c r="BO1176" i="1" l="1"/>
  <c r="BP1175" i="1" s="1"/>
  <c r="BQ1175" i="1" s="1"/>
  <c r="BN1177" i="1"/>
  <c r="BR1175" i="1"/>
  <c r="BO1177" i="1" l="1"/>
  <c r="BP1176" i="1" s="1"/>
  <c r="BQ1176" i="1" s="1"/>
  <c r="BN1178" i="1"/>
  <c r="BR1176" i="1"/>
  <c r="BO1178" i="1" l="1"/>
  <c r="BP1177" i="1" s="1"/>
  <c r="BQ1177" i="1" s="1"/>
  <c r="BN1179" i="1"/>
  <c r="BR1177" i="1"/>
  <c r="BO1179" i="1" l="1"/>
  <c r="BP1178" i="1" s="1"/>
  <c r="BQ1178" i="1" s="1"/>
  <c r="BN1180" i="1"/>
  <c r="BR1178" i="1"/>
  <c r="BO1180" i="1" l="1"/>
  <c r="BP1179" i="1" s="1"/>
  <c r="BQ1179" i="1" s="1"/>
  <c r="BN1181" i="1"/>
  <c r="BR1179" i="1"/>
  <c r="BO1181" i="1" l="1"/>
  <c r="BP1180" i="1" s="1"/>
  <c r="BQ1180" i="1" s="1"/>
  <c r="BN1182" i="1"/>
  <c r="BR1180" i="1"/>
  <c r="BO1182" i="1" l="1"/>
  <c r="BP1181" i="1" s="1"/>
  <c r="BQ1181" i="1" s="1"/>
  <c r="BN1183" i="1"/>
  <c r="BR1181" i="1"/>
  <c r="BO1183" i="1" l="1"/>
  <c r="BP1182" i="1" s="1"/>
  <c r="BQ1182" i="1" s="1"/>
  <c r="BN1184" i="1"/>
  <c r="BR1182" i="1"/>
  <c r="BO1184" i="1" l="1"/>
  <c r="BP1183" i="1" s="1"/>
  <c r="BQ1183" i="1" s="1"/>
  <c r="BN1185" i="1"/>
  <c r="BR1183" i="1"/>
  <c r="BO1185" i="1" l="1"/>
  <c r="BP1184" i="1" s="1"/>
  <c r="BQ1184" i="1" s="1"/>
  <c r="BN1186" i="1"/>
  <c r="BR1184" i="1"/>
  <c r="BO1186" i="1" l="1"/>
  <c r="BP1185" i="1" s="1"/>
  <c r="BN1187" i="1"/>
  <c r="BR1185" i="1"/>
  <c r="BQ1185" i="1"/>
  <c r="BO1187" i="1" l="1"/>
  <c r="BP1186" i="1" s="1"/>
  <c r="BQ1186" i="1" s="1"/>
  <c r="BN1188" i="1"/>
  <c r="BR1186" i="1"/>
  <c r="BO1188" i="1" l="1"/>
  <c r="BP1187" i="1" s="1"/>
  <c r="BQ1187" i="1" s="1"/>
  <c r="BN1189" i="1"/>
  <c r="BR1187" i="1"/>
  <c r="BO1189" i="1" l="1"/>
  <c r="BP1188" i="1" s="1"/>
  <c r="BQ1188" i="1" s="1"/>
  <c r="BN1190" i="1"/>
  <c r="BR1188" i="1"/>
  <c r="BO1190" i="1" l="1"/>
  <c r="BP1189" i="1" s="1"/>
  <c r="BQ1189" i="1" s="1"/>
  <c r="BN1191" i="1"/>
  <c r="BR1189" i="1"/>
  <c r="BO1191" i="1" l="1"/>
  <c r="BP1190" i="1" s="1"/>
  <c r="BQ1190" i="1" s="1"/>
  <c r="BN1192" i="1"/>
  <c r="BR1190" i="1"/>
  <c r="BO1192" i="1" l="1"/>
  <c r="BP1191" i="1" s="1"/>
  <c r="BQ1191" i="1" s="1"/>
  <c r="BN1193" i="1"/>
  <c r="BR1191" i="1"/>
  <c r="BO1193" i="1" l="1"/>
  <c r="BP1192" i="1" s="1"/>
  <c r="BQ1192" i="1" s="1"/>
  <c r="BN1194" i="1"/>
  <c r="BR1192" i="1"/>
  <c r="BO1194" i="1" l="1"/>
  <c r="BP1193" i="1" s="1"/>
  <c r="BQ1193" i="1" s="1"/>
  <c r="BN1195" i="1"/>
  <c r="BR1193" i="1"/>
  <c r="BO1195" i="1" l="1"/>
  <c r="BP1194" i="1" s="1"/>
  <c r="BQ1194" i="1" s="1"/>
  <c r="BN1196" i="1"/>
  <c r="BR1194" i="1"/>
  <c r="BO1196" i="1" l="1"/>
  <c r="BP1195" i="1" s="1"/>
  <c r="BQ1195" i="1" s="1"/>
  <c r="BN1197" i="1"/>
  <c r="BR1195" i="1"/>
  <c r="BO1197" i="1" l="1"/>
  <c r="BP1196" i="1" s="1"/>
  <c r="BQ1196" i="1" s="1"/>
  <c r="BN1198" i="1"/>
  <c r="BR1196" i="1"/>
  <c r="BO1198" i="1" l="1"/>
  <c r="BP1197" i="1" s="1"/>
  <c r="BQ1197" i="1" s="1"/>
  <c r="BN1199" i="1"/>
  <c r="BR1197" i="1"/>
  <c r="BO1199" i="1" l="1"/>
  <c r="BP1198" i="1" s="1"/>
  <c r="BQ1198" i="1" s="1"/>
  <c r="BN1200" i="1"/>
  <c r="BR1198" i="1"/>
  <c r="BO1200" i="1" l="1"/>
  <c r="BP1199" i="1" s="1"/>
  <c r="BQ1199" i="1" s="1"/>
  <c r="BN1201" i="1"/>
  <c r="BR1199" i="1"/>
  <c r="BO1201" i="1" l="1"/>
  <c r="BP1200" i="1" s="1"/>
  <c r="BQ1200" i="1" s="1"/>
  <c r="BN1202" i="1"/>
  <c r="BR1200" i="1"/>
  <c r="BO1202" i="1" l="1"/>
  <c r="BP1201" i="1" s="1"/>
  <c r="BQ1201" i="1" s="1"/>
  <c r="BN1203" i="1"/>
  <c r="BR1201" i="1"/>
  <c r="BO1203" i="1" l="1"/>
  <c r="BP1202" i="1" s="1"/>
  <c r="BQ1202" i="1" s="1"/>
  <c r="BN1204" i="1"/>
  <c r="BR1202" i="1"/>
  <c r="BO1204" i="1" l="1"/>
  <c r="BP1203" i="1" s="1"/>
  <c r="BQ1203" i="1" s="1"/>
  <c r="BN1205" i="1"/>
  <c r="BR1203" i="1"/>
  <c r="BO1205" i="1" l="1"/>
  <c r="BP1204" i="1" s="1"/>
  <c r="BQ1204" i="1" s="1"/>
  <c r="BN1206" i="1"/>
  <c r="BR1204" i="1"/>
  <c r="BO1206" i="1" l="1"/>
  <c r="BP1205" i="1" s="1"/>
  <c r="BQ1205" i="1" s="1"/>
  <c r="BN1207" i="1"/>
  <c r="BR1205" i="1"/>
  <c r="BO1207" i="1" l="1"/>
  <c r="BP1206" i="1" s="1"/>
  <c r="BQ1206" i="1" s="1"/>
  <c r="BN1208" i="1"/>
  <c r="BR1206" i="1"/>
  <c r="BO1208" i="1" l="1"/>
  <c r="BP1207" i="1" s="1"/>
  <c r="BQ1207" i="1" s="1"/>
  <c r="BN1209" i="1"/>
  <c r="BR1207" i="1"/>
  <c r="BO1209" i="1" l="1"/>
  <c r="BP1208" i="1" s="1"/>
  <c r="BQ1208" i="1" s="1"/>
  <c r="BN1210" i="1"/>
  <c r="BR1208" i="1"/>
  <c r="BO1210" i="1" l="1"/>
  <c r="BP1209" i="1" s="1"/>
  <c r="BQ1209" i="1" s="1"/>
  <c r="BN1211" i="1"/>
  <c r="BR1209" i="1"/>
  <c r="BO1211" i="1" l="1"/>
  <c r="BP1210" i="1" s="1"/>
  <c r="BQ1210" i="1" s="1"/>
  <c r="BN1212" i="1"/>
  <c r="BR1210" i="1"/>
  <c r="BO1212" i="1" l="1"/>
  <c r="BP1211" i="1" s="1"/>
  <c r="BQ1211" i="1" s="1"/>
  <c r="BN1213" i="1"/>
  <c r="BR1211" i="1"/>
  <c r="BO1213" i="1" l="1"/>
  <c r="BP1212" i="1" s="1"/>
  <c r="BQ1212" i="1" s="1"/>
  <c r="BN1214" i="1"/>
  <c r="BR1212" i="1"/>
  <c r="BO1214" i="1" l="1"/>
  <c r="BP1213" i="1" s="1"/>
  <c r="BQ1213" i="1" s="1"/>
  <c r="BN1215" i="1"/>
  <c r="BR1213" i="1"/>
  <c r="BO1215" i="1" l="1"/>
  <c r="BP1214" i="1" s="1"/>
  <c r="BQ1214" i="1" s="1"/>
  <c r="BN1216" i="1"/>
  <c r="BR1214" i="1"/>
  <c r="BO1216" i="1" l="1"/>
  <c r="BP1215" i="1" s="1"/>
  <c r="BQ1215" i="1" s="1"/>
  <c r="BN1217" i="1"/>
  <c r="BR1215" i="1"/>
  <c r="BO1217" i="1" l="1"/>
  <c r="BP1216" i="1" s="1"/>
  <c r="BQ1216" i="1" s="1"/>
  <c r="BN1218" i="1"/>
  <c r="BR1216" i="1"/>
  <c r="BO1218" i="1" l="1"/>
  <c r="BP1217" i="1" s="1"/>
  <c r="BQ1217" i="1" s="1"/>
  <c r="BN1219" i="1"/>
  <c r="BR1217" i="1"/>
  <c r="BO1219" i="1" l="1"/>
  <c r="BP1218" i="1" s="1"/>
  <c r="BQ1218" i="1" s="1"/>
  <c r="BN1220" i="1"/>
  <c r="BR1218" i="1"/>
  <c r="BO1220" i="1" l="1"/>
  <c r="BP1219" i="1" s="1"/>
  <c r="BQ1219" i="1" s="1"/>
  <c r="BN1221" i="1"/>
  <c r="BR1219" i="1"/>
  <c r="BO1221" i="1" l="1"/>
  <c r="BP1220" i="1" s="1"/>
  <c r="BQ1220" i="1" s="1"/>
  <c r="BN1222" i="1"/>
  <c r="BR1220" i="1"/>
  <c r="BO1222" i="1" l="1"/>
  <c r="BP1221" i="1" s="1"/>
  <c r="BQ1221" i="1" s="1"/>
  <c r="BN1223" i="1"/>
  <c r="BR1221" i="1"/>
  <c r="BO1223" i="1" l="1"/>
  <c r="BP1222" i="1" s="1"/>
  <c r="BQ1222" i="1" s="1"/>
  <c r="BN1224" i="1"/>
  <c r="BR1222" i="1"/>
  <c r="BO1224" i="1" l="1"/>
  <c r="BP1223" i="1" s="1"/>
  <c r="BQ1223" i="1" s="1"/>
  <c r="BN1225" i="1"/>
  <c r="BR1223" i="1"/>
  <c r="BO1225" i="1" l="1"/>
  <c r="BP1224" i="1" s="1"/>
  <c r="BQ1224" i="1" s="1"/>
  <c r="BN1226" i="1"/>
  <c r="BR1224" i="1"/>
  <c r="BO1226" i="1" l="1"/>
  <c r="BP1225" i="1" s="1"/>
  <c r="BQ1225" i="1" s="1"/>
  <c r="BN1227" i="1"/>
  <c r="BR1225" i="1"/>
  <c r="BO1227" i="1" l="1"/>
  <c r="BP1226" i="1" s="1"/>
  <c r="BQ1226" i="1" s="1"/>
  <c r="BN1228" i="1"/>
  <c r="BR1226" i="1"/>
  <c r="BO1228" i="1" l="1"/>
  <c r="BP1227" i="1" s="1"/>
  <c r="BQ1227" i="1" s="1"/>
  <c r="BN1229" i="1"/>
  <c r="BR1227" i="1"/>
  <c r="BO1229" i="1" l="1"/>
  <c r="BP1228" i="1" s="1"/>
  <c r="BQ1228" i="1" s="1"/>
  <c r="BN1230" i="1"/>
  <c r="BR1228" i="1"/>
  <c r="BO1230" i="1" l="1"/>
  <c r="BP1229" i="1" s="1"/>
  <c r="BQ1229" i="1" s="1"/>
  <c r="BN1231" i="1"/>
  <c r="BR1229" i="1"/>
  <c r="BO1231" i="1" l="1"/>
  <c r="BP1230" i="1" s="1"/>
  <c r="BN1232" i="1"/>
  <c r="BR1230" i="1"/>
  <c r="BQ1230" i="1"/>
  <c r="BO1232" i="1" l="1"/>
  <c r="BP1231" i="1" s="1"/>
  <c r="BQ1231" i="1" s="1"/>
  <c r="BN1233" i="1"/>
  <c r="BR1231" i="1"/>
  <c r="BO1233" i="1" l="1"/>
  <c r="BP1232" i="1" s="1"/>
  <c r="BQ1232" i="1" s="1"/>
  <c r="BN1234" i="1"/>
  <c r="BR1232" i="1"/>
  <c r="BO1234" i="1" l="1"/>
  <c r="BP1233" i="1" s="1"/>
  <c r="BQ1233" i="1" s="1"/>
  <c r="BN1235" i="1"/>
  <c r="BR1233" i="1"/>
  <c r="BO1235" i="1" l="1"/>
  <c r="BP1234" i="1" s="1"/>
  <c r="BQ1234" i="1" s="1"/>
  <c r="BN1236" i="1"/>
  <c r="BR1234" i="1"/>
  <c r="BO1236" i="1" l="1"/>
  <c r="BP1235" i="1" s="1"/>
  <c r="BQ1235" i="1" s="1"/>
  <c r="BN1237" i="1"/>
  <c r="BR1235" i="1"/>
  <c r="BO1237" i="1" l="1"/>
  <c r="BP1236" i="1" s="1"/>
  <c r="BQ1236" i="1" s="1"/>
  <c r="BN1238" i="1"/>
  <c r="BR1236" i="1"/>
  <c r="BO1238" i="1" l="1"/>
  <c r="BP1237" i="1" s="1"/>
  <c r="BQ1237" i="1" s="1"/>
  <c r="BN1239" i="1"/>
  <c r="BR1237" i="1"/>
  <c r="BO1239" i="1" l="1"/>
  <c r="BP1238" i="1" s="1"/>
  <c r="BQ1238" i="1" s="1"/>
  <c r="BN1240" i="1"/>
  <c r="BR1238" i="1"/>
  <c r="BO1240" i="1" l="1"/>
  <c r="BP1239" i="1" s="1"/>
  <c r="BQ1239" i="1" s="1"/>
  <c r="BN1241" i="1"/>
  <c r="BR1239" i="1"/>
  <c r="BO1241" i="1" l="1"/>
  <c r="BP1240" i="1" s="1"/>
  <c r="BQ1240" i="1" s="1"/>
  <c r="BN1242" i="1"/>
  <c r="BR1240" i="1"/>
  <c r="BO1242" i="1" l="1"/>
  <c r="BP1241" i="1" s="1"/>
  <c r="BQ1241" i="1" s="1"/>
  <c r="BN1243" i="1"/>
  <c r="BR1241" i="1"/>
  <c r="BO1243" i="1" l="1"/>
  <c r="BP1242" i="1" s="1"/>
  <c r="BQ1242" i="1" s="1"/>
  <c r="BN1244" i="1"/>
  <c r="BR1242" i="1"/>
  <c r="BO1244" i="1" l="1"/>
  <c r="BP1243" i="1" s="1"/>
  <c r="BQ1243" i="1" s="1"/>
  <c r="BN1245" i="1"/>
  <c r="BR1243" i="1"/>
  <c r="BO1245" i="1" l="1"/>
  <c r="BP1244" i="1" s="1"/>
  <c r="BQ1244" i="1" s="1"/>
  <c r="BN1246" i="1"/>
  <c r="BR1244" i="1"/>
  <c r="BO1246" i="1" l="1"/>
  <c r="BP1245" i="1" s="1"/>
  <c r="BQ1245" i="1" s="1"/>
  <c r="BN1247" i="1"/>
  <c r="BR1245" i="1"/>
  <c r="BO1247" i="1" l="1"/>
  <c r="BP1246" i="1" s="1"/>
  <c r="BQ1246" i="1" s="1"/>
  <c r="BN1248" i="1"/>
  <c r="BR1246" i="1"/>
  <c r="BO1248" i="1" l="1"/>
  <c r="BP1247" i="1" s="1"/>
  <c r="BQ1247" i="1" s="1"/>
  <c r="BN1249" i="1"/>
  <c r="BR1247" i="1"/>
  <c r="BO1249" i="1" l="1"/>
  <c r="BP1248" i="1" s="1"/>
  <c r="BN1250" i="1"/>
  <c r="BR1248" i="1"/>
  <c r="BQ1248" i="1"/>
  <c r="BO1250" i="1" l="1"/>
  <c r="BP1249" i="1" s="1"/>
  <c r="BQ1249" i="1" s="1"/>
  <c r="BN1251" i="1"/>
  <c r="BR1249" i="1"/>
  <c r="BO1251" i="1" l="1"/>
  <c r="BP1250" i="1" s="1"/>
  <c r="BQ1250" i="1" s="1"/>
  <c r="BN1252" i="1"/>
  <c r="BR1250" i="1"/>
  <c r="BO1252" i="1" l="1"/>
  <c r="BP1251" i="1" s="1"/>
  <c r="BQ1251" i="1" s="1"/>
  <c r="BN1253" i="1"/>
  <c r="BR1251" i="1"/>
  <c r="BO1253" i="1" l="1"/>
  <c r="BP1252" i="1" s="1"/>
  <c r="BQ1252" i="1" s="1"/>
  <c r="BN1254" i="1"/>
  <c r="BR1252" i="1"/>
  <c r="BO1254" i="1" l="1"/>
  <c r="BP1253" i="1" s="1"/>
  <c r="BQ1253" i="1" s="1"/>
  <c r="BN1255" i="1"/>
  <c r="BR1253" i="1"/>
  <c r="BO1255" i="1" l="1"/>
  <c r="BP1254" i="1" s="1"/>
  <c r="BQ1254" i="1" s="1"/>
  <c r="BN1256" i="1"/>
  <c r="BR1254" i="1"/>
  <c r="BO1256" i="1" l="1"/>
  <c r="BP1255" i="1" s="1"/>
  <c r="BQ1255" i="1" s="1"/>
  <c r="BN1257" i="1"/>
  <c r="BR1255" i="1"/>
  <c r="BO1257" i="1" l="1"/>
  <c r="BP1256" i="1" s="1"/>
  <c r="BQ1256" i="1" s="1"/>
  <c r="BN1258" i="1"/>
  <c r="BR1256" i="1"/>
  <c r="BO1258" i="1" l="1"/>
  <c r="BP1257" i="1" s="1"/>
  <c r="BQ1257" i="1" s="1"/>
  <c r="BN1259" i="1"/>
  <c r="BR1257" i="1"/>
  <c r="BO1259" i="1" l="1"/>
  <c r="BP1258" i="1" s="1"/>
  <c r="BQ1258" i="1" s="1"/>
  <c r="BN1260" i="1"/>
  <c r="BR1258" i="1"/>
  <c r="BO1260" i="1" l="1"/>
  <c r="BP1259" i="1" s="1"/>
  <c r="BQ1259" i="1" s="1"/>
  <c r="BN1261" i="1"/>
  <c r="BR1259" i="1"/>
  <c r="BO1261" i="1" l="1"/>
  <c r="BP1260" i="1" s="1"/>
  <c r="BQ1260" i="1" s="1"/>
  <c r="BN1262" i="1"/>
  <c r="BR1260" i="1"/>
  <c r="BO1262" i="1" l="1"/>
  <c r="BP1261" i="1" s="1"/>
  <c r="BQ1261" i="1" s="1"/>
  <c r="BN1263" i="1"/>
  <c r="BR1261" i="1"/>
  <c r="BO1263" i="1" l="1"/>
  <c r="BP1262" i="1" s="1"/>
  <c r="BQ1262" i="1" s="1"/>
  <c r="BN1264" i="1"/>
  <c r="BR1262" i="1"/>
  <c r="BO1264" i="1" l="1"/>
  <c r="BP1263" i="1" s="1"/>
  <c r="BQ1263" i="1" s="1"/>
  <c r="BN1265" i="1"/>
  <c r="BR1263" i="1"/>
  <c r="BO1265" i="1" l="1"/>
  <c r="BP1264" i="1" s="1"/>
  <c r="BQ1264" i="1" s="1"/>
  <c r="BN1266" i="1"/>
  <c r="BR1264" i="1"/>
  <c r="BO1266" i="1" l="1"/>
  <c r="BP1265" i="1" s="1"/>
  <c r="BQ1265" i="1" s="1"/>
  <c r="BN1267" i="1"/>
  <c r="BR1265" i="1"/>
  <c r="BO1267" i="1" l="1"/>
  <c r="BP1266" i="1" s="1"/>
  <c r="BQ1266" i="1" s="1"/>
  <c r="BN1268" i="1"/>
  <c r="BR1266" i="1"/>
  <c r="BO1268" i="1" l="1"/>
  <c r="BP1267" i="1" s="1"/>
  <c r="BQ1267" i="1" s="1"/>
  <c r="BN1269" i="1"/>
  <c r="BR1267" i="1"/>
  <c r="BO1269" i="1" l="1"/>
  <c r="BP1268" i="1" s="1"/>
  <c r="BQ1268" i="1" s="1"/>
  <c r="BN1270" i="1"/>
  <c r="BR1268" i="1"/>
  <c r="BO1270" i="1" l="1"/>
  <c r="BP1269" i="1" s="1"/>
  <c r="BQ1269" i="1" s="1"/>
  <c r="BN1271" i="1"/>
  <c r="BR1269" i="1"/>
  <c r="BO1271" i="1" l="1"/>
  <c r="BP1270" i="1" s="1"/>
  <c r="BQ1270" i="1" s="1"/>
  <c r="BN1272" i="1"/>
  <c r="BR1270" i="1"/>
  <c r="BO1272" i="1" l="1"/>
  <c r="BP1271" i="1" s="1"/>
  <c r="BQ1271" i="1" s="1"/>
  <c r="BN1273" i="1"/>
  <c r="BR1271" i="1"/>
  <c r="BO1273" i="1" l="1"/>
  <c r="BP1272" i="1" s="1"/>
  <c r="BQ1272" i="1" s="1"/>
  <c r="BN1274" i="1"/>
  <c r="BR1272" i="1"/>
  <c r="BO1274" i="1" l="1"/>
  <c r="BP1273" i="1" s="1"/>
  <c r="BQ1273" i="1" s="1"/>
  <c r="BN1275" i="1"/>
  <c r="BR1273" i="1"/>
  <c r="BO1275" i="1" l="1"/>
  <c r="BP1274" i="1" s="1"/>
  <c r="BQ1274" i="1" s="1"/>
  <c r="BN1276" i="1"/>
  <c r="BR1274" i="1"/>
  <c r="BO1276" i="1" l="1"/>
  <c r="BP1275" i="1" s="1"/>
  <c r="BQ1275" i="1" s="1"/>
  <c r="BN1277" i="1"/>
  <c r="BR1275" i="1"/>
  <c r="BO1277" i="1" l="1"/>
  <c r="BP1276" i="1" s="1"/>
  <c r="BQ1276" i="1" s="1"/>
  <c r="BN1278" i="1"/>
  <c r="BR1276" i="1"/>
  <c r="BO1278" i="1" l="1"/>
  <c r="BP1277" i="1" s="1"/>
  <c r="BQ1277" i="1" s="1"/>
  <c r="BN1279" i="1"/>
  <c r="BR1277" i="1"/>
  <c r="BO1279" i="1" l="1"/>
  <c r="BP1278" i="1" s="1"/>
  <c r="BQ1278" i="1" s="1"/>
  <c r="BN1280" i="1"/>
  <c r="BR1278" i="1"/>
  <c r="BO1280" i="1" l="1"/>
  <c r="BP1279" i="1" s="1"/>
  <c r="BQ1279" i="1" s="1"/>
  <c r="BN1281" i="1"/>
  <c r="BR1279" i="1"/>
  <c r="BO1281" i="1" l="1"/>
  <c r="BP1280" i="1" s="1"/>
  <c r="BQ1280" i="1" s="1"/>
  <c r="BN1282" i="1"/>
  <c r="BR1280" i="1"/>
  <c r="BO1282" i="1" l="1"/>
  <c r="BP1281" i="1" s="1"/>
  <c r="BQ1281" i="1" s="1"/>
  <c r="BN1283" i="1"/>
  <c r="BR1281" i="1"/>
  <c r="BO1283" i="1" l="1"/>
  <c r="BP1282" i="1" s="1"/>
  <c r="BQ1282" i="1" s="1"/>
  <c r="BN1284" i="1"/>
  <c r="BR1282" i="1"/>
  <c r="BO1284" i="1" l="1"/>
  <c r="BP1283" i="1" s="1"/>
  <c r="BQ1283" i="1" s="1"/>
  <c r="BN1285" i="1"/>
  <c r="BR1283" i="1"/>
  <c r="BO1285" i="1" l="1"/>
  <c r="BP1284" i="1" s="1"/>
  <c r="BQ1284" i="1" s="1"/>
  <c r="BN1286" i="1"/>
  <c r="BR1284" i="1"/>
  <c r="BO1286" i="1" l="1"/>
  <c r="BP1285" i="1" s="1"/>
  <c r="BQ1285" i="1" s="1"/>
  <c r="BN1287" i="1"/>
  <c r="BR1285" i="1"/>
  <c r="BO1287" i="1" l="1"/>
  <c r="BP1286" i="1" s="1"/>
  <c r="BQ1286" i="1" s="1"/>
  <c r="BN1288" i="1"/>
  <c r="BR1286" i="1"/>
  <c r="BO1288" i="1" l="1"/>
  <c r="BP1287" i="1" s="1"/>
  <c r="BQ1287" i="1" s="1"/>
  <c r="BN1289" i="1"/>
  <c r="BR1287" i="1"/>
  <c r="BO1289" i="1" l="1"/>
  <c r="BP1288" i="1" s="1"/>
  <c r="BQ1288" i="1" s="1"/>
  <c r="BN1290" i="1"/>
  <c r="BR1288" i="1"/>
  <c r="BO1290" i="1" l="1"/>
  <c r="BP1289" i="1" s="1"/>
  <c r="BQ1289" i="1" s="1"/>
  <c r="BN1291" i="1"/>
  <c r="BR1289" i="1"/>
  <c r="BO1291" i="1" l="1"/>
  <c r="BP1290" i="1" s="1"/>
  <c r="BQ1290" i="1" s="1"/>
  <c r="BN1292" i="1"/>
  <c r="BR1290" i="1"/>
  <c r="BO1292" i="1" l="1"/>
  <c r="BP1291" i="1" s="1"/>
  <c r="BQ1291" i="1" s="1"/>
  <c r="BN1293" i="1"/>
  <c r="BR1291" i="1"/>
  <c r="BO1293" i="1" l="1"/>
  <c r="BP1292" i="1" s="1"/>
  <c r="BQ1292" i="1" s="1"/>
  <c r="BN1294" i="1"/>
  <c r="BR1292" i="1"/>
  <c r="BO1294" i="1" l="1"/>
  <c r="BP1293" i="1" s="1"/>
  <c r="BQ1293" i="1" s="1"/>
  <c r="BN1295" i="1"/>
  <c r="BR1293" i="1"/>
  <c r="BO1295" i="1" l="1"/>
  <c r="BP1294" i="1" s="1"/>
  <c r="BQ1294" i="1" s="1"/>
  <c r="BN1296" i="1"/>
  <c r="BR1294" i="1"/>
  <c r="BO1296" i="1" l="1"/>
  <c r="BP1295" i="1" s="1"/>
  <c r="BN1297" i="1"/>
  <c r="BR1295" i="1"/>
  <c r="BQ1295" i="1"/>
  <c r="BO1297" i="1" l="1"/>
  <c r="BP1296" i="1" s="1"/>
  <c r="BQ1296" i="1" s="1"/>
  <c r="BN1298" i="1"/>
  <c r="BR1296" i="1"/>
  <c r="BO1298" i="1" l="1"/>
  <c r="BP1297" i="1" s="1"/>
  <c r="BQ1297" i="1" s="1"/>
  <c r="BN1299" i="1"/>
  <c r="BR1297" i="1"/>
  <c r="BO1299" i="1" l="1"/>
  <c r="BP1298" i="1" s="1"/>
  <c r="BQ1298" i="1" s="1"/>
  <c r="BN1300" i="1"/>
  <c r="BR1298" i="1"/>
  <c r="BN1301" i="1" l="1"/>
  <c r="BO1300" i="1"/>
  <c r="BP1299" i="1" s="1"/>
  <c r="BQ1299" i="1" s="1"/>
  <c r="BR1299" i="1"/>
  <c r="BR1300" i="1" l="1"/>
  <c r="BO1301" i="1"/>
  <c r="BN1302" i="1"/>
  <c r="BO1302" i="1" l="1"/>
  <c r="BP1301" i="1" s="1"/>
  <c r="BQ1301" i="1" s="1"/>
  <c r="BN1303" i="1"/>
  <c r="BR1301" i="1"/>
  <c r="BP1300" i="1"/>
  <c r="BQ1300" i="1" s="1"/>
  <c r="BO1303" i="1" l="1"/>
  <c r="BP1302" i="1" s="1"/>
  <c r="BQ1302" i="1" s="1"/>
  <c r="BN1304" i="1"/>
  <c r="BR1302" i="1"/>
  <c r="BO1304" i="1" l="1"/>
  <c r="BP1303" i="1" s="1"/>
  <c r="BQ1303" i="1" s="1"/>
  <c r="BN1305" i="1"/>
  <c r="BR1303" i="1"/>
  <c r="BO1305" i="1" l="1"/>
  <c r="BP1304" i="1" s="1"/>
  <c r="BQ1304" i="1" s="1"/>
  <c r="BN1306" i="1"/>
  <c r="BR1304" i="1"/>
  <c r="BO1306" i="1" l="1"/>
  <c r="BP1305" i="1" s="1"/>
  <c r="BQ1305" i="1" s="1"/>
  <c r="BN1307" i="1"/>
  <c r="BR1305" i="1"/>
  <c r="BO1307" i="1" l="1"/>
  <c r="BP1306" i="1" s="1"/>
  <c r="BQ1306" i="1" s="1"/>
  <c r="BN1308" i="1"/>
  <c r="BR1306" i="1"/>
  <c r="BO1308" i="1" l="1"/>
  <c r="BP1307" i="1" s="1"/>
  <c r="BQ1307" i="1" s="1"/>
  <c r="BN1309" i="1"/>
  <c r="BR1307" i="1"/>
  <c r="BO1309" i="1" l="1"/>
  <c r="BP1308" i="1" s="1"/>
  <c r="BN1310" i="1"/>
  <c r="BR1308" i="1"/>
  <c r="BQ1308" i="1"/>
  <c r="BO1310" i="1" l="1"/>
  <c r="BP1309" i="1" s="1"/>
  <c r="BQ1309" i="1" s="1"/>
  <c r="BN1311" i="1"/>
  <c r="BR1309" i="1"/>
  <c r="BO1311" i="1" l="1"/>
  <c r="BP1310" i="1" s="1"/>
  <c r="BQ1310" i="1" s="1"/>
  <c r="BN1312" i="1"/>
  <c r="BR1310" i="1"/>
  <c r="BO1312" i="1" l="1"/>
  <c r="BP1311" i="1" s="1"/>
  <c r="BQ1311" i="1" s="1"/>
  <c r="BN1313" i="1"/>
  <c r="BR1311" i="1"/>
  <c r="BO1313" i="1" l="1"/>
  <c r="BP1312" i="1" s="1"/>
  <c r="BQ1312" i="1" s="1"/>
  <c r="BN1314" i="1"/>
  <c r="BR1312" i="1"/>
  <c r="BO1314" i="1" l="1"/>
  <c r="BP1313" i="1" s="1"/>
  <c r="BQ1313" i="1" s="1"/>
  <c r="BN1315" i="1"/>
  <c r="BR1313" i="1"/>
  <c r="BO1315" i="1" l="1"/>
  <c r="BP1314" i="1" s="1"/>
  <c r="BQ1314" i="1" s="1"/>
  <c r="BN1316" i="1"/>
  <c r="BR1314" i="1"/>
  <c r="BO1316" i="1" l="1"/>
  <c r="BP1315" i="1" s="1"/>
  <c r="BQ1315" i="1" s="1"/>
  <c r="BN1317" i="1"/>
  <c r="BR1315" i="1"/>
  <c r="BO1317" i="1" l="1"/>
  <c r="BP1316" i="1" s="1"/>
  <c r="BQ1316" i="1" s="1"/>
  <c r="BN1318" i="1"/>
  <c r="BR1316" i="1"/>
  <c r="BO1318" i="1" l="1"/>
  <c r="BP1317" i="1" s="1"/>
  <c r="BQ1317" i="1" s="1"/>
  <c r="BN1319" i="1"/>
  <c r="BR1317" i="1"/>
  <c r="BO1319" i="1" l="1"/>
  <c r="BP1318" i="1" s="1"/>
  <c r="BQ1318" i="1" s="1"/>
  <c r="BN1320" i="1"/>
  <c r="BR1318" i="1"/>
  <c r="BO1320" i="1" l="1"/>
  <c r="BP1319" i="1" s="1"/>
  <c r="BQ1319" i="1" s="1"/>
  <c r="BN1321" i="1"/>
  <c r="BR1319" i="1"/>
  <c r="BO1321" i="1" l="1"/>
  <c r="BP1320" i="1" s="1"/>
  <c r="BQ1320" i="1" s="1"/>
  <c r="BN1322" i="1"/>
  <c r="BR1320" i="1"/>
  <c r="BO1322" i="1" l="1"/>
  <c r="BP1321" i="1" s="1"/>
  <c r="BQ1321" i="1" s="1"/>
  <c r="BN1323" i="1"/>
  <c r="BR1321" i="1"/>
  <c r="BO1323" i="1" l="1"/>
  <c r="BP1322" i="1" s="1"/>
  <c r="BQ1322" i="1" s="1"/>
  <c r="BN1324" i="1"/>
  <c r="BR1322" i="1"/>
  <c r="BO1324" i="1" l="1"/>
  <c r="BP1323" i="1" s="1"/>
  <c r="BQ1323" i="1" s="1"/>
  <c r="BN1325" i="1"/>
  <c r="BR1323" i="1"/>
  <c r="BO1325" i="1" l="1"/>
  <c r="BP1324" i="1" s="1"/>
  <c r="BQ1324" i="1" s="1"/>
  <c r="BN1326" i="1"/>
  <c r="BR1324" i="1"/>
  <c r="BO1326" i="1" l="1"/>
  <c r="BP1325" i="1" s="1"/>
  <c r="BQ1325" i="1" s="1"/>
  <c r="BN1327" i="1"/>
  <c r="BR1325" i="1"/>
  <c r="BO1327" i="1" l="1"/>
  <c r="BP1326" i="1" s="1"/>
  <c r="BQ1326" i="1" s="1"/>
  <c r="BN1328" i="1"/>
  <c r="BR1326" i="1"/>
  <c r="BO1328" i="1" l="1"/>
  <c r="BP1327" i="1" s="1"/>
  <c r="BQ1327" i="1" s="1"/>
  <c r="BN1329" i="1"/>
  <c r="BR1327" i="1"/>
  <c r="BO1329" i="1" l="1"/>
  <c r="BP1328" i="1" s="1"/>
  <c r="BQ1328" i="1" s="1"/>
  <c r="BN1330" i="1"/>
  <c r="BR1328" i="1"/>
  <c r="BO1330" i="1" l="1"/>
  <c r="BP1329" i="1" s="1"/>
  <c r="BN1331" i="1"/>
  <c r="BR1329" i="1"/>
  <c r="BQ1329" i="1"/>
  <c r="BO1331" i="1" l="1"/>
  <c r="BP1330" i="1" s="1"/>
  <c r="BQ1330" i="1" s="1"/>
  <c r="BN1332" i="1"/>
  <c r="BR1330" i="1"/>
  <c r="BO1332" i="1" l="1"/>
  <c r="BP1331" i="1" s="1"/>
  <c r="BQ1331" i="1" s="1"/>
  <c r="BN1333" i="1"/>
  <c r="BR1331" i="1"/>
  <c r="BO1333" i="1" l="1"/>
  <c r="BP1332" i="1" s="1"/>
  <c r="BQ1332" i="1" s="1"/>
  <c r="BN1334" i="1"/>
  <c r="BR1332" i="1"/>
  <c r="BO1334" i="1" l="1"/>
  <c r="BP1333" i="1" s="1"/>
  <c r="BQ1333" i="1" s="1"/>
  <c r="BN1335" i="1"/>
  <c r="BR1333" i="1"/>
  <c r="BO1335" i="1" l="1"/>
  <c r="BP1334" i="1" s="1"/>
  <c r="BQ1334" i="1" s="1"/>
  <c r="BN1336" i="1"/>
  <c r="BR1334" i="1"/>
  <c r="BO1336" i="1" l="1"/>
  <c r="BP1335" i="1" s="1"/>
  <c r="BQ1335" i="1" s="1"/>
  <c r="BN1337" i="1"/>
  <c r="BR1335" i="1"/>
  <c r="BO1337" i="1" l="1"/>
  <c r="BP1336" i="1" s="1"/>
  <c r="BQ1336" i="1" s="1"/>
  <c r="BN1338" i="1"/>
  <c r="BR1336" i="1"/>
  <c r="BO1338" i="1" l="1"/>
  <c r="BP1337" i="1" s="1"/>
  <c r="BQ1337" i="1" s="1"/>
  <c r="BN1339" i="1"/>
  <c r="BR1337" i="1"/>
  <c r="BO1339" i="1" l="1"/>
  <c r="BP1338" i="1" s="1"/>
  <c r="BQ1338" i="1" s="1"/>
  <c r="BN1340" i="1"/>
  <c r="BR1338" i="1"/>
  <c r="BO1340" i="1" l="1"/>
  <c r="BP1339" i="1" s="1"/>
  <c r="BQ1339" i="1" s="1"/>
  <c r="BN1341" i="1"/>
  <c r="BR1339" i="1"/>
  <c r="BO1341" i="1" l="1"/>
  <c r="BP1340" i="1" s="1"/>
  <c r="BQ1340" i="1" s="1"/>
  <c r="BN1342" i="1"/>
  <c r="BR1340" i="1"/>
  <c r="BO1342" i="1" l="1"/>
  <c r="BP1341" i="1" s="1"/>
  <c r="BQ1341" i="1" s="1"/>
  <c r="BN1343" i="1"/>
  <c r="BR1341" i="1"/>
  <c r="BO1343" i="1" l="1"/>
  <c r="BP1342" i="1" s="1"/>
  <c r="BQ1342" i="1" s="1"/>
  <c r="BN1344" i="1"/>
  <c r="BR1342" i="1"/>
  <c r="BO1344" i="1" l="1"/>
  <c r="BP1343" i="1" s="1"/>
  <c r="BQ1343" i="1" s="1"/>
  <c r="BN1345" i="1"/>
  <c r="BR1343" i="1"/>
  <c r="BO1345" i="1" l="1"/>
  <c r="BP1344" i="1" s="1"/>
  <c r="BQ1344" i="1" s="1"/>
  <c r="BN1346" i="1"/>
  <c r="BR1344" i="1"/>
  <c r="BO1346" i="1" l="1"/>
  <c r="BP1345" i="1" s="1"/>
  <c r="BQ1345" i="1" s="1"/>
  <c r="BN1347" i="1"/>
  <c r="BR1345" i="1"/>
  <c r="BO1347" i="1" l="1"/>
  <c r="BP1346" i="1" s="1"/>
  <c r="BQ1346" i="1" s="1"/>
  <c r="BN1348" i="1"/>
  <c r="BR1346" i="1"/>
  <c r="BO1348" i="1" l="1"/>
  <c r="BP1347" i="1" s="1"/>
  <c r="BQ1347" i="1" s="1"/>
  <c r="BN1349" i="1"/>
  <c r="BR1347" i="1"/>
  <c r="BO1349" i="1" l="1"/>
  <c r="BP1348" i="1" s="1"/>
  <c r="BQ1348" i="1" s="1"/>
  <c r="BN1350" i="1"/>
  <c r="BR1348" i="1"/>
  <c r="BO1350" i="1" l="1"/>
  <c r="BP1349" i="1" s="1"/>
  <c r="BQ1349" i="1" s="1"/>
  <c r="BN1351" i="1"/>
  <c r="BR1349" i="1"/>
  <c r="BO1351" i="1" l="1"/>
  <c r="BP1350" i="1" s="1"/>
  <c r="BQ1350" i="1" s="1"/>
  <c r="BN1352" i="1"/>
  <c r="BR1350" i="1"/>
  <c r="BO1352" i="1" l="1"/>
  <c r="BP1351" i="1" s="1"/>
  <c r="BQ1351" i="1" s="1"/>
  <c r="BN1353" i="1"/>
  <c r="BR1351" i="1"/>
  <c r="BO1353" i="1" l="1"/>
  <c r="BP1352" i="1" s="1"/>
  <c r="BQ1352" i="1" s="1"/>
  <c r="BN1354" i="1"/>
  <c r="BR1352" i="1"/>
  <c r="BO1354" i="1" l="1"/>
  <c r="BP1353" i="1" s="1"/>
  <c r="BQ1353" i="1" s="1"/>
  <c r="BN1355" i="1"/>
  <c r="BR1353" i="1"/>
  <c r="BO1355" i="1" l="1"/>
  <c r="BP1354" i="1" s="1"/>
  <c r="BQ1354" i="1" s="1"/>
  <c r="BN1356" i="1"/>
  <c r="BR1354" i="1"/>
  <c r="BO1356" i="1" l="1"/>
  <c r="BP1355" i="1" s="1"/>
  <c r="BQ1355" i="1" s="1"/>
  <c r="BN1357" i="1"/>
  <c r="BR1355" i="1"/>
  <c r="BO1357" i="1" l="1"/>
  <c r="BP1356" i="1" s="1"/>
  <c r="BQ1356" i="1" s="1"/>
  <c r="BN1358" i="1"/>
  <c r="BR1356" i="1"/>
  <c r="BO1358" i="1" l="1"/>
  <c r="BP1357" i="1" s="1"/>
  <c r="BQ1357" i="1" s="1"/>
  <c r="BN1359" i="1"/>
  <c r="BR1357" i="1"/>
  <c r="BO1359" i="1" l="1"/>
  <c r="BP1358" i="1" s="1"/>
  <c r="BQ1358" i="1" s="1"/>
  <c r="BN1360" i="1"/>
  <c r="BR1358" i="1"/>
  <c r="BO1360" i="1" l="1"/>
  <c r="BP1359" i="1" s="1"/>
  <c r="BQ1359" i="1" s="1"/>
  <c r="BN1361" i="1"/>
  <c r="BR1359" i="1"/>
  <c r="BO1361" i="1" l="1"/>
  <c r="BP1360" i="1" s="1"/>
  <c r="BQ1360" i="1" s="1"/>
  <c r="BN1362" i="1"/>
  <c r="BR1360" i="1"/>
  <c r="BO1362" i="1" l="1"/>
  <c r="BP1361" i="1" s="1"/>
  <c r="BQ1361" i="1" s="1"/>
  <c r="BN1363" i="1"/>
  <c r="BR1361" i="1"/>
  <c r="BO1363" i="1" l="1"/>
  <c r="BP1362" i="1" s="1"/>
  <c r="BQ1362" i="1" s="1"/>
  <c r="BN1364" i="1"/>
  <c r="BR1362" i="1"/>
  <c r="BO1364" i="1" l="1"/>
  <c r="BP1363" i="1" s="1"/>
  <c r="BQ1363" i="1" s="1"/>
  <c r="BN1365" i="1"/>
  <c r="BR1363" i="1"/>
  <c r="BO1365" i="1" l="1"/>
  <c r="BP1364" i="1" s="1"/>
  <c r="BQ1364" i="1" s="1"/>
  <c r="BN1366" i="1"/>
  <c r="BR1364" i="1"/>
  <c r="BO1366" i="1" l="1"/>
  <c r="BP1365" i="1" s="1"/>
  <c r="BQ1365" i="1" s="1"/>
  <c r="BN1367" i="1"/>
  <c r="BR1365" i="1"/>
  <c r="BO1367" i="1" l="1"/>
  <c r="BP1366" i="1" s="1"/>
  <c r="BQ1366" i="1" s="1"/>
  <c r="BN1368" i="1"/>
  <c r="BR1366" i="1"/>
  <c r="BO1368" i="1" l="1"/>
  <c r="BP1367" i="1" s="1"/>
  <c r="BQ1367" i="1" s="1"/>
  <c r="BN1369" i="1"/>
  <c r="BR1367" i="1"/>
  <c r="BO1369" i="1" l="1"/>
  <c r="BP1368" i="1" s="1"/>
  <c r="BQ1368" i="1" s="1"/>
  <c r="BN1370" i="1"/>
  <c r="BR1368" i="1"/>
  <c r="BO1370" i="1" l="1"/>
  <c r="BP1369" i="1" s="1"/>
  <c r="BQ1369" i="1" s="1"/>
  <c r="BN1371" i="1"/>
  <c r="BR1369" i="1"/>
  <c r="BO1371" i="1" l="1"/>
  <c r="BP1370" i="1" s="1"/>
  <c r="BQ1370" i="1" s="1"/>
  <c r="BN1372" i="1"/>
  <c r="BR1370" i="1"/>
  <c r="BO1372" i="1" l="1"/>
  <c r="BP1371" i="1" s="1"/>
  <c r="BQ1371" i="1" s="1"/>
  <c r="BN1373" i="1"/>
  <c r="BR1371" i="1"/>
  <c r="BO1373" i="1" l="1"/>
  <c r="BP1372" i="1" s="1"/>
  <c r="BQ1372" i="1" s="1"/>
  <c r="BN1374" i="1"/>
  <c r="BR1372" i="1"/>
  <c r="BO1374" i="1" l="1"/>
  <c r="BP1373" i="1" s="1"/>
  <c r="BQ1373" i="1" s="1"/>
  <c r="BN1375" i="1"/>
  <c r="BR1373" i="1"/>
  <c r="BO1375" i="1" l="1"/>
  <c r="BP1374" i="1" s="1"/>
  <c r="BQ1374" i="1" s="1"/>
  <c r="BN1376" i="1"/>
  <c r="BR1374" i="1"/>
  <c r="BO1376" i="1" l="1"/>
  <c r="BP1375" i="1" s="1"/>
  <c r="BQ1375" i="1" s="1"/>
  <c r="BN1377" i="1"/>
  <c r="BR1375" i="1"/>
  <c r="BO1377" i="1" l="1"/>
  <c r="BP1376" i="1" s="1"/>
  <c r="BQ1376" i="1" s="1"/>
  <c r="BN1378" i="1"/>
  <c r="BR1376" i="1"/>
  <c r="BO1378" i="1" l="1"/>
  <c r="BP1377" i="1" s="1"/>
  <c r="BQ1377" i="1" s="1"/>
  <c r="BN1379" i="1"/>
  <c r="BR1377" i="1"/>
  <c r="BO1379" i="1" l="1"/>
  <c r="BP1378" i="1" s="1"/>
  <c r="BQ1378" i="1" s="1"/>
  <c r="BN1380" i="1"/>
  <c r="BR1378" i="1"/>
  <c r="BO1380" i="1" l="1"/>
  <c r="BP1379" i="1" s="1"/>
  <c r="BQ1379" i="1" s="1"/>
  <c r="BN1381" i="1"/>
  <c r="BR1379" i="1"/>
  <c r="BO1381" i="1" l="1"/>
  <c r="BP1380" i="1" s="1"/>
  <c r="BQ1380" i="1" s="1"/>
  <c r="BN1382" i="1"/>
  <c r="BR1380" i="1"/>
  <c r="BO1382" i="1" l="1"/>
  <c r="BP1381" i="1" s="1"/>
  <c r="BQ1381" i="1" s="1"/>
  <c r="BN1383" i="1"/>
  <c r="BR1381" i="1"/>
  <c r="BO1383" i="1" l="1"/>
  <c r="BP1382" i="1" s="1"/>
  <c r="BQ1382" i="1" s="1"/>
  <c r="BN1384" i="1"/>
  <c r="BR1382" i="1"/>
  <c r="BO1384" i="1" l="1"/>
  <c r="BP1383" i="1" s="1"/>
  <c r="BQ1383" i="1" s="1"/>
  <c r="BN1385" i="1"/>
  <c r="BR1383" i="1"/>
  <c r="BO1385" i="1" l="1"/>
  <c r="BP1384" i="1" s="1"/>
  <c r="BQ1384" i="1" s="1"/>
  <c r="BN1386" i="1"/>
  <c r="BR1384" i="1"/>
  <c r="BO1386" i="1" l="1"/>
  <c r="BP1385" i="1" s="1"/>
  <c r="BQ1385" i="1" s="1"/>
  <c r="BN1387" i="1"/>
  <c r="BR1385" i="1"/>
  <c r="BO1387" i="1" l="1"/>
  <c r="BP1386" i="1" s="1"/>
  <c r="BQ1386" i="1" s="1"/>
  <c r="BN1388" i="1"/>
  <c r="BR1386" i="1"/>
  <c r="BO1388" i="1" l="1"/>
  <c r="BP1387" i="1" s="1"/>
  <c r="BQ1387" i="1" s="1"/>
  <c r="BN1389" i="1"/>
  <c r="BR1387" i="1"/>
  <c r="BO1389" i="1" l="1"/>
  <c r="BP1388" i="1" s="1"/>
  <c r="BQ1388" i="1" s="1"/>
  <c r="BN1390" i="1"/>
  <c r="BR1388" i="1"/>
  <c r="BO1390" i="1" l="1"/>
  <c r="BP1389" i="1" s="1"/>
  <c r="BQ1389" i="1" s="1"/>
  <c r="BN1391" i="1"/>
  <c r="BR1389" i="1"/>
  <c r="BO1391" i="1" l="1"/>
  <c r="BP1390" i="1" s="1"/>
  <c r="BQ1390" i="1" s="1"/>
  <c r="BN1392" i="1"/>
  <c r="BR1390" i="1"/>
  <c r="BO1392" i="1" l="1"/>
  <c r="BP1391" i="1" s="1"/>
  <c r="BQ1391" i="1" s="1"/>
  <c r="BN1393" i="1"/>
  <c r="BR1391" i="1"/>
  <c r="BO1393" i="1" l="1"/>
  <c r="BP1392" i="1" s="1"/>
  <c r="BQ1392" i="1" s="1"/>
  <c r="BN1394" i="1"/>
  <c r="BR1392" i="1"/>
  <c r="BO1394" i="1" l="1"/>
  <c r="BP1393" i="1" s="1"/>
  <c r="BQ1393" i="1" s="1"/>
  <c r="BN1395" i="1"/>
  <c r="BR1393" i="1"/>
  <c r="BO1395" i="1" l="1"/>
  <c r="BP1394" i="1" s="1"/>
  <c r="BQ1394" i="1" s="1"/>
  <c r="BN1396" i="1"/>
  <c r="BR1394" i="1"/>
  <c r="BO1396" i="1" l="1"/>
  <c r="BP1395" i="1" s="1"/>
  <c r="BQ1395" i="1" s="1"/>
  <c r="BN1397" i="1"/>
  <c r="BR1395" i="1"/>
  <c r="BO1397" i="1" l="1"/>
  <c r="BP1396" i="1" s="1"/>
  <c r="BQ1396" i="1" s="1"/>
  <c r="BN1398" i="1"/>
  <c r="BR1396" i="1"/>
  <c r="BO1398" i="1" l="1"/>
  <c r="BP1397" i="1" s="1"/>
  <c r="BQ1397" i="1" s="1"/>
  <c r="BN1399" i="1"/>
  <c r="BR1397" i="1"/>
  <c r="BO1399" i="1" l="1"/>
  <c r="BP1398" i="1" s="1"/>
  <c r="BQ1398" i="1" s="1"/>
  <c r="BN1400" i="1"/>
  <c r="BR1398" i="1"/>
  <c r="BO1400" i="1" l="1"/>
  <c r="BP1399" i="1" s="1"/>
  <c r="BQ1399" i="1" s="1"/>
  <c r="BN1401" i="1"/>
  <c r="BR1399" i="1"/>
  <c r="BO1401" i="1" l="1"/>
  <c r="BP1400" i="1" s="1"/>
  <c r="BQ1400" i="1" s="1"/>
  <c r="BN1402" i="1"/>
  <c r="BR1400" i="1"/>
  <c r="BO1402" i="1" l="1"/>
  <c r="BP1401" i="1" s="1"/>
  <c r="BQ1401" i="1" s="1"/>
  <c r="BN1403" i="1"/>
  <c r="BR1401" i="1"/>
  <c r="BO1403" i="1" l="1"/>
  <c r="BP1402" i="1" s="1"/>
  <c r="BQ1402" i="1" s="1"/>
  <c r="BN1404" i="1"/>
  <c r="BR1402" i="1"/>
  <c r="BO1404" i="1" l="1"/>
  <c r="BP1403" i="1" s="1"/>
  <c r="BQ1403" i="1" s="1"/>
  <c r="BN1405" i="1"/>
  <c r="BR1403" i="1"/>
  <c r="BO1405" i="1" l="1"/>
  <c r="BP1404" i="1" s="1"/>
  <c r="BQ1404" i="1" s="1"/>
  <c r="BN1406" i="1"/>
  <c r="BR1404" i="1"/>
  <c r="BO1406" i="1" l="1"/>
  <c r="BP1405" i="1" s="1"/>
  <c r="BQ1405" i="1" s="1"/>
  <c r="BN1407" i="1"/>
  <c r="BR1405" i="1"/>
  <c r="BO1407" i="1" l="1"/>
  <c r="BP1406" i="1" s="1"/>
  <c r="BQ1406" i="1" s="1"/>
  <c r="BN1408" i="1"/>
  <c r="BR1406" i="1"/>
  <c r="BO1408" i="1" l="1"/>
  <c r="BP1407" i="1" s="1"/>
  <c r="BQ1407" i="1" s="1"/>
  <c r="BN1409" i="1"/>
  <c r="BR1407" i="1"/>
  <c r="BO1409" i="1" l="1"/>
  <c r="BP1408" i="1" s="1"/>
  <c r="BQ1408" i="1" s="1"/>
  <c r="BN1410" i="1"/>
  <c r="BR1408" i="1"/>
  <c r="BO1410" i="1" l="1"/>
  <c r="BP1409" i="1" s="1"/>
  <c r="BQ1409" i="1" s="1"/>
  <c r="BN1411" i="1"/>
  <c r="BR1409" i="1"/>
  <c r="BO1411" i="1" l="1"/>
  <c r="BP1410" i="1" s="1"/>
  <c r="BQ1410" i="1" s="1"/>
  <c r="BN1412" i="1"/>
  <c r="BR1410" i="1"/>
  <c r="BO1412" i="1" l="1"/>
  <c r="BP1411" i="1" s="1"/>
  <c r="BQ1411" i="1" s="1"/>
  <c r="BN1413" i="1"/>
  <c r="BR1411" i="1"/>
  <c r="BO1413" i="1" l="1"/>
  <c r="BP1412" i="1" s="1"/>
  <c r="BQ1412" i="1" s="1"/>
  <c r="BN1414" i="1"/>
  <c r="BR1412" i="1"/>
  <c r="BO1414" i="1" l="1"/>
  <c r="BP1413" i="1" s="1"/>
  <c r="BQ1413" i="1" s="1"/>
  <c r="BN1415" i="1"/>
  <c r="BR1413" i="1"/>
  <c r="BO1415" i="1" l="1"/>
  <c r="BP1414" i="1" s="1"/>
  <c r="BQ1414" i="1" s="1"/>
  <c r="BN1416" i="1"/>
  <c r="BR1414" i="1"/>
  <c r="BO1416" i="1" l="1"/>
  <c r="BP1415" i="1" s="1"/>
  <c r="BQ1415" i="1" s="1"/>
  <c r="BN1417" i="1"/>
  <c r="BR1415" i="1"/>
  <c r="BO1417" i="1" l="1"/>
  <c r="BP1416" i="1" s="1"/>
  <c r="BQ1416" i="1" s="1"/>
  <c r="BN1418" i="1"/>
  <c r="BR1416" i="1"/>
  <c r="BO1418" i="1" l="1"/>
  <c r="BP1417" i="1" s="1"/>
  <c r="BQ1417" i="1" s="1"/>
  <c r="BN1419" i="1"/>
  <c r="BR1417" i="1"/>
  <c r="BO1419" i="1" l="1"/>
  <c r="BP1418" i="1" s="1"/>
  <c r="BQ1418" i="1" s="1"/>
  <c r="BN1420" i="1"/>
  <c r="BR1418" i="1"/>
  <c r="BO1420" i="1" l="1"/>
  <c r="BP1419" i="1" s="1"/>
  <c r="BQ1419" i="1" s="1"/>
  <c r="BN1421" i="1"/>
  <c r="BR1419" i="1"/>
  <c r="BO1421" i="1" l="1"/>
  <c r="BP1420" i="1" s="1"/>
  <c r="BQ1420" i="1" s="1"/>
  <c r="BN1422" i="1"/>
  <c r="BR1420" i="1"/>
  <c r="BO1422" i="1" l="1"/>
  <c r="BP1421" i="1" s="1"/>
  <c r="BQ1421" i="1" s="1"/>
  <c r="BN1423" i="1"/>
  <c r="BR1421" i="1"/>
  <c r="BO1423" i="1" l="1"/>
  <c r="BP1422" i="1" s="1"/>
  <c r="BQ1422" i="1" s="1"/>
  <c r="BN1424" i="1"/>
  <c r="BR1422" i="1"/>
  <c r="BO1424" i="1" l="1"/>
  <c r="BP1423" i="1" s="1"/>
  <c r="BQ1423" i="1" s="1"/>
  <c r="BN1425" i="1"/>
  <c r="BR1423" i="1"/>
  <c r="BO1425" i="1" l="1"/>
  <c r="BP1424" i="1" s="1"/>
  <c r="BQ1424" i="1" s="1"/>
  <c r="BN1426" i="1"/>
  <c r="BR1424" i="1"/>
  <c r="BO1426" i="1" l="1"/>
  <c r="BP1425" i="1" s="1"/>
  <c r="BQ1425" i="1" s="1"/>
  <c r="BN1427" i="1"/>
  <c r="BR1425" i="1"/>
  <c r="BO1427" i="1" l="1"/>
  <c r="BP1426" i="1" s="1"/>
  <c r="BQ1426" i="1" s="1"/>
  <c r="BN1428" i="1"/>
  <c r="BR1426" i="1"/>
  <c r="BO1428" i="1" l="1"/>
  <c r="BP1427" i="1" s="1"/>
  <c r="BQ1427" i="1" s="1"/>
  <c r="BN1429" i="1"/>
  <c r="BR1427" i="1"/>
  <c r="BO1429" i="1" l="1"/>
  <c r="BP1428" i="1" s="1"/>
  <c r="BQ1428" i="1" s="1"/>
  <c r="BN1430" i="1"/>
  <c r="BR1428" i="1"/>
  <c r="BO1430" i="1" l="1"/>
  <c r="BP1429" i="1" s="1"/>
  <c r="BQ1429" i="1" s="1"/>
  <c r="BN1431" i="1"/>
  <c r="BR1429" i="1"/>
  <c r="BO1431" i="1" l="1"/>
  <c r="BP1430" i="1" s="1"/>
  <c r="BQ1430" i="1" s="1"/>
  <c r="BN1432" i="1"/>
  <c r="BR1430" i="1"/>
  <c r="BO1432" i="1" l="1"/>
  <c r="BP1431" i="1" s="1"/>
  <c r="BQ1431" i="1" s="1"/>
  <c r="BN1433" i="1"/>
  <c r="BR1431" i="1"/>
  <c r="BO1433" i="1" l="1"/>
  <c r="BP1432" i="1" s="1"/>
  <c r="BQ1432" i="1" s="1"/>
  <c r="BN1434" i="1"/>
  <c r="BR1432" i="1"/>
  <c r="BO1434" i="1" l="1"/>
  <c r="BP1433" i="1" s="1"/>
  <c r="BQ1433" i="1" s="1"/>
  <c r="BN1435" i="1"/>
  <c r="BR1433" i="1"/>
  <c r="BO1435" i="1" l="1"/>
  <c r="BP1434" i="1" s="1"/>
  <c r="BQ1434" i="1" s="1"/>
  <c r="BN1436" i="1"/>
  <c r="BR1434" i="1"/>
  <c r="BO1436" i="1" l="1"/>
  <c r="BP1435" i="1" s="1"/>
  <c r="BQ1435" i="1" s="1"/>
  <c r="BN1437" i="1"/>
  <c r="BR1435" i="1"/>
  <c r="BO1437" i="1" l="1"/>
  <c r="BP1436" i="1" s="1"/>
  <c r="BQ1436" i="1" s="1"/>
  <c r="BN1438" i="1"/>
  <c r="BR1436" i="1"/>
  <c r="BO1438" i="1" l="1"/>
  <c r="BP1437" i="1" s="1"/>
  <c r="BQ1437" i="1" s="1"/>
  <c r="BN1439" i="1"/>
  <c r="BR1437" i="1"/>
  <c r="BO1439" i="1" l="1"/>
  <c r="BP1438" i="1" s="1"/>
  <c r="BQ1438" i="1" s="1"/>
  <c r="BN1440" i="1"/>
  <c r="BR1438" i="1"/>
  <c r="BO1440" i="1" l="1"/>
  <c r="BP1439" i="1" s="1"/>
  <c r="BQ1439" i="1" s="1"/>
  <c r="BN1441" i="1"/>
  <c r="BR1439" i="1"/>
  <c r="BO1441" i="1" l="1"/>
  <c r="BP1440" i="1" s="1"/>
  <c r="BQ1440" i="1" s="1"/>
  <c r="BN1442" i="1"/>
  <c r="BR1440" i="1"/>
  <c r="BO1442" i="1" l="1"/>
  <c r="BP1441" i="1" s="1"/>
  <c r="BQ1441" i="1" s="1"/>
  <c r="BN1443" i="1"/>
  <c r="BR1441" i="1"/>
  <c r="BO1443" i="1" l="1"/>
  <c r="BP1442" i="1" s="1"/>
  <c r="BQ1442" i="1" s="1"/>
  <c r="BN1444" i="1"/>
  <c r="BR1442" i="1"/>
  <c r="BO1444" i="1" l="1"/>
  <c r="BP1443" i="1" s="1"/>
  <c r="BQ1443" i="1" s="1"/>
  <c r="BN1445" i="1"/>
  <c r="BR1443" i="1"/>
  <c r="BO1445" i="1" l="1"/>
  <c r="BP1444" i="1" s="1"/>
  <c r="BQ1444" i="1" s="1"/>
  <c r="BN1446" i="1"/>
  <c r="BR1444" i="1"/>
  <c r="BO1446" i="1" l="1"/>
  <c r="BP1445" i="1" s="1"/>
  <c r="BQ1445" i="1" s="1"/>
  <c r="BN1447" i="1"/>
  <c r="BR1445" i="1"/>
  <c r="BO1447" i="1" l="1"/>
  <c r="BP1446" i="1" s="1"/>
  <c r="BQ1446" i="1" s="1"/>
  <c r="BN1448" i="1"/>
  <c r="BR1446" i="1"/>
  <c r="BO1448" i="1" l="1"/>
  <c r="BP1447" i="1" s="1"/>
  <c r="BQ1447" i="1" s="1"/>
  <c r="BN1449" i="1"/>
  <c r="BR1447" i="1"/>
  <c r="BO1449" i="1" l="1"/>
  <c r="BP1448" i="1" s="1"/>
  <c r="BQ1448" i="1" s="1"/>
  <c r="BN1450" i="1"/>
  <c r="BR1448" i="1"/>
  <c r="BO1450" i="1" l="1"/>
  <c r="BP1449" i="1" s="1"/>
  <c r="BQ1449" i="1" s="1"/>
  <c r="BN1451" i="1"/>
  <c r="BR1449" i="1"/>
  <c r="BO1451" i="1" l="1"/>
  <c r="BP1450" i="1" s="1"/>
  <c r="BQ1450" i="1" s="1"/>
  <c r="BN1452" i="1"/>
  <c r="BR1450" i="1"/>
  <c r="BO1452" i="1" l="1"/>
  <c r="BP1451" i="1" s="1"/>
  <c r="BQ1451" i="1" s="1"/>
  <c r="BN1453" i="1"/>
  <c r="BR1451" i="1"/>
  <c r="BO1453" i="1" l="1"/>
  <c r="BP1452" i="1" s="1"/>
  <c r="BQ1452" i="1" s="1"/>
  <c r="BN1454" i="1"/>
  <c r="BR1452" i="1"/>
  <c r="BO1454" i="1" l="1"/>
  <c r="BP1453" i="1" s="1"/>
  <c r="BQ1453" i="1" s="1"/>
  <c r="BN1455" i="1"/>
  <c r="BR1453" i="1"/>
  <c r="BO1455" i="1" l="1"/>
  <c r="BP1454" i="1" s="1"/>
  <c r="BQ1454" i="1" s="1"/>
  <c r="BN1456" i="1"/>
  <c r="BR1454" i="1"/>
  <c r="BO1456" i="1" l="1"/>
  <c r="BP1455" i="1" s="1"/>
  <c r="BQ1455" i="1" s="1"/>
  <c r="BN1457" i="1"/>
  <c r="BR1455" i="1"/>
  <c r="BO1457" i="1" l="1"/>
  <c r="BP1456" i="1" s="1"/>
  <c r="BQ1456" i="1" s="1"/>
  <c r="BN1458" i="1"/>
  <c r="BR1456" i="1"/>
  <c r="BO1458" i="1" l="1"/>
  <c r="BP1457" i="1" s="1"/>
  <c r="BQ1457" i="1" s="1"/>
  <c r="BN1459" i="1"/>
  <c r="BR1457" i="1"/>
  <c r="BO1459" i="1" l="1"/>
  <c r="BP1458" i="1" s="1"/>
  <c r="BQ1458" i="1" s="1"/>
  <c r="BN1460" i="1"/>
  <c r="BR1458" i="1"/>
  <c r="BO1460" i="1" l="1"/>
  <c r="BP1459" i="1" s="1"/>
  <c r="BQ1459" i="1" s="1"/>
  <c r="BN1461" i="1"/>
  <c r="BR1459" i="1"/>
  <c r="BO1461" i="1" l="1"/>
  <c r="BP1460" i="1" s="1"/>
  <c r="BQ1460" i="1" s="1"/>
  <c r="BN1462" i="1"/>
  <c r="BR1460" i="1"/>
  <c r="BO1462" i="1" l="1"/>
  <c r="BP1461" i="1" s="1"/>
  <c r="BQ1461" i="1" s="1"/>
  <c r="BN1463" i="1"/>
  <c r="BR1461" i="1"/>
  <c r="BO1463" i="1" l="1"/>
  <c r="BP1462" i="1" s="1"/>
  <c r="BQ1462" i="1" s="1"/>
  <c r="BN1464" i="1"/>
  <c r="BR1462" i="1"/>
  <c r="BO1464" i="1" l="1"/>
  <c r="BP1463" i="1" s="1"/>
  <c r="BQ1463" i="1" s="1"/>
  <c r="BN1465" i="1"/>
  <c r="BR1463" i="1"/>
  <c r="BO1465" i="1" l="1"/>
  <c r="BP1464" i="1" s="1"/>
  <c r="BQ1464" i="1" s="1"/>
  <c r="BN1466" i="1"/>
  <c r="BR1464" i="1"/>
  <c r="BO1466" i="1" l="1"/>
  <c r="BP1465" i="1" s="1"/>
  <c r="BQ1465" i="1" s="1"/>
  <c r="BN1467" i="1"/>
  <c r="BR1465" i="1"/>
  <c r="BO1467" i="1" l="1"/>
  <c r="BP1466" i="1" s="1"/>
  <c r="BQ1466" i="1" s="1"/>
  <c r="BN1468" i="1"/>
  <c r="BR1466" i="1"/>
  <c r="BO1468" i="1" l="1"/>
  <c r="BP1467" i="1" s="1"/>
  <c r="BQ1467" i="1" s="1"/>
  <c r="BN1469" i="1"/>
  <c r="BR1467" i="1"/>
  <c r="BO1469" i="1" l="1"/>
  <c r="BP1468" i="1" s="1"/>
  <c r="BQ1468" i="1" s="1"/>
  <c r="BN1470" i="1"/>
  <c r="BR1468" i="1"/>
  <c r="BO1470" i="1" l="1"/>
  <c r="BP1469" i="1" s="1"/>
  <c r="BQ1469" i="1" s="1"/>
  <c r="BN1471" i="1"/>
  <c r="BR1469" i="1"/>
  <c r="BO1471" i="1" l="1"/>
  <c r="BP1470" i="1" s="1"/>
  <c r="BQ1470" i="1" s="1"/>
  <c r="BN1472" i="1"/>
  <c r="BR1470" i="1"/>
  <c r="BO1472" i="1" l="1"/>
  <c r="BP1471" i="1" s="1"/>
  <c r="BQ1471" i="1" s="1"/>
  <c r="BN1473" i="1"/>
  <c r="BR1471" i="1"/>
  <c r="BO1473" i="1" l="1"/>
  <c r="BP1472" i="1" s="1"/>
  <c r="BQ1472" i="1" s="1"/>
  <c r="BN1474" i="1"/>
  <c r="BR1472" i="1"/>
  <c r="BO1474" i="1" l="1"/>
  <c r="BP1473" i="1" s="1"/>
  <c r="BQ1473" i="1" s="1"/>
  <c r="BN1475" i="1"/>
  <c r="BR1473" i="1"/>
  <c r="BO1475" i="1" l="1"/>
  <c r="BP1474" i="1" s="1"/>
  <c r="BQ1474" i="1" s="1"/>
  <c r="BN1476" i="1"/>
  <c r="BR1474" i="1"/>
  <c r="BO1476" i="1" l="1"/>
  <c r="BP1475" i="1" s="1"/>
  <c r="BQ1475" i="1" s="1"/>
  <c r="BN1477" i="1"/>
  <c r="BR1475" i="1"/>
  <c r="BO1477" i="1" l="1"/>
  <c r="BP1476" i="1" s="1"/>
  <c r="BQ1476" i="1" s="1"/>
  <c r="BN1478" i="1"/>
  <c r="BR1476" i="1"/>
  <c r="BO1478" i="1" l="1"/>
  <c r="BP1477" i="1" s="1"/>
  <c r="BQ1477" i="1" s="1"/>
  <c r="BN1479" i="1"/>
  <c r="BR1477" i="1"/>
  <c r="BO1479" i="1" l="1"/>
  <c r="BP1478" i="1" s="1"/>
  <c r="BQ1478" i="1" s="1"/>
  <c r="BN1480" i="1"/>
  <c r="BR1478" i="1"/>
  <c r="BO1480" i="1" l="1"/>
  <c r="BP1479" i="1" s="1"/>
  <c r="BQ1479" i="1" s="1"/>
  <c r="BN1481" i="1"/>
  <c r="BR1479" i="1"/>
  <c r="BO1481" i="1" l="1"/>
  <c r="BP1480" i="1" s="1"/>
  <c r="BQ1480" i="1" s="1"/>
  <c r="BN1482" i="1"/>
  <c r="BR1480" i="1"/>
  <c r="BO1482" i="1" l="1"/>
  <c r="BP1481" i="1" s="1"/>
  <c r="BQ1481" i="1" s="1"/>
  <c r="BN1483" i="1"/>
  <c r="BR1481" i="1"/>
  <c r="BO1483" i="1" l="1"/>
  <c r="BP1482" i="1" s="1"/>
  <c r="BQ1482" i="1" s="1"/>
  <c r="BN1484" i="1"/>
  <c r="BR1482" i="1"/>
  <c r="BO1484" i="1" l="1"/>
  <c r="BP1483" i="1" s="1"/>
  <c r="BQ1483" i="1" s="1"/>
  <c r="BN1485" i="1"/>
  <c r="BR1483" i="1"/>
  <c r="BO1485" i="1" l="1"/>
  <c r="BP1484" i="1" s="1"/>
  <c r="BQ1484" i="1" s="1"/>
  <c r="BN1486" i="1"/>
  <c r="BR1484" i="1"/>
  <c r="BO1486" i="1" l="1"/>
  <c r="BP1485" i="1" s="1"/>
  <c r="BQ1485" i="1" s="1"/>
  <c r="BN1487" i="1"/>
  <c r="BR1485" i="1"/>
  <c r="BO1487" i="1" l="1"/>
  <c r="BP1486" i="1" s="1"/>
  <c r="BQ1486" i="1" s="1"/>
  <c r="BN1488" i="1"/>
  <c r="BR1486" i="1"/>
  <c r="BO1488" i="1" l="1"/>
  <c r="BP1487" i="1" s="1"/>
  <c r="BN1489" i="1"/>
  <c r="BR1487" i="1"/>
  <c r="BQ1487" i="1"/>
  <c r="BO1489" i="1" l="1"/>
  <c r="BP1488" i="1" s="1"/>
  <c r="BQ1488" i="1" s="1"/>
  <c r="BN1490" i="1"/>
  <c r="BR1488" i="1"/>
  <c r="BO1490" i="1" l="1"/>
  <c r="BP1489" i="1" s="1"/>
  <c r="BQ1489" i="1" s="1"/>
  <c r="BN1491" i="1"/>
  <c r="BR1489" i="1"/>
  <c r="BO1491" i="1" l="1"/>
  <c r="BP1490" i="1" s="1"/>
  <c r="BQ1490" i="1" s="1"/>
  <c r="BN1492" i="1"/>
  <c r="BR1490" i="1"/>
  <c r="BO1492" i="1" l="1"/>
  <c r="BP1491" i="1" s="1"/>
  <c r="BQ1491" i="1" s="1"/>
  <c r="BN1493" i="1"/>
  <c r="BR1491" i="1"/>
  <c r="BO1493" i="1" l="1"/>
  <c r="BP1492" i="1" s="1"/>
  <c r="BQ1492" i="1" s="1"/>
  <c r="BN1494" i="1"/>
  <c r="BR1492" i="1"/>
  <c r="BO1494" i="1" l="1"/>
  <c r="BP1493" i="1" s="1"/>
  <c r="BQ1493" i="1" s="1"/>
  <c r="BN1495" i="1"/>
  <c r="BR1493" i="1"/>
  <c r="BO1495" i="1" l="1"/>
  <c r="BP1494" i="1" s="1"/>
  <c r="BQ1494" i="1" s="1"/>
  <c r="BN1496" i="1"/>
  <c r="BR1494" i="1"/>
  <c r="BO1496" i="1" l="1"/>
  <c r="BP1495" i="1" s="1"/>
  <c r="BQ1495" i="1" s="1"/>
  <c r="BN1497" i="1"/>
  <c r="BR1495" i="1"/>
  <c r="BO1497" i="1" l="1"/>
  <c r="BP1496" i="1" s="1"/>
  <c r="BN1498" i="1"/>
  <c r="BR1496" i="1"/>
  <c r="BQ1496" i="1"/>
  <c r="BO1498" i="1" l="1"/>
  <c r="BP1497" i="1" s="1"/>
  <c r="BQ1497" i="1" s="1"/>
  <c r="BN1499" i="1"/>
  <c r="BR1497" i="1"/>
  <c r="BO1499" i="1" l="1"/>
  <c r="BP1498" i="1" s="1"/>
  <c r="BQ1498" i="1" s="1"/>
  <c r="BN1500" i="1"/>
  <c r="BR1498" i="1"/>
  <c r="BO1500" i="1" l="1"/>
  <c r="BP1499" i="1" s="1"/>
  <c r="BN1501" i="1"/>
  <c r="BR1499" i="1"/>
  <c r="BQ1499" i="1"/>
  <c r="BO1501" i="1" l="1"/>
  <c r="BP1500" i="1" s="1"/>
  <c r="BQ1500" i="1" s="1"/>
  <c r="BN1502" i="1"/>
  <c r="BR1500" i="1"/>
  <c r="BO1502" i="1" l="1"/>
  <c r="BP1501" i="1" s="1"/>
  <c r="BQ1501" i="1" s="1"/>
  <c r="BN1503" i="1"/>
  <c r="BR1501" i="1"/>
  <c r="BO1503" i="1" l="1"/>
  <c r="BP1502" i="1" s="1"/>
  <c r="BQ1502" i="1" s="1"/>
  <c r="BN1504" i="1"/>
  <c r="BR1502" i="1"/>
  <c r="BO1504" i="1" l="1"/>
  <c r="BP1503" i="1" s="1"/>
  <c r="BQ1503" i="1" s="1"/>
  <c r="BN1505" i="1"/>
  <c r="BR1503" i="1"/>
  <c r="BO1505" i="1" l="1"/>
  <c r="BP1504" i="1" s="1"/>
  <c r="BN1506" i="1"/>
  <c r="BR1504" i="1"/>
  <c r="BQ1504" i="1"/>
  <c r="BO1506" i="1" l="1"/>
  <c r="BP1505" i="1" s="1"/>
  <c r="BQ1505" i="1" s="1"/>
  <c r="BN1507" i="1"/>
  <c r="BR1505" i="1"/>
  <c r="BO1507" i="1" l="1"/>
  <c r="BP1506" i="1" s="1"/>
  <c r="BQ1506" i="1" s="1"/>
  <c r="BN1508" i="1"/>
  <c r="BR1506" i="1"/>
  <c r="BO1508" i="1" l="1"/>
  <c r="BP1507" i="1" s="1"/>
  <c r="BQ1507" i="1" s="1"/>
  <c r="BN1509" i="1"/>
  <c r="BR1507" i="1"/>
  <c r="BO1509" i="1" l="1"/>
  <c r="BP1508" i="1" s="1"/>
  <c r="BQ1508" i="1" s="1"/>
  <c r="BN1510" i="1"/>
  <c r="BR1508" i="1"/>
  <c r="BO1510" i="1" l="1"/>
  <c r="BP1509" i="1" s="1"/>
  <c r="BQ1509" i="1" s="1"/>
  <c r="BN1511" i="1"/>
  <c r="BR1509" i="1"/>
  <c r="BO1511" i="1" l="1"/>
  <c r="BP1510" i="1" s="1"/>
  <c r="BQ1510" i="1" s="1"/>
  <c r="BN1512" i="1"/>
  <c r="BR1510" i="1"/>
  <c r="BO1512" i="1" l="1"/>
  <c r="BP1511" i="1" s="1"/>
  <c r="BQ1511" i="1" s="1"/>
  <c r="BN1513" i="1"/>
  <c r="BR1511" i="1"/>
  <c r="BO1513" i="1" l="1"/>
  <c r="BP1512" i="1" s="1"/>
  <c r="BQ1512" i="1" s="1"/>
  <c r="BN1514" i="1"/>
  <c r="BR1512" i="1"/>
  <c r="BO1514" i="1" l="1"/>
  <c r="BP1513" i="1" s="1"/>
  <c r="BQ1513" i="1" s="1"/>
  <c r="BN1515" i="1"/>
  <c r="BR1513" i="1"/>
  <c r="BO1515" i="1" l="1"/>
  <c r="BP1514" i="1" s="1"/>
  <c r="BQ1514" i="1" s="1"/>
  <c r="BN1516" i="1"/>
  <c r="BR1514" i="1"/>
  <c r="BO1516" i="1" l="1"/>
  <c r="BP1515" i="1" s="1"/>
  <c r="BQ1515" i="1" s="1"/>
  <c r="BN1517" i="1"/>
  <c r="BR1515" i="1"/>
  <c r="BO1517" i="1" l="1"/>
  <c r="BP1516" i="1" s="1"/>
  <c r="BQ1516" i="1" s="1"/>
  <c r="BN1518" i="1"/>
  <c r="BR1516" i="1"/>
  <c r="BO1518" i="1" l="1"/>
  <c r="BP1517" i="1" s="1"/>
  <c r="BQ1517" i="1" s="1"/>
  <c r="BN1519" i="1"/>
  <c r="BR1517" i="1"/>
  <c r="BO1519" i="1" l="1"/>
  <c r="BP1518" i="1" s="1"/>
  <c r="BQ1518" i="1" s="1"/>
  <c r="BN1520" i="1"/>
  <c r="BR1518" i="1"/>
  <c r="BO1520" i="1" l="1"/>
  <c r="BP1519" i="1" s="1"/>
  <c r="BQ1519" i="1" s="1"/>
  <c r="BN1521" i="1"/>
  <c r="BR1519" i="1"/>
  <c r="BO1521" i="1" l="1"/>
  <c r="BP1520" i="1" s="1"/>
  <c r="BQ1520" i="1" s="1"/>
  <c r="BN1522" i="1"/>
  <c r="BR1520" i="1"/>
  <c r="BO1522" i="1" l="1"/>
  <c r="BP1521" i="1" s="1"/>
  <c r="BQ1521" i="1" s="1"/>
  <c r="BN1523" i="1"/>
  <c r="BR1521" i="1"/>
  <c r="BO1523" i="1" l="1"/>
  <c r="BP1522" i="1" s="1"/>
  <c r="BQ1522" i="1" s="1"/>
  <c r="BN1524" i="1"/>
  <c r="BR1522" i="1"/>
  <c r="BO1524" i="1" l="1"/>
  <c r="BP1523" i="1" s="1"/>
  <c r="BQ1523" i="1" s="1"/>
  <c r="BN1525" i="1"/>
  <c r="BR1523" i="1"/>
  <c r="BO1525" i="1" l="1"/>
  <c r="BP1524" i="1" s="1"/>
  <c r="BQ1524" i="1" s="1"/>
  <c r="BN1526" i="1"/>
  <c r="BR1524" i="1"/>
  <c r="BO1526" i="1" l="1"/>
  <c r="BP1525" i="1" s="1"/>
  <c r="BQ1525" i="1" s="1"/>
  <c r="BN1527" i="1"/>
  <c r="BR1525" i="1"/>
  <c r="BO1527" i="1" l="1"/>
  <c r="BP1526" i="1" s="1"/>
  <c r="BQ1526" i="1" s="1"/>
  <c r="BN1528" i="1"/>
  <c r="BR1526" i="1"/>
  <c r="BO1528" i="1" l="1"/>
  <c r="BP1527" i="1" s="1"/>
  <c r="BQ1527" i="1" s="1"/>
  <c r="BN1529" i="1"/>
  <c r="BR1527" i="1"/>
  <c r="BO1529" i="1" l="1"/>
  <c r="BP1528" i="1" s="1"/>
  <c r="BQ1528" i="1" s="1"/>
  <c r="BN1530" i="1"/>
  <c r="BR1528" i="1"/>
  <c r="BO1530" i="1" l="1"/>
  <c r="BP1529" i="1" s="1"/>
  <c r="BQ1529" i="1" s="1"/>
  <c r="BN1531" i="1"/>
  <c r="BR1529" i="1"/>
  <c r="BO1531" i="1" l="1"/>
  <c r="BP1530" i="1" s="1"/>
  <c r="BQ1530" i="1" s="1"/>
  <c r="BN1532" i="1"/>
  <c r="BR1530" i="1"/>
  <c r="BO1532" i="1" l="1"/>
  <c r="BP1531" i="1" s="1"/>
  <c r="BQ1531" i="1" s="1"/>
  <c r="BN1533" i="1"/>
  <c r="BR1531" i="1"/>
  <c r="BO1533" i="1" l="1"/>
  <c r="BP1532" i="1" s="1"/>
  <c r="BQ1532" i="1" s="1"/>
  <c r="BN1534" i="1"/>
  <c r="BR1532" i="1"/>
  <c r="BO1534" i="1" l="1"/>
  <c r="BP1533" i="1" s="1"/>
  <c r="BQ1533" i="1" s="1"/>
  <c r="BN1535" i="1"/>
  <c r="BR1533" i="1"/>
  <c r="BO1535" i="1" l="1"/>
  <c r="BP1534" i="1" s="1"/>
  <c r="BQ1534" i="1" s="1"/>
  <c r="BN1536" i="1"/>
  <c r="BR1534" i="1"/>
  <c r="BO1536" i="1" l="1"/>
  <c r="BP1535" i="1" s="1"/>
  <c r="BQ1535" i="1" s="1"/>
  <c r="BN1537" i="1"/>
  <c r="BR1535" i="1"/>
  <c r="BO1537" i="1" l="1"/>
  <c r="BP1536" i="1" s="1"/>
  <c r="BQ1536" i="1" s="1"/>
  <c r="BN1538" i="1"/>
  <c r="BR1536" i="1"/>
  <c r="BO1538" i="1" l="1"/>
  <c r="BP1537" i="1" s="1"/>
  <c r="BQ1537" i="1" s="1"/>
  <c r="BN1539" i="1"/>
  <c r="BR1537" i="1"/>
  <c r="BO1539" i="1" l="1"/>
  <c r="BP1538" i="1" s="1"/>
  <c r="BQ1538" i="1" s="1"/>
  <c r="BN1540" i="1"/>
  <c r="BR1538" i="1"/>
  <c r="BO1540" i="1" l="1"/>
  <c r="BP1539" i="1" s="1"/>
  <c r="BQ1539" i="1" s="1"/>
  <c r="BN1541" i="1"/>
  <c r="BR1539" i="1"/>
  <c r="BO1541" i="1" l="1"/>
  <c r="BP1540" i="1" s="1"/>
  <c r="BQ1540" i="1" s="1"/>
  <c r="BN1542" i="1"/>
  <c r="BR1540" i="1"/>
  <c r="BO1542" i="1" l="1"/>
  <c r="BP1541" i="1" s="1"/>
  <c r="BQ1541" i="1" s="1"/>
  <c r="BN1543" i="1"/>
  <c r="BR1541" i="1"/>
  <c r="BO1543" i="1" l="1"/>
  <c r="BP1542" i="1" s="1"/>
  <c r="BQ1542" i="1" s="1"/>
  <c r="BN1544" i="1"/>
  <c r="BR1542" i="1"/>
  <c r="BO1544" i="1" l="1"/>
  <c r="BP1543" i="1" s="1"/>
  <c r="BQ1543" i="1" s="1"/>
  <c r="BN1545" i="1"/>
  <c r="BR1543" i="1"/>
  <c r="BO1545" i="1" l="1"/>
  <c r="BP1544" i="1" s="1"/>
  <c r="BQ1544" i="1" s="1"/>
  <c r="BN1546" i="1"/>
  <c r="BR1544" i="1"/>
  <c r="BO1546" i="1" l="1"/>
  <c r="BP1545" i="1" s="1"/>
  <c r="BQ1545" i="1" s="1"/>
  <c r="BN1547" i="1"/>
  <c r="BR1545" i="1"/>
  <c r="BO1547" i="1" l="1"/>
  <c r="BP1546" i="1" s="1"/>
  <c r="BQ1546" i="1" s="1"/>
  <c r="BN1548" i="1"/>
  <c r="BR1546" i="1"/>
  <c r="BO1548" i="1" l="1"/>
  <c r="BP1547" i="1" s="1"/>
  <c r="BQ1547" i="1" s="1"/>
  <c r="BN1549" i="1"/>
  <c r="BR1547" i="1"/>
  <c r="BO1549" i="1" l="1"/>
  <c r="BP1548" i="1" s="1"/>
  <c r="BQ1548" i="1" s="1"/>
  <c r="BN1550" i="1"/>
  <c r="BR1548" i="1"/>
  <c r="BO1550" i="1" l="1"/>
  <c r="BP1549" i="1" s="1"/>
  <c r="BQ1549" i="1" s="1"/>
  <c r="BN1551" i="1"/>
  <c r="BR1549" i="1"/>
  <c r="BO1551" i="1" l="1"/>
  <c r="BP1550" i="1" s="1"/>
  <c r="BQ1550" i="1" s="1"/>
  <c r="BN1552" i="1"/>
  <c r="BR1550" i="1"/>
  <c r="BO1552" i="1" l="1"/>
  <c r="BP1551" i="1" s="1"/>
  <c r="BQ1551" i="1" s="1"/>
  <c r="BN1553" i="1"/>
  <c r="BR1551" i="1"/>
  <c r="BO1553" i="1" l="1"/>
  <c r="BP1552" i="1" s="1"/>
  <c r="BQ1552" i="1" s="1"/>
  <c r="BN1554" i="1"/>
  <c r="BR1552" i="1"/>
  <c r="BO1554" i="1" l="1"/>
  <c r="BP1553" i="1" s="1"/>
  <c r="BQ1553" i="1" s="1"/>
  <c r="BN1555" i="1"/>
  <c r="BR1553" i="1"/>
  <c r="BO1555" i="1" l="1"/>
  <c r="BP1554" i="1" s="1"/>
  <c r="BQ1554" i="1" s="1"/>
  <c r="BN1556" i="1"/>
  <c r="BR1554" i="1"/>
  <c r="BO1556" i="1" l="1"/>
  <c r="BP1555" i="1" s="1"/>
  <c r="BQ1555" i="1" s="1"/>
  <c r="BN1557" i="1"/>
  <c r="BR1555" i="1"/>
  <c r="BO1557" i="1" l="1"/>
  <c r="BP1556" i="1" s="1"/>
  <c r="BQ1556" i="1" s="1"/>
  <c r="BN1558" i="1"/>
  <c r="BR1556" i="1"/>
  <c r="BO1558" i="1" l="1"/>
  <c r="BP1557" i="1" s="1"/>
  <c r="BQ1557" i="1" s="1"/>
  <c r="BN1559" i="1"/>
  <c r="BR1557" i="1"/>
  <c r="BO1559" i="1" l="1"/>
  <c r="BP1558" i="1" s="1"/>
  <c r="BQ1558" i="1" s="1"/>
  <c r="BN1560" i="1"/>
  <c r="BR1558" i="1"/>
  <c r="BO1560" i="1" l="1"/>
  <c r="BP1559" i="1" s="1"/>
  <c r="BQ1559" i="1" s="1"/>
  <c r="BN1561" i="1"/>
  <c r="BR1559" i="1"/>
  <c r="BO1561" i="1" l="1"/>
  <c r="BP1560" i="1" s="1"/>
  <c r="BQ1560" i="1" s="1"/>
  <c r="BN1562" i="1"/>
  <c r="BR1560" i="1"/>
  <c r="BO1562" i="1" l="1"/>
  <c r="BP1561" i="1" s="1"/>
  <c r="BQ1561" i="1" s="1"/>
  <c r="BN1563" i="1"/>
  <c r="BR1561" i="1"/>
  <c r="BO1563" i="1" l="1"/>
  <c r="BP1562" i="1" s="1"/>
  <c r="BQ1562" i="1" s="1"/>
  <c r="BN1564" i="1"/>
  <c r="BR1562" i="1"/>
  <c r="BO1564" i="1" l="1"/>
  <c r="BP1563" i="1" s="1"/>
  <c r="BQ1563" i="1" s="1"/>
  <c r="BN1565" i="1"/>
  <c r="BR1563" i="1"/>
  <c r="BO1565" i="1" l="1"/>
  <c r="BP1564" i="1" s="1"/>
  <c r="BQ1564" i="1" s="1"/>
  <c r="BN1566" i="1"/>
  <c r="BR1564" i="1"/>
  <c r="BO1566" i="1" l="1"/>
  <c r="BP1565" i="1" s="1"/>
  <c r="BQ1565" i="1" s="1"/>
  <c r="BN1567" i="1"/>
  <c r="BR1565" i="1"/>
  <c r="BO1567" i="1" l="1"/>
  <c r="BP1566" i="1" s="1"/>
  <c r="BQ1566" i="1" s="1"/>
  <c r="BN1568" i="1"/>
  <c r="BR1566" i="1"/>
  <c r="BO1568" i="1" l="1"/>
  <c r="BP1567" i="1" s="1"/>
  <c r="BQ1567" i="1" s="1"/>
  <c r="BN1569" i="1"/>
  <c r="BR1567" i="1"/>
  <c r="BO1569" i="1" l="1"/>
  <c r="BP1568" i="1" s="1"/>
  <c r="BQ1568" i="1" s="1"/>
  <c r="BN1570" i="1"/>
  <c r="BR1568" i="1"/>
  <c r="BO1570" i="1" l="1"/>
  <c r="BP1569" i="1" s="1"/>
  <c r="BQ1569" i="1" s="1"/>
  <c r="BN1571" i="1"/>
  <c r="BR1569" i="1"/>
  <c r="BO1571" i="1" l="1"/>
  <c r="BP1570" i="1" s="1"/>
  <c r="BQ1570" i="1" s="1"/>
  <c r="BN1572" i="1"/>
  <c r="BR1570" i="1"/>
  <c r="BO1572" i="1" l="1"/>
  <c r="BP1571" i="1" s="1"/>
  <c r="BQ1571" i="1" s="1"/>
  <c r="BN1573" i="1"/>
  <c r="BR1571" i="1"/>
  <c r="BO1573" i="1" l="1"/>
  <c r="BP1572" i="1" s="1"/>
  <c r="BQ1572" i="1" s="1"/>
  <c r="BN1574" i="1"/>
  <c r="BR1572" i="1"/>
  <c r="BO1574" i="1" l="1"/>
  <c r="BP1573" i="1" s="1"/>
  <c r="BQ1573" i="1" s="1"/>
  <c r="BN1575" i="1"/>
  <c r="BR1573" i="1"/>
  <c r="BO1575" i="1" l="1"/>
  <c r="BP1574" i="1" s="1"/>
  <c r="BQ1574" i="1" s="1"/>
  <c r="BN1576" i="1"/>
  <c r="BR1574" i="1"/>
  <c r="BO1576" i="1" l="1"/>
  <c r="BP1575" i="1" s="1"/>
  <c r="BQ1575" i="1" s="1"/>
  <c r="BN1577" i="1"/>
  <c r="BR1575" i="1"/>
  <c r="BO1577" i="1" l="1"/>
  <c r="BP1576" i="1" s="1"/>
  <c r="BQ1576" i="1" s="1"/>
  <c r="BN1578" i="1"/>
  <c r="BR1576" i="1"/>
  <c r="BO1578" i="1" l="1"/>
  <c r="BP1577" i="1" s="1"/>
  <c r="BQ1577" i="1" s="1"/>
  <c r="BN1579" i="1"/>
  <c r="BR1577" i="1"/>
  <c r="BO1579" i="1" l="1"/>
  <c r="BP1578" i="1" s="1"/>
  <c r="BQ1578" i="1" s="1"/>
  <c r="BN1580" i="1"/>
  <c r="BR1578" i="1"/>
  <c r="BO1580" i="1" l="1"/>
  <c r="BP1579" i="1" s="1"/>
  <c r="BQ1579" i="1" s="1"/>
  <c r="BN1581" i="1"/>
  <c r="BR1579" i="1"/>
  <c r="BO1581" i="1" l="1"/>
  <c r="BP1580" i="1" s="1"/>
  <c r="BN1582" i="1"/>
  <c r="BR1580" i="1"/>
  <c r="BQ1580" i="1"/>
  <c r="BO1582" i="1" l="1"/>
  <c r="BP1581" i="1" s="1"/>
  <c r="BQ1581" i="1" s="1"/>
  <c r="BN1583" i="1"/>
  <c r="BR1581" i="1"/>
  <c r="BO1583" i="1" l="1"/>
  <c r="BP1582" i="1" s="1"/>
  <c r="BQ1582" i="1" s="1"/>
  <c r="BN1584" i="1"/>
  <c r="BR1582" i="1"/>
  <c r="BO1584" i="1" l="1"/>
  <c r="BP1583" i="1" s="1"/>
  <c r="BQ1583" i="1" s="1"/>
  <c r="BN1585" i="1"/>
  <c r="BR1583" i="1"/>
  <c r="BO1585" i="1" l="1"/>
  <c r="BP1584" i="1" s="1"/>
  <c r="BQ1584" i="1" s="1"/>
  <c r="BN1586" i="1"/>
  <c r="BR1584" i="1"/>
  <c r="BO1586" i="1" l="1"/>
  <c r="BP1585" i="1" s="1"/>
  <c r="BQ1585" i="1" s="1"/>
  <c r="BN1587" i="1"/>
  <c r="BR1585" i="1"/>
  <c r="BO1587" i="1" l="1"/>
  <c r="BP1586" i="1" s="1"/>
  <c r="BQ1586" i="1" s="1"/>
  <c r="BN1588" i="1"/>
  <c r="BR1586" i="1"/>
  <c r="BO1588" i="1" l="1"/>
  <c r="BP1587" i="1" s="1"/>
  <c r="BQ1587" i="1" s="1"/>
  <c r="BN1589" i="1"/>
  <c r="BR1587" i="1"/>
  <c r="BO1589" i="1" l="1"/>
  <c r="BP1588" i="1" s="1"/>
  <c r="BQ1588" i="1" s="1"/>
  <c r="BN1590" i="1"/>
  <c r="BR1588" i="1"/>
  <c r="BO1590" i="1" l="1"/>
  <c r="BP1589" i="1" s="1"/>
  <c r="BQ1589" i="1" s="1"/>
  <c r="BN1591" i="1"/>
  <c r="BR1589" i="1"/>
  <c r="BO1591" i="1" l="1"/>
  <c r="BP1590" i="1" s="1"/>
  <c r="BQ1590" i="1" s="1"/>
  <c r="BN1592" i="1"/>
  <c r="BR1590" i="1"/>
  <c r="BO1592" i="1" l="1"/>
  <c r="BP1591" i="1" s="1"/>
  <c r="BQ1591" i="1" s="1"/>
  <c r="BN1593" i="1"/>
  <c r="BR1591" i="1"/>
  <c r="BO1593" i="1" l="1"/>
  <c r="BP1592" i="1" s="1"/>
  <c r="BQ1592" i="1" s="1"/>
  <c r="BN1594" i="1"/>
  <c r="BR1592" i="1"/>
  <c r="BO1594" i="1" l="1"/>
  <c r="BP1593" i="1" s="1"/>
  <c r="BQ1593" i="1" s="1"/>
  <c r="BN1595" i="1"/>
  <c r="BR1593" i="1"/>
  <c r="BO1595" i="1" l="1"/>
  <c r="BP1594" i="1" s="1"/>
  <c r="BQ1594" i="1" s="1"/>
  <c r="BN1596" i="1"/>
  <c r="BR1594" i="1"/>
  <c r="BO1596" i="1" l="1"/>
  <c r="BP1595" i="1" s="1"/>
  <c r="BQ1595" i="1" s="1"/>
  <c r="BN1597" i="1"/>
  <c r="BR1595" i="1"/>
  <c r="BO1597" i="1" l="1"/>
  <c r="BP1596" i="1" s="1"/>
  <c r="BQ1596" i="1" s="1"/>
  <c r="BN1598" i="1"/>
  <c r="BR1596" i="1"/>
  <c r="BO1598" i="1" l="1"/>
  <c r="BP1597" i="1" s="1"/>
  <c r="BQ1597" i="1" s="1"/>
  <c r="BN1599" i="1"/>
  <c r="BR1597" i="1"/>
  <c r="BO1599" i="1" l="1"/>
  <c r="BP1598" i="1" s="1"/>
  <c r="BQ1598" i="1" s="1"/>
  <c r="BN1600" i="1"/>
  <c r="BR1598" i="1"/>
  <c r="BO1600" i="1" l="1"/>
  <c r="BP1599" i="1" s="1"/>
  <c r="BQ1599" i="1" s="1"/>
  <c r="BN1601" i="1"/>
  <c r="BR1599" i="1"/>
  <c r="BO1601" i="1" l="1"/>
  <c r="BP1600" i="1" s="1"/>
  <c r="BQ1600" i="1" s="1"/>
  <c r="BN1602" i="1"/>
  <c r="BR1600" i="1"/>
  <c r="BO1602" i="1" l="1"/>
  <c r="BP1601" i="1" s="1"/>
  <c r="BQ1601" i="1" s="1"/>
  <c r="BN1603" i="1"/>
  <c r="BR1601" i="1"/>
  <c r="BO1603" i="1" l="1"/>
  <c r="BP1602" i="1" s="1"/>
  <c r="BQ1602" i="1" s="1"/>
  <c r="BN1604" i="1"/>
  <c r="BR1602" i="1"/>
  <c r="BO1604" i="1" l="1"/>
  <c r="BP1603" i="1" s="1"/>
  <c r="BQ1603" i="1" s="1"/>
  <c r="BN1605" i="1"/>
  <c r="BR1603" i="1"/>
  <c r="BO1605" i="1" l="1"/>
  <c r="BP1604" i="1" s="1"/>
  <c r="BQ1604" i="1" s="1"/>
  <c r="BN1606" i="1"/>
  <c r="BR1604" i="1"/>
  <c r="BO1606" i="1" l="1"/>
  <c r="BP1605" i="1" s="1"/>
  <c r="BQ1605" i="1" s="1"/>
  <c r="BN1607" i="1"/>
  <c r="BR1605" i="1"/>
  <c r="BO1607" i="1" l="1"/>
  <c r="BP1606" i="1" s="1"/>
  <c r="BQ1606" i="1" s="1"/>
  <c r="BN1608" i="1"/>
  <c r="BR1606" i="1"/>
  <c r="BO1608" i="1" l="1"/>
  <c r="BP1607" i="1" s="1"/>
  <c r="BQ1607" i="1" s="1"/>
  <c r="BN1609" i="1"/>
  <c r="BR1607" i="1"/>
  <c r="BO1609" i="1" l="1"/>
  <c r="BP1608" i="1" s="1"/>
  <c r="BQ1608" i="1" s="1"/>
  <c r="BN1610" i="1"/>
  <c r="BR1608" i="1"/>
  <c r="BO1610" i="1" l="1"/>
  <c r="BP1609" i="1" s="1"/>
  <c r="BQ1609" i="1" s="1"/>
  <c r="BN1611" i="1"/>
  <c r="BR1609" i="1"/>
  <c r="BO1611" i="1" l="1"/>
  <c r="BP1610" i="1" s="1"/>
  <c r="BQ1610" i="1" s="1"/>
  <c r="BN1612" i="1"/>
  <c r="BR1610" i="1"/>
  <c r="BO1612" i="1" l="1"/>
  <c r="BP1611" i="1" s="1"/>
  <c r="BQ1611" i="1" s="1"/>
  <c r="BN1613" i="1"/>
  <c r="BR1611" i="1"/>
  <c r="BO1613" i="1" l="1"/>
  <c r="BP1612" i="1" s="1"/>
  <c r="BQ1612" i="1" s="1"/>
  <c r="BN1614" i="1"/>
  <c r="BR1612" i="1"/>
  <c r="BO1614" i="1" l="1"/>
  <c r="BP1613" i="1" s="1"/>
  <c r="BQ1613" i="1" s="1"/>
  <c r="BN1615" i="1"/>
  <c r="BR1613" i="1"/>
  <c r="BO1615" i="1" l="1"/>
  <c r="BP1614" i="1" s="1"/>
  <c r="BQ1614" i="1" s="1"/>
  <c r="BN1616" i="1"/>
  <c r="BR1614" i="1"/>
  <c r="BO1616" i="1" l="1"/>
  <c r="BP1615" i="1" s="1"/>
  <c r="BQ1615" i="1" s="1"/>
  <c r="BN1617" i="1"/>
  <c r="BR1615" i="1"/>
  <c r="BO1617" i="1" l="1"/>
  <c r="BP1616" i="1" s="1"/>
  <c r="BQ1616" i="1" s="1"/>
  <c r="BN1618" i="1"/>
  <c r="BR1616" i="1"/>
  <c r="BO1618" i="1" l="1"/>
  <c r="BP1617" i="1" s="1"/>
  <c r="BQ1617" i="1" s="1"/>
  <c r="BN1619" i="1"/>
  <c r="BR1617" i="1"/>
  <c r="BO1619" i="1" l="1"/>
  <c r="BP1618" i="1" s="1"/>
  <c r="BQ1618" i="1" s="1"/>
  <c r="BN1620" i="1"/>
  <c r="BR1618" i="1"/>
  <c r="BO1620" i="1" l="1"/>
  <c r="BP1619" i="1" s="1"/>
  <c r="BQ1619" i="1" s="1"/>
  <c r="BN1621" i="1"/>
  <c r="BR1619" i="1"/>
  <c r="BO1621" i="1" l="1"/>
  <c r="BP1620" i="1" s="1"/>
  <c r="BQ1620" i="1" s="1"/>
  <c r="BN1622" i="1"/>
  <c r="BR1620" i="1"/>
  <c r="BO1622" i="1" l="1"/>
  <c r="BP1621" i="1" s="1"/>
  <c r="BQ1621" i="1" s="1"/>
  <c r="BN1623" i="1"/>
  <c r="BR1621" i="1"/>
  <c r="BO1623" i="1" l="1"/>
  <c r="BP1622" i="1" s="1"/>
  <c r="BQ1622" i="1" s="1"/>
  <c r="BN1624" i="1"/>
  <c r="BR1622" i="1"/>
  <c r="BO1624" i="1" l="1"/>
  <c r="BP1623" i="1" s="1"/>
  <c r="BQ1623" i="1" s="1"/>
  <c r="BN1625" i="1"/>
  <c r="BR1623" i="1"/>
  <c r="BO1625" i="1" l="1"/>
  <c r="BP1624" i="1" s="1"/>
  <c r="BQ1624" i="1" s="1"/>
  <c r="BN1626" i="1"/>
  <c r="BR1624" i="1"/>
  <c r="BO1626" i="1" l="1"/>
  <c r="BP1625" i="1" s="1"/>
  <c r="BQ1625" i="1" s="1"/>
  <c r="BN1627" i="1"/>
  <c r="BR1625" i="1"/>
  <c r="BO1627" i="1" l="1"/>
  <c r="BP1626" i="1" s="1"/>
  <c r="BQ1626" i="1" s="1"/>
  <c r="BN1628" i="1"/>
  <c r="BR1626" i="1"/>
  <c r="BO1628" i="1" l="1"/>
  <c r="BP1627" i="1" s="1"/>
  <c r="BQ1627" i="1" s="1"/>
  <c r="BN1629" i="1"/>
  <c r="BR1627" i="1"/>
  <c r="BO1629" i="1" l="1"/>
  <c r="BP1628" i="1" s="1"/>
  <c r="BQ1628" i="1" s="1"/>
  <c r="BN1630" i="1"/>
  <c r="BR1628" i="1"/>
  <c r="BO1630" i="1" l="1"/>
  <c r="BP1629" i="1" s="1"/>
  <c r="BQ1629" i="1" s="1"/>
  <c r="BN1631" i="1"/>
  <c r="BR1629" i="1"/>
  <c r="BO1631" i="1" l="1"/>
  <c r="BP1630" i="1" s="1"/>
  <c r="BQ1630" i="1" s="1"/>
  <c r="BN1632" i="1"/>
  <c r="BR1630" i="1"/>
  <c r="BO1632" i="1" l="1"/>
  <c r="BP1631" i="1" s="1"/>
  <c r="BQ1631" i="1" s="1"/>
  <c r="BN1633" i="1"/>
  <c r="BR1631" i="1"/>
  <c r="BO1633" i="1" l="1"/>
  <c r="BP1632" i="1" s="1"/>
  <c r="BQ1632" i="1" s="1"/>
  <c r="BN1634" i="1"/>
  <c r="BR1632" i="1"/>
  <c r="BO1634" i="1" l="1"/>
  <c r="BP1633" i="1" s="1"/>
  <c r="BQ1633" i="1" s="1"/>
  <c r="BN1635" i="1"/>
  <c r="BR1633" i="1"/>
  <c r="BO1635" i="1" l="1"/>
  <c r="BP1634" i="1" s="1"/>
  <c r="BQ1634" i="1" s="1"/>
  <c r="BN1636" i="1"/>
  <c r="BR1634" i="1"/>
  <c r="BO1636" i="1" l="1"/>
  <c r="BP1635" i="1" s="1"/>
  <c r="BQ1635" i="1" s="1"/>
  <c r="BN1637" i="1"/>
  <c r="BR1635" i="1"/>
  <c r="BO1637" i="1" l="1"/>
  <c r="BP1636" i="1" s="1"/>
  <c r="BQ1636" i="1" s="1"/>
  <c r="BN1638" i="1"/>
  <c r="BR1636" i="1"/>
  <c r="BO1638" i="1" l="1"/>
  <c r="BP1637" i="1" s="1"/>
  <c r="BQ1637" i="1" s="1"/>
  <c r="BN1639" i="1"/>
  <c r="BR1637" i="1"/>
  <c r="BO1639" i="1" l="1"/>
  <c r="BP1638" i="1" s="1"/>
  <c r="BQ1638" i="1" s="1"/>
  <c r="BN1640" i="1"/>
  <c r="BR1638" i="1"/>
  <c r="BO1640" i="1" l="1"/>
  <c r="BP1639" i="1" s="1"/>
  <c r="BQ1639" i="1" s="1"/>
  <c r="BN1641" i="1"/>
  <c r="BR1639" i="1"/>
  <c r="BO1641" i="1" l="1"/>
  <c r="BP1640" i="1" s="1"/>
  <c r="BQ1640" i="1" s="1"/>
  <c r="BN1642" i="1"/>
  <c r="BR1640" i="1"/>
  <c r="BO1642" i="1" l="1"/>
  <c r="BP1641" i="1" s="1"/>
  <c r="BQ1641" i="1" s="1"/>
  <c r="BN1643" i="1"/>
  <c r="BR1641" i="1"/>
  <c r="BO1643" i="1" l="1"/>
  <c r="BP1642" i="1" s="1"/>
  <c r="BQ1642" i="1" s="1"/>
  <c r="BN1644" i="1"/>
  <c r="BR1642" i="1"/>
  <c r="BO1644" i="1" l="1"/>
  <c r="BP1643" i="1" s="1"/>
  <c r="BQ1643" i="1" s="1"/>
  <c r="BN1645" i="1"/>
  <c r="BR1643" i="1"/>
  <c r="BO1645" i="1" l="1"/>
  <c r="BP1644" i="1" s="1"/>
  <c r="BQ1644" i="1" s="1"/>
  <c r="BN1646" i="1"/>
  <c r="BR1644" i="1"/>
  <c r="BO1646" i="1" l="1"/>
  <c r="BP1645" i="1" s="1"/>
  <c r="BQ1645" i="1" s="1"/>
  <c r="BN1647" i="1"/>
  <c r="BR1645" i="1"/>
  <c r="BO1647" i="1" l="1"/>
  <c r="BP1646" i="1" s="1"/>
  <c r="BQ1646" i="1" s="1"/>
  <c r="BN1648" i="1"/>
  <c r="BR1646" i="1"/>
  <c r="BO1648" i="1" l="1"/>
  <c r="BP1647" i="1" s="1"/>
  <c r="BQ1647" i="1" s="1"/>
  <c r="BN1649" i="1"/>
  <c r="BR1647" i="1"/>
  <c r="BO1649" i="1" l="1"/>
  <c r="BP1648" i="1" s="1"/>
  <c r="BQ1648" i="1" s="1"/>
  <c r="BN1650" i="1"/>
  <c r="BR1648" i="1"/>
  <c r="BO1650" i="1" l="1"/>
  <c r="BP1649" i="1" s="1"/>
  <c r="BQ1649" i="1" s="1"/>
  <c r="BN1651" i="1"/>
  <c r="BR1649" i="1"/>
  <c r="BO1651" i="1" l="1"/>
  <c r="BP1650" i="1" s="1"/>
  <c r="BN1652" i="1"/>
  <c r="BR1650" i="1"/>
  <c r="BQ1650" i="1"/>
  <c r="BO1652" i="1" l="1"/>
  <c r="BP1651" i="1" s="1"/>
  <c r="BQ1651" i="1" s="1"/>
  <c r="BN1653" i="1"/>
  <c r="BR1651" i="1"/>
  <c r="BO1653" i="1" l="1"/>
  <c r="BP1652" i="1" s="1"/>
  <c r="BQ1652" i="1" s="1"/>
  <c r="BN1654" i="1"/>
  <c r="BR1652" i="1"/>
  <c r="BO1654" i="1" l="1"/>
  <c r="BP1653" i="1" s="1"/>
  <c r="BQ1653" i="1" s="1"/>
  <c r="BN1655" i="1"/>
  <c r="BR1653" i="1"/>
  <c r="BO1655" i="1" l="1"/>
  <c r="BP1654" i="1" s="1"/>
  <c r="BQ1654" i="1" s="1"/>
  <c r="BN1656" i="1"/>
  <c r="BR1654" i="1"/>
  <c r="BO1656" i="1" l="1"/>
  <c r="BP1655" i="1" s="1"/>
  <c r="BQ1655" i="1" s="1"/>
  <c r="BN1657" i="1"/>
  <c r="BR1655" i="1"/>
  <c r="BO1657" i="1" l="1"/>
  <c r="BP1656" i="1" s="1"/>
  <c r="BQ1656" i="1" s="1"/>
  <c r="BN1658" i="1"/>
  <c r="BR1656" i="1"/>
  <c r="BO1658" i="1" l="1"/>
  <c r="BP1657" i="1" s="1"/>
  <c r="BQ1657" i="1" s="1"/>
  <c r="BN1659" i="1"/>
  <c r="BR1657" i="1"/>
  <c r="BO1659" i="1" l="1"/>
  <c r="BP1658" i="1" s="1"/>
  <c r="BQ1658" i="1" s="1"/>
  <c r="BN1660" i="1"/>
  <c r="BR1658" i="1"/>
  <c r="BO1660" i="1" l="1"/>
  <c r="BP1659" i="1" s="1"/>
  <c r="BQ1659" i="1" s="1"/>
  <c r="BN1661" i="1"/>
  <c r="BR1659" i="1"/>
  <c r="BO1661" i="1" l="1"/>
  <c r="BP1660" i="1" s="1"/>
  <c r="BQ1660" i="1" s="1"/>
  <c r="BN1662" i="1"/>
  <c r="BR1660" i="1"/>
  <c r="BO1662" i="1" l="1"/>
  <c r="BP1661" i="1" s="1"/>
  <c r="BQ1661" i="1" s="1"/>
  <c r="BN1663" i="1"/>
  <c r="BR1661" i="1"/>
  <c r="BO1663" i="1" l="1"/>
  <c r="BP1662" i="1" s="1"/>
  <c r="BQ1662" i="1" s="1"/>
  <c r="BN1664" i="1"/>
  <c r="BR1662" i="1"/>
  <c r="BO1664" i="1" l="1"/>
  <c r="BP1663" i="1" s="1"/>
  <c r="BQ1663" i="1" s="1"/>
  <c r="BN1665" i="1"/>
  <c r="BR1663" i="1"/>
  <c r="BO1665" i="1" l="1"/>
  <c r="BP1664" i="1" s="1"/>
  <c r="BQ1664" i="1" s="1"/>
  <c r="BN1666" i="1"/>
  <c r="BR1664" i="1"/>
  <c r="BO1666" i="1" l="1"/>
  <c r="BP1665" i="1" s="1"/>
  <c r="BQ1665" i="1" s="1"/>
  <c r="BN1667" i="1"/>
  <c r="BR1665" i="1"/>
  <c r="BO1667" i="1" l="1"/>
  <c r="BP1666" i="1" s="1"/>
  <c r="BQ1666" i="1" s="1"/>
  <c r="BN1668" i="1"/>
  <c r="BR1666" i="1"/>
  <c r="BO1668" i="1" l="1"/>
  <c r="BP1667" i="1" s="1"/>
  <c r="BQ1667" i="1" s="1"/>
  <c r="BN1669" i="1"/>
  <c r="BR1667" i="1"/>
  <c r="BO1669" i="1" l="1"/>
  <c r="BP1668" i="1" s="1"/>
  <c r="BN1670" i="1"/>
  <c r="BR1668" i="1"/>
  <c r="BQ1668" i="1"/>
  <c r="BO1670" i="1" l="1"/>
  <c r="BP1669" i="1" s="1"/>
  <c r="BQ1669" i="1" s="1"/>
  <c r="BN1671" i="1"/>
  <c r="BR1669" i="1"/>
  <c r="BO1671" i="1" l="1"/>
  <c r="BP1670" i="1" s="1"/>
  <c r="BQ1670" i="1" s="1"/>
  <c r="BN1672" i="1"/>
  <c r="BR1670" i="1"/>
  <c r="BO1672" i="1" l="1"/>
  <c r="BP1671" i="1" s="1"/>
  <c r="BQ1671" i="1" s="1"/>
  <c r="BN1673" i="1"/>
  <c r="BR1671" i="1"/>
  <c r="BO1673" i="1" l="1"/>
  <c r="BP1672" i="1" s="1"/>
  <c r="BQ1672" i="1" s="1"/>
  <c r="BN1674" i="1"/>
  <c r="BR1672" i="1"/>
  <c r="BO1674" i="1" l="1"/>
  <c r="BP1673" i="1" s="1"/>
  <c r="BQ1673" i="1" s="1"/>
  <c r="BN1675" i="1"/>
  <c r="BR1673" i="1"/>
  <c r="BO1675" i="1" l="1"/>
  <c r="BP1674" i="1" s="1"/>
  <c r="BQ1674" i="1" s="1"/>
  <c r="BN1676" i="1"/>
  <c r="BR1674" i="1"/>
  <c r="BO1676" i="1" l="1"/>
  <c r="BP1675" i="1" s="1"/>
  <c r="BQ1675" i="1" s="1"/>
  <c r="BN1677" i="1"/>
  <c r="BR1675" i="1"/>
  <c r="BO1677" i="1" l="1"/>
  <c r="BP1676" i="1" s="1"/>
  <c r="BQ1676" i="1" s="1"/>
  <c r="BN1678" i="1"/>
  <c r="BR1676" i="1"/>
  <c r="BO1678" i="1" l="1"/>
  <c r="BP1677" i="1" s="1"/>
  <c r="BQ1677" i="1" s="1"/>
  <c r="BN1679" i="1"/>
  <c r="BR1677" i="1"/>
  <c r="BO1679" i="1" l="1"/>
  <c r="BP1678" i="1" s="1"/>
  <c r="BQ1678" i="1" s="1"/>
  <c r="BN1680" i="1"/>
  <c r="BR1678" i="1"/>
  <c r="BO1680" i="1" l="1"/>
  <c r="BP1679" i="1" s="1"/>
  <c r="BQ1679" i="1" s="1"/>
  <c r="BN1681" i="1"/>
  <c r="BR1679" i="1"/>
  <c r="BO1681" i="1" l="1"/>
  <c r="BP1680" i="1" s="1"/>
  <c r="BQ1680" i="1" s="1"/>
  <c r="BN1682" i="1"/>
  <c r="BR1680" i="1"/>
  <c r="BO1682" i="1" l="1"/>
  <c r="BP1681" i="1" s="1"/>
  <c r="BQ1681" i="1" s="1"/>
  <c r="BN1683" i="1"/>
  <c r="BR1681" i="1"/>
  <c r="BO1683" i="1" l="1"/>
  <c r="BP1682" i="1" s="1"/>
  <c r="BQ1682" i="1" s="1"/>
  <c r="BN1684" i="1"/>
  <c r="BR1682" i="1"/>
  <c r="BO1684" i="1" l="1"/>
  <c r="BP1683" i="1" s="1"/>
  <c r="BQ1683" i="1" s="1"/>
  <c r="BN1685" i="1"/>
  <c r="BR1683" i="1"/>
  <c r="BO1685" i="1" l="1"/>
  <c r="BP1684" i="1" s="1"/>
  <c r="BQ1684" i="1" s="1"/>
  <c r="BN1686" i="1"/>
  <c r="BR1684" i="1"/>
  <c r="BO1686" i="1" l="1"/>
  <c r="BP1685" i="1" s="1"/>
  <c r="BQ1685" i="1" s="1"/>
  <c r="BN1687" i="1"/>
  <c r="BR1685" i="1"/>
  <c r="BO1687" i="1" l="1"/>
  <c r="BP1686" i="1" s="1"/>
  <c r="BQ1686" i="1" s="1"/>
  <c r="BN1688" i="1"/>
  <c r="BR1686" i="1"/>
  <c r="BO1688" i="1" l="1"/>
  <c r="BP1687" i="1" s="1"/>
  <c r="BQ1687" i="1" s="1"/>
  <c r="BN1689" i="1"/>
  <c r="BR1687" i="1"/>
  <c r="BO1689" i="1" l="1"/>
  <c r="BP1688" i="1" s="1"/>
  <c r="BQ1688" i="1" s="1"/>
  <c r="BN1690" i="1"/>
  <c r="BR1688" i="1"/>
  <c r="BO1690" i="1" l="1"/>
  <c r="BP1689" i="1" s="1"/>
  <c r="BQ1689" i="1" s="1"/>
  <c r="BN1691" i="1"/>
  <c r="BR1689" i="1"/>
  <c r="BO1691" i="1" l="1"/>
  <c r="BP1690" i="1" s="1"/>
  <c r="BN1692" i="1"/>
  <c r="BR1690" i="1"/>
  <c r="BQ1690" i="1"/>
  <c r="BO1692" i="1" l="1"/>
  <c r="BP1691" i="1" s="1"/>
  <c r="BQ1691" i="1" s="1"/>
  <c r="BN1693" i="1"/>
  <c r="BR1691" i="1"/>
  <c r="BO1693" i="1" l="1"/>
  <c r="BP1692" i="1" s="1"/>
  <c r="BQ1692" i="1" s="1"/>
  <c r="BN1694" i="1"/>
  <c r="BR1692" i="1"/>
  <c r="BO1694" i="1" l="1"/>
  <c r="BP1693" i="1" s="1"/>
  <c r="BQ1693" i="1" s="1"/>
  <c r="BN1695" i="1"/>
  <c r="BR1693" i="1"/>
  <c r="BO1695" i="1" l="1"/>
  <c r="BP1694" i="1" s="1"/>
  <c r="BQ1694" i="1" s="1"/>
  <c r="BN1696" i="1"/>
  <c r="BR1694" i="1"/>
  <c r="BO1696" i="1" l="1"/>
  <c r="BP1695" i="1" s="1"/>
  <c r="BQ1695" i="1" s="1"/>
  <c r="BN1697" i="1"/>
  <c r="BR1695" i="1"/>
  <c r="BO1697" i="1" l="1"/>
  <c r="BP1696" i="1" s="1"/>
  <c r="BQ1696" i="1" s="1"/>
  <c r="BN1698" i="1"/>
  <c r="BR1696" i="1"/>
  <c r="BO1698" i="1" l="1"/>
  <c r="BP1697" i="1" s="1"/>
  <c r="BQ1697" i="1" s="1"/>
  <c r="BN1699" i="1"/>
  <c r="BR1697" i="1"/>
  <c r="BO1699" i="1" l="1"/>
  <c r="BP1698" i="1" s="1"/>
  <c r="BQ1698" i="1" s="1"/>
  <c r="BN1700" i="1"/>
  <c r="BR1698" i="1"/>
  <c r="BO1700" i="1" l="1"/>
  <c r="BP1699" i="1" s="1"/>
  <c r="BQ1699" i="1" s="1"/>
  <c r="BN1701" i="1"/>
  <c r="BR1699" i="1"/>
  <c r="BO1701" i="1" l="1"/>
  <c r="BP1700" i="1" s="1"/>
  <c r="BQ1700" i="1" s="1"/>
  <c r="BN1702" i="1"/>
  <c r="BR1700" i="1"/>
  <c r="BO1702" i="1" l="1"/>
  <c r="BP1701" i="1" s="1"/>
  <c r="BQ1701" i="1" s="1"/>
  <c r="BN1703" i="1"/>
  <c r="BR1701" i="1"/>
  <c r="BO1703" i="1" l="1"/>
  <c r="BP1702" i="1" s="1"/>
  <c r="BQ1702" i="1" s="1"/>
  <c r="BN1704" i="1"/>
  <c r="BR1702" i="1"/>
  <c r="BO1704" i="1" l="1"/>
  <c r="BP1703" i="1" s="1"/>
  <c r="BQ1703" i="1" s="1"/>
  <c r="BN1705" i="1"/>
  <c r="BR1703" i="1"/>
  <c r="BO1705" i="1" l="1"/>
  <c r="BP1704" i="1" s="1"/>
  <c r="BQ1704" i="1" s="1"/>
  <c r="BN1706" i="1"/>
  <c r="BR1704" i="1"/>
  <c r="BO1706" i="1" l="1"/>
  <c r="BP1705" i="1" s="1"/>
  <c r="BQ1705" i="1" s="1"/>
  <c r="BN1707" i="1"/>
  <c r="BR1705" i="1"/>
  <c r="BO1707" i="1" l="1"/>
  <c r="BP1706" i="1" s="1"/>
  <c r="BQ1706" i="1" s="1"/>
  <c r="BN1708" i="1"/>
  <c r="BR1706" i="1"/>
  <c r="BO1708" i="1" l="1"/>
  <c r="BP1707" i="1" s="1"/>
  <c r="BQ1707" i="1" s="1"/>
  <c r="BN1709" i="1"/>
  <c r="BR1707" i="1"/>
  <c r="BO1709" i="1" l="1"/>
  <c r="BP1708" i="1" s="1"/>
  <c r="BQ1708" i="1" s="1"/>
  <c r="BN1710" i="1"/>
  <c r="BR1708" i="1"/>
  <c r="BO1710" i="1" l="1"/>
  <c r="BP1709" i="1" s="1"/>
  <c r="BQ1709" i="1" s="1"/>
  <c r="BN1711" i="1"/>
  <c r="BR1709" i="1"/>
  <c r="BO1711" i="1" l="1"/>
  <c r="BP1710" i="1" s="1"/>
  <c r="BQ1710" i="1" s="1"/>
  <c r="BN1712" i="1"/>
  <c r="BR1710" i="1"/>
  <c r="BO1712" i="1" l="1"/>
  <c r="BP1711" i="1" s="1"/>
  <c r="BQ1711" i="1" s="1"/>
  <c r="BN1713" i="1"/>
  <c r="BR1711" i="1"/>
  <c r="BO1713" i="1" l="1"/>
  <c r="BP1712" i="1" s="1"/>
  <c r="BQ1712" i="1" s="1"/>
  <c r="BN1714" i="1"/>
  <c r="BR1712" i="1"/>
  <c r="BO1714" i="1" l="1"/>
  <c r="BP1713" i="1" s="1"/>
  <c r="BQ1713" i="1" s="1"/>
  <c r="BN1715" i="1"/>
  <c r="BR1713" i="1"/>
  <c r="BO1715" i="1" l="1"/>
  <c r="BP1714" i="1" s="1"/>
  <c r="BQ1714" i="1" s="1"/>
  <c r="BN1716" i="1"/>
  <c r="BR1714" i="1"/>
  <c r="BO1716" i="1" l="1"/>
  <c r="BP1715" i="1" s="1"/>
  <c r="BQ1715" i="1" s="1"/>
  <c r="BN1717" i="1"/>
  <c r="BR1715" i="1"/>
  <c r="BO1717" i="1" l="1"/>
  <c r="BP1716" i="1" s="1"/>
  <c r="BQ1716" i="1" s="1"/>
  <c r="BN1718" i="1"/>
  <c r="BR1716" i="1"/>
  <c r="BO1718" i="1" l="1"/>
  <c r="BP1717" i="1" s="1"/>
  <c r="BQ1717" i="1" s="1"/>
  <c r="BN1719" i="1"/>
  <c r="BR1717" i="1"/>
  <c r="BO1719" i="1" l="1"/>
  <c r="BP1718" i="1" s="1"/>
  <c r="BQ1718" i="1" s="1"/>
  <c r="BN1720" i="1"/>
  <c r="BR1718" i="1"/>
  <c r="BO1720" i="1" l="1"/>
  <c r="BP1719" i="1" s="1"/>
  <c r="BQ1719" i="1" s="1"/>
  <c r="BN1721" i="1"/>
  <c r="BR1719" i="1"/>
  <c r="BO1721" i="1" l="1"/>
  <c r="BP1720" i="1" s="1"/>
  <c r="BQ1720" i="1" s="1"/>
  <c r="BN1722" i="1"/>
  <c r="BR1720" i="1"/>
  <c r="BO1722" i="1" l="1"/>
  <c r="BP1721" i="1" s="1"/>
  <c r="BQ1721" i="1" s="1"/>
  <c r="BN1723" i="1"/>
  <c r="BR1721" i="1"/>
  <c r="BO1723" i="1" l="1"/>
  <c r="BP1722" i="1" s="1"/>
  <c r="BQ1722" i="1" s="1"/>
  <c r="BN1724" i="1"/>
  <c r="BR1722" i="1"/>
  <c r="BO1724" i="1" l="1"/>
  <c r="BP1723" i="1" s="1"/>
  <c r="BQ1723" i="1" s="1"/>
  <c r="BN1725" i="1"/>
  <c r="BR1723" i="1"/>
  <c r="BO1725" i="1" l="1"/>
  <c r="BP1724" i="1" s="1"/>
  <c r="BQ1724" i="1" s="1"/>
  <c r="BN1726" i="1"/>
  <c r="BR1724" i="1"/>
  <c r="BO1726" i="1" l="1"/>
  <c r="BP1725" i="1" s="1"/>
  <c r="BQ1725" i="1" s="1"/>
  <c r="BN1727" i="1"/>
  <c r="BR1725" i="1"/>
  <c r="BO1727" i="1" l="1"/>
  <c r="BP1726" i="1" s="1"/>
  <c r="BQ1726" i="1" s="1"/>
  <c r="BN1728" i="1"/>
  <c r="BR1726" i="1"/>
  <c r="BO1728" i="1" l="1"/>
  <c r="BP1727" i="1" s="1"/>
  <c r="BQ1727" i="1" s="1"/>
  <c r="BN1729" i="1"/>
  <c r="BR1727" i="1"/>
  <c r="BO1729" i="1" l="1"/>
  <c r="BP1728" i="1" s="1"/>
  <c r="BQ1728" i="1" s="1"/>
  <c r="BN1730" i="1"/>
  <c r="BR1728" i="1"/>
  <c r="BO1730" i="1" l="1"/>
  <c r="BP1729" i="1" s="1"/>
  <c r="BQ1729" i="1" s="1"/>
  <c r="BN1731" i="1"/>
  <c r="BR1729" i="1"/>
  <c r="BO1731" i="1" l="1"/>
  <c r="BP1730" i="1" s="1"/>
  <c r="BQ1730" i="1" s="1"/>
  <c r="BN1732" i="1"/>
  <c r="BR1730" i="1"/>
  <c r="BO1732" i="1" l="1"/>
  <c r="BP1731" i="1" s="1"/>
  <c r="BQ1731" i="1" s="1"/>
  <c r="BN1733" i="1"/>
  <c r="BR1731" i="1"/>
  <c r="BO1733" i="1" l="1"/>
  <c r="BP1732" i="1" s="1"/>
  <c r="BQ1732" i="1" s="1"/>
  <c r="BN1734" i="1"/>
  <c r="BR1732" i="1"/>
  <c r="BO1734" i="1" l="1"/>
  <c r="BP1733" i="1" s="1"/>
  <c r="BQ1733" i="1" s="1"/>
  <c r="BN1735" i="1"/>
  <c r="BR1733" i="1"/>
  <c r="BO1735" i="1" l="1"/>
  <c r="BP1734" i="1" s="1"/>
  <c r="BQ1734" i="1" s="1"/>
  <c r="BN1736" i="1"/>
  <c r="BR1734" i="1"/>
  <c r="BO1736" i="1" l="1"/>
  <c r="BP1735" i="1" s="1"/>
  <c r="BQ1735" i="1" s="1"/>
  <c r="BN1737" i="1"/>
  <c r="BR1735" i="1"/>
  <c r="BO1737" i="1" l="1"/>
  <c r="BP1736" i="1" s="1"/>
  <c r="BQ1736" i="1" s="1"/>
  <c r="BN1738" i="1"/>
  <c r="BR1736" i="1"/>
  <c r="BO1738" i="1" l="1"/>
  <c r="BP1737" i="1" s="1"/>
  <c r="BQ1737" i="1" s="1"/>
  <c r="BN1739" i="1"/>
  <c r="BR1737" i="1"/>
  <c r="BO1739" i="1" l="1"/>
  <c r="BP1738" i="1" s="1"/>
  <c r="BQ1738" i="1" s="1"/>
  <c r="BN1740" i="1"/>
  <c r="BR1738" i="1"/>
  <c r="BO1740" i="1" l="1"/>
  <c r="BP1739" i="1" s="1"/>
  <c r="BQ1739" i="1" s="1"/>
  <c r="BN1741" i="1"/>
  <c r="BR1739" i="1"/>
  <c r="BO1741" i="1" l="1"/>
  <c r="BP1740" i="1" s="1"/>
  <c r="BQ1740" i="1" s="1"/>
  <c r="BN1742" i="1"/>
  <c r="BR1740" i="1"/>
  <c r="BO1742" i="1" l="1"/>
  <c r="BP1741" i="1" s="1"/>
  <c r="BQ1741" i="1" s="1"/>
  <c r="BN1743" i="1"/>
  <c r="BR1741" i="1"/>
  <c r="BO1743" i="1" l="1"/>
  <c r="BP1742" i="1" s="1"/>
  <c r="BQ1742" i="1" s="1"/>
  <c r="BN1744" i="1"/>
  <c r="BR1742" i="1"/>
  <c r="BO1744" i="1" l="1"/>
  <c r="BP1743" i="1" s="1"/>
  <c r="BQ1743" i="1" s="1"/>
  <c r="BN1745" i="1"/>
  <c r="BR1743" i="1"/>
  <c r="BO1745" i="1" l="1"/>
  <c r="BP1744" i="1" s="1"/>
  <c r="BQ1744" i="1" s="1"/>
  <c r="BN1746" i="1"/>
  <c r="BR1744" i="1"/>
  <c r="BO1746" i="1" l="1"/>
  <c r="BP1745" i="1" s="1"/>
  <c r="BQ1745" i="1" s="1"/>
  <c r="BN1747" i="1"/>
  <c r="BR1745" i="1"/>
  <c r="BO1747" i="1" l="1"/>
  <c r="BP1746" i="1" s="1"/>
  <c r="BQ1746" i="1" s="1"/>
  <c r="BN1748" i="1"/>
  <c r="BR1746" i="1"/>
  <c r="BO1748" i="1" l="1"/>
  <c r="BP1747" i="1" s="1"/>
  <c r="BQ1747" i="1" s="1"/>
  <c r="BN1749" i="1"/>
  <c r="BR1747" i="1"/>
  <c r="BO1749" i="1" l="1"/>
  <c r="BP1748" i="1" s="1"/>
  <c r="BQ1748" i="1" s="1"/>
  <c r="BN1750" i="1"/>
  <c r="BR1748" i="1"/>
  <c r="BO1750" i="1" l="1"/>
  <c r="BP1749" i="1" s="1"/>
  <c r="BQ1749" i="1" s="1"/>
  <c r="BN1751" i="1"/>
  <c r="BR1749" i="1"/>
  <c r="BO1751" i="1" l="1"/>
  <c r="BP1750" i="1" s="1"/>
  <c r="BQ1750" i="1" s="1"/>
  <c r="BN1752" i="1"/>
  <c r="BR1750" i="1"/>
  <c r="BO1752" i="1" l="1"/>
  <c r="BP1751" i="1" s="1"/>
  <c r="BQ1751" i="1" s="1"/>
  <c r="BN1753" i="1"/>
  <c r="BR1751" i="1"/>
  <c r="BO1753" i="1" l="1"/>
  <c r="BP1752" i="1" s="1"/>
  <c r="BQ1752" i="1" s="1"/>
  <c r="BN1754" i="1"/>
  <c r="BR1752" i="1"/>
  <c r="BO1754" i="1" l="1"/>
  <c r="BP1753" i="1" s="1"/>
  <c r="BN1755" i="1"/>
  <c r="BR1753" i="1"/>
  <c r="BQ1753" i="1"/>
  <c r="BO1755" i="1" l="1"/>
  <c r="BP1754" i="1" s="1"/>
  <c r="BN1756" i="1"/>
  <c r="BR1754" i="1"/>
  <c r="BQ1754" i="1"/>
  <c r="BO1756" i="1" l="1"/>
  <c r="BP1755" i="1" s="1"/>
  <c r="BQ1755" i="1" s="1"/>
  <c r="BN1757" i="1"/>
  <c r="BR1755" i="1"/>
  <c r="BO1757" i="1" l="1"/>
  <c r="BP1756" i="1" s="1"/>
  <c r="BN1758" i="1"/>
  <c r="BR1756" i="1"/>
  <c r="BQ1756" i="1"/>
  <c r="BO1758" i="1" l="1"/>
  <c r="BP1757" i="1" s="1"/>
  <c r="BQ1757" i="1" s="1"/>
  <c r="BN1759" i="1"/>
  <c r="BR1757" i="1"/>
  <c r="BO1759" i="1" l="1"/>
  <c r="BP1758" i="1" s="1"/>
  <c r="BQ1758" i="1" s="1"/>
  <c r="BN1760" i="1"/>
  <c r="BR1758" i="1"/>
  <c r="BO1760" i="1" l="1"/>
  <c r="BP1759" i="1" s="1"/>
  <c r="BQ1759" i="1" s="1"/>
  <c r="BN1761" i="1"/>
  <c r="BR1759" i="1"/>
  <c r="BO1761" i="1" l="1"/>
  <c r="BP1760" i="1" s="1"/>
  <c r="BQ1760" i="1" s="1"/>
  <c r="BN1762" i="1"/>
  <c r="BR1760" i="1"/>
  <c r="BO1762" i="1" l="1"/>
  <c r="BP1761" i="1" s="1"/>
  <c r="BQ1761" i="1" s="1"/>
  <c r="BN1763" i="1"/>
  <c r="BR1761" i="1"/>
  <c r="BO1763" i="1" l="1"/>
  <c r="BP1762" i="1" s="1"/>
  <c r="BQ1762" i="1" s="1"/>
  <c r="BN1764" i="1"/>
  <c r="BR1762" i="1"/>
  <c r="BO1764" i="1" l="1"/>
  <c r="BP1763" i="1" s="1"/>
  <c r="BN1765" i="1"/>
  <c r="BR1763" i="1"/>
  <c r="BQ1763" i="1"/>
  <c r="BO1765" i="1" l="1"/>
  <c r="BP1764" i="1" s="1"/>
  <c r="BQ1764" i="1" s="1"/>
  <c r="BN1766" i="1"/>
  <c r="BR1764" i="1"/>
  <c r="BO1766" i="1" l="1"/>
  <c r="BP1765" i="1" s="1"/>
  <c r="BQ1765" i="1" s="1"/>
  <c r="BN1767" i="1"/>
  <c r="BR1765" i="1"/>
  <c r="BO1767" i="1" l="1"/>
  <c r="BP1766" i="1" s="1"/>
  <c r="BQ1766" i="1" s="1"/>
  <c r="BN1768" i="1"/>
  <c r="BR1766" i="1"/>
  <c r="BO1768" i="1" l="1"/>
  <c r="BP1767" i="1" s="1"/>
  <c r="BQ1767" i="1" s="1"/>
  <c r="BN1769" i="1"/>
  <c r="BR1767" i="1"/>
  <c r="BO1769" i="1" l="1"/>
  <c r="BP1768" i="1" s="1"/>
  <c r="BQ1768" i="1" s="1"/>
  <c r="BN1770" i="1"/>
  <c r="BR1768" i="1"/>
  <c r="BO1770" i="1" l="1"/>
  <c r="BP1769" i="1" s="1"/>
  <c r="BQ1769" i="1" s="1"/>
  <c r="BN1771" i="1"/>
  <c r="BR1769" i="1"/>
  <c r="BO1771" i="1" l="1"/>
  <c r="BP1770" i="1" s="1"/>
  <c r="BQ1770" i="1" s="1"/>
  <c r="BN1772" i="1"/>
  <c r="BR1770" i="1"/>
  <c r="BO1772" i="1" l="1"/>
  <c r="BP1771" i="1" s="1"/>
  <c r="BQ1771" i="1" s="1"/>
  <c r="BN1773" i="1"/>
  <c r="BR1771" i="1"/>
  <c r="BO1773" i="1" l="1"/>
  <c r="BP1772" i="1" s="1"/>
  <c r="BQ1772" i="1" s="1"/>
  <c r="BN1774" i="1"/>
  <c r="BR1772" i="1"/>
  <c r="BO1774" i="1" l="1"/>
  <c r="BP1773" i="1" s="1"/>
  <c r="BQ1773" i="1" s="1"/>
  <c r="BN1775" i="1"/>
  <c r="BR1773" i="1"/>
  <c r="BO1775" i="1" l="1"/>
  <c r="BP1774" i="1" s="1"/>
  <c r="BQ1774" i="1" s="1"/>
  <c r="BN1776" i="1"/>
  <c r="BR1774" i="1"/>
  <c r="BO1776" i="1" l="1"/>
  <c r="BP1775" i="1" s="1"/>
  <c r="BQ1775" i="1" s="1"/>
  <c r="BN1777" i="1"/>
  <c r="BR1775" i="1"/>
  <c r="BO1777" i="1" l="1"/>
  <c r="BP1776" i="1" s="1"/>
  <c r="BQ1776" i="1" s="1"/>
  <c r="BN1778" i="1"/>
  <c r="BR1776" i="1"/>
  <c r="BO1778" i="1" l="1"/>
  <c r="BP1777" i="1" s="1"/>
  <c r="BQ1777" i="1" s="1"/>
  <c r="BN1779" i="1"/>
  <c r="BR1777" i="1"/>
  <c r="BO1779" i="1" l="1"/>
  <c r="BP1778" i="1" s="1"/>
  <c r="BN1780" i="1"/>
  <c r="BR1778" i="1"/>
  <c r="BQ1778" i="1"/>
  <c r="BO1780" i="1" l="1"/>
  <c r="BP1779" i="1" s="1"/>
  <c r="BQ1779" i="1" s="1"/>
  <c r="BN1781" i="1"/>
  <c r="BR1779" i="1"/>
  <c r="BO1781" i="1" l="1"/>
  <c r="BP1780" i="1" s="1"/>
  <c r="BQ1780" i="1" s="1"/>
  <c r="BN1782" i="1"/>
  <c r="BR1780" i="1"/>
  <c r="BO1782" i="1" l="1"/>
  <c r="BP1781" i="1" s="1"/>
  <c r="BQ1781" i="1" s="1"/>
  <c r="BN1783" i="1"/>
  <c r="BR1781" i="1"/>
  <c r="BO1783" i="1" l="1"/>
  <c r="BP1782" i="1" s="1"/>
  <c r="BQ1782" i="1" s="1"/>
  <c r="BN1784" i="1"/>
  <c r="BR1782" i="1"/>
  <c r="BO1784" i="1" l="1"/>
  <c r="BP1783" i="1" s="1"/>
  <c r="BQ1783" i="1" s="1"/>
  <c r="BN1785" i="1"/>
  <c r="BR1783" i="1"/>
  <c r="BO1785" i="1" l="1"/>
  <c r="BP1784" i="1" s="1"/>
  <c r="BQ1784" i="1" s="1"/>
  <c r="BN1786" i="1"/>
  <c r="BR1784" i="1"/>
  <c r="BO1786" i="1" l="1"/>
  <c r="BP1785" i="1" s="1"/>
  <c r="BQ1785" i="1" s="1"/>
  <c r="BN1787" i="1"/>
  <c r="BR1785" i="1"/>
  <c r="BO1787" i="1" l="1"/>
  <c r="BP1786" i="1" s="1"/>
  <c r="BQ1786" i="1" s="1"/>
  <c r="BN1788" i="1"/>
  <c r="BR1786" i="1"/>
  <c r="BO1788" i="1" l="1"/>
  <c r="BP1787" i="1" s="1"/>
  <c r="BQ1787" i="1" s="1"/>
  <c r="BN1789" i="1"/>
  <c r="BR1787" i="1"/>
  <c r="BO1789" i="1" l="1"/>
  <c r="BP1788" i="1" s="1"/>
  <c r="BQ1788" i="1" s="1"/>
  <c r="BN1790" i="1"/>
  <c r="BR1788" i="1"/>
  <c r="BO1790" i="1" l="1"/>
  <c r="BP1789" i="1" s="1"/>
  <c r="BQ1789" i="1" s="1"/>
  <c r="BN1791" i="1"/>
  <c r="BR1789" i="1"/>
  <c r="BO1791" i="1" l="1"/>
  <c r="BP1790" i="1" s="1"/>
  <c r="BN1792" i="1"/>
  <c r="BR1790" i="1"/>
  <c r="BQ1790" i="1"/>
  <c r="BO1792" i="1" l="1"/>
  <c r="BP1791" i="1" s="1"/>
  <c r="BQ1791" i="1" s="1"/>
  <c r="BN1793" i="1"/>
  <c r="BR1791" i="1"/>
  <c r="BO1793" i="1" l="1"/>
  <c r="BP1792" i="1" s="1"/>
  <c r="BQ1792" i="1" s="1"/>
  <c r="BN1794" i="1"/>
  <c r="BR1792" i="1"/>
  <c r="BO1794" i="1" l="1"/>
  <c r="BP1793" i="1" s="1"/>
  <c r="BQ1793" i="1" s="1"/>
  <c r="BN1795" i="1"/>
  <c r="BR1793" i="1"/>
  <c r="BO1795" i="1" l="1"/>
  <c r="BP1794" i="1" s="1"/>
  <c r="BQ1794" i="1" s="1"/>
  <c r="BN1796" i="1"/>
  <c r="BR1794" i="1"/>
  <c r="BO1796" i="1" l="1"/>
  <c r="BP1795" i="1" s="1"/>
  <c r="BQ1795" i="1" s="1"/>
  <c r="BN1797" i="1"/>
  <c r="BR1795" i="1"/>
  <c r="BO1797" i="1" l="1"/>
  <c r="BP1796" i="1" s="1"/>
  <c r="BQ1796" i="1" s="1"/>
  <c r="BN1798" i="1"/>
  <c r="BR1796" i="1"/>
  <c r="BO1798" i="1" l="1"/>
  <c r="BP1797" i="1" s="1"/>
  <c r="BQ1797" i="1" s="1"/>
  <c r="BN1799" i="1"/>
  <c r="BR1797" i="1"/>
  <c r="BO1799" i="1" l="1"/>
  <c r="BP1798" i="1" s="1"/>
  <c r="BQ1798" i="1" s="1"/>
  <c r="BN1800" i="1"/>
  <c r="BR1798" i="1"/>
  <c r="BO1800" i="1" l="1"/>
  <c r="BP1799" i="1" s="1"/>
  <c r="BQ1799" i="1" s="1"/>
  <c r="BN1801" i="1"/>
  <c r="BR1799" i="1"/>
  <c r="BO1801" i="1" l="1"/>
  <c r="BP1800" i="1" s="1"/>
  <c r="BQ1800" i="1" s="1"/>
  <c r="BN1802" i="1"/>
  <c r="BR1800" i="1"/>
  <c r="BO1802" i="1" l="1"/>
  <c r="BP1801" i="1" s="1"/>
  <c r="BQ1801" i="1" s="1"/>
  <c r="BN1803" i="1"/>
  <c r="BR1801" i="1"/>
  <c r="BO1803" i="1" l="1"/>
  <c r="BP1802" i="1" s="1"/>
  <c r="BQ1802" i="1" s="1"/>
  <c r="BN1804" i="1"/>
  <c r="BR1802" i="1"/>
  <c r="BO1804" i="1" l="1"/>
  <c r="BP1803" i="1" s="1"/>
  <c r="BQ1803" i="1" s="1"/>
  <c r="BN1805" i="1"/>
  <c r="BR1803" i="1"/>
  <c r="BO1805" i="1" l="1"/>
  <c r="BP1804" i="1" s="1"/>
  <c r="BQ1804" i="1" s="1"/>
  <c r="BN1806" i="1"/>
  <c r="BR1804" i="1"/>
  <c r="BO1806" i="1" l="1"/>
  <c r="BP1805" i="1" s="1"/>
  <c r="BQ1805" i="1" s="1"/>
  <c r="BN1807" i="1"/>
  <c r="BR1805" i="1"/>
  <c r="BO1807" i="1" l="1"/>
  <c r="BP1806" i="1" s="1"/>
  <c r="BQ1806" i="1" s="1"/>
  <c r="BN1808" i="1"/>
  <c r="BR1806" i="1"/>
  <c r="BO1808" i="1" l="1"/>
  <c r="BP1807" i="1" s="1"/>
  <c r="BQ1807" i="1" s="1"/>
  <c r="BN1809" i="1"/>
  <c r="BR1807" i="1"/>
  <c r="BO1809" i="1" l="1"/>
  <c r="BP1808" i="1" s="1"/>
  <c r="BQ1808" i="1" s="1"/>
  <c r="BN1810" i="1"/>
  <c r="BR1808" i="1"/>
  <c r="BO1810" i="1" l="1"/>
  <c r="BP1809" i="1" s="1"/>
  <c r="BQ1809" i="1" s="1"/>
  <c r="BN1811" i="1"/>
  <c r="BR1809" i="1"/>
  <c r="BO1811" i="1" l="1"/>
  <c r="BP1810" i="1" s="1"/>
  <c r="BQ1810" i="1" s="1"/>
  <c r="BN1812" i="1"/>
  <c r="BR1810" i="1"/>
  <c r="BO1812" i="1" l="1"/>
  <c r="BP1811" i="1" s="1"/>
  <c r="BQ1811" i="1" s="1"/>
  <c r="BN1813" i="1"/>
  <c r="BR1811" i="1"/>
  <c r="BO1813" i="1" l="1"/>
  <c r="BP1812" i="1" s="1"/>
  <c r="BQ1812" i="1" s="1"/>
  <c r="BN1814" i="1"/>
  <c r="BR1812" i="1"/>
  <c r="BO1814" i="1" l="1"/>
  <c r="BP1813" i="1" s="1"/>
  <c r="BQ1813" i="1" s="1"/>
  <c r="BN1815" i="1"/>
  <c r="BR1813" i="1"/>
  <c r="BO1815" i="1" l="1"/>
  <c r="BP1814" i="1" s="1"/>
  <c r="BQ1814" i="1" s="1"/>
  <c r="BN1816" i="1"/>
  <c r="BR1814" i="1"/>
  <c r="BO1816" i="1" l="1"/>
  <c r="BP1815" i="1" s="1"/>
  <c r="BQ1815" i="1" s="1"/>
  <c r="BN1817" i="1"/>
  <c r="BR1815" i="1"/>
  <c r="BO1817" i="1" l="1"/>
  <c r="BP1816" i="1" s="1"/>
  <c r="BQ1816" i="1" s="1"/>
  <c r="BN1818" i="1"/>
  <c r="BR1816" i="1"/>
  <c r="BO1818" i="1" l="1"/>
  <c r="BP1817" i="1" s="1"/>
  <c r="BQ1817" i="1" s="1"/>
  <c r="BN1819" i="1"/>
  <c r="BR1817" i="1"/>
  <c r="BO1819" i="1" l="1"/>
  <c r="BP1818" i="1" s="1"/>
  <c r="BQ1818" i="1" s="1"/>
  <c r="BN1820" i="1"/>
  <c r="BR1818" i="1"/>
  <c r="BO1820" i="1" l="1"/>
  <c r="BP1819" i="1" s="1"/>
  <c r="BQ1819" i="1" s="1"/>
  <c r="BN1821" i="1"/>
  <c r="BR1819" i="1"/>
  <c r="BO1821" i="1" l="1"/>
  <c r="BP1820" i="1" s="1"/>
  <c r="BQ1820" i="1" s="1"/>
  <c r="BN1822" i="1"/>
  <c r="BR1820" i="1"/>
  <c r="BO1822" i="1" l="1"/>
  <c r="BN1823" i="1"/>
  <c r="BR1821" i="1"/>
  <c r="BR1822" i="1" l="1"/>
  <c r="BP1821" i="1"/>
  <c r="BQ1821" i="1" s="1"/>
  <c r="BO1823" i="1"/>
  <c r="BN1824" i="1"/>
  <c r="BO1824" i="1" l="1"/>
  <c r="BP1823" i="1" s="1"/>
  <c r="BQ1823" i="1" s="1"/>
  <c r="BN1825" i="1"/>
  <c r="BR1823" i="1"/>
  <c r="BP1822" i="1"/>
  <c r="BQ1822" i="1" s="1"/>
  <c r="BO1825" i="1" l="1"/>
  <c r="BP1824" i="1" s="1"/>
  <c r="BQ1824" i="1" s="1"/>
  <c r="BN1826" i="1"/>
  <c r="BR1824" i="1"/>
  <c r="BO1826" i="1" l="1"/>
  <c r="BP1825" i="1" s="1"/>
  <c r="BQ1825" i="1" s="1"/>
  <c r="BN1827" i="1"/>
  <c r="BR1825" i="1"/>
  <c r="BO1827" i="1" l="1"/>
  <c r="BP1826" i="1" s="1"/>
  <c r="BQ1826" i="1" s="1"/>
  <c r="BN1828" i="1"/>
  <c r="BR1826" i="1"/>
  <c r="BO1828" i="1" l="1"/>
  <c r="BP1827" i="1" s="1"/>
  <c r="BQ1827" i="1" s="1"/>
  <c r="BN1829" i="1"/>
  <c r="BR1827" i="1"/>
  <c r="BO1829" i="1" l="1"/>
  <c r="BP1828" i="1" s="1"/>
  <c r="BQ1828" i="1" s="1"/>
  <c r="BN1830" i="1"/>
  <c r="BR1828" i="1"/>
  <c r="BO1830" i="1" l="1"/>
  <c r="BP1829" i="1" s="1"/>
  <c r="BQ1829" i="1" s="1"/>
  <c r="BN1831" i="1"/>
  <c r="BR1829" i="1"/>
  <c r="BO1831" i="1" l="1"/>
  <c r="BP1830" i="1" s="1"/>
  <c r="BQ1830" i="1" s="1"/>
  <c r="BN1832" i="1"/>
  <c r="BR1830" i="1"/>
  <c r="BO1832" i="1" l="1"/>
  <c r="BP1831" i="1" s="1"/>
  <c r="BQ1831" i="1" s="1"/>
  <c r="BN1833" i="1"/>
  <c r="BR1831" i="1"/>
  <c r="BO1833" i="1" l="1"/>
  <c r="BP1832" i="1" s="1"/>
  <c r="BQ1832" i="1" s="1"/>
  <c r="BN1834" i="1"/>
  <c r="BR1832" i="1"/>
  <c r="BO1834" i="1" l="1"/>
  <c r="BP1833" i="1" s="1"/>
  <c r="BQ1833" i="1" s="1"/>
  <c r="BN1835" i="1"/>
  <c r="BR1833" i="1"/>
  <c r="BO1835" i="1" l="1"/>
  <c r="BP1834" i="1" s="1"/>
  <c r="BQ1834" i="1" s="1"/>
  <c r="BN1836" i="1"/>
  <c r="BR1834" i="1"/>
  <c r="BO1836" i="1" l="1"/>
  <c r="BP1835" i="1" s="1"/>
  <c r="BQ1835" i="1" s="1"/>
  <c r="BN1837" i="1"/>
  <c r="BR1835" i="1"/>
  <c r="BO1837" i="1" l="1"/>
  <c r="BP1836" i="1" s="1"/>
  <c r="BQ1836" i="1" s="1"/>
  <c r="BN1838" i="1"/>
  <c r="BR1836" i="1"/>
  <c r="BO1838" i="1" l="1"/>
  <c r="BP1837" i="1" s="1"/>
  <c r="BQ1837" i="1" s="1"/>
  <c r="BN1839" i="1"/>
  <c r="BR1837" i="1"/>
  <c r="BO1839" i="1" l="1"/>
  <c r="BP1838" i="1" s="1"/>
  <c r="BQ1838" i="1" s="1"/>
  <c r="BN1840" i="1"/>
  <c r="BR1838" i="1"/>
  <c r="BO1840" i="1" l="1"/>
  <c r="BP1839" i="1" s="1"/>
  <c r="BQ1839" i="1" s="1"/>
  <c r="BN1841" i="1"/>
  <c r="BR1839" i="1"/>
  <c r="BO1841" i="1" l="1"/>
  <c r="BP1840" i="1" s="1"/>
  <c r="BQ1840" i="1" s="1"/>
  <c r="BN1842" i="1"/>
  <c r="BR1840" i="1"/>
  <c r="BO1842" i="1" l="1"/>
  <c r="BP1841" i="1" s="1"/>
  <c r="BQ1841" i="1" s="1"/>
  <c r="BN1843" i="1"/>
  <c r="BR1841" i="1"/>
  <c r="BO1843" i="1" l="1"/>
  <c r="BP1842" i="1" s="1"/>
  <c r="BQ1842" i="1" s="1"/>
  <c r="BN1844" i="1"/>
  <c r="BR1842" i="1"/>
  <c r="BO1844" i="1" l="1"/>
  <c r="BP1843" i="1" s="1"/>
  <c r="BQ1843" i="1" s="1"/>
  <c r="BN1845" i="1"/>
  <c r="BR1843" i="1"/>
  <c r="BO1845" i="1" l="1"/>
  <c r="BP1844" i="1" s="1"/>
  <c r="BQ1844" i="1" s="1"/>
  <c r="BN1846" i="1"/>
  <c r="BR1844" i="1"/>
  <c r="BO1846" i="1" l="1"/>
  <c r="BP1845" i="1" s="1"/>
  <c r="BQ1845" i="1" s="1"/>
  <c r="BN1847" i="1"/>
  <c r="BR1845" i="1"/>
  <c r="BO1847" i="1" l="1"/>
  <c r="BP1846" i="1" s="1"/>
  <c r="BQ1846" i="1" s="1"/>
  <c r="BN1848" i="1"/>
  <c r="BR1846" i="1"/>
  <c r="BO1848" i="1" l="1"/>
  <c r="BP1847" i="1" s="1"/>
  <c r="BQ1847" i="1" s="1"/>
  <c r="BN1849" i="1"/>
  <c r="BR1847" i="1"/>
  <c r="BO1849" i="1" l="1"/>
  <c r="BP1848" i="1" s="1"/>
  <c r="BQ1848" i="1" s="1"/>
  <c r="BN1850" i="1"/>
  <c r="BR1848" i="1"/>
  <c r="BO1850" i="1" l="1"/>
  <c r="BP1849" i="1" s="1"/>
  <c r="BQ1849" i="1" s="1"/>
  <c r="BN1851" i="1"/>
  <c r="BR1849" i="1"/>
  <c r="BO1851" i="1" l="1"/>
  <c r="BP1850" i="1" s="1"/>
  <c r="BQ1850" i="1" s="1"/>
  <c r="BN1852" i="1"/>
  <c r="BR1850" i="1"/>
  <c r="BO1852" i="1" l="1"/>
  <c r="BP1851" i="1" s="1"/>
  <c r="BQ1851" i="1" s="1"/>
  <c r="BN1853" i="1"/>
  <c r="BR1851" i="1"/>
  <c r="BO1853" i="1" l="1"/>
  <c r="BP1852" i="1" s="1"/>
  <c r="BQ1852" i="1" s="1"/>
  <c r="BN1854" i="1"/>
  <c r="BR1852" i="1"/>
  <c r="BO1854" i="1" l="1"/>
  <c r="BP1853" i="1" s="1"/>
  <c r="BQ1853" i="1" s="1"/>
  <c r="BN1855" i="1"/>
  <c r="BR1853" i="1"/>
  <c r="BO1855" i="1" l="1"/>
  <c r="BP1854" i="1" s="1"/>
  <c r="BQ1854" i="1" s="1"/>
  <c r="BN1856" i="1"/>
  <c r="BR1854" i="1"/>
  <c r="BO1856" i="1" l="1"/>
  <c r="BP1855" i="1" s="1"/>
  <c r="BQ1855" i="1" s="1"/>
  <c r="BN1857" i="1"/>
  <c r="BR1855" i="1"/>
  <c r="BO1857" i="1" l="1"/>
  <c r="BP1856" i="1" s="1"/>
  <c r="BQ1856" i="1" s="1"/>
  <c r="BN1858" i="1"/>
  <c r="BR1856" i="1"/>
  <c r="BO1858" i="1" l="1"/>
  <c r="BP1857" i="1" s="1"/>
  <c r="BQ1857" i="1" s="1"/>
  <c r="BN1859" i="1"/>
  <c r="BR1857" i="1"/>
  <c r="BO1859" i="1" l="1"/>
  <c r="BP1858" i="1" s="1"/>
  <c r="BQ1858" i="1" s="1"/>
  <c r="BN1860" i="1"/>
  <c r="BR1858" i="1"/>
  <c r="BO1860" i="1" l="1"/>
  <c r="BP1859" i="1" s="1"/>
  <c r="BQ1859" i="1" s="1"/>
  <c r="BN1861" i="1"/>
  <c r="BR1859" i="1"/>
  <c r="BO1861" i="1" l="1"/>
  <c r="BP1860" i="1" s="1"/>
  <c r="BQ1860" i="1" s="1"/>
  <c r="BN1862" i="1"/>
  <c r="BR1860" i="1"/>
  <c r="BO1862" i="1" l="1"/>
  <c r="BP1861" i="1" s="1"/>
  <c r="BQ1861" i="1" s="1"/>
  <c r="BN1863" i="1"/>
  <c r="BR1861" i="1"/>
  <c r="BO1863" i="1" l="1"/>
  <c r="BP1862" i="1" s="1"/>
  <c r="BQ1862" i="1" s="1"/>
  <c r="BN1864" i="1"/>
  <c r="BR1862" i="1"/>
  <c r="BO1864" i="1" l="1"/>
  <c r="BP1863" i="1" s="1"/>
  <c r="BQ1863" i="1" s="1"/>
  <c r="BN1865" i="1"/>
  <c r="BR1863" i="1"/>
  <c r="BO1865" i="1" l="1"/>
  <c r="BP1864" i="1" s="1"/>
  <c r="BQ1864" i="1" s="1"/>
  <c r="BN1866" i="1"/>
  <c r="BR1864" i="1"/>
  <c r="BO1866" i="1" l="1"/>
  <c r="BP1865" i="1" s="1"/>
  <c r="BQ1865" i="1" s="1"/>
  <c r="BN1867" i="1"/>
  <c r="BR1865" i="1"/>
  <c r="BO1867" i="1" l="1"/>
  <c r="BP1866" i="1" s="1"/>
  <c r="BQ1866" i="1" s="1"/>
  <c r="BN1868" i="1"/>
  <c r="BR1866" i="1"/>
  <c r="BO1868" i="1" l="1"/>
  <c r="BP1867" i="1" s="1"/>
  <c r="BQ1867" i="1" s="1"/>
  <c r="BN1869" i="1"/>
  <c r="BR1867" i="1"/>
  <c r="BO1869" i="1" l="1"/>
  <c r="BP1868" i="1" s="1"/>
  <c r="BQ1868" i="1" s="1"/>
  <c r="BN1870" i="1"/>
  <c r="BR1868" i="1"/>
  <c r="BO1870" i="1" l="1"/>
  <c r="BP1869" i="1" s="1"/>
  <c r="BQ1869" i="1" s="1"/>
  <c r="BN1871" i="1"/>
  <c r="BR1869" i="1"/>
  <c r="BO1871" i="1" l="1"/>
  <c r="BP1870" i="1" s="1"/>
  <c r="BQ1870" i="1" s="1"/>
  <c r="BN1872" i="1"/>
  <c r="BR1870" i="1"/>
  <c r="BO1872" i="1" l="1"/>
  <c r="BP1871" i="1" s="1"/>
  <c r="BQ1871" i="1" s="1"/>
  <c r="BN1873" i="1"/>
  <c r="BR1871" i="1"/>
  <c r="BO1873" i="1" l="1"/>
  <c r="BP1872" i="1" s="1"/>
  <c r="BQ1872" i="1" s="1"/>
  <c r="BN1874" i="1"/>
  <c r="BR1872" i="1"/>
  <c r="BO1874" i="1" l="1"/>
  <c r="BP1873" i="1" s="1"/>
  <c r="BQ1873" i="1" s="1"/>
  <c r="BN1875" i="1"/>
  <c r="BR1873" i="1"/>
  <c r="BO1875" i="1" l="1"/>
  <c r="BP1874" i="1" s="1"/>
  <c r="BQ1874" i="1" s="1"/>
  <c r="BN1876" i="1"/>
  <c r="BR1874" i="1"/>
  <c r="BO1876" i="1" l="1"/>
  <c r="BP1875" i="1" s="1"/>
  <c r="BQ1875" i="1" s="1"/>
  <c r="BN1877" i="1"/>
  <c r="BR1875" i="1"/>
  <c r="BO1877" i="1" l="1"/>
  <c r="BP1876" i="1" s="1"/>
  <c r="BQ1876" i="1" s="1"/>
  <c r="BN1878" i="1"/>
  <c r="BR1876" i="1"/>
  <c r="BO1878" i="1" l="1"/>
  <c r="BP1877" i="1" s="1"/>
  <c r="BQ1877" i="1" s="1"/>
  <c r="BN1879" i="1"/>
  <c r="BR1877" i="1"/>
  <c r="BO1879" i="1" l="1"/>
  <c r="BP1878" i="1" s="1"/>
  <c r="BQ1878" i="1" s="1"/>
  <c r="BN1880" i="1"/>
  <c r="BR1878" i="1"/>
  <c r="BO1880" i="1" l="1"/>
  <c r="BP1879" i="1" s="1"/>
  <c r="BQ1879" i="1" s="1"/>
  <c r="BN1881" i="1"/>
  <c r="BR1879" i="1"/>
  <c r="BO1881" i="1" l="1"/>
  <c r="BP1880" i="1" s="1"/>
  <c r="BQ1880" i="1" s="1"/>
  <c r="BN1882" i="1"/>
  <c r="BR1880" i="1"/>
  <c r="BO1882" i="1" l="1"/>
  <c r="BP1881" i="1" s="1"/>
  <c r="BQ1881" i="1" s="1"/>
  <c r="BN1883" i="1"/>
  <c r="BR1881" i="1"/>
  <c r="BO1883" i="1" l="1"/>
  <c r="BP1882" i="1" s="1"/>
  <c r="BQ1882" i="1" s="1"/>
  <c r="BN1884" i="1"/>
  <c r="BR1882" i="1"/>
  <c r="BO1884" i="1" l="1"/>
  <c r="BP1883" i="1" s="1"/>
  <c r="BQ1883" i="1" s="1"/>
  <c r="BN1885" i="1"/>
  <c r="BR1883" i="1"/>
  <c r="BO1885" i="1" l="1"/>
  <c r="BP1884" i="1" s="1"/>
  <c r="BQ1884" i="1" s="1"/>
  <c r="BN1886" i="1"/>
  <c r="BR1884" i="1"/>
  <c r="BO1886" i="1" l="1"/>
  <c r="BP1885" i="1" s="1"/>
  <c r="BQ1885" i="1" s="1"/>
  <c r="BN1887" i="1"/>
  <c r="BR1885" i="1"/>
  <c r="BO1887" i="1" l="1"/>
  <c r="BP1886" i="1" s="1"/>
  <c r="BQ1886" i="1" s="1"/>
  <c r="BN1888" i="1"/>
  <c r="BR1886" i="1"/>
  <c r="BO1888" i="1" l="1"/>
  <c r="BP1887" i="1" s="1"/>
  <c r="BN1889" i="1"/>
  <c r="BR1887" i="1"/>
  <c r="BQ1887" i="1"/>
  <c r="BO1889" i="1" l="1"/>
  <c r="BP1888" i="1" s="1"/>
  <c r="BQ1888" i="1" s="1"/>
  <c r="BN1890" i="1"/>
  <c r="BR1888" i="1"/>
  <c r="BO1890" i="1" l="1"/>
  <c r="BP1889" i="1" s="1"/>
  <c r="BQ1889" i="1" s="1"/>
  <c r="BN1891" i="1"/>
  <c r="BR1889" i="1"/>
  <c r="BO1891" i="1" l="1"/>
  <c r="BP1890" i="1" s="1"/>
  <c r="BQ1890" i="1" s="1"/>
  <c r="BN1892" i="1"/>
  <c r="BR1890" i="1"/>
  <c r="BO1892" i="1" l="1"/>
  <c r="BP1891" i="1" s="1"/>
  <c r="BQ1891" i="1" s="1"/>
  <c r="BN1893" i="1"/>
  <c r="BR1891" i="1"/>
  <c r="BO1893" i="1" l="1"/>
  <c r="BP1892" i="1" s="1"/>
  <c r="BQ1892" i="1" s="1"/>
  <c r="BN1894" i="1"/>
  <c r="BR1892" i="1"/>
  <c r="BO1894" i="1" l="1"/>
  <c r="BP1893" i="1" s="1"/>
  <c r="BQ1893" i="1" s="1"/>
  <c r="BN1895" i="1"/>
  <c r="BR1893" i="1"/>
  <c r="BO1895" i="1" l="1"/>
  <c r="BP1894" i="1" s="1"/>
  <c r="BQ1894" i="1" s="1"/>
  <c r="BN1896" i="1"/>
  <c r="BR1894" i="1"/>
  <c r="BO1896" i="1" l="1"/>
  <c r="BP1895" i="1" s="1"/>
  <c r="BQ1895" i="1" s="1"/>
  <c r="BN1897" i="1"/>
  <c r="BR1895" i="1"/>
  <c r="BO1897" i="1" l="1"/>
  <c r="BP1896" i="1" s="1"/>
  <c r="BQ1896" i="1" s="1"/>
  <c r="BN1898" i="1"/>
  <c r="BR1896" i="1"/>
  <c r="BO1898" i="1" l="1"/>
  <c r="BP1897" i="1" s="1"/>
  <c r="BQ1897" i="1" s="1"/>
  <c r="BN1899" i="1"/>
  <c r="BR1897" i="1"/>
  <c r="BO1899" i="1" l="1"/>
  <c r="BP1898" i="1" s="1"/>
  <c r="BQ1898" i="1" s="1"/>
  <c r="BN1900" i="1"/>
  <c r="BR1898" i="1"/>
  <c r="BO1900" i="1" l="1"/>
  <c r="BP1899" i="1" s="1"/>
  <c r="BQ1899" i="1" s="1"/>
  <c r="BN1901" i="1"/>
  <c r="BR1899" i="1"/>
  <c r="BO1901" i="1" l="1"/>
  <c r="BP1900" i="1" s="1"/>
  <c r="BQ1900" i="1" s="1"/>
  <c r="BN1902" i="1"/>
  <c r="BR1900" i="1"/>
  <c r="BO1902" i="1" l="1"/>
  <c r="BP1901" i="1" s="1"/>
  <c r="BQ1901" i="1" s="1"/>
  <c r="BN1903" i="1"/>
  <c r="BR1901" i="1"/>
  <c r="BO1903" i="1" l="1"/>
  <c r="BP1902" i="1" s="1"/>
  <c r="BQ1902" i="1" s="1"/>
  <c r="BN1904" i="1"/>
  <c r="BR1902" i="1"/>
  <c r="BO1904" i="1" l="1"/>
  <c r="BP1903" i="1" s="1"/>
  <c r="BQ1903" i="1" s="1"/>
  <c r="BN1905" i="1"/>
  <c r="BR1903" i="1"/>
  <c r="BO1905" i="1" l="1"/>
  <c r="BP1904" i="1" s="1"/>
  <c r="BQ1904" i="1" s="1"/>
  <c r="BN1906" i="1"/>
  <c r="BR1904" i="1"/>
  <c r="BO1906" i="1" l="1"/>
  <c r="BP1905" i="1" s="1"/>
  <c r="BQ1905" i="1" s="1"/>
  <c r="BN1907" i="1"/>
  <c r="BR1905" i="1"/>
  <c r="BO1907" i="1" l="1"/>
  <c r="BP1906" i="1" s="1"/>
  <c r="BQ1906" i="1" s="1"/>
  <c r="BN1908" i="1"/>
  <c r="BR1906" i="1"/>
  <c r="BO1908" i="1" l="1"/>
  <c r="BP1907" i="1" s="1"/>
  <c r="BQ1907" i="1" s="1"/>
  <c r="BN1909" i="1"/>
  <c r="BR1907" i="1"/>
  <c r="BO1909" i="1" l="1"/>
  <c r="BP1908" i="1" s="1"/>
  <c r="BQ1908" i="1" s="1"/>
  <c r="BN1910" i="1"/>
  <c r="BR1908" i="1"/>
  <c r="BO1910" i="1" l="1"/>
  <c r="BP1909" i="1" s="1"/>
  <c r="BQ1909" i="1" s="1"/>
  <c r="BN1911" i="1"/>
  <c r="BR1909" i="1"/>
  <c r="BO1911" i="1" l="1"/>
  <c r="BP1910" i="1" s="1"/>
  <c r="BN1912" i="1"/>
  <c r="BR1910" i="1"/>
  <c r="BQ1910" i="1"/>
  <c r="BO1912" i="1" l="1"/>
  <c r="BP1911" i="1" s="1"/>
  <c r="BQ1911" i="1" s="1"/>
  <c r="BN1913" i="1"/>
  <c r="BR1911" i="1"/>
  <c r="BO1913" i="1" l="1"/>
  <c r="BP1912" i="1" s="1"/>
  <c r="BQ1912" i="1" s="1"/>
  <c r="BN1914" i="1"/>
  <c r="BR1912" i="1"/>
  <c r="BO1914" i="1" l="1"/>
  <c r="BP1913" i="1" s="1"/>
  <c r="BQ1913" i="1" s="1"/>
  <c r="BN1915" i="1"/>
  <c r="BR1913" i="1"/>
  <c r="BO1915" i="1" l="1"/>
  <c r="BP1914" i="1" s="1"/>
  <c r="BQ1914" i="1" s="1"/>
  <c r="BN1916" i="1"/>
  <c r="BR1914" i="1"/>
  <c r="BO1916" i="1" l="1"/>
  <c r="BP1915" i="1" s="1"/>
  <c r="BQ1915" i="1" s="1"/>
  <c r="BN1917" i="1"/>
  <c r="BR1915" i="1"/>
  <c r="BO1917" i="1" l="1"/>
  <c r="BP1916" i="1" s="1"/>
  <c r="BN1918" i="1"/>
  <c r="BR1916" i="1"/>
  <c r="BQ1916" i="1"/>
  <c r="BO1918" i="1" l="1"/>
  <c r="BP1917" i="1" s="1"/>
  <c r="BQ1917" i="1" s="1"/>
  <c r="BN1919" i="1"/>
  <c r="BR1917" i="1"/>
  <c r="BO1919" i="1" l="1"/>
  <c r="BP1918" i="1" s="1"/>
  <c r="BQ1918" i="1" s="1"/>
  <c r="BN1920" i="1"/>
  <c r="BR1918" i="1"/>
  <c r="BO1920" i="1" l="1"/>
  <c r="BP1919" i="1" s="1"/>
  <c r="BQ1919" i="1" s="1"/>
  <c r="BN1921" i="1"/>
  <c r="BR1919" i="1"/>
  <c r="BO1921" i="1" l="1"/>
  <c r="BP1920" i="1" s="1"/>
  <c r="BQ1920" i="1" s="1"/>
  <c r="BN1922" i="1"/>
  <c r="BR1920" i="1"/>
  <c r="BO1922" i="1" l="1"/>
  <c r="BP1921" i="1" s="1"/>
  <c r="BQ1921" i="1" s="1"/>
  <c r="BN1923" i="1"/>
  <c r="BR1921" i="1"/>
  <c r="BO1923" i="1" l="1"/>
  <c r="BP1922" i="1" s="1"/>
  <c r="BQ1922" i="1" s="1"/>
  <c r="BN1924" i="1"/>
  <c r="BR1922" i="1"/>
  <c r="BO1924" i="1" l="1"/>
  <c r="BP1923" i="1" s="1"/>
  <c r="BQ1923" i="1" s="1"/>
  <c r="BN1925" i="1"/>
  <c r="BR1923" i="1"/>
  <c r="BO1925" i="1" l="1"/>
  <c r="BP1924" i="1" s="1"/>
  <c r="BQ1924" i="1" s="1"/>
  <c r="BN1926" i="1"/>
  <c r="BR1924" i="1"/>
  <c r="BO1926" i="1" l="1"/>
  <c r="BP1925" i="1" s="1"/>
  <c r="BQ1925" i="1" s="1"/>
  <c r="BN1927" i="1"/>
  <c r="BR1925" i="1"/>
  <c r="BO1927" i="1" l="1"/>
  <c r="BP1926" i="1" s="1"/>
  <c r="BQ1926" i="1" s="1"/>
  <c r="BN1928" i="1"/>
  <c r="BR1926" i="1"/>
  <c r="BO1928" i="1" l="1"/>
  <c r="BP1927" i="1" s="1"/>
  <c r="BQ1927" i="1" s="1"/>
  <c r="BN1929" i="1"/>
  <c r="BR1927" i="1"/>
  <c r="BO1929" i="1" l="1"/>
  <c r="BP1928" i="1" s="1"/>
  <c r="BQ1928" i="1" s="1"/>
  <c r="BN1930" i="1"/>
  <c r="BR1928" i="1"/>
  <c r="BO1930" i="1" l="1"/>
  <c r="BP1929" i="1" s="1"/>
  <c r="BQ1929" i="1" s="1"/>
  <c r="BN1931" i="1"/>
  <c r="BR1929" i="1"/>
  <c r="BO1931" i="1" l="1"/>
  <c r="BP1930" i="1" s="1"/>
  <c r="BQ1930" i="1" s="1"/>
  <c r="BN1932" i="1"/>
  <c r="BR1930" i="1"/>
  <c r="BO1932" i="1" l="1"/>
  <c r="BP1931" i="1" s="1"/>
  <c r="BQ1931" i="1" s="1"/>
  <c r="BN1933" i="1"/>
  <c r="BR1931" i="1"/>
  <c r="BO1933" i="1" l="1"/>
  <c r="BP1932" i="1" s="1"/>
  <c r="BQ1932" i="1" s="1"/>
  <c r="BN1934" i="1"/>
  <c r="BR1932" i="1"/>
  <c r="BO1934" i="1" l="1"/>
  <c r="BP1933" i="1" s="1"/>
  <c r="BQ1933" i="1" s="1"/>
  <c r="BN1935" i="1"/>
  <c r="BR1933" i="1"/>
  <c r="BO1935" i="1" l="1"/>
  <c r="BP1934" i="1" s="1"/>
  <c r="BQ1934" i="1" s="1"/>
  <c r="BN1936" i="1"/>
  <c r="BR1934" i="1"/>
  <c r="BO1936" i="1" l="1"/>
  <c r="BP1935" i="1" s="1"/>
  <c r="BQ1935" i="1" s="1"/>
  <c r="BN1937" i="1"/>
  <c r="BR1935" i="1"/>
  <c r="BO1937" i="1" l="1"/>
  <c r="BP1936" i="1" s="1"/>
  <c r="BQ1936" i="1" s="1"/>
  <c r="BN1938" i="1"/>
  <c r="BR1936" i="1"/>
  <c r="BO1938" i="1" l="1"/>
  <c r="BP1937" i="1" s="1"/>
  <c r="BQ1937" i="1" s="1"/>
  <c r="BN1939" i="1"/>
  <c r="BR1937" i="1"/>
  <c r="BO1939" i="1" l="1"/>
  <c r="BP1938" i="1" s="1"/>
  <c r="BQ1938" i="1" s="1"/>
  <c r="BN1940" i="1"/>
  <c r="BR1938" i="1"/>
  <c r="BO1940" i="1" l="1"/>
  <c r="BP1939" i="1" s="1"/>
  <c r="BQ1939" i="1" s="1"/>
  <c r="BN1941" i="1"/>
  <c r="BR1939" i="1"/>
  <c r="BO1941" i="1" l="1"/>
  <c r="BP1940" i="1" s="1"/>
  <c r="BQ1940" i="1" s="1"/>
  <c r="BN1942" i="1"/>
  <c r="BR1940" i="1"/>
  <c r="BO1942" i="1" l="1"/>
  <c r="BP1941" i="1" s="1"/>
  <c r="BQ1941" i="1" s="1"/>
  <c r="BN1943" i="1"/>
  <c r="BR1941" i="1"/>
  <c r="BO1943" i="1" l="1"/>
  <c r="BP1942" i="1" s="1"/>
  <c r="BQ1942" i="1" s="1"/>
  <c r="BN1944" i="1"/>
  <c r="BR1942" i="1"/>
  <c r="BO1944" i="1" l="1"/>
  <c r="BP1943" i="1" s="1"/>
  <c r="BQ1943" i="1" s="1"/>
  <c r="BN1945" i="1"/>
  <c r="BR1943" i="1"/>
  <c r="BO1945" i="1" l="1"/>
  <c r="BP1944" i="1" s="1"/>
  <c r="BQ1944" i="1" s="1"/>
  <c r="BN1946" i="1"/>
  <c r="BR1944" i="1"/>
  <c r="BO1946" i="1" l="1"/>
  <c r="BP1945" i="1" s="1"/>
  <c r="BQ1945" i="1" s="1"/>
  <c r="BN1947" i="1"/>
  <c r="BR1945" i="1"/>
  <c r="BO1947" i="1" l="1"/>
  <c r="BP1946" i="1" s="1"/>
  <c r="BQ1946" i="1" s="1"/>
  <c r="BN1948" i="1"/>
  <c r="BR1946" i="1"/>
  <c r="BO1948" i="1" l="1"/>
  <c r="BP1947" i="1" s="1"/>
  <c r="BQ1947" i="1" s="1"/>
  <c r="BN1949" i="1"/>
  <c r="BR1947" i="1"/>
  <c r="BO1949" i="1" l="1"/>
  <c r="BP1948" i="1" s="1"/>
  <c r="BQ1948" i="1" s="1"/>
  <c r="BN1950" i="1"/>
  <c r="BR1948" i="1"/>
  <c r="BO1950" i="1" l="1"/>
  <c r="BP1949" i="1" s="1"/>
  <c r="BQ1949" i="1" s="1"/>
  <c r="BN1951" i="1"/>
  <c r="BR1949" i="1"/>
  <c r="BO1951" i="1" l="1"/>
  <c r="BP1950" i="1" s="1"/>
  <c r="BQ1950" i="1" s="1"/>
  <c r="BN1952" i="1"/>
  <c r="BR1950" i="1"/>
  <c r="BO1952" i="1" l="1"/>
  <c r="BP1951" i="1" s="1"/>
  <c r="BQ1951" i="1" s="1"/>
  <c r="BN1953" i="1"/>
  <c r="BR1951" i="1"/>
  <c r="BO1953" i="1" l="1"/>
  <c r="BP1952" i="1" s="1"/>
  <c r="BQ1952" i="1" s="1"/>
  <c r="BN1954" i="1"/>
  <c r="BR1952" i="1"/>
  <c r="BO1954" i="1" l="1"/>
  <c r="BP1953" i="1" s="1"/>
  <c r="BQ1953" i="1" s="1"/>
  <c r="BN1955" i="1"/>
  <c r="BR1953" i="1"/>
  <c r="BO1955" i="1" l="1"/>
  <c r="BP1954" i="1" s="1"/>
  <c r="BQ1954" i="1" s="1"/>
  <c r="BN1956" i="1"/>
  <c r="BR1954" i="1"/>
  <c r="BO1956" i="1" l="1"/>
  <c r="BP1955" i="1" s="1"/>
  <c r="BN1957" i="1"/>
  <c r="BR1955" i="1"/>
  <c r="BQ1955" i="1"/>
  <c r="BO1957" i="1" l="1"/>
  <c r="BP1956" i="1" s="1"/>
  <c r="BQ1956" i="1" s="1"/>
  <c r="BN1958" i="1"/>
  <c r="BR1956" i="1"/>
  <c r="BO1958" i="1" l="1"/>
  <c r="BP1957" i="1" s="1"/>
  <c r="BQ1957" i="1" s="1"/>
  <c r="BN1959" i="1"/>
  <c r="BR1957" i="1"/>
  <c r="BO1959" i="1" l="1"/>
  <c r="BP1958" i="1" s="1"/>
  <c r="BQ1958" i="1" s="1"/>
  <c r="BN1960" i="1"/>
  <c r="BR1958" i="1"/>
  <c r="BO1960" i="1" l="1"/>
  <c r="BP1959" i="1" s="1"/>
  <c r="BQ1959" i="1" s="1"/>
  <c r="BN1961" i="1"/>
  <c r="BR1959" i="1"/>
  <c r="BO1961" i="1" l="1"/>
  <c r="BP1960" i="1" s="1"/>
  <c r="BQ1960" i="1" s="1"/>
  <c r="BN1962" i="1"/>
  <c r="BR1960" i="1"/>
  <c r="BO1962" i="1" l="1"/>
  <c r="BP1961" i="1" s="1"/>
  <c r="BQ1961" i="1" s="1"/>
  <c r="BN1963" i="1"/>
  <c r="BR1961" i="1"/>
  <c r="BO1963" i="1" l="1"/>
  <c r="BP1962" i="1" s="1"/>
  <c r="BQ1962" i="1" s="1"/>
  <c r="BN1964" i="1"/>
  <c r="BR1962" i="1"/>
  <c r="BO1964" i="1" l="1"/>
  <c r="BP1963" i="1" s="1"/>
  <c r="BQ1963" i="1" s="1"/>
  <c r="BN1965" i="1"/>
  <c r="BR1963" i="1"/>
  <c r="BO1965" i="1" l="1"/>
  <c r="BP1964" i="1" s="1"/>
  <c r="BQ1964" i="1" s="1"/>
  <c r="BN1966" i="1"/>
  <c r="BR1964" i="1"/>
  <c r="BO1966" i="1" l="1"/>
  <c r="BP1965" i="1" s="1"/>
  <c r="BQ1965" i="1" s="1"/>
  <c r="BN1967" i="1"/>
  <c r="BR1965" i="1"/>
  <c r="BO1967" i="1" l="1"/>
  <c r="BP1966" i="1" s="1"/>
  <c r="BQ1966" i="1" s="1"/>
  <c r="BN1968" i="1"/>
  <c r="BR1966" i="1"/>
  <c r="BO1968" i="1" l="1"/>
  <c r="BP1967" i="1" s="1"/>
  <c r="BQ1967" i="1" s="1"/>
  <c r="BN1969" i="1"/>
  <c r="BR1967" i="1"/>
  <c r="BO1969" i="1" l="1"/>
  <c r="BP1968" i="1" s="1"/>
  <c r="BQ1968" i="1" s="1"/>
  <c r="BN1970" i="1"/>
  <c r="BR1968" i="1"/>
  <c r="BO1970" i="1" l="1"/>
  <c r="BP1969" i="1" s="1"/>
  <c r="BQ1969" i="1" s="1"/>
  <c r="BN1971" i="1"/>
  <c r="BR1969" i="1"/>
  <c r="BO1971" i="1" l="1"/>
  <c r="BP1970" i="1" s="1"/>
  <c r="BQ1970" i="1" s="1"/>
  <c r="BN1972" i="1"/>
  <c r="BR1970" i="1"/>
  <c r="BO1972" i="1" l="1"/>
  <c r="BP1971" i="1" s="1"/>
  <c r="BQ1971" i="1" s="1"/>
  <c r="BN1973" i="1"/>
  <c r="BR1971" i="1"/>
  <c r="BO1973" i="1" l="1"/>
  <c r="BP1972" i="1" s="1"/>
  <c r="BQ1972" i="1" s="1"/>
  <c r="BN1974" i="1"/>
  <c r="BR1972" i="1"/>
  <c r="BO1974" i="1" l="1"/>
  <c r="BP1973" i="1" s="1"/>
  <c r="BQ1973" i="1" s="1"/>
  <c r="BN1975" i="1"/>
  <c r="BR1973" i="1"/>
  <c r="BO1975" i="1" l="1"/>
  <c r="BP1974" i="1" s="1"/>
  <c r="BQ1974" i="1" s="1"/>
  <c r="BN1976" i="1"/>
  <c r="BR1974" i="1"/>
  <c r="BO1976" i="1" l="1"/>
  <c r="BP1975" i="1" s="1"/>
  <c r="BQ1975" i="1" s="1"/>
  <c r="BN1977" i="1"/>
  <c r="BR1975" i="1"/>
  <c r="BO1977" i="1" l="1"/>
  <c r="BP1976" i="1" s="1"/>
  <c r="BQ1976" i="1" s="1"/>
  <c r="BN1978" i="1"/>
  <c r="BR1976" i="1"/>
  <c r="BO1978" i="1" l="1"/>
  <c r="BP1977" i="1" s="1"/>
  <c r="BQ1977" i="1" s="1"/>
  <c r="BN1979" i="1"/>
  <c r="BR1977" i="1"/>
  <c r="BO1979" i="1" l="1"/>
  <c r="BP1978" i="1" s="1"/>
  <c r="BQ1978" i="1" s="1"/>
  <c r="BN1980" i="1"/>
  <c r="BR1978" i="1"/>
  <c r="BO1980" i="1" l="1"/>
  <c r="BP1979" i="1" s="1"/>
  <c r="BQ1979" i="1" s="1"/>
  <c r="BN1981" i="1"/>
  <c r="BR1979" i="1"/>
  <c r="BO1981" i="1" l="1"/>
  <c r="BP1980" i="1" s="1"/>
  <c r="BQ1980" i="1" s="1"/>
  <c r="BN1982" i="1"/>
  <c r="BR1980" i="1"/>
  <c r="BO1982" i="1" l="1"/>
  <c r="BP1981" i="1" s="1"/>
  <c r="BQ1981" i="1" s="1"/>
  <c r="BN1983" i="1"/>
  <c r="BR1981" i="1"/>
  <c r="BO1983" i="1" l="1"/>
  <c r="BP1982" i="1" s="1"/>
  <c r="BQ1982" i="1" s="1"/>
  <c r="BN1984" i="1"/>
  <c r="BR1982" i="1"/>
  <c r="BO1984" i="1" l="1"/>
  <c r="BP1983" i="1" s="1"/>
  <c r="BQ1983" i="1" s="1"/>
  <c r="BN1985" i="1"/>
  <c r="BR1983" i="1"/>
  <c r="BO1985" i="1" l="1"/>
  <c r="BP1984" i="1" s="1"/>
  <c r="BQ1984" i="1" s="1"/>
  <c r="BN1986" i="1"/>
  <c r="BR1984" i="1"/>
  <c r="BO1986" i="1" l="1"/>
  <c r="BP1985" i="1" s="1"/>
  <c r="BQ1985" i="1" s="1"/>
  <c r="BN1987" i="1"/>
  <c r="BR1985" i="1"/>
  <c r="BO1987" i="1" l="1"/>
  <c r="BP1986" i="1" s="1"/>
  <c r="BQ1986" i="1" s="1"/>
  <c r="BN1988" i="1"/>
  <c r="BR1986" i="1"/>
  <c r="BO1988" i="1" l="1"/>
  <c r="BP1987" i="1" s="1"/>
  <c r="BQ1987" i="1" s="1"/>
  <c r="BN1989" i="1"/>
  <c r="BR1987" i="1"/>
  <c r="BO1989" i="1" l="1"/>
  <c r="BP1988" i="1" s="1"/>
  <c r="BQ1988" i="1" s="1"/>
  <c r="BN1990" i="1"/>
  <c r="BR1988" i="1"/>
  <c r="BO1990" i="1" l="1"/>
  <c r="BP1989" i="1" s="1"/>
  <c r="BQ1989" i="1" s="1"/>
  <c r="BN1991" i="1"/>
  <c r="BR1989" i="1"/>
  <c r="BO1991" i="1" l="1"/>
  <c r="BP1990" i="1" s="1"/>
  <c r="BQ1990" i="1" s="1"/>
  <c r="BN1992" i="1"/>
  <c r="BR1990" i="1"/>
  <c r="BO1992" i="1" l="1"/>
  <c r="BP1991" i="1" s="1"/>
  <c r="BQ1991" i="1" s="1"/>
  <c r="BN1993" i="1"/>
  <c r="BR1991" i="1"/>
  <c r="BO1993" i="1" l="1"/>
  <c r="BP1992" i="1" s="1"/>
  <c r="BQ1992" i="1" s="1"/>
  <c r="BN1994" i="1"/>
  <c r="BR1992" i="1"/>
  <c r="BO1994" i="1" l="1"/>
  <c r="BP1993" i="1" s="1"/>
  <c r="BQ1993" i="1" s="1"/>
  <c r="BN1995" i="1"/>
  <c r="BR1993" i="1"/>
  <c r="BO1995" i="1" l="1"/>
  <c r="BP1994" i="1" s="1"/>
  <c r="BQ1994" i="1" s="1"/>
  <c r="BN1996" i="1"/>
  <c r="BR1994" i="1"/>
  <c r="BO1996" i="1" l="1"/>
  <c r="BP1995" i="1" s="1"/>
  <c r="BQ1995" i="1" s="1"/>
  <c r="BN1997" i="1"/>
  <c r="BR1995" i="1"/>
  <c r="BO1997" i="1" l="1"/>
  <c r="BP1996" i="1" s="1"/>
  <c r="BQ1996" i="1" s="1"/>
  <c r="BN1998" i="1"/>
  <c r="BR1996" i="1"/>
  <c r="BO1998" i="1" l="1"/>
  <c r="BP1997" i="1" s="1"/>
  <c r="BQ1997" i="1" s="1"/>
  <c r="BN1999" i="1"/>
  <c r="BR1997" i="1"/>
  <c r="BO1999" i="1" l="1"/>
  <c r="BP1998" i="1" s="1"/>
  <c r="BQ1998" i="1" s="1"/>
  <c r="BN2000" i="1"/>
  <c r="BR1998" i="1"/>
  <c r="BO2000" i="1" l="1"/>
  <c r="BP1999" i="1" s="1"/>
  <c r="BQ1999" i="1" s="1"/>
  <c r="BN2001" i="1"/>
  <c r="BR1999" i="1"/>
  <c r="BO2001" i="1" l="1"/>
  <c r="BP2000" i="1" s="1"/>
  <c r="BQ2000" i="1" s="1"/>
  <c r="BN2002" i="1"/>
  <c r="BR2000" i="1"/>
  <c r="BO2002" i="1" l="1"/>
  <c r="BP2001" i="1" s="1"/>
  <c r="BQ2001" i="1" s="1"/>
  <c r="BN2003" i="1"/>
  <c r="BR2001" i="1"/>
  <c r="BO2003" i="1" l="1"/>
  <c r="BP2002" i="1" s="1"/>
  <c r="BQ2002" i="1" s="1"/>
  <c r="BN2004" i="1"/>
  <c r="BR2002" i="1"/>
  <c r="BO2004" i="1" l="1"/>
  <c r="BP2003" i="1" s="1"/>
  <c r="BQ2003" i="1" s="1"/>
  <c r="BN2005" i="1"/>
  <c r="BR2003" i="1"/>
  <c r="BO2005" i="1" l="1"/>
  <c r="BP2004" i="1" s="1"/>
  <c r="BQ2004" i="1" s="1"/>
  <c r="BN2006" i="1"/>
  <c r="BR2004" i="1"/>
  <c r="BO2006" i="1" l="1"/>
  <c r="BP2005" i="1" s="1"/>
  <c r="BQ2005" i="1" s="1"/>
  <c r="BN2007" i="1"/>
  <c r="BR2005" i="1"/>
  <c r="BO2007" i="1" l="1"/>
  <c r="BP2006" i="1" s="1"/>
  <c r="BQ2006" i="1" s="1"/>
  <c r="BN2008" i="1"/>
  <c r="BR2006" i="1"/>
  <c r="BO2008" i="1" l="1"/>
  <c r="BP2007" i="1" s="1"/>
  <c r="BQ2007" i="1" s="1"/>
  <c r="BN2009" i="1"/>
  <c r="BR2007" i="1"/>
  <c r="BO2009" i="1" l="1"/>
  <c r="BP2008" i="1" s="1"/>
  <c r="BQ2008" i="1" s="1"/>
  <c r="BN2010" i="1"/>
  <c r="BR2008" i="1"/>
  <c r="BO2010" i="1" l="1"/>
  <c r="BP2009" i="1" s="1"/>
  <c r="BQ2009" i="1" s="1"/>
  <c r="BN2011" i="1"/>
  <c r="BR2009" i="1"/>
  <c r="BO2011" i="1" l="1"/>
  <c r="BP2010" i="1" s="1"/>
  <c r="BQ2010" i="1" s="1"/>
  <c r="BN2012" i="1"/>
  <c r="BR2010" i="1"/>
  <c r="BO2012" i="1" l="1"/>
  <c r="BP2011" i="1" s="1"/>
  <c r="BQ2011" i="1" s="1"/>
  <c r="BN2013" i="1"/>
  <c r="BR2011" i="1"/>
  <c r="BO2013" i="1" l="1"/>
  <c r="BP2012" i="1" s="1"/>
  <c r="BQ2012" i="1" s="1"/>
  <c r="BN2014" i="1"/>
  <c r="BR2012" i="1"/>
  <c r="BO2014" i="1" l="1"/>
  <c r="BP2013" i="1" s="1"/>
  <c r="BQ2013" i="1" s="1"/>
  <c r="BN2015" i="1"/>
  <c r="BR2013" i="1"/>
  <c r="BO2015" i="1" l="1"/>
  <c r="BP2014" i="1" s="1"/>
  <c r="BQ2014" i="1" s="1"/>
  <c r="BN2016" i="1"/>
  <c r="BR2014" i="1"/>
  <c r="BO2016" i="1" l="1"/>
  <c r="BP2015" i="1" s="1"/>
  <c r="BQ2015" i="1" s="1"/>
  <c r="BN2017" i="1"/>
  <c r="BR2015" i="1"/>
  <c r="BO2017" i="1" l="1"/>
  <c r="BP2016" i="1" s="1"/>
  <c r="BQ2016" i="1" s="1"/>
  <c r="BN2018" i="1"/>
  <c r="BR2016" i="1"/>
  <c r="BO2018" i="1" l="1"/>
  <c r="BP2017" i="1" s="1"/>
  <c r="BQ2017" i="1" s="1"/>
  <c r="BN2019" i="1"/>
  <c r="BR2017" i="1"/>
  <c r="BO2019" i="1" l="1"/>
  <c r="BP2018" i="1" s="1"/>
  <c r="BQ2018" i="1" s="1"/>
  <c r="BN2020" i="1"/>
  <c r="BR2018" i="1"/>
  <c r="BO2020" i="1" l="1"/>
  <c r="BP2019" i="1" s="1"/>
  <c r="BQ2019" i="1" s="1"/>
  <c r="BN2021" i="1"/>
  <c r="BR2019" i="1"/>
  <c r="BO2021" i="1" l="1"/>
  <c r="BP2020" i="1" s="1"/>
  <c r="BQ2020" i="1" s="1"/>
  <c r="BN2022" i="1"/>
  <c r="BR2020" i="1"/>
  <c r="BO2022" i="1" l="1"/>
  <c r="BP2021" i="1" s="1"/>
  <c r="BQ2021" i="1" s="1"/>
  <c r="BN2023" i="1"/>
  <c r="BR2021" i="1"/>
  <c r="BO2023" i="1" l="1"/>
  <c r="BP2022" i="1" s="1"/>
  <c r="BQ2022" i="1" s="1"/>
  <c r="BN2024" i="1"/>
  <c r="BR2022" i="1"/>
  <c r="BO2024" i="1" l="1"/>
  <c r="BP2023" i="1" s="1"/>
  <c r="BQ2023" i="1" s="1"/>
  <c r="BN2025" i="1"/>
  <c r="BR2023" i="1"/>
  <c r="BO2025" i="1" l="1"/>
  <c r="BP2024" i="1" s="1"/>
  <c r="BQ2024" i="1" s="1"/>
  <c r="BN2026" i="1"/>
  <c r="BR2024" i="1"/>
  <c r="BO2026" i="1" l="1"/>
  <c r="BP2025" i="1" s="1"/>
  <c r="BQ2025" i="1" s="1"/>
  <c r="BN2027" i="1"/>
  <c r="BR2025" i="1"/>
  <c r="BO2027" i="1" l="1"/>
  <c r="BP2026" i="1" s="1"/>
  <c r="BQ2026" i="1" s="1"/>
  <c r="BN2028" i="1"/>
  <c r="BR2026" i="1"/>
  <c r="BO2028" i="1" l="1"/>
  <c r="BP2027" i="1" s="1"/>
  <c r="BQ2027" i="1" s="1"/>
  <c r="BN2029" i="1"/>
  <c r="BR2027" i="1"/>
  <c r="BO2029" i="1" l="1"/>
  <c r="BP2028" i="1" s="1"/>
  <c r="BQ2028" i="1" s="1"/>
  <c r="BN2030" i="1"/>
  <c r="BR2028" i="1"/>
  <c r="BO2030" i="1" l="1"/>
  <c r="BP2029" i="1" s="1"/>
  <c r="BQ2029" i="1" s="1"/>
  <c r="BN2031" i="1"/>
  <c r="BR2029" i="1"/>
  <c r="BO2031" i="1" l="1"/>
  <c r="BP2030" i="1" s="1"/>
  <c r="BQ2030" i="1" s="1"/>
  <c r="BN2032" i="1"/>
  <c r="BR2030" i="1"/>
  <c r="BO2032" i="1" l="1"/>
  <c r="BP2031" i="1" s="1"/>
  <c r="BQ2031" i="1" s="1"/>
  <c r="BN2033" i="1"/>
  <c r="BR2031" i="1"/>
  <c r="BO2033" i="1" l="1"/>
  <c r="BP2032" i="1" s="1"/>
  <c r="BQ2032" i="1" s="1"/>
  <c r="BN2034" i="1"/>
  <c r="BR2032" i="1"/>
  <c r="BO2034" i="1" l="1"/>
  <c r="BP2033" i="1" s="1"/>
  <c r="BQ2033" i="1" s="1"/>
  <c r="BN2035" i="1"/>
  <c r="BR2033" i="1"/>
  <c r="BO2035" i="1" l="1"/>
  <c r="BP2034" i="1" s="1"/>
  <c r="BQ2034" i="1" s="1"/>
  <c r="BN2036" i="1"/>
  <c r="BR2034" i="1"/>
  <c r="BO2036" i="1" l="1"/>
  <c r="BP2035" i="1" s="1"/>
  <c r="BQ2035" i="1" s="1"/>
  <c r="BN2037" i="1"/>
  <c r="BR2035" i="1"/>
  <c r="BO2037" i="1" l="1"/>
  <c r="BP2036" i="1" s="1"/>
  <c r="BQ2036" i="1" s="1"/>
  <c r="BN2038" i="1"/>
  <c r="BR2036" i="1"/>
  <c r="BO2038" i="1" l="1"/>
  <c r="BP2037" i="1" s="1"/>
  <c r="BQ2037" i="1" s="1"/>
  <c r="BN2039" i="1"/>
  <c r="BR2037" i="1"/>
  <c r="BO2039" i="1" l="1"/>
  <c r="BP2038" i="1" s="1"/>
  <c r="BQ2038" i="1" s="1"/>
  <c r="BN2040" i="1"/>
  <c r="BR2038" i="1"/>
  <c r="BO2040" i="1" l="1"/>
  <c r="BP2039" i="1" s="1"/>
  <c r="BQ2039" i="1" s="1"/>
  <c r="BN2041" i="1"/>
  <c r="BR2039" i="1"/>
  <c r="BO2041" i="1" l="1"/>
  <c r="BP2040" i="1" s="1"/>
  <c r="BQ2040" i="1" s="1"/>
  <c r="BN2042" i="1"/>
  <c r="BR2040" i="1"/>
  <c r="BO2042" i="1" l="1"/>
  <c r="BP2041" i="1" s="1"/>
  <c r="BQ2041" i="1" s="1"/>
  <c r="BN2043" i="1"/>
  <c r="BR2041" i="1"/>
  <c r="BO2043" i="1" l="1"/>
  <c r="BP2042" i="1" s="1"/>
  <c r="BQ2042" i="1" s="1"/>
  <c r="BN2044" i="1"/>
  <c r="BR2042" i="1"/>
  <c r="BO2044" i="1" l="1"/>
  <c r="BP2043" i="1" s="1"/>
  <c r="BQ2043" i="1" s="1"/>
  <c r="BN2045" i="1"/>
  <c r="BR2043" i="1"/>
  <c r="BO2045" i="1" l="1"/>
  <c r="BP2044" i="1" s="1"/>
  <c r="BQ2044" i="1" s="1"/>
  <c r="BN2046" i="1"/>
  <c r="BR2044" i="1"/>
  <c r="BO2046" i="1" l="1"/>
  <c r="BP2045" i="1" s="1"/>
  <c r="BQ2045" i="1" s="1"/>
  <c r="BN2047" i="1"/>
  <c r="BR2045" i="1"/>
  <c r="BO2047" i="1" l="1"/>
  <c r="BP2046" i="1" s="1"/>
  <c r="BQ2046" i="1" s="1"/>
  <c r="BN2048" i="1"/>
  <c r="BR2046" i="1"/>
  <c r="BO2048" i="1" l="1"/>
  <c r="BP2047" i="1" s="1"/>
  <c r="BQ2047" i="1" s="1"/>
  <c r="BN2049" i="1"/>
  <c r="BR2047" i="1"/>
  <c r="BO2049" i="1" l="1"/>
  <c r="BP2048" i="1" s="1"/>
  <c r="BQ2048" i="1" s="1"/>
  <c r="BN2050" i="1"/>
  <c r="BR2048" i="1"/>
  <c r="BO2050" i="1" l="1"/>
  <c r="BP2049" i="1" s="1"/>
  <c r="BQ2049" i="1" s="1"/>
  <c r="BN2051" i="1"/>
  <c r="BR2049" i="1"/>
  <c r="BO2051" i="1" l="1"/>
  <c r="BP2050" i="1" s="1"/>
  <c r="BQ2050" i="1" s="1"/>
  <c r="BN2052" i="1"/>
  <c r="BR2050" i="1"/>
  <c r="BO2052" i="1" l="1"/>
  <c r="BP2051" i="1" s="1"/>
  <c r="BQ2051" i="1" s="1"/>
  <c r="BN2053" i="1"/>
  <c r="BR2051" i="1"/>
  <c r="BO2053" i="1" l="1"/>
  <c r="BP2052" i="1" s="1"/>
  <c r="BQ2052" i="1" s="1"/>
  <c r="BN2054" i="1"/>
  <c r="BR2052" i="1"/>
  <c r="BO2054" i="1" l="1"/>
  <c r="BP2053" i="1" s="1"/>
  <c r="BQ2053" i="1" s="1"/>
  <c r="BN2055" i="1"/>
  <c r="BR2053" i="1"/>
  <c r="BO2055" i="1" l="1"/>
  <c r="BP2054" i="1" s="1"/>
  <c r="BQ2054" i="1" s="1"/>
  <c r="BN2056" i="1"/>
  <c r="BR2054" i="1"/>
  <c r="BO2056" i="1" l="1"/>
  <c r="BP2055" i="1" s="1"/>
  <c r="BQ2055" i="1" s="1"/>
  <c r="BN2057" i="1"/>
  <c r="BR2055" i="1"/>
  <c r="BO2057" i="1" l="1"/>
  <c r="BP2056" i="1" s="1"/>
  <c r="BQ2056" i="1" s="1"/>
  <c r="BN2058" i="1"/>
  <c r="BR2056" i="1"/>
  <c r="BO2058" i="1" l="1"/>
  <c r="BP2057" i="1" s="1"/>
  <c r="BQ2057" i="1" s="1"/>
  <c r="BN2059" i="1"/>
  <c r="BR2057" i="1"/>
  <c r="BO2059" i="1" l="1"/>
  <c r="BP2058" i="1" s="1"/>
  <c r="BQ2058" i="1" s="1"/>
  <c r="BN2060" i="1"/>
  <c r="BR2058" i="1"/>
  <c r="BO2060" i="1" l="1"/>
  <c r="BP2059" i="1" s="1"/>
  <c r="BQ2059" i="1" s="1"/>
  <c r="BN2061" i="1"/>
  <c r="BR2059" i="1"/>
  <c r="BO2061" i="1" l="1"/>
  <c r="BP2060" i="1" s="1"/>
  <c r="BQ2060" i="1" s="1"/>
  <c r="BN2062" i="1"/>
  <c r="BR2060" i="1"/>
  <c r="BO2062" i="1" l="1"/>
  <c r="BP2061" i="1" s="1"/>
  <c r="BQ2061" i="1" s="1"/>
  <c r="BN2063" i="1"/>
  <c r="BR2061" i="1"/>
  <c r="BO2063" i="1" l="1"/>
  <c r="BP2062" i="1" s="1"/>
  <c r="BQ2062" i="1" s="1"/>
  <c r="BN2064" i="1"/>
  <c r="BR2062" i="1"/>
  <c r="BO2064" i="1" l="1"/>
  <c r="BP2063" i="1" s="1"/>
  <c r="BQ2063" i="1" s="1"/>
  <c r="BN2065" i="1"/>
  <c r="BR2063" i="1"/>
  <c r="BO2065" i="1" l="1"/>
  <c r="BP2064" i="1" s="1"/>
  <c r="BQ2064" i="1" s="1"/>
  <c r="BN2066" i="1"/>
  <c r="BR2064" i="1"/>
  <c r="BO2066" i="1" l="1"/>
  <c r="BP2065" i="1" s="1"/>
  <c r="BQ2065" i="1" s="1"/>
  <c r="BN2067" i="1"/>
  <c r="BR2065" i="1"/>
  <c r="BO2067" i="1" l="1"/>
  <c r="BP2066" i="1" s="1"/>
  <c r="BQ2066" i="1" s="1"/>
  <c r="BN2068" i="1"/>
  <c r="BR2066" i="1"/>
  <c r="BO2068" i="1" l="1"/>
  <c r="BP2067" i="1" s="1"/>
  <c r="BQ2067" i="1" s="1"/>
  <c r="BN2069" i="1"/>
  <c r="BR2067" i="1"/>
  <c r="BO2069" i="1" l="1"/>
  <c r="BP2068" i="1" s="1"/>
  <c r="BQ2068" i="1" s="1"/>
  <c r="BN2070" i="1"/>
  <c r="BR2068" i="1"/>
  <c r="BO2070" i="1" l="1"/>
  <c r="BP2069" i="1" s="1"/>
  <c r="BQ2069" i="1" s="1"/>
  <c r="BN2071" i="1"/>
  <c r="BR2069" i="1"/>
  <c r="BO2071" i="1" l="1"/>
  <c r="BP2070" i="1" s="1"/>
  <c r="BQ2070" i="1" s="1"/>
  <c r="BN2072" i="1"/>
  <c r="BR2070" i="1"/>
  <c r="BO2072" i="1" l="1"/>
  <c r="BP2071" i="1" s="1"/>
  <c r="BQ2071" i="1" s="1"/>
  <c r="BN2073" i="1"/>
  <c r="BR2071" i="1"/>
  <c r="BO2073" i="1" l="1"/>
  <c r="BP2072" i="1" s="1"/>
  <c r="BQ2072" i="1" s="1"/>
  <c r="BN2074" i="1"/>
  <c r="BR2072" i="1"/>
  <c r="BO2074" i="1" l="1"/>
  <c r="BP2073" i="1" s="1"/>
  <c r="BQ2073" i="1" s="1"/>
  <c r="BN2075" i="1"/>
  <c r="BR2073" i="1"/>
  <c r="BO2075" i="1" l="1"/>
  <c r="BP2074" i="1" s="1"/>
  <c r="BQ2074" i="1" s="1"/>
  <c r="BN2076" i="1"/>
  <c r="BR2074" i="1"/>
  <c r="BO2076" i="1" l="1"/>
  <c r="BP2075" i="1" s="1"/>
  <c r="BQ2075" i="1" s="1"/>
  <c r="BN2077" i="1"/>
  <c r="BR2075" i="1"/>
  <c r="BO2077" i="1" l="1"/>
  <c r="BP2076" i="1" s="1"/>
  <c r="BQ2076" i="1" s="1"/>
  <c r="BN2078" i="1"/>
  <c r="BR2076" i="1"/>
  <c r="BO2078" i="1" l="1"/>
  <c r="BP2077" i="1" s="1"/>
  <c r="BQ2077" i="1" s="1"/>
  <c r="BN2079" i="1"/>
  <c r="BR2077" i="1"/>
  <c r="BO2079" i="1" l="1"/>
  <c r="BP2078" i="1" s="1"/>
  <c r="BQ2078" i="1" s="1"/>
  <c r="BN2080" i="1"/>
  <c r="BR2078" i="1"/>
  <c r="BO2080" i="1" l="1"/>
  <c r="BP2079" i="1" s="1"/>
  <c r="BQ2079" i="1" s="1"/>
  <c r="BN2081" i="1"/>
  <c r="BR2079" i="1"/>
  <c r="BO2081" i="1" l="1"/>
  <c r="BP2080" i="1" s="1"/>
  <c r="BQ2080" i="1" s="1"/>
  <c r="BN2082" i="1"/>
  <c r="BR2080" i="1"/>
  <c r="BO2082" i="1" l="1"/>
  <c r="BP2081" i="1" s="1"/>
  <c r="BQ2081" i="1" s="1"/>
  <c r="BN2083" i="1"/>
  <c r="BR2081" i="1"/>
  <c r="BO2083" i="1" l="1"/>
  <c r="BP2082" i="1" s="1"/>
  <c r="BQ2082" i="1" s="1"/>
  <c r="BN2084" i="1"/>
  <c r="BR2082" i="1"/>
  <c r="BO2084" i="1" l="1"/>
  <c r="BP2083" i="1" s="1"/>
  <c r="BQ2083" i="1" s="1"/>
  <c r="BN2085" i="1"/>
  <c r="BR2083" i="1"/>
  <c r="BO2085" i="1" l="1"/>
  <c r="BP2084" i="1" s="1"/>
  <c r="BQ2084" i="1" s="1"/>
  <c r="BN2086" i="1"/>
  <c r="BR2084" i="1"/>
  <c r="BO2086" i="1" l="1"/>
  <c r="BP2085" i="1" s="1"/>
  <c r="BQ2085" i="1" s="1"/>
  <c r="BN2087" i="1"/>
  <c r="BR2085" i="1"/>
  <c r="BO2087" i="1" l="1"/>
  <c r="BP2086" i="1" s="1"/>
  <c r="BQ2086" i="1" s="1"/>
  <c r="BN2088" i="1"/>
  <c r="BR2086" i="1"/>
  <c r="BO2088" i="1" l="1"/>
  <c r="BP2087" i="1" s="1"/>
  <c r="BQ2087" i="1" s="1"/>
  <c r="BN2089" i="1"/>
  <c r="BR2087" i="1"/>
  <c r="BO2089" i="1" l="1"/>
  <c r="BP2088" i="1" s="1"/>
  <c r="BQ2088" i="1" s="1"/>
  <c r="BN2090" i="1"/>
  <c r="BR2088" i="1"/>
  <c r="BO2090" i="1" l="1"/>
  <c r="BP2089" i="1" s="1"/>
  <c r="BQ2089" i="1" s="1"/>
  <c r="BN2091" i="1"/>
  <c r="BR2089" i="1"/>
  <c r="BO2091" i="1" l="1"/>
  <c r="BP2090" i="1" s="1"/>
  <c r="BQ2090" i="1" s="1"/>
  <c r="BN2092" i="1"/>
  <c r="BR2090" i="1"/>
  <c r="BO2092" i="1" l="1"/>
  <c r="BP2091" i="1" s="1"/>
  <c r="BQ2091" i="1" s="1"/>
  <c r="BN2093" i="1"/>
  <c r="BR2091" i="1"/>
  <c r="BO2093" i="1" l="1"/>
  <c r="BP2092" i="1" s="1"/>
  <c r="BQ2092" i="1" s="1"/>
  <c r="BN2094" i="1"/>
  <c r="BR2092" i="1"/>
  <c r="BO2094" i="1" l="1"/>
  <c r="BP2093" i="1" s="1"/>
  <c r="BQ2093" i="1" s="1"/>
  <c r="BN2095" i="1"/>
  <c r="BR2093" i="1"/>
  <c r="BO2095" i="1" l="1"/>
  <c r="BP2094" i="1" s="1"/>
  <c r="BQ2094" i="1" s="1"/>
  <c r="BN2096" i="1"/>
  <c r="BR2094" i="1"/>
  <c r="BO2096" i="1" l="1"/>
  <c r="BP2095" i="1" s="1"/>
  <c r="BQ2095" i="1" s="1"/>
  <c r="BN2097" i="1"/>
  <c r="BR2095" i="1"/>
  <c r="BO2097" i="1" l="1"/>
  <c r="BP2096" i="1" s="1"/>
  <c r="BQ2096" i="1" s="1"/>
  <c r="BN2098" i="1"/>
  <c r="BR2096" i="1"/>
  <c r="BO2098" i="1" l="1"/>
  <c r="BP2097" i="1" s="1"/>
  <c r="BQ2097" i="1" s="1"/>
  <c r="BN2099" i="1"/>
  <c r="BR2097" i="1"/>
  <c r="BO2099" i="1" l="1"/>
  <c r="BP2098" i="1" s="1"/>
  <c r="BQ2098" i="1" s="1"/>
  <c r="BN2100" i="1"/>
  <c r="BR2098" i="1"/>
  <c r="BO2100" i="1" l="1"/>
  <c r="BP2099" i="1" s="1"/>
  <c r="BQ2099" i="1" s="1"/>
  <c r="BN2101" i="1"/>
  <c r="BR2099" i="1"/>
  <c r="BO2101" i="1" l="1"/>
  <c r="BP2100" i="1" s="1"/>
  <c r="BQ2100" i="1" s="1"/>
  <c r="BN2102" i="1"/>
  <c r="BR2100" i="1"/>
  <c r="BO2102" i="1" l="1"/>
  <c r="BP2101" i="1" s="1"/>
  <c r="BQ2101" i="1" s="1"/>
  <c r="BN2103" i="1"/>
  <c r="BR2101" i="1"/>
  <c r="BO2103" i="1" l="1"/>
  <c r="BP2102" i="1" s="1"/>
  <c r="BQ2102" i="1" s="1"/>
  <c r="BN2104" i="1"/>
  <c r="BR2102" i="1"/>
  <c r="BO2104" i="1" l="1"/>
  <c r="BP2103" i="1" s="1"/>
  <c r="BQ2103" i="1" s="1"/>
  <c r="BN2105" i="1"/>
  <c r="BR2103" i="1"/>
  <c r="BO2105" i="1" l="1"/>
  <c r="BP2104" i="1" s="1"/>
  <c r="BQ2104" i="1" s="1"/>
  <c r="BN2106" i="1"/>
  <c r="BR2104" i="1"/>
  <c r="BO2106" i="1" l="1"/>
  <c r="BP2105" i="1" s="1"/>
  <c r="BQ2105" i="1" s="1"/>
  <c r="BN2107" i="1"/>
  <c r="BR2105" i="1"/>
  <c r="BO2107" i="1" l="1"/>
  <c r="BP2106" i="1" s="1"/>
  <c r="BQ2106" i="1" s="1"/>
  <c r="BN2108" i="1"/>
  <c r="BR2106" i="1"/>
  <c r="BO2108" i="1" l="1"/>
  <c r="BP2107" i="1" s="1"/>
  <c r="BQ2107" i="1" s="1"/>
  <c r="BN2109" i="1"/>
  <c r="BR2107" i="1"/>
  <c r="BO2109" i="1" l="1"/>
  <c r="BP2108" i="1" s="1"/>
  <c r="BQ2108" i="1" s="1"/>
  <c r="BN2110" i="1"/>
  <c r="BR2108" i="1"/>
  <c r="BO2110" i="1" l="1"/>
  <c r="BP2109" i="1" s="1"/>
  <c r="BQ2109" i="1" s="1"/>
  <c r="BN2111" i="1"/>
  <c r="BR2109" i="1"/>
  <c r="BO2111" i="1" l="1"/>
  <c r="BP2110" i="1" s="1"/>
  <c r="BQ2110" i="1" s="1"/>
  <c r="BN2112" i="1"/>
  <c r="BR2110" i="1"/>
  <c r="BO2112" i="1" l="1"/>
  <c r="BP2111" i="1" s="1"/>
  <c r="BQ2111" i="1" s="1"/>
  <c r="BN2113" i="1"/>
  <c r="BR2111" i="1"/>
  <c r="BO2113" i="1" l="1"/>
  <c r="BP2112" i="1" s="1"/>
  <c r="BQ2112" i="1" s="1"/>
  <c r="BN2114" i="1"/>
  <c r="BR2112" i="1"/>
  <c r="BO2114" i="1" l="1"/>
  <c r="BP2113" i="1" s="1"/>
  <c r="BQ2113" i="1" s="1"/>
  <c r="BN2115" i="1"/>
  <c r="BR2113" i="1"/>
  <c r="BO2115" i="1" l="1"/>
  <c r="BP2114" i="1" s="1"/>
  <c r="BQ2114" i="1" s="1"/>
  <c r="BN2116" i="1"/>
  <c r="BR2114" i="1"/>
  <c r="BO2116" i="1" l="1"/>
  <c r="BP2115" i="1" s="1"/>
  <c r="BQ2115" i="1" s="1"/>
  <c r="BN2117" i="1"/>
  <c r="BR2115" i="1"/>
  <c r="BO2117" i="1" l="1"/>
  <c r="BP2116" i="1" s="1"/>
  <c r="BQ2116" i="1" s="1"/>
  <c r="BN2118" i="1"/>
  <c r="BR2116" i="1"/>
  <c r="BO2118" i="1" l="1"/>
  <c r="BP2117" i="1" s="1"/>
  <c r="BQ2117" i="1" s="1"/>
  <c r="BN2119" i="1"/>
  <c r="BR2117" i="1"/>
  <c r="BO2119" i="1" l="1"/>
  <c r="BP2118" i="1" s="1"/>
  <c r="BQ2118" i="1" s="1"/>
  <c r="BN2120" i="1"/>
  <c r="BR2118" i="1"/>
  <c r="BO2120" i="1" l="1"/>
  <c r="BP2119" i="1" s="1"/>
  <c r="BQ2119" i="1" s="1"/>
  <c r="BN2121" i="1"/>
  <c r="BR2119" i="1"/>
  <c r="BO2121" i="1" l="1"/>
  <c r="BP2120" i="1" s="1"/>
  <c r="BQ2120" i="1" s="1"/>
  <c r="BN2122" i="1"/>
  <c r="BR2120" i="1"/>
  <c r="BO2122" i="1" l="1"/>
  <c r="BP2121" i="1" s="1"/>
  <c r="BQ2121" i="1" s="1"/>
  <c r="BN2123" i="1"/>
  <c r="BR2121" i="1"/>
  <c r="BO2123" i="1" l="1"/>
  <c r="BP2122" i="1" s="1"/>
  <c r="BQ2122" i="1" s="1"/>
  <c r="BN2124" i="1"/>
  <c r="BR2122" i="1"/>
  <c r="BO2124" i="1" l="1"/>
  <c r="BP2123" i="1" s="1"/>
  <c r="BQ2123" i="1" s="1"/>
  <c r="BN2125" i="1"/>
  <c r="BR2123" i="1"/>
  <c r="BO2125" i="1" l="1"/>
  <c r="BP2124" i="1" s="1"/>
  <c r="BQ2124" i="1" s="1"/>
  <c r="BN2126" i="1"/>
  <c r="BR2124" i="1"/>
  <c r="BO2126" i="1" l="1"/>
  <c r="BP2125" i="1" s="1"/>
  <c r="BQ2125" i="1" s="1"/>
  <c r="BN2127" i="1"/>
  <c r="BR2125" i="1"/>
  <c r="BO2127" i="1" l="1"/>
  <c r="BP2126" i="1" s="1"/>
  <c r="BQ2126" i="1" s="1"/>
  <c r="BN2128" i="1"/>
  <c r="BR2126" i="1"/>
  <c r="BO2128" i="1" l="1"/>
  <c r="BP2127" i="1" s="1"/>
  <c r="BQ2127" i="1" s="1"/>
  <c r="BN2129" i="1"/>
  <c r="BR2127" i="1"/>
  <c r="BO2129" i="1" l="1"/>
  <c r="BP2128" i="1" s="1"/>
  <c r="BQ2128" i="1" s="1"/>
  <c r="BN2130" i="1"/>
  <c r="BR2128" i="1"/>
  <c r="BO2130" i="1" l="1"/>
  <c r="BP2129" i="1" s="1"/>
  <c r="BQ2129" i="1" s="1"/>
  <c r="BN2131" i="1"/>
  <c r="BR2129" i="1"/>
  <c r="BO2131" i="1" l="1"/>
  <c r="BP2130" i="1" s="1"/>
  <c r="BQ2130" i="1" s="1"/>
  <c r="BN2132" i="1"/>
  <c r="BR2130" i="1"/>
  <c r="BO2132" i="1" l="1"/>
  <c r="BP2131" i="1" s="1"/>
  <c r="BQ2131" i="1" s="1"/>
  <c r="BN2133" i="1"/>
  <c r="BR2131" i="1"/>
  <c r="BO2133" i="1" l="1"/>
  <c r="BP2132" i="1" s="1"/>
  <c r="BQ2132" i="1" s="1"/>
  <c r="BN2134" i="1"/>
  <c r="BR2132" i="1"/>
  <c r="BO2134" i="1" l="1"/>
  <c r="BP2133" i="1" s="1"/>
  <c r="BQ2133" i="1" s="1"/>
  <c r="BN2135" i="1"/>
  <c r="BR2133" i="1"/>
  <c r="BO2135" i="1" l="1"/>
  <c r="BP2134" i="1" s="1"/>
  <c r="BQ2134" i="1" s="1"/>
  <c r="BN2136" i="1"/>
  <c r="BR2134" i="1"/>
  <c r="BO2136" i="1" l="1"/>
  <c r="BP2135" i="1" s="1"/>
  <c r="BQ2135" i="1" s="1"/>
  <c r="BN2137" i="1"/>
  <c r="BR2135" i="1"/>
  <c r="BO2137" i="1" l="1"/>
  <c r="BP2136" i="1" s="1"/>
  <c r="BQ2136" i="1" s="1"/>
  <c r="BN2138" i="1"/>
  <c r="BR2136" i="1"/>
  <c r="BO2138" i="1" l="1"/>
  <c r="BP2137" i="1" s="1"/>
  <c r="BQ2137" i="1" s="1"/>
  <c r="BN2139" i="1"/>
  <c r="BR2137" i="1"/>
  <c r="BO2139" i="1" l="1"/>
  <c r="BP2138" i="1" s="1"/>
  <c r="BQ2138" i="1" s="1"/>
  <c r="BN2140" i="1"/>
  <c r="BR2138" i="1"/>
  <c r="BO2140" i="1" l="1"/>
  <c r="BP2139" i="1" s="1"/>
  <c r="BQ2139" i="1" s="1"/>
  <c r="BN2141" i="1"/>
  <c r="BR2139" i="1"/>
  <c r="BO2141" i="1" l="1"/>
  <c r="BP2140" i="1" s="1"/>
  <c r="BQ2140" i="1" s="1"/>
  <c r="BN2142" i="1"/>
  <c r="BR2140" i="1"/>
  <c r="BO2142" i="1" l="1"/>
  <c r="BP2141" i="1" s="1"/>
  <c r="BQ2141" i="1" s="1"/>
  <c r="BN2143" i="1"/>
  <c r="BR2141" i="1"/>
  <c r="BO2143" i="1" l="1"/>
  <c r="BP2142" i="1" s="1"/>
  <c r="BQ2142" i="1" s="1"/>
  <c r="BN2144" i="1"/>
  <c r="BR2142" i="1"/>
  <c r="BO2144" i="1" l="1"/>
  <c r="BP2143" i="1" s="1"/>
  <c r="BQ2143" i="1" s="1"/>
  <c r="BN2145" i="1"/>
  <c r="BR2143" i="1"/>
  <c r="BO2145" i="1" l="1"/>
  <c r="BP2144" i="1" s="1"/>
  <c r="BQ2144" i="1" s="1"/>
  <c r="BN2146" i="1"/>
  <c r="BR2144" i="1"/>
  <c r="BO2146" i="1" l="1"/>
  <c r="BP2145" i="1" s="1"/>
  <c r="BQ2145" i="1" s="1"/>
  <c r="BN2147" i="1"/>
  <c r="BR2145" i="1"/>
  <c r="BO2147" i="1" l="1"/>
  <c r="BP2146" i="1" s="1"/>
  <c r="BQ2146" i="1" s="1"/>
  <c r="BN2148" i="1"/>
  <c r="BR2146" i="1"/>
  <c r="BO2148" i="1" l="1"/>
  <c r="BP2147" i="1" s="1"/>
  <c r="BQ2147" i="1" s="1"/>
  <c r="BN2149" i="1"/>
  <c r="BR2147" i="1"/>
  <c r="BO2149" i="1" l="1"/>
  <c r="BP2148" i="1" s="1"/>
  <c r="BQ2148" i="1" s="1"/>
  <c r="BN2150" i="1"/>
  <c r="BR2148" i="1"/>
  <c r="BO2150" i="1" l="1"/>
  <c r="BP2149" i="1" s="1"/>
  <c r="BQ2149" i="1" s="1"/>
  <c r="BN2151" i="1"/>
  <c r="BR2149" i="1"/>
  <c r="BO2151" i="1" l="1"/>
  <c r="BP2150" i="1" s="1"/>
  <c r="BQ2150" i="1" s="1"/>
  <c r="BN2152" i="1"/>
  <c r="BR2150" i="1"/>
  <c r="BO2152" i="1" l="1"/>
  <c r="BP2151" i="1" s="1"/>
  <c r="BQ2151" i="1" s="1"/>
  <c r="BN2153" i="1"/>
  <c r="BR2151" i="1"/>
  <c r="BO2153" i="1" l="1"/>
  <c r="BP2152" i="1" s="1"/>
  <c r="BQ2152" i="1" s="1"/>
  <c r="BN2154" i="1"/>
  <c r="BR2152" i="1"/>
  <c r="BO2154" i="1" l="1"/>
  <c r="BP2153" i="1" s="1"/>
  <c r="BQ2153" i="1" s="1"/>
  <c r="BN2155" i="1"/>
  <c r="BR2153" i="1"/>
  <c r="BO2155" i="1" l="1"/>
  <c r="BP2154" i="1" s="1"/>
  <c r="BQ2154" i="1" s="1"/>
  <c r="BN2156" i="1"/>
  <c r="BR2154" i="1"/>
  <c r="BO2156" i="1" l="1"/>
  <c r="BP2155" i="1" s="1"/>
  <c r="BQ2155" i="1" s="1"/>
  <c r="BN2157" i="1"/>
  <c r="BR2155" i="1"/>
  <c r="BO2157" i="1" l="1"/>
  <c r="BP2156" i="1" s="1"/>
  <c r="BQ2156" i="1" s="1"/>
  <c r="BN2158" i="1"/>
  <c r="BR2156" i="1"/>
  <c r="BO2158" i="1" l="1"/>
  <c r="BP2157" i="1" s="1"/>
  <c r="BQ2157" i="1" s="1"/>
  <c r="BN2159" i="1"/>
  <c r="BR2157" i="1"/>
  <c r="BO2159" i="1" l="1"/>
  <c r="BP2158" i="1" s="1"/>
  <c r="BQ2158" i="1" s="1"/>
  <c r="BN2160" i="1"/>
  <c r="BR2158" i="1"/>
  <c r="BO2160" i="1" l="1"/>
  <c r="BP2159" i="1" s="1"/>
  <c r="BQ2159" i="1" s="1"/>
  <c r="BN2161" i="1"/>
  <c r="BR2159" i="1"/>
  <c r="BO2161" i="1" l="1"/>
  <c r="BP2160" i="1" s="1"/>
  <c r="BQ2160" i="1" s="1"/>
  <c r="BN2162" i="1"/>
  <c r="BR2160" i="1"/>
  <c r="BO2162" i="1" l="1"/>
  <c r="BP2161" i="1" s="1"/>
  <c r="BQ2161" i="1" s="1"/>
  <c r="BN2163" i="1"/>
  <c r="BR2161" i="1"/>
  <c r="BO2163" i="1" l="1"/>
  <c r="BP2162" i="1" s="1"/>
  <c r="BQ2162" i="1" s="1"/>
  <c r="BN2164" i="1"/>
  <c r="BR2162" i="1"/>
  <c r="BO2164" i="1" l="1"/>
  <c r="BP2163" i="1" s="1"/>
  <c r="BQ2163" i="1" s="1"/>
  <c r="BN2165" i="1"/>
  <c r="BR2163" i="1"/>
  <c r="BO2165" i="1" l="1"/>
  <c r="BP2164" i="1" s="1"/>
  <c r="BQ2164" i="1" s="1"/>
  <c r="BN2166" i="1"/>
  <c r="BR2164" i="1"/>
  <c r="BO2166" i="1" l="1"/>
  <c r="BP2165" i="1" s="1"/>
  <c r="BQ2165" i="1" s="1"/>
  <c r="BN2167" i="1"/>
  <c r="BR2165" i="1"/>
  <c r="BO2167" i="1" l="1"/>
  <c r="BP2166" i="1" s="1"/>
  <c r="BQ2166" i="1" s="1"/>
  <c r="BN2168" i="1"/>
  <c r="BR2166" i="1"/>
  <c r="BO2168" i="1" l="1"/>
  <c r="BP2167" i="1" s="1"/>
  <c r="BQ2167" i="1" s="1"/>
  <c r="BN2169" i="1"/>
  <c r="BR2167" i="1"/>
  <c r="BO2169" i="1" l="1"/>
  <c r="BP2168" i="1" s="1"/>
  <c r="BQ2168" i="1" s="1"/>
  <c r="BN2170" i="1"/>
  <c r="BR2168" i="1"/>
  <c r="BO2170" i="1" l="1"/>
  <c r="BP2169" i="1" s="1"/>
  <c r="BQ2169" i="1" s="1"/>
  <c r="BN2171" i="1"/>
  <c r="BR2169" i="1"/>
  <c r="BO2171" i="1" l="1"/>
  <c r="BP2170" i="1" s="1"/>
  <c r="BN2172" i="1"/>
  <c r="BR2170" i="1"/>
  <c r="BQ2170" i="1"/>
  <c r="BO2172" i="1" l="1"/>
  <c r="BP2171" i="1" s="1"/>
  <c r="BQ2171" i="1" s="1"/>
  <c r="BN2173" i="1"/>
  <c r="BR2171" i="1"/>
  <c r="BO2173" i="1" l="1"/>
  <c r="BP2172" i="1" s="1"/>
  <c r="BQ2172" i="1" s="1"/>
  <c r="BN2174" i="1"/>
  <c r="BR2172" i="1"/>
  <c r="BO2174" i="1" l="1"/>
  <c r="BP2173" i="1" s="1"/>
  <c r="BQ2173" i="1" s="1"/>
  <c r="BN2175" i="1"/>
  <c r="BR2173" i="1"/>
  <c r="BO2175" i="1" l="1"/>
  <c r="BP2174" i="1" s="1"/>
  <c r="BQ2174" i="1" s="1"/>
  <c r="BN2176" i="1"/>
  <c r="BR2174" i="1"/>
  <c r="BO2176" i="1" l="1"/>
  <c r="BP2175" i="1" s="1"/>
  <c r="BQ2175" i="1" s="1"/>
  <c r="BN2177" i="1"/>
  <c r="BR2175" i="1"/>
  <c r="BO2177" i="1" l="1"/>
  <c r="BP2176" i="1" s="1"/>
  <c r="BQ2176" i="1" s="1"/>
  <c r="BN2178" i="1"/>
  <c r="BR2176" i="1"/>
  <c r="BO2178" i="1" l="1"/>
  <c r="BP2177" i="1" s="1"/>
  <c r="BQ2177" i="1" s="1"/>
  <c r="BN2179" i="1"/>
  <c r="BR2177" i="1"/>
  <c r="BO2179" i="1" l="1"/>
  <c r="BP2178" i="1" s="1"/>
  <c r="BQ2178" i="1" s="1"/>
  <c r="BN2180" i="1"/>
  <c r="BR2178" i="1"/>
  <c r="BO2180" i="1" l="1"/>
  <c r="BP2179" i="1" s="1"/>
  <c r="BQ2179" i="1" s="1"/>
  <c r="BN2181" i="1"/>
  <c r="BR2179" i="1"/>
  <c r="BO2181" i="1" l="1"/>
  <c r="BP2180" i="1" s="1"/>
  <c r="BQ2180" i="1" s="1"/>
  <c r="BN2182" i="1"/>
  <c r="BR2180" i="1"/>
  <c r="BO2182" i="1" l="1"/>
  <c r="BP2181" i="1" s="1"/>
  <c r="BQ2181" i="1" s="1"/>
  <c r="BN2183" i="1"/>
  <c r="BR2181" i="1"/>
  <c r="BO2183" i="1" l="1"/>
  <c r="BP2182" i="1" s="1"/>
  <c r="BQ2182" i="1" s="1"/>
  <c r="BN2184" i="1"/>
  <c r="BR2182" i="1"/>
  <c r="BO2184" i="1" l="1"/>
  <c r="BP2183" i="1" s="1"/>
  <c r="BQ2183" i="1" s="1"/>
  <c r="BN2185" i="1"/>
  <c r="BR2183" i="1"/>
  <c r="BO2185" i="1" l="1"/>
  <c r="BP2184" i="1" s="1"/>
  <c r="BQ2184" i="1" s="1"/>
  <c r="BN2186" i="1"/>
  <c r="BR2184" i="1"/>
  <c r="BO2186" i="1" l="1"/>
  <c r="BP2185" i="1" s="1"/>
  <c r="BQ2185" i="1" s="1"/>
  <c r="BN2187" i="1"/>
  <c r="BR2185" i="1"/>
  <c r="BO2187" i="1" l="1"/>
  <c r="BP2186" i="1" s="1"/>
  <c r="BQ2186" i="1" s="1"/>
  <c r="BN2188" i="1"/>
  <c r="BR2186" i="1"/>
  <c r="BO2188" i="1" l="1"/>
  <c r="BP2187" i="1" s="1"/>
  <c r="BQ2187" i="1" s="1"/>
  <c r="BN2189" i="1"/>
  <c r="BR2187" i="1"/>
  <c r="BO2189" i="1" l="1"/>
  <c r="BP2188" i="1" s="1"/>
  <c r="BQ2188" i="1" s="1"/>
  <c r="BN2190" i="1"/>
  <c r="BR2188" i="1"/>
  <c r="BO2190" i="1" l="1"/>
  <c r="BP2189" i="1" s="1"/>
  <c r="BQ2189" i="1" s="1"/>
  <c r="BN2191" i="1"/>
  <c r="BR2189" i="1"/>
  <c r="BO2191" i="1" l="1"/>
  <c r="BP2190" i="1" s="1"/>
  <c r="BQ2190" i="1" s="1"/>
  <c r="BN2192" i="1"/>
  <c r="BR2190" i="1"/>
  <c r="BO2192" i="1" l="1"/>
  <c r="BP2191" i="1" s="1"/>
  <c r="BQ2191" i="1" s="1"/>
  <c r="BN2193" i="1"/>
  <c r="BR2191" i="1"/>
  <c r="BO2193" i="1" l="1"/>
  <c r="BP2192" i="1" s="1"/>
  <c r="BQ2192" i="1" s="1"/>
  <c r="BN2194" i="1"/>
  <c r="BR2192" i="1"/>
  <c r="BO2194" i="1" l="1"/>
  <c r="BP2193" i="1" s="1"/>
  <c r="BQ2193" i="1" s="1"/>
  <c r="BN2195" i="1"/>
  <c r="BR2193" i="1"/>
  <c r="BO2195" i="1" l="1"/>
  <c r="BP2194" i="1" s="1"/>
  <c r="BQ2194" i="1" s="1"/>
  <c r="BN2196" i="1"/>
  <c r="BR2194" i="1"/>
  <c r="BO2196" i="1" l="1"/>
  <c r="BP2195" i="1" s="1"/>
  <c r="BQ2195" i="1" s="1"/>
  <c r="BN2197" i="1"/>
  <c r="BR2195" i="1"/>
  <c r="BO2197" i="1" l="1"/>
  <c r="BP2196" i="1" s="1"/>
  <c r="BQ2196" i="1" s="1"/>
  <c r="BN2198" i="1"/>
  <c r="BR2196" i="1"/>
  <c r="BO2198" i="1" l="1"/>
  <c r="BP2197" i="1" s="1"/>
  <c r="BQ2197" i="1" s="1"/>
  <c r="BN2199" i="1"/>
  <c r="BR2197" i="1"/>
  <c r="BO2199" i="1" l="1"/>
  <c r="BP2198" i="1" s="1"/>
  <c r="BQ2198" i="1" s="1"/>
  <c r="BN2200" i="1"/>
  <c r="BR2198" i="1"/>
  <c r="BO2200" i="1" l="1"/>
  <c r="BP2199" i="1" s="1"/>
  <c r="BQ2199" i="1" s="1"/>
  <c r="BN2201" i="1"/>
  <c r="BR2199" i="1"/>
  <c r="BO2201" i="1" l="1"/>
  <c r="BP2200" i="1" s="1"/>
  <c r="BQ2200" i="1" s="1"/>
  <c r="BN2202" i="1"/>
  <c r="BR2200" i="1"/>
  <c r="BO2202" i="1" l="1"/>
  <c r="BP2201" i="1" s="1"/>
  <c r="BQ2201" i="1" s="1"/>
  <c r="BN2203" i="1"/>
  <c r="BR2201" i="1"/>
  <c r="BO2203" i="1" l="1"/>
  <c r="BP2202" i="1" s="1"/>
  <c r="BQ2202" i="1" s="1"/>
  <c r="BN2204" i="1"/>
  <c r="BR2202" i="1"/>
  <c r="BO2204" i="1" l="1"/>
  <c r="BP2203" i="1" s="1"/>
  <c r="BQ2203" i="1" s="1"/>
  <c r="BN2205" i="1"/>
  <c r="BR2203" i="1"/>
  <c r="BO2205" i="1" l="1"/>
  <c r="BP2204" i="1" s="1"/>
  <c r="BQ2204" i="1" s="1"/>
  <c r="BN2206" i="1"/>
  <c r="BR2204" i="1"/>
  <c r="BO2206" i="1" l="1"/>
  <c r="BP2205" i="1" s="1"/>
  <c r="BQ2205" i="1" s="1"/>
  <c r="BN2207" i="1"/>
  <c r="BR2205" i="1"/>
  <c r="BO2207" i="1" l="1"/>
  <c r="BP2206" i="1" s="1"/>
  <c r="BQ2206" i="1" s="1"/>
  <c r="BN2208" i="1"/>
  <c r="BR2206" i="1"/>
  <c r="BO2208" i="1" l="1"/>
  <c r="BP2207" i="1" s="1"/>
  <c r="BQ2207" i="1" s="1"/>
  <c r="BN2209" i="1"/>
  <c r="BR2207" i="1"/>
  <c r="BO2209" i="1" l="1"/>
  <c r="BP2208" i="1" s="1"/>
  <c r="BQ2208" i="1" s="1"/>
  <c r="BN2210" i="1"/>
  <c r="BR2208" i="1"/>
  <c r="BO2210" i="1" l="1"/>
  <c r="BP2209" i="1" s="1"/>
  <c r="BQ2209" i="1" s="1"/>
  <c r="BN2211" i="1"/>
  <c r="BR2209" i="1"/>
  <c r="BO2211" i="1" l="1"/>
  <c r="BP2210" i="1" s="1"/>
  <c r="BQ2210" i="1" s="1"/>
  <c r="BN2212" i="1"/>
  <c r="BR2210" i="1"/>
  <c r="BO2212" i="1" l="1"/>
  <c r="BP2211" i="1" s="1"/>
  <c r="BQ2211" i="1" s="1"/>
  <c r="BN2213" i="1"/>
  <c r="BR2211" i="1"/>
  <c r="BO2213" i="1" l="1"/>
  <c r="BP2212" i="1" s="1"/>
  <c r="BQ2212" i="1" s="1"/>
  <c r="BN2214" i="1"/>
  <c r="BR2212" i="1"/>
  <c r="BO2214" i="1" l="1"/>
  <c r="BP2213" i="1" s="1"/>
  <c r="BQ2213" i="1" s="1"/>
  <c r="BN2215" i="1"/>
  <c r="BR2213" i="1"/>
  <c r="BO2215" i="1" l="1"/>
  <c r="BP2214" i="1" s="1"/>
  <c r="BQ2214" i="1" s="1"/>
  <c r="BN2216" i="1"/>
  <c r="BR2214" i="1"/>
  <c r="BO2216" i="1" l="1"/>
  <c r="BP2215" i="1" s="1"/>
  <c r="BQ2215" i="1" s="1"/>
  <c r="BN2217" i="1"/>
  <c r="BR2215" i="1"/>
  <c r="BO2217" i="1" l="1"/>
  <c r="BP2216" i="1" s="1"/>
  <c r="BQ2216" i="1" s="1"/>
  <c r="BN2218" i="1"/>
  <c r="BR2216" i="1"/>
  <c r="BO2218" i="1" l="1"/>
  <c r="BP2217" i="1" s="1"/>
  <c r="BQ2217" i="1" s="1"/>
  <c r="BN2219" i="1"/>
  <c r="BR2217" i="1"/>
  <c r="BO2219" i="1" l="1"/>
  <c r="BP2218" i="1" s="1"/>
  <c r="BQ2218" i="1" s="1"/>
  <c r="BN2220" i="1"/>
  <c r="BR2218" i="1"/>
  <c r="BO2220" i="1" l="1"/>
  <c r="BP2219" i="1" s="1"/>
  <c r="BQ2219" i="1" s="1"/>
  <c r="BN2221" i="1"/>
  <c r="BR2219" i="1"/>
  <c r="BO2221" i="1" l="1"/>
  <c r="BP2220" i="1" s="1"/>
  <c r="BQ2220" i="1" s="1"/>
  <c r="BN2222" i="1"/>
  <c r="BR2220" i="1"/>
  <c r="BO2222" i="1" l="1"/>
  <c r="BP2221" i="1" s="1"/>
  <c r="BQ2221" i="1" s="1"/>
  <c r="BN2223" i="1"/>
  <c r="BR2221" i="1"/>
  <c r="BO2223" i="1" l="1"/>
  <c r="BP2222" i="1" s="1"/>
  <c r="BQ2222" i="1" s="1"/>
  <c r="BN2224" i="1"/>
  <c r="BR2222" i="1"/>
  <c r="BO2224" i="1" l="1"/>
  <c r="BP2223" i="1" s="1"/>
  <c r="BQ2223" i="1" s="1"/>
  <c r="BN2225" i="1"/>
  <c r="BR2223" i="1"/>
  <c r="BO2225" i="1" l="1"/>
  <c r="BP2224" i="1" s="1"/>
  <c r="BQ2224" i="1" s="1"/>
  <c r="BN2226" i="1"/>
  <c r="BR2224" i="1"/>
  <c r="BO2226" i="1" l="1"/>
  <c r="BP2225" i="1" s="1"/>
  <c r="BQ2225" i="1" s="1"/>
  <c r="BN2227" i="1"/>
  <c r="BR2225" i="1"/>
  <c r="BO2227" i="1" l="1"/>
  <c r="BP2226" i="1" s="1"/>
  <c r="BQ2226" i="1" s="1"/>
  <c r="BN2228" i="1"/>
  <c r="BR2226" i="1"/>
  <c r="BO2228" i="1" l="1"/>
  <c r="BP2227" i="1" s="1"/>
  <c r="BQ2227" i="1" s="1"/>
  <c r="BN2229" i="1"/>
  <c r="BR2227" i="1"/>
  <c r="BO2229" i="1" l="1"/>
  <c r="BP2228" i="1" s="1"/>
  <c r="BQ2228" i="1" s="1"/>
  <c r="BN2230" i="1"/>
  <c r="BR2228" i="1"/>
  <c r="BO2230" i="1" l="1"/>
  <c r="BP2229" i="1" s="1"/>
  <c r="BQ2229" i="1" s="1"/>
  <c r="BN2231" i="1"/>
  <c r="BR2229" i="1"/>
  <c r="BO2231" i="1" l="1"/>
  <c r="BP2230" i="1" s="1"/>
  <c r="BQ2230" i="1" s="1"/>
  <c r="BN2232" i="1"/>
  <c r="BR2230" i="1"/>
  <c r="BO2232" i="1" l="1"/>
  <c r="BP2231" i="1" s="1"/>
  <c r="BQ2231" i="1" s="1"/>
  <c r="BN2233" i="1"/>
  <c r="BR2231" i="1"/>
  <c r="BO2233" i="1" l="1"/>
  <c r="BP2232" i="1" s="1"/>
  <c r="BQ2232" i="1" s="1"/>
  <c r="BN2234" i="1"/>
  <c r="BR2232" i="1"/>
  <c r="BO2234" i="1" l="1"/>
  <c r="BP2233" i="1" s="1"/>
  <c r="BQ2233" i="1" s="1"/>
  <c r="BN2235" i="1"/>
  <c r="BR2233" i="1"/>
  <c r="BO2235" i="1" l="1"/>
  <c r="BP2234" i="1" s="1"/>
  <c r="BQ2234" i="1" s="1"/>
  <c r="BN2236" i="1"/>
  <c r="BR2234" i="1"/>
  <c r="BO2236" i="1" l="1"/>
  <c r="BP2235" i="1" s="1"/>
  <c r="BQ2235" i="1" s="1"/>
  <c r="BN2237" i="1"/>
  <c r="BR2235" i="1"/>
  <c r="BO2237" i="1" l="1"/>
  <c r="BP2236" i="1" s="1"/>
  <c r="BQ2236" i="1" s="1"/>
  <c r="BN2238" i="1"/>
  <c r="BR2236" i="1"/>
  <c r="BO2238" i="1" l="1"/>
  <c r="BP2237" i="1" s="1"/>
  <c r="BQ2237" i="1" s="1"/>
  <c r="BN2239" i="1"/>
  <c r="BR2237" i="1"/>
  <c r="BO2239" i="1" l="1"/>
  <c r="BP2238" i="1" s="1"/>
  <c r="BQ2238" i="1" s="1"/>
  <c r="BN2240" i="1"/>
  <c r="BR2238" i="1"/>
  <c r="BO2240" i="1" l="1"/>
  <c r="BP2239" i="1" s="1"/>
  <c r="BQ2239" i="1" s="1"/>
  <c r="BN2241" i="1"/>
  <c r="BR2239" i="1"/>
  <c r="BO2241" i="1" l="1"/>
  <c r="BP2240" i="1" s="1"/>
  <c r="BQ2240" i="1" s="1"/>
  <c r="BN2242" i="1"/>
  <c r="BR2240" i="1"/>
  <c r="BO2242" i="1" l="1"/>
  <c r="BP2241" i="1" s="1"/>
  <c r="BQ2241" i="1" s="1"/>
  <c r="BN2243" i="1"/>
  <c r="BR2241" i="1"/>
  <c r="BO2243" i="1" l="1"/>
  <c r="BP2242" i="1" s="1"/>
  <c r="BQ2242" i="1" s="1"/>
  <c r="BN2244" i="1"/>
  <c r="BR2242" i="1"/>
  <c r="BO2244" i="1" l="1"/>
  <c r="BP2243" i="1" s="1"/>
  <c r="BQ2243" i="1" s="1"/>
  <c r="BN2245" i="1"/>
  <c r="BR2243" i="1"/>
  <c r="BO2245" i="1" l="1"/>
  <c r="BP2244" i="1" s="1"/>
  <c r="BQ2244" i="1" s="1"/>
  <c r="BN2246" i="1"/>
  <c r="BR2244" i="1"/>
  <c r="BO2246" i="1" l="1"/>
  <c r="BP2245" i="1" s="1"/>
  <c r="BQ2245" i="1" s="1"/>
  <c r="BN2247" i="1"/>
  <c r="BR2245" i="1"/>
  <c r="BO2247" i="1" l="1"/>
  <c r="BP2246" i="1" s="1"/>
  <c r="BQ2246" i="1" s="1"/>
  <c r="BN2248" i="1"/>
  <c r="BR2246" i="1"/>
  <c r="BO2248" i="1" l="1"/>
  <c r="BP2247" i="1" s="1"/>
  <c r="BQ2247" i="1" s="1"/>
  <c r="BN2249" i="1"/>
  <c r="BR2247" i="1"/>
  <c r="BO2249" i="1" l="1"/>
  <c r="BP2248" i="1" s="1"/>
  <c r="BQ2248" i="1" s="1"/>
  <c r="BN2250" i="1"/>
  <c r="BR2248" i="1"/>
  <c r="BO2250" i="1" l="1"/>
  <c r="BP2249" i="1" s="1"/>
  <c r="BQ2249" i="1" s="1"/>
  <c r="BN2251" i="1"/>
  <c r="BR2249" i="1"/>
  <c r="BO2251" i="1" l="1"/>
  <c r="BP2250" i="1" s="1"/>
  <c r="BQ2250" i="1" s="1"/>
  <c r="BN2252" i="1"/>
  <c r="BR2250" i="1"/>
  <c r="BO2252" i="1" l="1"/>
  <c r="BP2251" i="1" s="1"/>
  <c r="BQ2251" i="1" s="1"/>
  <c r="BN2253" i="1"/>
  <c r="BR2251" i="1"/>
  <c r="BO2253" i="1" l="1"/>
  <c r="BP2252" i="1" s="1"/>
  <c r="BQ2252" i="1" s="1"/>
  <c r="BN2254" i="1"/>
  <c r="BR2252" i="1"/>
  <c r="BO2254" i="1" l="1"/>
  <c r="BP2253" i="1" s="1"/>
  <c r="BQ2253" i="1" s="1"/>
  <c r="BN2255" i="1"/>
  <c r="BR2253" i="1"/>
  <c r="BO2255" i="1" l="1"/>
  <c r="BP2254" i="1" s="1"/>
  <c r="BQ2254" i="1" s="1"/>
  <c r="BN2256" i="1"/>
  <c r="BR2254" i="1"/>
  <c r="BO2256" i="1" l="1"/>
  <c r="BP2255" i="1" s="1"/>
  <c r="BQ2255" i="1" s="1"/>
  <c r="BN2257" i="1"/>
  <c r="BR2255" i="1"/>
  <c r="BO2257" i="1" l="1"/>
  <c r="BP2256" i="1" s="1"/>
  <c r="BQ2256" i="1" s="1"/>
  <c r="BN2258" i="1"/>
  <c r="BR2256" i="1"/>
  <c r="BO2258" i="1" l="1"/>
  <c r="BP2257" i="1" s="1"/>
  <c r="BQ2257" i="1" s="1"/>
  <c r="BN2259" i="1"/>
  <c r="BR2257" i="1"/>
  <c r="BO2259" i="1" l="1"/>
  <c r="BP2258" i="1" s="1"/>
  <c r="BQ2258" i="1" s="1"/>
  <c r="BN2260" i="1"/>
  <c r="BR2258" i="1"/>
  <c r="BO2260" i="1" l="1"/>
  <c r="BP2259" i="1" s="1"/>
  <c r="BQ2259" i="1" s="1"/>
  <c r="BN2261" i="1"/>
  <c r="BR2259" i="1"/>
  <c r="BO2261" i="1" l="1"/>
  <c r="BP2260" i="1" s="1"/>
  <c r="BQ2260" i="1" s="1"/>
  <c r="BN2262" i="1"/>
  <c r="BR2260" i="1"/>
  <c r="BO2262" i="1" l="1"/>
  <c r="BP2261" i="1" s="1"/>
  <c r="BQ2261" i="1" s="1"/>
  <c r="BN2263" i="1"/>
  <c r="BR2261" i="1"/>
  <c r="BO2263" i="1" l="1"/>
  <c r="BP2262" i="1" s="1"/>
  <c r="BQ2262" i="1" s="1"/>
  <c r="BN2264" i="1"/>
  <c r="BR2262" i="1"/>
  <c r="BO2264" i="1" l="1"/>
  <c r="BP2263" i="1" s="1"/>
  <c r="BQ2263" i="1" s="1"/>
  <c r="BN2265" i="1"/>
  <c r="BR2263" i="1"/>
  <c r="BO2265" i="1" l="1"/>
  <c r="BP2264" i="1" s="1"/>
  <c r="BQ2264" i="1" s="1"/>
  <c r="BN2266" i="1"/>
  <c r="BR2264" i="1"/>
  <c r="BO2266" i="1" l="1"/>
  <c r="BP2265" i="1" s="1"/>
  <c r="BQ2265" i="1" s="1"/>
  <c r="BN2267" i="1"/>
  <c r="BR2265" i="1"/>
  <c r="BO2267" i="1" l="1"/>
  <c r="BP2266" i="1" s="1"/>
  <c r="BQ2266" i="1" s="1"/>
  <c r="BN2268" i="1"/>
  <c r="BR2266" i="1"/>
  <c r="BO2268" i="1" l="1"/>
  <c r="BP2267" i="1" s="1"/>
  <c r="BQ2267" i="1" s="1"/>
  <c r="BN2269" i="1"/>
  <c r="BR2267" i="1"/>
  <c r="BO2269" i="1" l="1"/>
  <c r="BP2268" i="1" s="1"/>
  <c r="BQ2268" i="1" s="1"/>
  <c r="BN2270" i="1"/>
  <c r="BR2268" i="1"/>
  <c r="BO2270" i="1" l="1"/>
  <c r="BP2269" i="1" s="1"/>
  <c r="BQ2269" i="1" s="1"/>
  <c r="BN2271" i="1"/>
  <c r="BR2269" i="1"/>
  <c r="BO2271" i="1" l="1"/>
  <c r="BP2270" i="1" s="1"/>
  <c r="BQ2270" i="1" s="1"/>
  <c r="BN2272" i="1"/>
  <c r="BR2270" i="1"/>
  <c r="BO2272" i="1" l="1"/>
  <c r="BP2271" i="1" s="1"/>
  <c r="BQ2271" i="1" s="1"/>
  <c r="BN2273" i="1"/>
  <c r="BR2271" i="1"/>
  <c r="BO2273" i="1" l="1"/>
  <c r="BP2272" i="1" s="1"/>
  <c r="BQ2272" i="1" s="1"/>
  <c r="BN2274" i="1"/>
  <c r="BR2272" i="1"/>
  <c r="BO2274" i="1" l="1"/>
  <c r="BP2273" i="1" s="1"/>
  <c r="BQ2273" i="1" s="1"/>
  <c r="BN2275" i="1"/>
  <c r="BR2273" i="1"/>
  <c r="BO2275" i="1" l="1"/>
  <c r="BP2274" i="1" s="1"/>
  <c r="BQ2274" i="1" s="1"/>
  <c r="BN2276" i="1"/>
  <c r="BR2274" i="1"/>
  <c r="BO2276" i="1" l="1"/>
  <c r="BP2275" i="1" s="1"/>
  <c r="BQ2275" i="1" s="1"/>
  <c r="BN2277" i="1"/>
  <c r="BR2275" i="1"/>
  <c r="BO2277" i="1" l="1"/>
  <c r="BP2276" i="1" s="1"/>
  <c r="BQ2276" i="1" s="1"/>
  <c r="BN2278" i="1"/>
  <c r="BR2276" i="1"/>
  <c r="BO2278" i="1" l="1"/>
  <c r="BP2277" i="1" s="1"/>
  <c r="BQ2277" i="1" s="1"/>
  <c r="BN2279" i="1"/>
  <c r="BR2277" i="1"/>
  <c r="BO2279" i="1" l="1"/>
  <c r="BP2278" i="1" s="1"/>
  <c r="BQ2278" i="1" s="1"/>
  <c r="BN2280" i="1"/>
  <c r="BR2278" i="1"/>
  <c r="BO2280" i="1" l="1"/>
  <c r="BP2279" i="1" s="1"/>
  <c r="BQ2279" i="1" s="1"/>
  <c r="BN2281" i="1"/>
  <c r="BR2279" i="1"/>
  <c r="BO2281" i="1" l="1"/>
  <c r="BP2280" i="1" s="1"/>
  <c r="BQ2280" i="1" s="1"/>
  <c r="BN2282" i="1"/>
  <c r="BR2280" i="1"/>
  <c r="BO2282" i="1" l="1"/>
  <c r="BP2281" i="1" s="1"/>
  <c r="BQ2281" i="1" s="1"/>
  <c r="BN2283" i="1"/>
  <c r="BR2281" i="1"/>
  <c r="BO2283" i="1" l="1"/>
  <c r="BP2282" i="1" s="1"/>
  <c r="BQ2282" i="1" s="1"/>
  <c r="BN2284" i="1"/>
  <c r="BR2282" i="1"/>
  <c r="BO2284" i="1" l="1"/>
  <c r="BP2283" i="1" s="1"/>
  <c r="BQ2283" i="1" s="1"/>
  <c r="BN2285" i="1"/>
  <c r="BR2283" i="1"/>
  <c r="BO2285" i="1" l="1"/>
  <c r="BP2284" i="1" s="1"/>
  <c r="BQ2284" i="1" s="1"/>
  <c r="BN2286" i="1"/>
  <c r="BR2284" i="1"/>
  <c r="BO2286" i="1" l="1"/>
  <c r="BP2285" i="1" s="1"/>
  <c r="BN2287" i="1"/>
  <c r="BR2285" i="1"/>
  <c r="BQ2285" i="1"/>
  <c r="BO2287" i="1" l="1"/>
  <c r="BP2286" i="1" s="1"/>
  <c r="BN2288" i="1"/>
  <c r="BR2286" i="1"/>
  <c r="BQ2286" i="1"/>
  <c r="BO2288" i="1" l="1"/>
  <c r="BP2287" i="1" s="1"/>
  <c r="BN2289" i="1"/>
  <c r="BR2287" i="1"/>
  <c r="BQ2287" i="1"/>
  <c r="BO2289" i="1" l="1"/>
  <c r="BP2288" i="1" s="1"/>
  <c r="BQ2288" i="1" s="1"/>
  <c r="BN2290" i="1"/>
  <c r="BR2288" i="1"/>
  <c r="BO2290" i="1" l="1"/>
  <c r="BP2289" i="1" s="1"/>
  <c r="BQ2289" i="1" s="1"/>
  <c r="BN2291" i="1"/>
  <c r="BR2289" i="1"/>
  <c r="BO2291" i="1" l="1"/>
  <c r="BP2290" i="1" s="1"/>
  <c r="BQ2290" i="1" s="1"/>
  <c r="BN2292" i="1"/>
  <c r="BR2290" i="1"/>
  <c r="BO2292" i="1" l="1"/>
  <c r="BP2291" i="1" s="1"/>
  <c r="BQ2291" i="1" s="1"/>
  <c r="BN2293" i="1"/>
  <c r="BR2291" i="1"/>
  <c r="BO2293" i="1" l="1"/>
  <c r="BP2292" i="1" s="1"/>
  <c r="BQ2292" i="1" s="1"/>
  <c r="BN2294" i="1"/>
  <c r="BR2292" i="1"/>
  <c r="BO2294" i="1" l="1"/>
  <c r="BP2293" i="1" s="1"/>
  <c r="BQ2293" i="1" s="1"/>
  <c r="BN2295" i="1"/>
  <c r="BR2293" i="1"/>
  <c r="BO2295" i="1" l="1"/>
  <c r="BP2294" i="1" s="1"/>
  <c r="BQ2294" i="1" s="1"/>
  <c r="BN2296" i="1"/>
  <c r="BR2294" i="1"/>
  <c r="BO2296" i="1" l="1"/>
  <c r="BP2295" i="1" s="1"/>
  <c r="BQ2295" i="1" s="1"/>
  <c r="BN2297" i="1"/>
  <c r="BR2295" i="1"/>
  <c r="BO2297" i="1" l="1"/>
  <c r="BP2296" i="1" s="1"/>
  <c r="BQ2296" i="1" s="1"/>
  <c r="BN2298" i="1"/>
  <c r="BR2296" i="1"/>
  <c r="BO2298" i="1" l="1"/>
  <c r="BP2297" i="1" s="1"/>
  <c r="BQ2297" i="1" s="1"/>
  <c r="BN2299" i="1"/>
  <c r="BR2297" i="1"/>
  <c r="BO2299" i="1" l="1"/>
  <c r="BP2298" i="1" s="1"/>
  <c r="BQ2298" i="1" s="1"/>
  <c r="BN2300" i="1"/>
  <c r="BR2298" i="1"/>
  <c r="BO2300" i="1" l="1"/>
  <c r="BP2299" i="1" s="1"/>
  <c r="BQ2299" i="1" s="1"/>
  <c r="BN2301" i="1"/>
  <c r="BR2299" i="1"/>
  <c r="BO2301" i="1" l="1"/>
  <c r="BP2300" i="1" s="1"/>
  <c r="BQ2300" i="1" s="1"/>
  <c r="BN2302" i="1"/>
  <c r="BR2300" i="1"/>
  <c r="BO2302" i="1" l="1"/>
  <c r="BP2301" i="1" s="1"/>
  <c r="BN2303" i="1"/>
  <c r="BR2301" i="1"/>
  <c r="BQ2301" i="1"/>
  <c r="BO2303" i="1" l="1"/>
  <c r="BP2302" i="1" s="1"/>
  <c r="BQ2302" i="1" s="1"/>
  <c r="BN2304" i="1"/>
  <c r="BR2302" i="1"/>
  <c r="BO2304" i="1" l="1"/>
  <c r="BP2303" i="1" s="1"/>
  <c r="BQ2303" i="1" s="1"/>
  <c r="BN2305" i="1"/>
  <c r="BR2303" i="1"/>
  <c r="BO2305" i="1" l="1"/>
  <c r="BP2304" i="1" s="1"/>
  <c r="BQ2304" i="1" s="1"/>
  <c r="BN2306" i="1"/>
  <c r="BR2304" i="1"/>
  <c r="BO2306" i="1" l="1"/>
  <c r="BP2305" i="1" s="1"/>
  <c r="BQ2305" i="1" s="1"/>
  <c r="BN2307" i="1"/>
  <c r="BR2305" i="1"/>
  <c r="BO2307" i="1" l="1"/>
  <c r="BP2306" i="1" s="1"/>
  <c r="BQ2306" i="1" s="1"/>
  <c r="BN2308" i="1"/>
  <c r="BR2306" i="1"/>
  <c r="BO2308" i="1" l="1"/>
  <c r="BP2307" i="1" s="1"/>
  <c r="BQ2307" i="1" s="1"/>
  <c r="BN2309" i="1"/>
  <c r="BR2307" i="1"/>
  <c r="BO2309" i="1" l="1"/>
  <c r="BP2308" i="1" s="1"/>
  <c r="BQ2308" i="1" s="1"/>
  <c r="BN2310" i="1"/>
  <c r="BR2308" i="1"/>
  <c r="BO2310" i="1" l="1"/>
  <c r="BP2309" i="1" s="1"/>
  <c r="BQ2309" i="1" s="1"/>
  <c r="BN2311" i="1"/>
  <c r="BR2309" i="1"/>
  <c r="BO2311" i="1" l="1"/>
  <c r="BP2310" i="1" s="1"/>
  <c r="BQ2310" i="1" s="1"/>
  <c r="BN2312" i="1"/>
  <c r="BR2310" i="1"/>
  <c r="BO2312" i="1" l="1"/>
  <c r="BP2311" i="1" s="1"/>
  <c r="BQ2311" i="1" s="1"/>
  <c r="BN2313" i="1"/>
  <c r="BR2311" i="1"/>
  <c r="BO2313" i="1" l="1"/>
  <c r="BP2312" i="1" s="1"/>
  <c r="BQ2312" i="1" s="1"/>
  <c r="BN2314" i="1"/>
  <c r="BR2312" i="1"/>
  <c r="BO2314" i="1" l="1"/>
  <c r="BP2313" i="1" s="1"/>
  <c r="BQ2313" i="1" s="1"/>
  <c r="BN2315" i="1"/>
  <c r="BR2313" i="1"/>
  <c r="BO2315" i="1" l="1"/>
  <c r="BP2314" i="1" s="1"/>
  <c r="BQ2314" i="1" s="1"/>
  <c r="BN2316" i="1"/>
  <c r="BR2314" i="1"/>
  <c r="BO2316" i="1" l="1"/>
  <c r="BP2315" i="1" s="1"/>
  <c r="BQ2315" i="1" s="1"/>
  <c r="BN2317" i="1"/>
  <c r="BR2315" i="1"/>
  <c r="BO2317" i="1" l="1"/>
  <c r="BP2316" i="1" s="1"/>
  <c r="BQ2316" i="1" s="1"/>
  <c r="BN2318" i="1"/>
  <c r="BR2316" i="1"/>
  <c r="BO2318" i="1" l="1"/>
  <c r="BP2317" i="1" s="1"/>
  <c r="BQ2317" i="1" s="1"/>
  <c r="BN2319" i="1"/>
  <c r="BR2317" i="1"/>
  <c r="BO2319" i="1" l="1"/>
  <c r="BP2318" i="1" s="1"/>
  <c r="BQ2318" i="1" s="1"/>
  <c r="BN2320" i="1"/>
  <c r="BR2318" i="1"/>
  <c r="BO2320" i="1" l="1"/>
  <c r="BP2319" i="1" s="1"/>
  <c r="BQ2319" i="1" s="1"/>
  <c r="BN2321" i="1"/>
  <c r="BR2319" i="1"/>
  <c r="BO2321" i="1" l="1"/>
  <c r="BP2320" i="1" s="1"/>
  <c r="BQ2320" i="1" s="1"/>
  <c r="BN2322" i="1"/>
  <c r="BR2320" i="1"/>
  <c r="BO2322" i="1" l="1"/>
  <c r="BP2321" i="1" s="1"/>
  <c r="BQ2321" i="1" s="1"/>
  <c r="BN2323" i="1"/>
  <c r="BR2321" i="1"/>
  <c r="BO2323" i="1" l="1"/>
  <c r="BP2322" i="1" s="1"/>
  <c r="BQ2322" i="1" s="1"/>
  <c r="BN2324" i="1"/>
  <c r="BR2322" i="1"/>
  <c r="BO2324" i="1" l="1"/>
  <c r="BP2323" i="1" s="1"/>
  <c r="BQ2323" i="1" s="1"/>
  <c r="BN2325" i="1"/>
  <c r="BR2323" i="1"/>
  <c r="BO2325" i="1" l="1"/>
  <c r="BP2324" i="1" s="1"/>
  <c r="BQ2324" i="1" s="1"/>
  <c r="BN2326" i="1"/>
  <c r="BR2324" i="1"/>
  <c r="BO2326" i="1" l="1"/>
  <c r="BP2325" i="1" s="1"/>
  <c r="BQ2325" i="1" s="1"/>
  <c r="BN2327" i="1"/>
  <c r="BR2325" i="1"/>
  <c r="BO2327" i="1" l="1"/>
  <c r="BP2326" i="1" s="1"/>
  <c r="BQ2326" i="1" s="1"/>
  <c r="BN2328" i="1"/>
  <c r="BR2326" i="1"/>
  <c r="BO2328" i="1" l="1"/>
  <c r="BP2327" i="1" s="1"/>
  <c r="BQ2327" i="1" s="1"/>
  <c r="BN2329" i="1"/>
  <c r="BR2327" i="1"/>
  <c r="BO2329" i="1" l="1"/>
  <c r="BP2328" i="1" s="1"/>
  <c r="BQ2328" i="1" s="1"/>
  <c r="BN2330" i="1"/>
  <c r="BR2328" i="1"/>
  <c r="BO2330" i="1" l="1"/>
  <c r="BP2329" i="1" s="1"/>
  <c r="BQ2329" i="1" s="1"/>
  <c r="BN2331" i="1"/>
  <c r="BR2329" i="1"/>
  <c r="BO2331" i="1" l="1"/>
  <c r="BP2330" i="1" s="1"/>
  <c r="BQ2330" i="1" s="1"/>
  <c r="BN2332" i="1"/>
  <c r="BR2330" i="1"/>
  <c r="BO2332" i="1" l="1"/>
  <c r="BP2331" i="1" s="1"/>
  <c r="BQ2331" i="1" s="1"/>
  <c r="BN2333" i="1"/>
  <c r="BR2331" i="1"/>
  <c r="BO2333" i="1" l="1"/>
  <c r="BP2332" i="1" s="1"/>
  <c r="BQ2332" i="1" s="1"/>
  <c r="BN2334" i="1"/>
  <c r="BR2332" i="1"/>
  <c r="BO2334" i="1" l="1"/>
  <c r="BP2333" i="1" s="1"/>
  <c r="BQ2333" i="1" s="1"/>
  <c r="BN2335" i="1"/>
  <c r="BR2333" i="1"/>
  <c r="BO2335" i="1" l="1"/>
  <c r="BP2334" i="1" s="1"/>
  <c r="BQ2334" i="1" s="1"/>
  <c r="BN2336" i="1"/>
  <c r="BR2334" i="1"/>
  <c r="BO2336" i="1" l="1"/>
  <c r="BP2335" i="1" s="1"/>
  <c r="BQ2335" i="1" s="1"/>
  <c r="BN2337" i="1"/>
  <c r="BR2335" i="1"/>
  <c r="BO2337" i="1" l="1"/>
  <c r="BP2336" i="1" s="1"/>
  <c r="BQ2336" i="1" s="1"/>
  <c r="BN2338" i="1"/>
  <c r="BR2336" i="1"/>
  <c r="BO2338" i="1" l="1"/>
  <c r="BP2337" i="1" s="1"/>
  <c r="BN2339" i="1"/>
  <c r="BR2337" i="1"/>
  <c r="BQ2337" i="1"/>
  <c r="BO2339" i="1" l="1"/>
  <c r="BP2338" i="1" s="1"/>
  <c r="BQ2338" i="1" s="1"/>
  <c r="BN2340" i="1"/>
  <c r="BR2338" i="1"/>
  <c r="BO2340" i="1" l="1"/>
  <c r="BP2339" i="1" s="1"/>
  <c r="BQ2339" i="1" s="1"/>
  <c r="BN2341" i="1"/>
  <c r="BR2339" i="1"/>
  <c r="BO2341" i="1" l="1"/>
  <c r="BP2340" i="1" s="1"/>
  <c r="BQ2340" i="1" s="1"/>
  <c r="BN2342" i="1"/>
  <c r="BR2340" i="1"/>
  <c r="BO2342" i="1" l="1"/>
  <c r="BP2341" i="1" s="1"/>
  <c r="BQ2341" i="1" s="1"/>
  <c r="BN2343" i="1"/>
  <c r="BR2341" i="1"/>
  <c r="BO2343" i="1" l="1"/>
  <c r="BP2342" i="1" s="1"/>
  <c r="BQ2342" i="1" s="1"/>
  <c r="BN2344" i="1"/>
  <c r="BR2342" i="1"/>
  <c r="BO2344" i="1" l="1"/>
  <c r="BP2343" i="1" s="1"/>
  <c r="BQ2343" i="1" s="1"/>
  <c r="BN2345" i="1"/>
  <c r="BR2343" i="1"/>
  <c r="BO2345" i="1" l="1"/>
  <c r="BP2344" i="1" s="1"/>
  <c r="BQ2344" i="1" s="1"/>
  <c r="BN2346" i="1"/>
  <c r="BR2344" i="1"/>
  <c r="BO2346" i="1" l="1"/>
  <c r="BP2345" i="1" s="1"/>
  <c r="BQ2345" i="1" s="1"/>
  <c r="BN2347" i="1"/>
  <c r="BR2345" i="1"/>
  <c r="BO2347" i="1" l="1"/>
  <c r="BP2346" i="1" s="1"/>
  <c r="BQ2346" i="1" s="1"/>
  <c r="BN2348" i="1"/>
  <c r="BR2346" i="1"/>
  <c r="BO2348" i="1" l="1"/>
  <c r="BP2347" i="1" s="1"/>
  <c r="BQ2347" i="1" s="1"/>
  <c r="BN2349" i="1"/>
  <c r="BR2347" i="1"/>
  <c r="BO2349" i="1" l="1"/>
  <c r="BP2348" i="1" s="1"/>
  <c r="BQ2348" i="1" s="1"/>
  <c r="BN2350" i="1"/>
  <c r="BR2348" i="1"/>
  <c r="BO2350" i="1" l="1"/>
  <c r="BP2349" i="1" s="1"/>
  <c r="BQ2349" i="1" s="1"/>
  <c r="BN2351" i="1"/>
  <c r="BR2349" i="1"/>
  <c r="BO2351" i="1" l="1"/>
  <c r="BP2350" i="1" s="1"/>
  <c r="BQ2350" i="1" s="1"/>
  <c r="BN2352" i="1"/>
  <c r="BR2350" i="1"/>
  <c r="BO2352" i="1" l="1"/>
  <c r="BP2351" i="1" s="1"/>
  <c r="BQ2351" i="1" s="1"/>
  <c r="BN2353" i="1"/>
  <c r="BR2351" i="1"/>
  <c r="BO2353" i="1" l="1"/>
  <c r="BP2352" i="1" s="1"/>
  <c r="BQ2352" i="1" s="1"/>
  <c r="BN2354" i="1"/>
  <c r="BR2352" i="1"/>
  <c r="BO2354" i="1" l="1"/>
  <c r="BP2353" i="1" s="1"/>
  <c r="BQ2353" i="1" s="1"/>
  <c r="BN2355" i="1"/>
  <c r="BR2353" i="1"/>
  <c r="BO2355" i="1" l="1"/>
  <c r="BP2354" i="1" s="1"/>
  <c r="BQ2354" i="1" s="1"/>
  <c r="BN2356" i="1"/>
  <c r="BR2354" i="1"/>
  <c r="BO2356" i="1" l="1"/>
  <c r="BP2355" i="1" s="1"/>
  <c r="BQ2355" i="1" s="1"/>
  <c r="BN2357" i="1"/>
  <c r="BR2355" i="1"/>
  <c r="BO2357" i="1" l="1"/>
  <c r="BP2356" i="1" s="1"/>
  <c r="BQ2356" i="1" s="1"/>
  <c r="BN2358" i="1"/>
  <c r="BR2356" i="1"/>
  <c r="BO2358" i="1" l="1"/>
  <c r="BP2357" i="1" s="1"/>
  <c r="BQ2357" i="1" s="1"/>
  <c r="BN2359" i="1"/>
  <c r="BR2357" i="1"/>
  <c r="BO2359" i="1" l="1"/>
  <c r="BP2358" i="1" s="1"/>
  <c r="BQ2358" i="1" s="1"/>
  <c r="BN2360" i="1"/>
  <c r="BR2358" i="1"/>
  <c r="BO2360" i="1" l="1"/>
  <c r="BP2359" i="1" s="1"/>
  <c r="BQ2359" i="1" s="1"/>
  <c r="BN2361" i="1"/>
  <c r="BR2359" i="1"/>
  <c r="BO2361" i="1" l="1"/>
  <c r="BP2360" i="1" s="1"/>
  <c r="BQ2360" i="1" s="1"/>
  <c r="BN2362" i="1"/>
  <c r="BR2360" i="1"/>
  <c r="BO2362" i="1" l="1"/>
  <c r="BP2361" i="1" s="1"/>
  <c r="BQ2361" i="1" s="1"/>
  <c r="BN2363" i="1"/>
  <c r="BR2361" i="1"/>
  <c r="BO2363" i="1" l="1"/>
  <c r="BP2362" i="1" s="1"/>
  <c r="BQ2362" i="1" s="1"/>
  <c r="BN2364" i="1"/>
  <c r="BR2362" i="1"/>
  <c r="BO2364" i="1" l="1"/>
  <c r="BP2363" i="1" s="1"/>
  <c r="BQ2363" i="1" s="1"/>
  <c r="BN2365" i="1"/>
  <c r="BR2363" i="1"/>
  <c r="BO2365" i="1" l="1"/>
  <c r="BP2364" i="1" s="1"/>
  <c r="BQ2364" i="1" s="1"/>
  <c r="BN2366" i="1"/>
  <c r="BR2364" i="1"/>
  <c r="BO2366" i="1" l="1"/>
  <c r="BP2365" i="1" s="1"/>
  <c r="BQ2365" i="1" s="1"/>
  <c r="BN2367" i="1"/>
  <c r="BR2365" i="1"/>
  <c r="BO2367" i="1" l="1"/>
  <c r="BP2366" i="1" s="1"/>
  <c r="BQ2366" i="1" s="1"/>
  <c r="BN2368" i="1"/>
  <c r="BR2366" i="1"/>
  <c r="BO2368" i="1" l="1"/>
  <c r="BP2367" i="1" s="1"/>
  <c r="BQ2367" i="1" s="1"/>
  <c r="BN2369" i="1"/>
  <c r="BR2367" i="1"/>
  <c r="BO2369" i="1" l="1"/>
  <c r="BP2368" i="1" s="1"/>
  <c r="BQ2368" i="1" s="1"/>
  <c r="BN2370" i="1"/>
  <c r="BR2368" i="1"/>
  <c r="BO2370" i="1" l="1"/>
  <c r="BP2369" i="1" s="1"/>
  <c r="BQ2369" i="1" s="1"/>
  <c r="BN2371" i="1"/>
  <c r="BR2369" i="1"/>
  <c r="BO2371" i="1" l="1"/>
  <c r="BP2370" i="1" s="1"/>
  <c r="BQ2370" i="1" s="1"/>
  <c r="BN2372" i="1"/>
  <c r="BR2370" i="1"/>
  <c r="BO2372" i="1" l="1"/>
  <c r="BP2371" i="1" s="1"/>
  <c r="BQ2371" i="1" s="1"/>
  <c r="BN2373" i="1"/>
  <c r="BR2371" i="1"/>
  <c r="BO2373" i="1" l="1"/>
  <c r="BP2372" i="1" s="1"/>
  <c r="BQ2372" i="1" s="1"/>
  <c r="BN2374" i="1"/>
  <c r="BR2372" i="1"/>
  <c r="BO2374" i="1" l="1"/>
  <c r="BP2373" i="1" s="1"/>
  <c r="BQ2373" i="1" s="1"/>
  <c r="BN2375" i="1"/>
  <c r="BR2373" i="1"/>
  <c r="BO2375" i="1" l="1"/>
  <c r="BP2374" i="1" s="1"/>
  <c r="BQ2374" i="1" s="1"/>
  <c r="BN2376" i="1"/>
  <c r="BR2374" i="1"/>
  <c r="BO2376" i="1" l="1"/>
  <c r="BP2375" i="1" s="1"/>
  <c r="BQ2375" i="1" s="1"/>
  <c r="BN2377" i="1"/>
  <c r="BR2375" i="1"/>
  <c r="BO2377" i="1" l="1"/>
  <c r="BP2376" i="1" s="1"/>
  <c r="BQ2376" i="1" s="1"/>
  <c r="BN2378" i="1"/>
  <c r="BR2376" i="1"/>
  <c r="BO2378" i="1" l="1"/>
  <c r="BP2377" i="1" s="1"/>
  <c r="BQ2377" i="1" s="1"/>
  <c r="BN2379" i="1"/>
  <c r="BR2377" i="1"/>
  <c r="BO2379" i="1" l="1"/>
  <c r="BP2378" i="1" s="1"/>
  <c r="BQ2378" i="1" s="1"/>
  <c r="BN2380" i="1"/>
  <c r="BR2378" i="1"/>
  <c r="BO2380" i="1" l="1"/>
  <c r="BP2379" i="1" s="1"/>
  <c r="BQ2379" i="1" s="1"/>
  <c r="BN2381" i="1"/>
  <c r="BR2379" i="1"/>
  <c r="BO2381" i="1" l="1"/>
  <c r="BP2380" i="1" s="1"/>
  <c r="BQ2380" i="1" s="1"/>
  <c r="BN2382" i="1"/>
  <c r="BR2380" i="1"/>
  <c r="BO2382" i="1" l="1"/>
  <c r="BP2381" i="1" s="1"/>
  <c r="BQ2381" i="1" s="1"/>
  <c r="BN2383" i="1"/>
  <c r="BR2381" i="1"/>
  <c r="BO2383" i="1" l="1"/>
  <c r="BP2382" i="1" s="1"/>
  <c r="BQ2382" i="1" s="1"/>
  <c r="BN2384" i="1"/>
  <c r="BR2382" i="1"/>
  <c r="BO2384" i="1" l="1"/>
  <c r="BP2383" i="1" s="1"/>
  <c r="BN2385" i="1"/>
  <c r="BR2383" i="1"/>
  <c r="BQ2383" i="1"/>
  <c r="BO2385" i="1" l="1"/>
  <c r="BP2384" i="1" s="1"/>
  <c r="BQ2384" i="1" s="1"/>
  <c r="BN2386" i="1"/>
  <c r="BR2384" i="1"/>
  <c r="BO2386" i="1" l="1"/>
  <c r="BP2385" i="1" s="1"/>
  <c r="BQ2385" i="1" s="1"/>
  <c r="BN2387" i="1"/>
  <c r="BR2385" i="1"/>
  <c r="BO2387" i="1" l="1"/>
  <c r="BP2386" i="1" s="1"/>
  <c r="BQ2386" i="1" s="1"/>
  <c r="BN2388" i="1"/>
  <c r="BR2386" i="1"/>
  <c r="BO2388" i="1" l="1"/>
  <c r="BP2387" i="1" s="1"/>
  <c r="BQ2387" i="1" s="1"/>
  <c r="BN2389" i="1"/>
  <c r="BR2387" i="1"/>
  <c r="BO2389" i="1" l="1"/>
  <c r="BP2388" i="1" s="1"/>
  <c r="BQ2388" i="1" s="1"/>
  <c r="BN2390" i="1"/>
  <c r="BR2388" i="1"/>
  <c r="BO2390" i="1" l="1"/>
  <c r="BP2389" i="1" s="1"/>
  <c r="BQ2389" i="1" s="1"/>
  <c r="BN2391" i="1"/>
  <c r="BR2389" i="1"/>
  <c r="BO2391" i="1" l="1"/>
  <c r="BP2390" i="1" s="1"/>
  <c r="BQ2390" i="1" s="1"/>
  <c r="BN2392" i="1"/>
  <c r="BR2390" i="1"/>
  <c r="BO2392" i="1" l="1"/>
  <c r="BP2391" i="1" s="1"/>
  <c r="BQ2391" i="1" s="1"/>
  <c r="BN2393" i="1"/>
  <c r="BR2391" i="1"/>
  <c r="BO2393" i="1" l="1"/>
  <c r="BP2392" i="1" s="1"/>
  <c r="BQ2392" i="1" s="1"/>
  <c r="BN2394" i="1"/>
  <c r="BR2392" i="1"/>
  <c r="BO2394" i="1" l="1"/>
  <c r="BP2393" i="1" s="1"/>
  <c r="BQ2393" i="1" s="1"/>
  <c r="BN2395" i="1"/>
  <c r="BR2393" i="1"/>
  <c r="BO2395" i="1" l="1"/>
  <c r="BP2394" i="1" s="1"/>
  <c r="BN2396" i="1"/>
  <c r="BR2394" i="1"/>
  <c r="BQ2394" i="1"/>
  <c r="BO2396" i="1" l="1"/>
  <c r="BP2395" i="1" s="1"/>
  <c r="BQ2395" i="1" s="1"/>
  <c r="BN2397" i="1"/>
  <c r="BR2395" i="1"/>
  <c r="BO2397" i="1" l="1"/>
  <c r="BP2396" i="1" s="1"/>
  <c r="BQ2396" i="1" s="1"/>
  <c r="BN2398" i="1"/>
  <c r="BR2396" i="1"/>
  <c r="BO2398" i="1" l="1"/>
  <c r="BP2397" i="1" s="1"/>
  <c r="BQ2397" i="1" s="1"/>
  <c r="BN2399" i="1"/>
  <c r="BR2397" i="1"/>
  <c r="BO2399" i="1" l="1"/>
  <c r="BP2398" i="1" s="1"/>
  <c r="BQ2398" i="1" s="1"/>
  <c r="BN2400" i="1"/>
  <c r="BR2398" i="1"/>
  <c r="BO2400" i="1" l="1"/>
  <c r="BP2399" i="1" s="1"/>
  <c r="BQ2399" i="1" s="1"/>
  <c r="BN2401" i="1"/>
  <c r="BR2399" i="1"/>
  <c r="BO2401" i="1" l="1"/>
  <c r="BP2400" i="1" s="1"/>
  <c r="BQ2400" i="1" s="1"/>
  <c r="BN2402" i="1"/>
  <c r="BR2400" i="1"/>
  <c r="BO2402" i="1" l="1"/>
  <c r="BP2401" i="1" s="1"/>
  <c r="BQ2401" i="1" s="1"/>
  <c r="BN2403" i="1"/>
  <c r="BR2401" i="1"/>
  <c r="BO2403" i="1" l="1"/>
  <c r="BP2402" i="1" s="1"/>
  <c r="BQ2402" i="1" s="1"/>
  <c r="BN2404" i="1"/>
  <c r="BR2402" i="1"/>
  <c r="BO2404" i="1" l="1"/>
  <c r="BP2403" i="1" s="1"/>
  <c r="BQ2403" i="1" s="1"/>
  <c r="BN2405" i="1"/>
  <c r="BR2403" i="1"/>
  <c r="BO2405" i="1" l="1"/>
  <c r="BP2404" i="1" s="1"/>
  <c r="BQ2404" i="1" s="1"/>
  <c r="BN2406" i="1"/>
  <c r="BR2404" i="1"/>
  <c r="BO2406" i="1" l="1"/>
  <c r="BP2405" i="1" s="1"/>
  <c r="BQ2405" i="1" s="1"/>
  <c r="BN2407" i="1"/>
  <c r="BR2405" i="1"/>
  <c r="BO2407" i="1" l="1"/>
  <c r="BP2406" i="1" s="1"/>
  <c r="BQ2406" i="1" s="1"/>
  <c r="BN2408" i="1"/>
  <c r="BR2406" i="1"/>
  <c r="BO2408" i="1" l="1"/>
  <c r="BP2407" i="1" s="1"/>
  <c r="BQ2407" i="1" s="1"/>
  <c r="BN2409" i="1"/>
  <c r="BR2407" i="1"/>
  <c r="BO2409" i="1" l="1"/>
  <c r="BP2408" i="1" s="1"/>
  <c r="BQ2408" i="1" s="1"/>
  <c r="BN2410" i="1"/>
  <c r="BR2408" i="1"/>
  <c r="BO2410" i="1" l="1"/>
  <c r="BP2409" i="1" s="1"/>
  <c r="BQ2409" i="1" s="1"/>
  <c r="BN2411" i="1"/>
  <c r="BR2409" i="1"/>
  <c r="BO2411" i="1" l="1"/>
  <c r="BP2410" i="1" s="1"/>
  <c r="BQ2410" i="1" s="1"/>
  <c r="BN2412" i="1"/>
  <c r="BR2410" i="1"/>
  <c r="BO2412" i="1" l="1"/>
  <c r="BP2411" i="1" s="1"/>
  <c r="BQ2411" i="1" s="1"/>
  <c r="BN2413" i="1"/>
  <c r="BR2411" i="1"/>
  <c r="BO2413" i="1" l="1"/>
  <c r="BP2412" i="1" s="1"/>
  <c r="BQ2412" i="1" s="1"/>
  <c r="BN2414" i="1"/>
  <c r="BR2412" i="1"/>
  <c r="BO2414" i="1" l="1"/>
  <c r="BP2413" i="1" s="1"/>
  <c r="BQ2413" i="1" s="1"/>
  <c r="BN2415" i="1"/>
  <c r="BR2413" i="1"/>
  <c r="BO2415" i="1" l="1"/>
  <c r="BP2414" i="1" s="1"/>
  <c r="BQ2414" i="1" s="1"/>
  <c r="BN2416" i="1"/>
  <c r="BR2414" i="1"/>
  <c r="BO2416" i="1" l="1"/>
  <c r="BP2415" i="1" s="1"/>
  <c r="BN2417" i="1"/>
  <c r="BR2415" i="1"/>
  <c r="BQ2415" i="1"/>
  <c r="BO2417" i="1" l="1"/>
  <c r="BP2416" i="1" s="1"/>
  <c r="BN2418" i="1"/>
  <c r="BQ2416" i="1"/>
  <c r="BR2416" i="1"/>
  <c r="BO2418" i="1" l="1"/>
  <c r="BP2417" i="1" s="1"/>
  <c r="BN2419" i="1"/>
  <c r="BR2417" i="1"/>
  <c r="BQ2417" i="1"/>
  <c r="BO2419" i="1" l="1"/>
  <c r="BP2418" i="1" s="1"/>
  <c r="BQ2418" i="1" s="1"/>
  <c r="BN2420" i="1"/>
  <c r="BR2418" i="1"/>
  <c r="BO2420" i="1" l="1"/>
  <c r="BP2419" i="1" s="1"/>
  <c r="BQ2419" i="1" s="1"/>
  <c r="BN2421" i="1"/>
  <c r="BR2419" i="1"/>
  <c r="BO2421" i="1" l="1"/>
  <c r="BP2420" i="1" s="1"/>
  <c r="BQ2420" i="1" s="1"/>
  <c r="BN2422" i="1"/>
  <c r="BR2420" i="1"/>
  <c r="BO2422" i="1" l="1"/>
  <c r="BP2421" i="1" s="1"/>
  <c r="BQ2421" i="1" s="1"/>
  <c r="BN2423" i="1"/>
  <c r="BR2421" i="1"/>
  <c r="BO2423" i="1" l="1"/>
  <c r="BP2422" i="1" s="1"/>
  <c r="BQ2422" i="1" s="1"/>
  <c r="BN2424" i="1"/>
  <c r="BR2422" i="1"/>
  <c r="BO2424" i="1" l="1"/>
  <c r="BP2423" i="1" s="1"/>
  <c r="BQ2423" i="1" s="1"/>
  <c r="BN2425" i="1"/>
  <c r="BR2423" i="1"/>
  <c r="BO2425" i="1" l="1"/>
  <c r="BP2424" i="1" s="1"/>
  <c r="BQ2424" i="1" s="1"/>
  <c r="BN2426" i="1"/>
  <c r="BR2424" i="1"/>
  <c r="BO2426" i="1" l="1"/>
  <c r="BP2425" i="1" s="1"/>
  <c r="BQ2425" i="1" s="1"/>
  <c r="BN2427" i="1"/>
  <c r="BR2425" i="1"/>
  <c r="BO2427" i="1" l="1"/>
  <c r="BP2426" i="1" s="1"/>
  <c r="BQ2426" i="1" s="1"/>
  <c r="BN2428" i="1"/>
  <c r="BR2426" i="1"/>
  <c r="BO2428" i="1" l="1"/>
  <c r="BP2427" i="1" s="1"/>
  <c r="BQ2427" i="1" s="1"/>
  <c r="BN2429" i="1"/>
  <c r="BR2427" i="1"/>
  <c r="BO2429" i="1" l="1"/>
  <c r="BP2428" i="1" s="1"/>
  <c r="BQ2428" i="1" s="1"/>
  <c r="BN2430" i="1"/>
  <c r="BR2428" i="1"/>
  <c r="BO2430" i="1" l="1"/>
  <c r="BP2429" i="1" s="1"/>
  <c r="BQ2429" i="1" s="1"/>
  <c r="BN2431" i="1"/>
  <c r="BR2429" i="1"/>
  <c r="BO2431" i="1" l="1"/>
  <c r="BP2430" i="1" s="1"/>
  <c r="BQ2430" i="1" s="1"/>
  <c r="BN2432" i="1"/>
  <c r="BR2430" i="1"/>
  <c r="BO2432" i="1" l="1"/>
  <c r="BP2431" i="1" s="1"/>
  <c r="BQ2431" i="1" s="1"/>
  <c r="BN2433" i="1"/>
  <c r="BR2431" i="1"/>
  <c r="BO2433" i="1" l="1"/>
  <c r="BP2432" i="1" s="1"/>
  <c r="BQ2432" i="1" s="1"/>
  <c r="BN2434" i="1"/>
  <c r="BR2432" i="1"/>
  <c r="BO2434" i="1" l="1"/>
  <c r="BP2433" i="1" s="1"/>
  <c r="BN2435" i="1"/>
  <c r="BR2433" i="1"/>
  <c r="BQ2433" i="1"/>
  <c r="BO2435" i="1" l="1"/>
  <c r="BP2434" i="1" s="1"/>
  <c r="BQ2434" i="1" s="1"/>
  <c r="BN2436" i="1"/>
  <c r="BR2434" i="1"/>
  <c r="BO2436" i="1" l="1"/>
  <c r="BP2435" i="1" s="1"/>
  <c r="BQ2435" i="1" s="1"/>
  <c r="BN2437" i="1"/>
  <c r="BR2435" i="1"/>
  <c r="BO2437" i="1" l="1"/>
  <c r="BP2436" i="1" s="1"/>
  <c r="BQ2436" i="1" s="1"/>
  <c r="BN2438" i="1"/>
  <c r="BR2436" i="1"/>
  <c r="BO2438" i="1" l="1"/>
  <c r="BP2437" i="1" s="1"/>
  <c r="BQ2437" i="1" s="1"/>
  <c r="BN2439" i="1"/>
  <c r="BR2437" i="1"/>
  <c r="BO2439" i="1" l="1"/>
  <c r="BP2438" i="1" s="1"/>
  <c r="BQ2438" i="1" s="1"/>
  <c r="BN2440" i="1"/>
  <c r="BR2438" i="1"/>
  <c r="BO2440" i="1" l="1"/>
  <c r="BP2439" i="1" s="1"/>
  <c r="BQ2439" i="1" s="1"/>
  <c r="BN2441" i="1"/>
  <c r="BR2439" i="1"/>
  <c r="BO2441" i="1" l="1"/>
  <c r="BP2440" i="1" s="1"/>
  <c r="BQ2440" i="1" s="1"/>
  <c r="BN2442" i="1"/>
  <c r="BR2440" i="1"/>
  <c r="BO2442" i="1" l="1"/>
  <c r="BP2441" i="1" s="1"/>
  <c r="BQ2441" i="1" s="1"/>
  <c r="BN2443" i="1"/>
  <c r="BR2441" i="1"/>
  <c r="BO2443" i="1" l="1"/>
  <c r="BP2442" i="1" s="1"/>
  <c r="BQ2442" i="1" s="1"/>
  <c r="BN2444" i="1"/>
  <c r="BR2442" i="1"/>
  <c r="BO2444" i="1" l="1"/>
  <c r="BP2443" i="1" s="1"/>
  <c r="BQ2443" i="1" s="1"/>
  <c r="BN2445" i="1"/>
  <c r="BR2443" i="1"/>
  <c r="BO2445" i="1" l="1"/>
  <c r="BP2444" i="1" s="1"/>
  <c r="BQ2444" i="1" s="1"/>
  <c r="BN2446" i="1"/>
  <c r="BR2444" i="1"/>
  <c r="BO2446" i="1" l="1"/>
  <c r="BP2445" i="1" s="1"/>
  <c r="BQ2445" i="1" s="1"/>
  <c r="BN2447" i="1"/>
  <c r="BR2445" i="1"/>
  <c r="BO2447" i="1" l="1"/>
  <c r="BP2446" i="1" s="1"/>
  <c r="BQ2446" i="1" s="1"/>
  <c r="BN2448" i="1"/>
  <c r="BR2446" i="1"/>
  <c r="BO2448" i="1" l="1"/>
  <c r="BP2447" i="1" s="1"/>
  <c r="BQ2447" i="1" s="1"/>
  <c r="BN2449" i="1"/>
  <c r="BR2447" i="1"/>
  <c r="BO2449" i="1" l="1"/>
  <c r="BP2448" i="1" s="1"/>
  <c r="BQ2448" i="1" s="1"/>
  <c r="BN2450" i="1"/>
  <c r="BR2448" i="1"/>
  <c r="BO2450" i="1" l="1"/>
  <c r="BP2449" i="1" s="1"/>
  <c r="BQ2449" i="1" s="1"/>
  <c r="BN2451" i="1"/>
  <c r="BR2449" i="1"/>
  <c r="BO2451" i="1" l="1"/>
  <c r="BP2450" i="1" s="1"/>
  <c r="BQ2450" i="1" s="1"/>
  <c r="BN2452" i="1"/>
  <c r="BR2450" i="1"/>
  <c r="BO2452" i="1" l="1"/>
  <c r="BP2451" i="1" s="1"/>
  <c r="BQ2451" i="1" s="1"/>
  <c r="BN2453" i="1"/>
  <c r="BR2451" i="1"/>
  <c r="BO2453" i="1" l="1"/>
  <c r="BP2452" i="1" s="1"/>
  <c r="BQ2452" i="1" s="1"/>
  <c r="BN2454" i="1"/>
  <c r="BR2452" i="1"/>
  <c r="BO2454" i="1" l="1"/>
  <c r="BP2453" i="1" s="1"/>
  <c r="BQ2453" i="1" s="1"/>
  <c r="BN2455" i="1"/>
  <c r="BR2453" i="1"/>
  <c r="BO2455" i="1" l="1"/>
  <c r="BP2454" i="1" s="1"/>
  <c r="BQ2454" i="1" s="1"/>
  <c r="BN2456" i="1"/>
  <c r="BR2454" i="1"/>
  <c r="BO2456" i="1" l="1"/>
  <c r="BP2455" i="1" s="1"/>
  <c r="BQ2455" i="1" s="1"/>
  <c r="BN2457" i="1"/>
  <c r="BR2455" i="1"/>
  <c r="BO2457" i="1" l="1"/>
  <c r="BP2456" i="1" s="1"/>
  <c r="BQ2456" i="1" s="1"/>
  <c r="BN2458" i="1"/>
  <c r="BR2456" i="1"/>
  <c r="BO2458" i="1" l="1"/>
  <c r="BP2457" i="1" s="1"/>
  <c r="BQ2457" i="1" s="1"/>
  <c r="BN2459" i="1"/>
  <c r="BR2457" i="1"/>
  <c r="BO2459" i="1" l="1"/>
  <c r="BP2458" i="1" s="1"/>
  <c r="BQ2458" i="1" s="1"/>
  <c r="BN2460" i="1"/>
  <c r="BR2458" i="1"/>
  <c r="BO2460" i="1" l="1"/>
  <c r="BP2459" i="1" s="1"/>
  <c r="BN2461" i="1"/>
  <c r="BR2459" i="1"/>
  <c r="BQ2459" i="1"/>
  <c r="BO2461" i="1" l="1"/>
  <c r="BP2460" i="1" s="1"/>
  <c r="BQ2460" i="1" s="1"/>
  <c r="BN2462" i="1"/>
  <c r="BR2460" i="1"/>
  <c r="BO2462" i="1" l="1"/>
  <c r="BP2461" i="1" s="1"/>
  <c r="BQ2461" i="1" s="1"/>
  <c r="BN2463" i="1"/>
  <c r="BR2461" i="1"/>
  <c r="BO2463" i="1" l="1"/>
  <c r="BP2462" i="1" s="1"/>
  <c r="BQ2462" i="1" s="1"/>
  <c r="BN2464" i="1"/>
  <c r="BR2462" i="1"/>
  <c r="BO2464" i="1" l="1"/>
  <c r="BP2463" i="1" s="1"/>
  <c r="BQ2463" i="1" s="1"/>
  <c r="BN2465" i="1"/>
  <c r="BR2463" i="1"/>
  <c r="BO2465" i="1" l="1"/>
  <c r="BP2464" i="1" s="1"/>
  <c r="BQ2464" i="1" s="1"/>
  <c r="BN2466" i="1"/>
  <c r="BR2464" i="1"/>
  <c r="BO2466" i="1" l="1"/>
  <c r="BP2465" i="1" s="1"/>
  <c r="BQ2465" i="1" s="1"/>
  <c r="BN2467" i="1"/>
  <c r="BR2465" i="1"/>
  <c r="BO2467" i="1" l="1"/>
  <c r="BP2466" i="1" s="1"/>
  <c r="BQ2466" i="1" s="1"/>
  <c r="BN2468" i="1"/>
  <c r="BR2466" i="1"/>
  <c r="BO2468" i="1" l="1"/>
  <c r="BP2467" i="1" s="1"/>
  <c r="BQ2467" i="1" s="1"/>
  <c r="BN2469" i="1"/>
  <c r="BR2467" i="1"/>
  <c r="BO2469" i="1" l="1"/>
  <c r="BP2468" i="1" s="1"/>
  <c r="BQ2468" i="1" s="1"/>
  <c r="BN2470" i="1"/>
  <c r="BR2468" i="1"/>
  <c r="BO2470" i="1" l="1"/>
  <c r="BP2469" i="1" s="1"/>
  <c r="BQ2469" i="1" s="1"/>
  <c r="BN2471" i="1"/>
  <c r="BR2469" i="1"/>
  <c r="BO2471" i="1" l="1"/>
  <c r="BP2470" i="1" s="1"/>
  <c r="BQ2470" i="1" s="1"/>
  <c r="BN2472" i="1"/>
  <c r="BR2470" i="1"/>
  <c r="BO2472" i="1" l="1"/>
  <c r="BP2471" i="1" s="1"/>
  <c r="BQ2471" i="1" s="1"/>
  <c r="BN2473" i="1"/>
  <c r="BR2471" i="1"/>
  <c r="BO2473" i="1" l="1"/>
  <c r="BP2472" i="1" s="1"/>
  <c r="BQ2472" i="1" s="1"/>
  <c r="BN2474" i="1"/>
  <c r="BR2472" i="1"/>
  <c r="BO2474" i="1" l="1"/>
  <c r="BP2473" i="1" s="1"/>
  <c r="BQ2473" i="1" s="1"/>
  <c r="BN2475" i="1"/>
  <c r="BR2473" i="1"/>
  <c r="BO2475" i="1" l="1"/>
  <c r="BP2474" i="1" s="1"/>
  <c r="BQ2474" i="1" s="1"/>
  <c r="BN2476" i="1"/>
  <c r="BR2474" i="1"/>
  <c r="BO2476" i="1" l="1"/>
  <c r="BP2475" i="1" s="1"/>
  <c r="BQ2475" i="1" s="1"/>
  <c r="BN2477" i="1"/>
  <c r="BR2475" i="1"/>
  <c r="BO2477" i="1" l="1"/>
  <c r="BP2476" i="1" s="1"/>
  <c r="BQ2476" i="1" s="1"/>
  <c r="BN2478" i="1"/>
  <c r="BR2476" i="1"/>
  <c r="BO2478" i="1" l="1"/>
  <c r="BP2477" i="1" s="1"/>
  <c r="BQ2477" i="1" s="1"/>
  <c r="BN2479" i="1"/>
  <c r="BR2477" i="1"/>
  <c r="BO2479" i="1" l="1"/>
  <c r="BP2478" i="1" s="1"/>
  <c r="BQ2478" i="1" s="1"/>
  <c r="BN2480" i="1"/>
  <c r="BR2478" i="1"/>
  <c r="BO2480" i="1" l="1"/>
  <c r="BP2479" i="1" s="1"/>
  <c r="BQ2479" i="1" s="1"/>
  <c r="BN2481" i="1"/>
  <c r="BR2479" i="1"/>
  <c r="BO2481" i="1" l="1"/>
  <c r="BP2480" i="1" s="1"/>
  <c r="BQ2480" i="1" s="1"/>
  <c r="BN2482" i="1"/>
  <c r="BR2480" i="1"/>
  <c r="BO2482" i="1" l="1"/>
  <c r="BP2481" i="1" s="1"/>
  <c r="BQ2481" i="1" s="1"/>
  <c r="BN2483" i="1"/>
  <c r="BR2481" i="1"/>
  <c r="BO2483" i="1" l="1"/>
  <c r="BP2482" i="1" s="1"/>
  <c r="BQ2482" i="1" s="1"/>
  <c r="BN2484" i="1"/>
  <c r="BR2482" i="1"/>
  <c r="BO2484" i="1" l="1"/>
  <c r="BP2483" i="1" s="1"/>
  <c r="BQ2483" i="1" s="1"/>
  <c r="BN2485" i="1"/>
  <c r="BR2483" i="1"/>
  <c r="BO2485" i="1" l="1"/>
  <c r="BP2484" i="1" s="1"/>
  <c r="BQ2484" i="1" s="1"/>
  <c r="BN2486" i="1"/>
  <c r="BR2484" i="1"/>
  <c r="BO2486" i="1" l="1"/>
  <c r="BP2485" i="1" s="1"/>
  <c r="BQ2485" i="1" s="1"/>
  <c r="BN2487" i="1"/>
  <c r="BR2485" i="1"/>
  <c r="BO2487" i="1" l="1"/>
  <c r="BP2486" i="1" s="1"/>
  <c r="BN2488" i="1"/>
  <c r="BR2486" i="1"/>
  <c r="BQ2486" i="1"/>
  <c r="BO2488" i="1" l="1"/>
  <c r="BP2487" i="1" s="1"/>
  <c r="BN2489" i="1"/>
  <c r="BR2487" i="1"/>
  <c r="BQ2487" i="1"/>
  <c r="BO2489" i="1" l="1"/>
  <c r="BP2488" i="1" s="1"/>
  <c r="BQ2488" i="1" s="1"/>
  <c r="BN2490" i="1"/>
  <c r="BR2488" i="1"/>
  <c r="BO2490" i="1" l="1"/>
  <c r="BP2489" i="1" s="1"/>
  <c r="BN2491" i="1"/>
  <c r="BR2489" i="1"/>
  <c r="BQ2489" i="1"/>
  <c r="BO2491" i="1" l="1"/>
  <c r="BP2490" i="1" s="1"/>
  <c r="BQ2490" i="1" s="1"/>
  <c r="BN2492" i="1"/>
  <c r="BR2490" i="1"/>
  <c r="BO2492" i="1" l="1"/>
  <c r="BP2491" i="1" s="1"/>
  <c r="BQ2491" i="1" s="1"/>
  <c r="BN2493" i="1"/>
  <c r="BR2491" i="1"/>
  <c r="BO2493" i="1" l="1"/>
  <c r="BP2492" i="1" s="1"/>
  <c r="BQ2492" i="1" s="1"/>
  <c r="BN2494" i="1"/>
  <c r="BR2492" i="1"/>
  <c r="BO2494" i="1" l="1"/>
  <c r="BP2493" i="1" s="1"/>
  <c r="BQ2493" i="1" s="1"/>
  <c r="BN2495" i="1"/>
  <c r="BR2493" i="1"/>
  <c r="BO2495" i="1" l="1"/>
  <c r="BP2494" i="1" s="1"/>
  <c r="BQ2494" i="1" s="1"/>
  <c r="BN2496" i="1"/>
  <c r="BR2494" i="1"/>
  <c r="BO2496" i="1" l="1"/>
  <c r="BP2495" i="1" s="1"/>
  <c r="BQ2495" i="1" s="1"/>
  <c r="BN2497" i="1"/>
  <c r="BR2495" i="1"/>
  <c r="BO2497" i="1" l="1"/>
  <c r="BP2496" i="1" s="1"/>
  <c r="BQ2496" i="1" s="1"/>
  <c r="BN2498" i="1"/>
  <c r="BR2496" i="1"/>
  <c r="BO2498" i="1" l="1"/>
  <c r="BP2497" i="1" s="1"/>
  <c r="BQ2497" i="1" s="1"/>
  <c r="BN2499" i="1"/>
  <c r="BR2497" i="1"/>
  <c r="BO2499" i="1" l="1"/>
  <c r="BP2498" i="1" s="1"/>
  <c r="BQ2498" i="1" s="1"/>
  <c r="BN2500" i="1"/>
  <c r="BR2498" i="1"/>
  <c r="BO2500" i="1" l="1"/>
  <c r="BP2499" i="1" s="1"/>
  <c r="BN2501" i="1"/>
  <c r="BR2499" i="1"/>
  <c r="BQ2499" i="1"/>
  <c r="BO2501" i="1" l="1"/>
  <c r="BP2500" i="1" s="1"/>
  <c r="BQ2500" i="1" s="1"/>
  <c r="BN2502" i="1"/>
  <c r="BR2500" i="1"/>
  <c r="BO2502" i="1" l="1"/>
  <c r="BP2501" i="1" s="1"/>
  <c r="BQ2501" i="1" s="1"/>
  <c r="BN2503" i="1"/>
  <c r="BR2501" i="1"/>
  <c r="BO2503" i="1" l="1"/>
  <c r="BP2502" i="1" s="1"/>
  <c r="BQ2502" i="1" s="1"/>
  <c r="BN2504" i="1"/>
  <c r="BR2502" i="1"/>
  <c r="BO2504" i="1" l="1"/>
  <c r="BP2503" i="1" s="1"/>
  <c r="BQ2503" i="1" s="1"/>
  <c r="BN2505" i="1"/>
  <c r="BR2503" i="1"/>
  <c r="BO2505" i="1" l="1"/>
  <c r="BP2504" i="1" s="1"/>
  <c r="BQ2504" i="1" s="1"/>
  <c r="BN2506" i="1"/>
  <c r="BR2504" i="1"/>
  <c r="BO2506" i="1" l="1"/>
  <c r="BP2505" i="1" s="1"/>
  <c r="BQ2505" i="1" s="1"/>
  <c r="BN2507" i="1"/>
  <c r="BR2505" i="1"/>
  <c r="BO2507" i="1" l="1"/>
  <c r="BP2506" i="1" s="1"/>
  <c r="BN2508" i="1"/>
  <c r="BR2506" i="1"/>
  <c r="BQ2506" i="1"/>
  <c r="BO2508" i="1" l="1"/>
  <c r="BP2507" i="1" s="1"/>
  <c r="BQ2507" i="1" s="1"/>
  <c r="BN2509" i="1"/>
  <c r="BR2507" i="1"/>
  <c r="BO2509" i="1" l="1"/>
  <c r="BP2508" i="1" s="1"/>
  <c r="BQ2508" i="1" s="1"/>
  <c r="BN2510" i="1"/>
  <c r="BR2508" i="1"/>
  <c r="BO2510" i="1" l="1"/>
  <c r="BP2509" i="1" s="1"/>
  <c r="BN2511" i="1"/>
  <c r="BR2509" i="1"/>
  <c r="BQ2509" i="1"/>
  <c r="BO2511" i="1" l="1"/>
  <c r="BP2510" i="1" s="1"/>
  <c r="BQ2510" i="1" s="1"/>
  <c r="BN2512" i="1"/>
  <c r="BR2510" i="1"/>
  <c r="BO2512" i="1" l="1"/>
  <c r="BP2511" i="1" s="1"/>
  <c r="BQ2511" i="1" s="1"/>
  <c r="BN2513" i="1"/>
  <c r="BR2511" i="1"/>
  <c r="BO2513" i="1" l="1"/>
  <c r="BP2512" i="1" s="1"/>
  <c r="BQ2512" i="1" s="1"/>
  <c r="BN2514" i="1"/>
  <c r="BR2512" i="1"/>
  <c r="BO2514" i="1" l="1"/>
  <c r="BP2513" i="1" s="1"/>
  <c r="BQ2513" i="1" s="1"/>
  <c r="BN2515" i="1"/>
  <c r="BR2513" i="1"/>
  <c r="BO2515" i="1" l="1"/>
  <c r="BP2514" i="1" s="1"/>
  <c r="BQ2514" i="1" s="1"/>
  <c r="BN2516" i="1"/>
  <c r="BR2514" i="1"/>
  <c r="BO2516" i="1" l="1"/>
  <c r="BP2515" i="1" s="1"/>
  <c r="BQ2515" i="1" s="1"/>
  <c r="BN2517" i="1"/>
  <c r="BR2515" i="1"/>
  <c r="BO2517" i="1" l="1"/>
  <c r="BP2516" i="1" s="1"/>
  <c r="BQ2516" i="1" s="1"/>
  <c r="BN2518" i="1"/>
  <c r="BR2516" i="1"/>
  <c r="BO2518" i="1" l="1"/>
  <c r="BP2517" i="1" s="1"/>
  <c r="BQ2517" i="1" s="1"/>
  <c r="BN2519" i="1"/>
  <c r="BR2517" i="1"/>
  <c r="BO2519" i="1" l="1"/>
  <c r="BP2518" i="1" s="1"/>
  <c r="BQ2518" i="1" s="1"/>
  <c r="BN2520" i="1"/>
  <c r="BR2518" i="1"/>
  <c r="BO2520" i="1" l="1"/>
  <c r="BP2519" i="1" s="1"/>
  <c r="BQ2519" i="1" s="1"/>
  <c r="BN2521" i="1"/>
  <c r="BR2519" i="1"/>
  <c r="BO2521" i="1" l="1"/>
  <c r="BP2520" i="1" s="1"/>
  <c r="BQ2520" i="1" s="1"/>
  <c r="BN2522" i="1"/>
  <c r="BR2520" i="1"/>
  <c r="BO2522" i="1" l="1"/>
  <c r="BP2521" i="1" s="1"/>
  <c r="BQ2521" i="1" s="1"/>
  <c r="BN2523" i="1"/>
  <c r="BR2521" i="1"/>
  <c r="BO2523" i="1" l="1"/>
  <c r="BP2522" i="1" s="1"/>
  <c r="BQ2522" i="1" s="1"/>
  <c r="BN2524" i="1"/>
  <c r="BR2522" i="1"/>
  <c r="BO2524" i="1" l="1"/>
  <c r="BP2523" i="1" s="1"/>
  <c r="BQ2523" i="1" s="1"/>
  <c r="BN2525" i="1"/>
  <c r="BR2523" i="1"/>
  <c r="BO2525" i="1" l="1"/>
  <c r="BP2524" i="1" s="1"/>
  <c r="BQ2524" i="1" s="1"/>
  <c r="BN2526" i="1"/>
  <c r="BR2524" i="1"/>
  <c r="BO2526" i="1" l="1"/>
  <c r="BP2525" i="1" s="1"/>
  <c r="BQ2525" i="1" s="1"/>
  <c r="BN2527" i="1"/>
  <c r="BR2525" i="1"/>
  <c r="BO2527" i="1" l="1"/>
  <c r="BP2526" i="1" s="1"/>
  <c r="BQ2526" i="1" s="1"/>
  <c r="BN2528" i="1"/>
  <c r="BR2526" i="1"/>
  <c r="BO2528" i="1" l="1"/>
  <c r="BP2527" i="1" s="1"/>
  <c r="BQ2527" i="1" s="1"/>
  <c r="BN2529" i="1"/>
  <c r="BR2527" i="1"/>
  <c r="BO2529" i="1" l="1"/>
  <c r="BP2528" i="1" s="1"/>
  <c r="BN2530" i="1"/>
  <c r="BR2528" i="1"/>
  <c r="BQ2528" i="1"/>
  <c r="BO2530" i="1" l="1"/>
  <c r="BP2529" i="1" s="1"/>
  <c r="BQ2529" i="1" s="1"/>
  <c r="BN2531" i="1"/>
  <c r="BR2529" i="1"/>
  <c r="BO2531" i="1" l="1"/>
  <c r="BP2530" i="1" s="1"/>
  <c r="BQ2530" i="1" s="1"/>
  <c r="BN2532" i="1"/>
  <c r="BR2530" i="1"/>
  <c r="BO2532" i="1" l="1"/>
  <c r="BP2531" i="1" s="1"/>
  <c r="BQ2531" i="1" s="1"/>
  <c r="BN2533" i="1"/>
  <c r="BR2531" i="1"/>
  <c r="BO2533" i="1" l="1"/>
  <c r="BP2532" i="1" s="1"/>
  <c r="BQ2532" i="1" s="1"/>
  <c r="BN2534" i="1"/>
  <c r="BR2532" i="1"/>
  <c r="BO2534" i="1" l="1"/>
  <c r="BP2533" i="1" s="1"/>
  <c r="BQ2533" i="1" s="1"/>
  <c r="BN2535" i="1"/>
  <c r="BR2533" i="1"/>
  <c r="BO2535" i="1" l="1"/>
  <c r="BP2534" i="1" s="1"/>
  <c r="BQ2534" i="1" s="1"/>
  <c r="BN2536" i="1"/>
  <c r="BR2534" i="1"/>
  <c r="BO2536" i="1" l="1"/>
  <c r="BP2535" i="1" s="1"/>
  <c r="BN2537" i="1"/>
  <c r="BR2535" i="1"/>
  <c r="BQ2535" i="1"/>
  <c r="BO2537" i="1" l="1"/>
  <c r="BP2536" i="1" s="1"/>
  <c r="BQ2536" i="1" s="1"/>
  <c r="BN2538" i="1"/>
  <c r="BR2536" i="1"/>
  <c r="BO2538" i="1" l="1"/>
  <c r="BP2537" i="1" s="1"/>
  <c r="BQ2537" i="1" s="1"/>
  <c r="BN2539" i="1"/>
  <c r="BR2537" i="1"/>
  <c r="BO2539" i="1" l="1"/>
  <c r="BP2538" i="1" s="1"/>
  <c r="BQ2538" i="1" s="1"/>
  <c r="BN2540" i="1"/>
  <c r="BR2538" i="1"/>
  <c r="BO2540" i="1" l="1"/>
  <c r="BP2539" i="1" s="1"/>
  <c r="BQ2539" i="1" s="1"/>
  <c r="BN2541" i="1"/>
  <c r="BR2539" i="1"/>
  <c r="BO2541" i="1" l="1"/>
  <c r="BP2540" i="1" s="1"/>
  <c r="BQ2540" i="1" s="1"/>
  <c r="BN2542" i="1"/>
  <c r="BR2540" i="1"/>
  <c r="BO2542" i="1" l="1"/>
  <c r="BP2541" i="1" s="1"/>
  <c r="BQ2541" i="1" s="1"/>
  <c r="BN2543" i="1"/>
  <c r="BR2541" i="1"/>
  <c r="BO2543" i="1" l="1"/>
  <c r="BP2542" i="1" s="1"/>
  <c r="BQ2542" i="1" s="1"/>
  <c r="BN2544" i="1"/>
  <c r="BR2542" i="1"/>
  <c r="BO2544" i="1" l="1"/>
  <c r="BP2543" i="1" s="1"/>
  <c r="BQ2543" i="1" s="1"/>
  <c r="BN2545" i="1"/>
  <c r="BR2543" i="1"/>
  <c r="BO2545" i="1" l="1"/>
  <c r="BP2544" i="1" s="1"/>
  <c r="BQ2544" i="1" s="1"/>
  <c r="BN2546" i="1"/>
  <c r="BR2544" i="1"/>
  <c r="BO2546" i="1" l="1"/>
  <c r="BP2545" i="1" s="1"/>
  <c r="BQ2545" i="1" s="1"/>
  <c r="BN2547" i="1"/>
  <c r="BR2545" i="1"/>
  <c r="BO2547" i="1" l="1"/>
  <c r="BP2546" i="1" s="1"/>
  <c r="BQ2546" i="1" s="1"/>
  <c r="BN2548" i="1"/>
  <c r="BR2546" i="1"/>
  <c r="BO2548" i="1" l="1"/>
  <c r="BP2547" i="1" s="1"/>
  <c r="BQ2547" i="1" s="1"/>
  <c r="BN2549" i="1"/>
  <c r="BR2547" i="1"/>
  <c r="BO2549" i="1" l="1"/>
  <c r="BP2548" i="1" s="1"/>
  <c r="BQ2548" i="1" s="1"/>
  <c r="BN2550" i="1"/>
  <c r="BR2548" i="1"/>
  <c r="BO2550" i="1" l="1"/>
  <c r="BP2549" i="1" s="1"/>
  <c r="BQ2549" i="1" s="1"/>
  <c r="BN2551" i="1"/>
  <c r="BR2549" i="1"/>
  <c r="BO2551" i="1" l="1"/>
  <c r="BP2550" i="1" s="1"/>
  <c r="BQ2550" i="1" s="1"/>
  <c r="BN2552" i="1"/>
  <c r="BR2550" i="1"/>
  <c r="BO2552" i="1" l="1"/>
  <c r="BP2551" i="1" s="1"/>
  <c r="BQ2551" i="1" s="1"/>
  <c r="BN2553" i="1"/>
  <c r="BR2551" i="1"/>
  <c r="BO2553" i="1" l="1"/>
  <c r="BP2552" i="1" s="1"/>
  <c r="BQ2552" i="1" s="1"/>
  <c r="BN2554" i="1"/>
  <c r="BR2552" i="1"/>
  <c r="BO2554" i="1" l="1"/>
  <c r="BP2553" i="1" s="1"/>
  <c r="BQ2553" i="1" s="1"/>
  <c r="BN2555" i="1"/>
  <c r="BR2553" i="1"/>
  <c r="BO2555" i="1" l="1"/>
  <c r="BP2554" i="1" s="1"/>
  <c r="BQ2554" i="1" s="1"/>
  <c r="BN2556" i="1"/>
  <c r="BR2554" i="1"/>
  <c r="BO2556" i="1" l="1"/>
  <c r="BP2555" i="1" s="1"/>
  <c r="BQ2555" i="1" s="1"/>
  <c r="BN2557" i="1"/>
  <c r="BR2555" i="1"/>
  <c r="BO2557" i="1" l="1"/>
  <c r="BP2556" i="1" s="1"/>
  <c r="BQ2556" i="1" s="1"/>
  <c r="BN2558" i="1"/>
  <c r="BR2556" i="1"/>
  <c r="BO2558" i="1" l="1"/>
  <c r="BP2557" i="1" s="1"/>
  <c r="BQ2557" i="1" s="1"/>
  <c r="BN2559" i="1"/>
  <c r="BR2557" i="1"/>
  <c r="BO2559" i="1" l="1"/>
  <c r="BP2558" i="1" s="1"/>
  <c r="BQ2558" i="1" s="1"/>
  <c r="BN2560" i="1"/>
  <c r="BR2558" i="1"/>
  <c r="BO2560" i="1" l="1"/>
  <c r="BP2559" i="1" s="1"/>
  <c r="BQ2559" i="1" s="1"/>
  <c r="BN2561" i="1"/>
  <c r="BR2559" i="1"/>
  <c r="BO2561" i="1" l="1"/>
  <c r="BP2560" i="1" s="1"/>
  <c r="BQ2560" i="1" s="1"/>
  <c r="BN2562" i="1"/>
  <c r="BR2560" i="1"/>
  <c r="BO2562" i="1" l="1"/>
  <c r="BP2561" i="1" s="1"/>
  <c r="BQ2561" i="1" s="1"/>
  <c r="BN2563" i="1"/>
  <c r="BR2561" i="1"/>
  <c r="BO2563" i="1" l="1"/>
  <c r="BP2562" i="1" s="1"/>
  <c r="BQ2562" i="1" s="1"/>
  <c r="BN2564" i="1"/>
  <c r="BR2562" i="1"/>
  <c r="BO2564" i="1" l="1"/>
  <c r="BP2563" i="1" s="1"/>
  <c r="BQ2563" i="1" s="1"/>
  <c r="BN2565" i="1"/>
  <c r="BR2563" i="1"/>
  <c r="BO2565" i="1" l="1"/>
  <c r="BP2564" i="1" s="1"/>
  <c r="BQ2564" i="1" s="1"/>
  <c r="BN2566" i="1"/>
  <c r="BR2564" i="1"/>
  <c r="BO2566" i="1" l="1"/>
  <c r="BP2565" i="1" s="1"/>
  <c r="BQ2565" i="1" s="1"/>
  <c r="BN2567" i="1"/>
  <c r="BR2565" i="1"/>
  <c r="BO2567" i="1" l="1"/>
  <c r="BP2566" i="1" s="1"/>
  <c r="BQ2566" i="1" s="1"/>
  <c r="BN2568" i="1"/>
  <c r="BR2566" i="1"/>
  <c r="BO2568" i="1" l="1"/>
  <c r="BP2567" i="1" s="1"/>
  <c r="BQ2567" i="1" s="1"/>
  <c r="BN2569" i="1"/>
  <c r="BR2567" i="1"/>
  <c r="BO2569" i="1" l="1"/>
  <c r="BP2568" i="1" s="1"/>
  <c r="BQ2568" i="1" s="1"/>
  <c r="BN2570" i="1"/>
  <c r="BR2568" i="1"/>
  <c r="BO2570" i="1" l="1"/>
  <c r="BP2569" i="1" s="1"/>
  <c r="BQ2569" i="1" s="1"/>
  <c r="BN2571" i="1"/>
  <c r="BR2569" i="1"/>
  <c r="BO2571" i="1" l="1"/>
  <c r="BP2570" i="1" s="1"/>
  <c r="BQ2570" i="1" s="1"/>
  <c r="BN2572" i="1"/>
  <c r="BR2570" i="1"/>
  <c r="BO2572" i="1" l="1"/>
  <c r="BP2571" i="1" s="1"/>
  <c r="BQ2571" i="1" s="1"/>
  <c r="BN2573" i="1"/>
  <c r="BR2571" i="1"/>
  <c r="BO2573" i="1" l="1"/>
  <c r="BP2572" i="1" s="1"/>
  <c r="BQ2572" i="1" s="1"/>
  <c r="BN2574" i="1"/>
  <c r="BR2572" i="1"/>
  <c r="BO2574" i="1" l="1"/>
  <c r="BP2573" i="1" s="1"/>
  <c r="BQ2573" i="1" s="1"/>
  <c r="BN2575" i="1"/>
  <c r="BR2573" i="1"/>
  <c r="BO2575" i="1" l="1"/>
  <c r="BP2574" i="1" s="1"/>
  <c r="BQ2574" i="1" s="1"/>
  <c r="BN2576" i="1"/>
  <c r="BR2574" i="1"/>
  <c r="BO2576" i="1" l="1"/>
  <c r="BP2575" i="1" s="1"/>
  <c r="BQ2575" i="1" s="1"/>
  <c r="BN2577" i="1"/>
  <c r="BR2575" i="1"/>
  <c r="BO2577" i="1" l="1"/>
  <c r="BP2576" i="1" s="1"/>
  <c r="BQ2576" i="1" s="1"/>
  <c r="BN2578" i="1"/>
  <c r="BR2576" i="1"/>
  <c r="BO2578" i="1" l="1"/>
  <c r="BP2577" i="1" s="1"/>
  <c r="BQ2577" i="1" s="1"/>
  <c r="BN2579" i="1"/>
  <c r="BR2577" i="1"/>
  <c r="BO2579" i="1" l="1"/>
  <c r="BP2578" i="1" s="1"/>
  <c r="BQ2578" i="1" s="1"/>
  <c r="BN2580" i="1"/>
  <c r="BR2578" i="1"/>
  <c r="BO2580" i="1" l="1"/>
  <c r="BP2579" i="1" s="1"/>
  <c r="BQ2579" i="1" s="1"/>
  <c r="BN2581" i="1"/>
  <c r="BR2579" i="1"/>
  <c r="BO2581" i="1" l="1"/>
  <c r="BP2580" i="1" s="1"/>
  <c r="BQ2580" i="1" s="1"/>
  <c r="BN2582" i="1"/>
  <c r="BR2580" i="1"/>
  <c r="BO2582" i="1" l="1"/>
  <c r="BP2581" i="1" s="1"/>
  <c r="BQ2581" i="1" s="1"/>
  <c r="BN2583" i="1"/>
  <c r="BR2581" i="1"/>
  <c r="BO2583" i="1" l="1"/>
  <c r="BP2582" i="1" s="1"/>
  <c r="BQ2582" i="1" s="1"/>
  <c r="BN2584" i="1"/>
  <c r="BR2582" i="1"/>
  <c r="BO2584" i="1" l="1"/>
  <c r="BP2583" i="1" s="1"/>
  <c r="BQ2583" i="1" s="1"/>
  <c r="BN2585" i="1"/>
  <c r="BR2583" i="1"/>
  <c r="BO2585" i="1" l="1"/>
  <c r="BP2584" i="1" s="1"/>
  <c r="BQ2584" i="1" s="1"/>
  <c r="BN2586" i="1"/>
  <c r="BR2584" i="1"/>
  <c r="BO2586" i="1" l="1"/>
  <c r="BP2585" i="1" s="1"/>
  <c r="BQ2585" i="1" s="1"/>
  <c r="BN2587" i="1"/>
  <c r="BR2585" i="1"/>
  <c r="BO2587" i="1" l="1"/>
  <c r="BP2586" i="1" s="1"/>
  <c r="BQ2586" i="1" s="1"/>
  <c r="BN2588" i="1"/>
  <c r="BR2586" i="1"/>
  <c r="BO2588" i="1" l="1"/>
  <c r="BP2587" i="1" s="1"/>
  <c r="BQ2587" i="1" s="1"/>
  <c r="BN2589" i="1"/>
  <c r="BR2587" i="1"/>
  <c r="BO2589" i="1" l="1"/>
  <c r="BP2588" i="1" s="1"/>
  <c r="BQ2588" i="1" s="1"/>
  <c r="BN2590" i="1"/>
  <c r="BR2588" i="1"/>
  <c r="BO2590" i="1" l="1"/>
  <c r="BP2589" i="1" s="1"/>
  <c r="BQ2589" i="1" s="1"/>
  <c r="BN2591" i="1"/>
  <c r="BR2589" i="1"/>
  <c r="BO2591" i="1" l="1"/>
  <c r="BP2590" i="1" s="1"/>
  <c r="BQ2590" i="1" s="1"/>
  <c r="BN2592" i="1"/>
  <c r="BR2590" i="1"/>
  <c r="BO2592" i="1" l="1"/>
  <c r="BP2591" i="1" s="1"/>
  <c r="BQ2591" i="1" s="1"/>
  <c r="BN2593" i="1"/>
  <c r="BR2591" i="1"/>
  <c r="BO2593" i="1" l="1"/>
  <c r="BP2592" i="1" s="1"/>
  <c r="BQ2592" i="1" s="1"/>
  <c r="BN2594" i="1"/>
  <c r="BR2592" i="1"/>
  <c r="BO2594" i="1" l="1"/>
  <c r="BP2593" i="1" s="1"/>
  <c r="BQ2593" i="1" s="1"/>
  <c r="BN2595" i="1"/>
  <c r="BR2593" i="1"/>
  <c r="BO2595" i="1" l="1"/>
  <c r="BP2594" i="1" s="1"/>
  <c r="BQ2594" i="1" s="1"/>
  <c r="BN2596" i="1"/>
  <c r="BR2594" i="1"/>
  <c r="BO2596" i="1" l="1"/>
  <c r="BP2595" i="1" s="1"/>
  <c r="BQ2595" i="1" s="1"/>
  <c r="BN2597" i="1"/>
  <c r="BR2595" i="1"/>
  <c r="BO2597" i="1" l="1"/>
  <c r="BP2596" i="1" s="1"/>
  <c r="BQ2596" i="1" s="1"/>
  <c r="BN2598" i="1"/>
  <c r="BR2596" i="1"/>
  <c r="BO2598" i="1" l="1"/>
  <c r="BP2597" i="1" s="1"/>
  <c r="BQ2597" i="1" s="1"/>
  <c r="BN2599" i="1"/>
  <c r="BR2597" i="1"/>
  <c r="BO2599" i="1" l="1"/>
  <c r="BP2598" i="1" s="1"/>
  <c r="BQ2598" i="1" s="1"/>
  <c r="BN2600" i="1"/>
  <c r="BR2598" i="1"/>
  <c r="BO2600" i="1" l="1"/>
  <c r="BP2599" i="1" s="1"/>
  <c r="BQ2599" i="1" s="1"/>
  <c r="BN2601" i="1"/>
  <c r="BR2599" i="1"/>
  <c r="BO2601" i="1" l="1"/>
  <c r="BP2600" i="1" s="1"/>
  <c r="BQ2600" i="1" s="1"/>
  <c r="BN2602" i="1"/>
  <c r="BR2600" i="1"/>
  <c r="BO2602" i="1" l="1"/>
  <c r="BP2601" i="1" s="1"/>
  <c r="BQ2601" i="1" s="1"/>
  <c r="BN2603" i="1"/>
  <c r="BR2601" i="1"/>
  <c r="BO2603" i="1" l="1"/>
  <c r="BP2602" i="1" s="1"/>
  <c r="BQ2602" i="1" s="1"/>
  <c r="BN2604" i="1"/>
  <c r="BR2602" i="1"/>
  <c r="BO2604" i="1" l="1"/>
  <c r="BP2603" i="1" s="1"/>
  <c r="BQ2603" i="1" s="1"/>
  <c r="BN2605" i="1"/>
  <c r="BR2603" i="1"/>
  <c r="BO2605" i="1" l="1"/>
  <c r="BP2604" i="1" s="1"/>
  <c r="BQ2604" i="1" s="1"/>
  <c r="BN2606" i="1"/>
  <c r="BR2604" i="1"/>
  <c r="BO2606" i="1" l="1"/>
  <c r="BP2605" i="1" s="1"/>
  <c r="BQ2605" i="1" s="1"/>
  <c r="BN2607" i="1"/>
  <c r="BR2605" i="1"/>
  <c r="BO2607" i="1" l="1"/>
  <c r="BP2606" i="1" s="1"/>
  <c r="BQ2606" i="1" s="1"/>
  <c r="BN2608" i="1"/>
  <c r="BR2606" i="1"/>
  <c r="BO2608" i="1" l="1"/>
  <c r="BP2607" i="1" s="1"/>
  <c r="BQ2607" i="1" s="1"/>
  <c r="BN2609" i="1"/>
  <c r="BR2607" i="1"/>
  <c r="BO2609" i="1" l="1"/>
  <c r="BP2608" i="1" s="1"/>
  <c r="BQ2608" i="1" s="1"/>
  <c r="BN2610" i="1"/>
  <c r="BR2608" i="1"/>
  <c r="BO2610" i="1" l="1"/>
  <c r="BP2609" i="1" s="1"/>
  <c r="BQ2609" i="1" s="1"/>
  <c r="BN2611" i="1"/>
  <c r="BR2609" i="1"/>
  <c r="BO2611" i="1" l="1"/>
  <c r="BP2610" i="1" s="1"/>
  <c r="BQ2610" i="1" s="1"/>
  <c r="BN2612" i="1"/>
  <c r="BR2610" i="1"/>
  <c r="BO2612" i="1" l="1"/>
  <c r="BP2611" i="1" s="1"/>
  <c r="BQ2611" i="1" s="1"/>
  <c r="BN2613" i="1"/>
  <c r="BR2611" i="1"/>
  <c r="BO2613" i="1" l="1"/>
  <c r="BP2612" i="1" s="1"/>
  <c r="BQ2612" i="1" s="1"/>
  <c r="BN2614" i="1"/>
  <c r="BR2612" i="1"/>
  <c r="BO2614" i="1" l="1"/>
  <c r="BP2613" i="1" s="1"/>
  <c r="BQ2613" i="1" s="1"/>
  <c r="BN2615" i="1"/>
  <c r="BR2613" i="1"/>
  <c r="BO2615" i="1" l="1"/>
  <c r="BP2614" i="1" s="1"/>
  <c r="BQ2614" i="1" s="1"/>
  <c r="BN2616" i="1"/>
  <c r="BR2614" i="1"/>
  <c r="BO2616" i="1" l="1"/>
  <c r="BP2615" i="1" s="1"/>
  <c r="BQ2615" i="1" s="1"/>
  <c r="BN2617" i="1"/>
  <c r="BR2615" i="1"/>
  <c r="BO2617" i="1" l="1"/>
  <c r="BP2616" i="1" s="1"/>
  <c r="BQ2616" i="1" s="1"/>
  <c r="BN2618" i="1"/>
  <c r="BR2616" i="1"/>
  <c r="BO2618" i="1" l="1"/>
  <c r="BP2617" i="1" s="1"/>
  <c r="BQ2617" i="1" s="1"/>
  <c r="BN2619" i="1"/>
  <c r="BR2617" i="1"/>
  <c r="BO2619" i="1" l="1"/>
  <c r="BP2618" i="1" s="1"/>
  <c r="BQ2618" i="1" s="1"/>
  <c r="BN2620" i="1"/>
  <c r="BR2618" i="1"/>
  <c r="BO2620" i="1" l="1"/>
  <c r="BP2619" i="1" s="1"/>
  <c r="BQ2619" i="1" s="1"/>
  <c r="BN2621" i="1"/>
  <c r="BR2619" i="1"/>
  <c r="BO2621" i="1" l="1"/>
  <c r="BP2620" i="1" s="1"/>
  <c r="BQ2620" i="1" s="1"/>
  <c r="BN2622" i="1"/>
  <c r="BR2620" i="1"/>
  <c r="BO2622" i="1" l="1"/>
  <c r="BP2621" i="1" s="1"/>
  <c r="BQ2621" i="1" s="1"/>
  <c r="BN2623" i="1"/>
  <c r="BR2621" i="1"/>
  <c r="BO2623" i="1" l="1"/>
  <c r="BP2622" i="1" s="1"/>
  <c r="BQ2622" i="1" s="1"/>
  <c r="BN2624" i="1"/>
  <c r="BR2622" i="1"/>
  <c r="BO2624" i="1" l="1"/>
  <c r="BP2623" i="1" s="1"/>
  <c r="BQ2623" i="1" s="1"/>
  <c r="BN2625" i="1"/>
  <c r="BR2623" i="1"/>
  <c r="BO2625" i="1" l="1"/>
  <c r="BP2624" i="1" s="1"/>
  <c r="BQ2624" i="1" s="1"/>
  <c r="BN2626" i="1"/>
  <c r="BR2624" i="1"/>
  <c r="BO2626" i="1" l="1"/>
  <c r="BP2625" i="1" s="1"/>
  <c r="BQ2625" i="1" s="1"/>
  <c r="BN2627" i="1"/>
  <c r="BR2625" i="1"/>
  <c r="BO2627" i="1" l="1"/>
  <c r="BP2626" i="1" s="1"/>
  <c r="BQ2626" i="1" s="1"/>
  <c r="BN2628" i="1"/>
  <c r="BR2626" i="1"/>
  <c r="BO2628" i="1" l="1"/>
  <c r="BP2627" i="1" s="1"/>
  <c r="BQ2627" i="1" s="1"/>
  <c r="BN2629" i="1"/>
  <c r="BR2627" i="1"/>
  <c r="BO2629" i="1" l="1"/>
  <c r="BP2628" i="1" s="1"/>
  <c r="BQ2628" i="1" s="1"/>
  <c r="BN2630" i="1"/>
  <c r="BR2628" i="1"/>
  <c r="BO2630" i="1" l="1"/>
  <c r="BP2629" i="1" s="1"/>
  <c r="BQ2629" i="1" s="1"/>
  <c r="BN2631" i="1"/>
  <c r="BR2629" i="1"/>
  <c r="BO2631" i="1" l="1"/>
  <c r="BP2630" i="1" s="1"/>
  <c r="BQ2630" i="1" s="1"/>
  <c r="BN2632" i="1"/>
  <c r="BR2630" i="1"/>
  <c r="BO2632" i="1" l="1"/>
  <c r="BP2631" i="1" s="1"/>
  <c r="BQ2631" i="1" s="1"/>
  <c r="BN2633" i="1"/>
  <c r="BR2631" i="1"/>
  <c r="BO2633" i="1" l="1"/>
  <c r="BP2632" i="1" s="1"/>
  <c r="BQ2632" i="1" s="1"/>
  <c r="BN2634" i="1"/>
  <c r="BR2632" i="1"/>
  <c r="BO2634" i="1" l="1"/>
  <c r="BP2633" i="1" s="1"/>
  <c r="BQ2633" i="1" s="1"/>
  <c r="BN2635" i="1"/>
  <c r="BR2633" i="1"/>
  <c r="BO2635" i="1" l="1"/>
  <c r="BP2634" i="1" s="1"/>
  <c r="BQ2634" i="1" s="1"/>
  <c r="BN2636" i="1"/>
  <c r="BR2634" i="1"/>
  <c r="BO2636" i="1" l="1"/>
  <c r="BP2635" i="1" s="1"/>
  <c r="BQ2635" i="1" s="1"/>
  <c r="BN2637" i="1"/>
  <c r="BR2635" i="1"/>
  <c r="BO2637" i="1" l="1"/>
  <c r="BP2636" i="1" s="1"/>
  <c r="BQ2636" i="1" s="1"/>
  <c r="BN2638" i="1"/>
  <c r="BR2636" i="1"/>
  <c r="BO2638" i="1" l="1"/>
  <c r="BP2637" i="1" s="1"/>
  <c r="BQ2637" i="1" s="1"/>
  <c r="BN2639" i="1"/>
  <c r="BR2637" i="1"/>
  <c r="BO2639" i="1" l="1"/>
  <c r="BP2638" i="1" s="1"/>
  <c r="BQ2638" i="1" s="1"/>
  <c r="BN2640" i="1"/>
  <c r="BR2638" i="1"/>
  <c r="BO2640" i="1" l="1"/>
  <c r="BP2639" i="1" s="1"/>
  <c r="BQ2639" i="1" s="1"/>
  <c r="BN2641" i="1"/>
  <c r="BR2639" i="1"/>
  <c r="BO2641" i="1" l="1"/>
  <c r="BP2640" i="1" s="1"/>
  <c r="BQ2640" i="1" s="1"/>
  <c r="BN2642" i="1"/>
  <c r="BR2640" i="1"/>
  <c r="BO2642" i="1" l="1"/>
  <c r="BP2641" i="1" s="1"/>
  <c r="BQ2641" i="1" s="1"/>
  <c r="BN2643" i="1"/>
  <c r="BR2641" i="1"/>
  <c r="BO2643" i="1" l="1"/>
  <c r="BP2642" i="1" s="1"/>
  <c r="BQ2642" i="1" s="1"/>
  <c r="BN2644" i="1"/>
  <c r="BR2642" i="1"/>
  <c r="BO2644" i="1" l="1"/>
  <c r="BP2643" i="1" s="1"/>
  <c r="BQ2643" i="1" s="1"/>
  <c r="BN2645" i="1"/>
  <c r="BR2643" i="1"/>
  <c r="BO2645" i="1" l="1"/>
  <c r="BP2644" i="1" s="1"/>
  <c r="BQ2644" i="1" s="1"/>
  <c r="BN2646" i="1"/>
  <c r="BR2644" i="1"/>
  <c r="BO2646" i="1" l="1"/>
  <c r="BP2645" i="1" s="1"/>
  <c r="BQ2645" i="1" s="1"/>
  <c r="BN2647" i="1"/>
  <c r="BR2645" i="1"/>
  <c r="BO2647" i="1" l="1"/>
  <c r="BP2646" i="1" s="1"/>
  <c r="BQ2646" i="1" s="1"/>
  <c r="BN2648" i="1"/>
  <c r="BR2646" i="1"/>
  <c r="BO2648" i="1" l="1"/>
  <c r="BP2647" i="1" s="1"/>
  <c r="BQ2647" i="1" s="1"/>
  <c r="BN2649" i="1"/>
  <c r="BR2647" i="1"/>
  <c r="BO2649" i="1" l="1"/>
  <c r="BP2648" i="1" s="1"/>
  <c r="BQ2648" i="1" s="1"/>
  <c r="BN2650" i="1"/>
  <c r="BR2648" i="1"/>
  <c r="BO2650" i="1" l="1"/>
  <c r="BP2649" i="1" s="1"/>
  <c r="BQ2649" i="1" s="1"/>
  <c r="BN2651" i="1"/>
  <c r="BR2649" i="1"/>
  <c r="BO2651" i="1" l="1"/>
  <c r="BP2650" i="1" s="1"/>
  <c r="BQ2650" i="1" s="1"/>
  <c r="BN2652" i="1"/>
  <c r="BR2650" i="1"/>
  <c r="BO2652" i="1" l="1"/>
  <c r="BP2651" i="1" s="1"/>
  <c r="BN2653" i="1"/>
  <c r="BR2651" i="1"/>
  <c r="BQ2651" i="1"/>
  <c r="BO2653" i="1" l="1"/>
  <c r="BP2652" i="1" s="1"/>
  <c r="BQ2652" i="1" s="1"/>
  <c r="BN2654" i="1"/>
  <c r="BR2652" i="1"/>
  <c r="BO2654" i="1" l="1"/>
  <c r="BP2653" i="1" s="1"/>
  <c r="BQ2653" i="1" s="1"/>
  <c r="BN2655" i="1"/>
  <c r="BR2653" i="1"/>
  <c r="BO2655" i="1" l="1"/>
  <c r="BP2654" i="1" s="1"/>
  <c r="BQ2654" i="1" s="1"/>
  <c r="BN2656" i="1"/>
  <c r="BR2654" i="1"/>
  <c r="BO2656" i="1" l="1"/>
  <c r="BP2655" i="1" s="1"/>
  <c r="BQ2655" i="1" s="1"/>
  <c r="BN2657" i="1"/>
  <c r="BR2655" i="1"/>
  <c r="BO2657" i="1" l="1"/>
  <c r="BP2656" i="1" s="1"/>
  <c r="BQ2656" i="1" s="1"/>
  <c r="BN2658" i="1"/>
  <c r="BR2656" i="1"/>
  <c r="BO2658" i="1" l="1"/>
  <c r="BP2657" i="1" s="1"/>
  <c r="BQ2657" i="1" s="1"/>
  <c r="BN2659" i="1"/>
  <c r="BR2657" i="1"/>
  <c r="BO2659" i="1" l="1"/>
  <c r="BP2658" i="1" s="1"/>
  <c r="BQ2658" i="1" s="1"/>
  <c r="BN2660" i="1"/>
  <c r="BR2658" i="1"/>
  <c r="BO2660" i="1" l="1"/>
  <c r="BP2659" i="1" s="1"/>
  <c r="BQ2659" i="1" s="1"/>
  <c r="BN2661" i="1"/>
  <c r="BR2659" i="1"/>
  <c r="BO2661" i="1" l="1"/>
  <c r="BP2660" i="1" s="1"/>
  <c r="BQ2660" i="1" s="1"/>
  <c r="BN2662" i="1"/>
  <c r="BR2660" i="1"/>
  <c r="BO2662" i="1" l="1"/>
  <c r="BP2661" i="1" s="1"/>
  <c r="BQ2661" i="1" s="1"/>
  <c r="BN2663" i="1"/>
  <c r="BR2661" i="1"/>
  <c r="BO2663" i="1" l="1"/>
  <c r="BP2662" i="1" s="1"/>
  <c r="BQ2662" i="1" s="1"/>
  <c r="BN2664" i="1"/>
  <c r="BR2662" i="1"/>
  <c r="BO2664" i="1" l="1"/>
  <c r="BP2663" i="1" s="1"/>
  <c r="BQ2663" i="1" s="1"/>
  <c r="BN2665" i="1"/>
  <c r="BR2663" i="1"/>
  <c r="BO2665" i="1" l="1"/>
  <c r="BP2664" i="1" s="1"/>
  <c r="BQ2664" i="1" s="1"/>
  <c r="BN2666" i="1"/>
  <c r="BR2664" i="1"/>
  <c r="BO2666" i="1" l="1"/>
  <c r="BP2665" i="1" s="1"/>
  <c r="BQ2665" i="1" s="1"/>
  <c r="BN2667" i="1"/>
  <c r="BR2665" i="1"/>
  <c r="BO2667" i="1" l="1"/>
  <c r="BP2666" i="1" s="1"/>
  <c r="BQ2666" i="1" s="1"/>
  <c r="BN2668" i="1"/>
  <c r="BR2666" i="1"/>
  <c r="BO2668" i="1" l="1"/>
  <c r="BP2667" i="1" s="1"/>
  <c r="BQ2667" i="1" s="1"/>
  <c r="BN2669" i="1"/>
  <c r="BR2667" i="1"/>
  <c r="BO2669" i="1" l="1"/>
  <c r="BP2668" i="1" s="1"/>
  <c r="BQ2668" i="1" s="1"/>
  <c r="BN2670" i="1"/>
  <c r="BR2668" i="1"/>
  <c r="BO2670" i="1" l="1"/>
  <c r="BP2669" i="1" s="1"/>
  <c r="BQ2669" i="1" s="1"/>
  <c r="BN2671" i="1"/>
  <c r="BR2669" i="1"/>
  <c r="BO2671" i="1" l="1"/>
  <c r="BP2670" i="1" s="1"/>
  <c r="BQ2670" i="1" s="1"/>
  <c r="BN2672" i="1"/>
  <c r="BR2670" i="1"/>
  <c r="BO2672" i="1" l="1"/>
  <c r="BP2671" i="1" s="1"/>
  <c r="BQ2671" i="1" s="1"/>
  <c r="BN2673" i="1"/>
  <c r="BR2671" i="1"/>
  <c r="BO2673" i="1" l="1"/>
  <c r="BP2672" i="1" s="1"/>
  <c r="BQ2672" i="1" s="1"/>
  <c r="BN2674" i="1"/>
  <c r="BR2672" i="1"/>
  <c r="BO2674" i="1" l="1"/>
  <c r="BP2673" i="1" s="1"/>
  <c r="BQ2673" i="1" s="1"/>
  <c r="BN2675" i="1"/>
  <c r="BR2673" i="1"/>
  <c r="BO2675" i="1" l="1"/>
  <c r="BP2674" i="1" s="1"/>
  <c r="BQ2674" i="1" s="1"/>
  <c r="BN2676" i="1"/>
  <c r="BR2674" i="1"/>
  <c r="BO2676" i="1" l="1"/>
  <c r="BP2675" i="1" s="1"/>
  <c r="BQ2675" i="1" s="1"/>
  <c r="BN2677" i="1"/>
  <c r="BR2675" i="1"/>
  <c r="BO2677" i="1" l="1"/>
  <c r="BP2676" i="1" s="1"/>
  <c r="BQ2676" i="1" s="1"/>
  <c r="BN2678" i="1"/>
  <c r="BR2676" i="1"/>
  <c r="BO2678" i="1" l="1"/>
  <c r="BP2677" i="1" s="1"/>
  <c r="BQ2677" i="1" s="1"/>
  <c r="BN2679" i="1"/>
  <c r="BR2677" i="1"/>
  <c r="BO2679" i="1" l="1"/>
  <c r="BP2678" i="1" s="1"/>
  <c r="BQ2678" i="1" s="1"/>
  <c r="BN2680" i="1"/>
  <c r="BR2678" i="1"/>
  <c r="BO2680" i="1" l="1"/>
  <c r="BP2679" i="1" s="1"/>
  <c r="BQ2679" i="1" s="1"/>
  <c r="BN2681" i="1"/>
  <c r="BR2679" i="1"/>
  <c r="BO2681" i="1" l="1"/>
  <c r="BP2680" i="1" s="1"/>
  <c r="BQ2680" i="1" s="1"/>
  <c r="BN2682" i="1"/>
  <c r="BR2680" i="1"/>
  <c r="BO2682" i="1" l="1"/>
  <c r="BP2681" i="1" s="1"/>
  <c r="BQ2681" i="1" s="1"/>
  <c r="BN2683" i="1"/>
  <c r="BR2681" i="1"/>
  <c r="BO2683" i="1" l="1"/>
  <c r="BP2682" i="1" s="1"/>
  <c r="BQ2682" i="1" s="1"/>
  <c r="BN2684" i="1"/>
  <c r="BR2682" i="1"/>
  <c r="BO2684" i="1" l="1"/>
  <c r="BP2683" i="1" s="1"/>
  <c r="BQ2683" i="1" s="1"/>
  <c r="BN2685" i="1"/>
  <c r="BR2683" i="1"/>
  <c r="BO2685" i="1" l="1"/>
  <c r="BP2684" i="1" s="1"/>
  <c r="BQ2684" i="1" s="1"/>
  <c r="BN2686" i="1"/>
  <c r="BR2684" i="1"/>
  <c r="BO2686" i="1" l="1"/>
  <c r="BP2685" i="1" s="1"/>
  <c r="BQ2685" i="1" s="1"/>
  <c r="BN2687" i="1"/>
  <c r="BR2685" i="1"/>
  <c r="BO2687" i="1" l="1"/>
  <c r="BP2686" i="1" s="1"/>
  <c r="BQ2686" i="1" s="1"/>
  <c r="BN2688" i="1"/>
  <c r="BR2686" i="1"/>
  <c r="BO2688" i="1" l="1"/>
  <c r="BP2687" i="1" s="1"/>
  <c r="BQ2687" i="1" s="1"/>
  <c r="BN2689" i="1"/>
  <c r="BR2687" i="1"/>
  <c r="BO2689" i="1" l="1"/>
  <c r="BP2688" i="1" s="1"/>
  <c r="BQ2688" i="1" s="1"/>
  <c r="BN2690" i="1"/>
  <c r="BR2688" i="1"/>
  <c r="BO2690" i="1" l="1"/>
  <c r="BP2689" i="1" s="1"/>
  <c r="BQ2689" i="1" s="1"/>
  <c r="BN2691" i="1"/>
  <c r="BR2689" i="1"/>
  <c r="BO2691" i="1" l="1"/>
  <c r="BP2690" i="1" s="1"/>
  <c r="BQ2690" i="1" s="1"/>
  <c r="BN2692" i="1"/>
  <c r="BR2690" i="1"/>
  <c r="BO2692" i="1" l="1"/>
  <c r="BP2691" i="1" s="1"/>
  <c r="BQ2691" i="1" s="1"/>
  <c r="BN2693" i="1"/>
  <c r="BR2691" i="1"/>
  <c r="BO2693" i="1" l="1"/>
  <c r="BP2692" i="1" s="1"/>
  <c r="BQ2692" i="1" s="1"/>
  <c r="BN2694" i="1"/>
  <c r="BR2692" i="1"/>
  <c r="BO2694" i="1" l="1"/>
  <c r="BP2693" i="1" s="1"/>
  <c r="BQ2693" i="1" s="1"/>
  <c r="BN2695" i="1"/>
  <c r="BR2693" i="1"/>
  <c r="BO2695" i="1" l="1"/>
  <c r="BP2694" i="1" s="1"/>
  <c r="BQ2694" i="1" s="1"/>
  <c r="BN2696" i="1"/>
  <c r="BR2694" i="1"/>
  <c r="BO2696" i="1" l="1"/>
  <c r="BP2695" i="1" s="1"/>
  <c r="BQ2695" i="1" s="1"/>
  <c r="BN2697" i="1"/>
  <c r="BR2695" i="1"/>
  <c r="BO2697" i="1" l="1"/>
  <c r="BP2696" i="1" s="1"/>
  <c r="BQ2696" i="1" s="1"/>
  <c r="BN2698" i="1"/>
  <c r="BR2696" i="1"/>
  <c r="BO2698" i="1" l="1"/>
  <c r="BP2697" i="1" s="1"/>
  <c r="BQ2697" i="1" s="1"/>
  <c r="BN2699" i="1"/>
  <c r="BR2697" i="1"/>
  <c r="BO2699" i="1" l="1"/>
  <c r="BP2698" i="1" s="1"/>
  <c r="BQ2698" i="1" s="1"/>
  <c r="BN2700" i="1"/>
  <c r="BR2698" i="1"/>
  <c r="BO2700" i="1" l="1"/>
  <c r="BP2699" i="1" s="1"/>
  <c r="BQ2699" i="1" s="1"/>
  <c r="BN2701" i="1"/>
  <c r="BR2699" i="1"/>
  <c r="BO2701" i="1" l="1"/>
  <c r="BP2700" i="1" s="1"/>
  <c r="BQ2700" i="1" s="1"/>
  <c r="BN2702" i="1"/>
  <c r="BR2700" i="1"/>
  <c r="BO2702" i="1" l="1"/>
  <c r="BP2701" i="1" s="1"/>
  <c r="BQ2701" i="1" s="1"/>
  <c r="BN2703" i="1"/>
  <c r="BR2701" i="1"/>
  <c r="BO2703" i="1" l="1"/>
  <c r="BP2702" i="1" s="1"/>
  <c r="BQ2702" i="1" s="1"/>
  <c r="BN2704" i="1"/>
  <c r="BR2702" i="1"/>
  <c r="BO2704" i="1" l="1"/>
  <c r="BP2703" i="1" s="1"/>
  <c r="BQ2703" i="1" s="1"/>
  <c r="BN2705" i="1"/>
  <c r="BR2703" i="1"/>
  <c r="BO2705" i="1" l="1"/>
  <c r="BP2704" i="1" s="1"/>
  <c r="BQ2704" i="1" s="1"/>
  <c r="BN2706" i="1"/>
  <c r="BR2704" i="1"/>
  <c r="BO2706" i="1" l="1"/>
  <c r="BP2705" i="1" s="1"/>
  <c r="BQ2705" i="1" s="1"/>
  <c r="BN2707" i="1"/>
  <c r="BR2705" i="1"/>
  <c r="BO2707" i="1" l="1"/>
  <c r="BP2706" i="1" s="1"/>
  <c r="BQ2706" i="1" s="1"/>
  <c r="BN2708" i="1"/>
  <c r="BR2706" i="1"/>
  <c r="BO2708" i="1" l="1"/>
  <c r="BP2707" i="1" s="1"/>
  <c r="BQ2707" i="1" s="1"/>
  <c r="BN2709" i="1"/>
  <c r="BR2707" i="1"/>
  <c r="BO2709" i="1" l="1"/>
  <c r="BP2708" i="1" s="1"/>
  <c r="BQ2708" i="1" s="1"/>
  <c r="BN2710" i="1"/>
  <c r="BR2708" i="1"/>
  <c r="BO2710" i="1" l="1"/>
  <c r="BP2709" i="1" s="1"/>
  <c r="BQ2709" i="1" s="1"/>
  <c r="BN2711" i="1"/>
  <c r="BR2709" i="1"/>
  <c r="BO2711" i="1" l="1"/>
  <c r="BP2710" i="1" s="1"/>
  <c r="BQ2710" i="1" s="1"/>
  <c r="BN2712" i="1"/>
  <c r="BR2710" i="1"/>
  <c r="BO2712" i="1" l="1"/>
  <c r="BP2711" i="1" s="1"/>
  <c r="BQ2711" i="1" s="1"/>
  <c r="BN2713" i="1"/>
  <c r="BR2711" i="1"/>
  <c r="BO2713" i="1" l="1"/>
  <c r="BP2712" i="1" s="1"/>
  <c r="BQ2712" i="1" s="1"/>
  <c r="BN2714" i="1"/>
  <c r="BR2712" i="1"/>
  <c r="BO2714" i="1" l="1"/>
  <c r="BP2713" i="1" s="1"/>
  <c r="BQ2713" i="1" s="1"/>
  <c r="BN2715" i="1"/>
  <c r="BR2713" i="1"/>
  <c r="BO2715" i="1" l="1"/>
  <c r="BP2714" i="1" s="1"/>
  <c r="BQ2714" i="1" s="1"/>
  <c r="BN2716" i="1"/>
  <c r="BR2714" i="1"/>
  <c r="BO2716" i="1" l="1"/>
  <c r="BP2715" i="1" s="1"/>
  <c r="BQ2715" i="1" s="1"/>
  <c r="BN2717" i="1"/>
  <c r="BR2715" i="1"/>
  <c r="BO2717" i="1" l="1"/>
  <c r="BP2716" i="1" s="1"/>
  <c r="BQ2716" i="1" s="1"/>
  <c r="BN2718" i="1"/>
  <c r="BR2716" i="1"/>
  <c r="BO2718" i="1" l="1"/>
  <c r="BP2717" i="1" s="1"/>
  <c r="BQ2717" i="1" s="1"/>
  <c r="BN2719" i="1"/>
  <c r="BR2717" i="1"/>
  <c r="BO2719" i="1" l="1"/>
  <c r="BP2718" i="1" s="1"/>
  <c r="BQ2718" i="1" s="1"/>
  <c r="BN2720" i="1"/>
  <c r="BR2718" i="1"/>
  <c r="BO2720" i="1" l="1"/>
  <c r="BP2719" i="1" s="1"/>
  <c r="BQ2719" i="1" s="1"/>
  <c r="BN2721" i="1"/>
  <c r="BR2719" i="1"/>
  <c r="BO2721" i="1" l="1"/>
  <c r="BP2720" i="1" s="1"/>
  <c r="BQ2720" i="1" s="1"/>
  <c r="BN2722" i="1"/>
  <c r="BR2720" i="1"/>
  <c r="BO2722" i="1" l="1"/>
  <c r="BP2721" i="1" s="1"/>
  <c r="BQ2721" i="1" s="1"/>
  <c r="BN2723" i="1"/>
  <c r="BR2721" i="1"/>
  <c r="BO2723" i="1" l="1"/>
  <c r="BP2722" i="1" s="1"/>
  <c r="BQ2722" i="1" s="1"/>
  <c r="BN2724" i="1"/>
  <c r="BR2722" i="1"/>
  <c r="BO2724" i="1" l="1"/>
  <c r="BP2723" i="1" s="1"/>
  <c r="BQ2723" i="1" s="1"/>
  <c r="BN2725" i="1"/>
  <c r="BR2723" i="1"/>
  <c r="BO2725" i="1" l="1"/>
  <c r="BP2724" i="1" s="1"/>
  <c r="BQ2724" i="1" s="1"/>
  <c r="BN2726" i="1"/>
  <c r="BR2724" i="1"/>
  <c r="BO2726" i="1" l="1"/>
  <c r="BP2725" i="1" s="1"/>
  <c r="BQ2725" i="1" s="1"/>
  <c r="BN2727" i="1"/>
  <c r="BR2725" i="1"/>
  <c r="BO2727" i="1" l="1"/>
  <c r="BP2726" i="1" s="1"/>
  <c r="BQ2726" i="1" s="1"/>
  <c r="BN2728" i="1"/>
  <c r="BR2726" i="1"/>
  <c r="BO2728" i="1" l="1"/>
  <c r="BP2727" i="1" s="1"/>
  <c r="BQ2727" i="1" s="1"/>
  <c r="BN2729" i="1"/>
  <c r="BR2727" i="1"/>
  <c r="BO2729" i="1" l="1"/>
  <c r="BP2728" i="1" s="1"/>
  <c r="BQ2728" i="1" s="1"/>
  <c r="BN2730" i="1"/>
  <c r="BR2728" i="1"/>
  <c r="BO2730" i="1" l="1"/>
  <c r="BP2729" i="1" s="1"/>
  <c r="BQ2729" i="1" s="1"/>
  <c r="BN2731" i="1"/>
  <c r="BR2729" i="1"/>
  <c r="BO2731" i="1" l="1"/>
  <c r="BP2730" i="1" s="1"/>
  <c r="BQ2730" i="1" s="1"/>
  <c r="BN2732" i="1"/>
  <c r="BR2730" i="1"/>
  <c r="BO2732" i="1" l="1"/>
  <c r="BP2731" i="1" s="1"/>
  <c r="BQ2731" i="1" s="1"/>
  <c r="BN2733" i="1"/>
  <c r="BR2731" i="1"/>
  <c r="BO2733" i="1" l="1"/>
  <c r="BP2732" i="1" s="1"/>
  <c r="BQ2732" i="1" s="1"/>
  <c r="BN2734" i="1"/>
  <c r="BR2732" i="1"/>
  <c r="BO2734" i="1" l="1"/>
  <c r="BP2733" i="1" s="1"/>
  <c r="BQ2733" i="1" s="1"/>
  <c r="BN2735" i="1"/>
  <c r="BR2733" i="1"/>
  <c r="BN2736" i="1" l="1"/>
  <c r="BO2735" i="1"/>
  <c r="BP2734" i="1" s="1"/>
  <c r="BQ2734" i="1" s="1"/>
  <c r="BR2734" i="1"/>
  <c r="BR2735" i="1" l="1"/>
  <c r="BO2736" i="1"/>
  <c r="BN2737" i="1"/>
  <c r="BO2737" i="1" l="1"/>
  <c r="BP2736" i="1" s="1"/>
  <c r="BQ2736" i="1" s="1"/>
  <c r="BN2738" i="1"/>
  <c r="BR2736" i="1"/>
  <c r="BP2735" i="1"/>
  <c r="BQ2735" i="1" s="1"/>
  <c r="BO2738" i="1" l="1"/>
  <c r="BP2737" i="1" s="1"/>
  <c r="BQ2737" i="1" s="1"/>
  <c r="BN2739" i="1"/>
  <c r="BR2737" i="1"/>
  <c r="BO2739" i="1" l="1"/>
  <c r="BP2738" i="1" s="1"/>
  <c r="BQ2738" i="1" s="1"/>
  <c r="BN2740" i="1"/>
  <c r="BR2738" i="1"/>
  <c r="BO2740" i="1" l="1"/>
  <c r="BP2739" i="1" s="1"/>
  <c r="BQ2739" i="1" s="1"/>
  <c r="BN2741" i="1"/>
  <c r="BR2739" i="1"/>
  <c r="BO2741" i="1" l="1"/>
  <c r="BP2740" i="1" s="1"/>
  <c r="BQ2740" i="1" s="1"/>
  <c r="BN2742" i="1"/>
  <c r="BR2740" i="1"/>
  <c r="BO2742" i="1" l="1"/>
  <c r="BP2741" i="1" s="1"/>
  <c r="BQ2741" i="1" s="1"/>
  <c r="BN2743" i="1"/>
  <c r="BR2741" i="1"/>
  <c r="BO2743" i="1" l="1"/>
  <c r="BP2742" i="1" s="1"/>
  <c r="BQ2742" i="1" s="1"/>
  <c r="BN2744" i="1"/>
  <c r="BR2742" i="1"/>
  <c r="BO2744" i="1" l="1"/>
  <c r="BP2743" i="1" s="1"/>
  <c r="BQ2743" i="1" s="1"/>
  <c r="BN2745" i="1"/>
  <c r="BR2743" i="1"/>
  <c r="BO2745" i="1" l="1"/>
  <c r="BP2744" i="1" s="1"/>
  <c r="BQ2744" i="1" s="1"/>
  <c r="BN2746" i="1"/>
  <c r="BR2744" i="1"/>
  <c r="BO2746" i="1" l="1"/>
  <c r="BP2745" i="1" s="1"/>
  <c r="BQ2745" i="1" s="1"/>
  <c r="BN2747" i="1"/>
  <c r="BR2745" i="1"/>
  <c r="BO2747" i="1" l="1"/>
  <c r="BP2746" i="1" s="1"/>
  <c r="BQ2746" i="1" s="1"/>
  <c r="BN2748" i="1"/>
  <c r="BR2746" i="1"/>
  <c r="BO2748" i="1" l="1"/>
  <c r="BP2747" i="1" s="1"/>
  <c r="BQ2747" i="1" s="1"/>
  <c r="BN2749" i="1"/>
  <c r="BR2747" i="1"/>
  <c r="BO2749" i="1" l="1"/>
  <c r="BP2748" i="1" s="1"/>
  <c r="BQ2748" i="1" s="1"/>
  <c r="BN2750" i="1"/>
  <c r="BR2748" i="1"/>
  <c r="BO2750" i="1" l="1"/>
  <c r="BP2749" i="1" s="1"/>
  <c r="BN2751" i="1"/>
  <c r="BR2749" i="1"/>
  <c r="BQ2749" i="1"/>
  <c r="BO2751" i="1" l="1"/>
  <c r="BP2750" i="1" s="1"/>
  <c r="BQ2750" i="1" s="1"/>
  <c r="BN2752" i="1"/>
  <c r="BR2750" i="1"/>
  <c r="BO2752" i="1" l="1"/>
  <c r="BP2751" i="1" s="1"/>
  <c r="BQ2751" i="1" s="1"/>
  <c r="BN2753" i="1"/>
  <c r="BR2751" i="1"/>
  <c r="BO2753" i="1" l="1"/>
  <c r="BP2752" i="1" s="1"/>
  <c r="BQ2752" i="1" s="1"/>
  <c r="BN2754" i="1"/>
  <c r="BR2752" i="1"/>
  <c r="BO2754" i="1" l="1"/>
  <c r="BP2753" i="1" s="1"/>
  <c r="BQ2753" i="1" s="1"/>
  <c r="BN2755" i="1"/>
  <c r="BR2753" i="1"/>
  <c r="BO2755" i="1" l="1"/>
  <c r="BP2754" i="1" s="1"/>
  <c r="BQ2754" i="1" s="1"/>
  <c r="BN2756" i="1"/>
  <c r="BR2754" i="1"/>
  <c r="BO2756" i="1" l="1"/>
  <c r="BP2755" i="1" s="1"/>
  <c r="BQ2755" i="1" s="1"/>
  <c r="BN2757" i="1"/>
  <c r="BR2755" i="1"/>
  <c r="BO2757" i="1" l="1"/>
  <c r="BP2756" i="1" s="1"/>
  <c r="BQ2756" i="1" s="1"/>
  <c r="BN2758" i="1"/>
  <c r="BR2756" i="1"/>
  <c r="BO2758" i="1" l="1"/>
  <c r="BP2757" i="1" s="1"/>
  <c r="BQ2757" i="1" s="1"/>
  <c r="BN2759" i="1"/>
  <c r="BR2757" i="1"/>
  <c r="BO2759" i="1" l="1"/>
  <c r="BP2758" i="1" s="1"/>
  <c r="BQ2758" i="1" s="1"/>
  <c r="BN2760" i="1"/>
  <c r="BR2758" i="1"/>
  <c r="BO2760" i="1" l="1"/>
  <c r="BP2759" i="1" s="1"/>
  <c r="BQ2759" i="1" s="1"/>
  <c r="BN2761" i="1"/>
  <c r="BR2759" i="1"/>
  <c r="BO2761" i="1" l="1"/>
  <c r="BP2760" i="1" s="1"/>
  <c r="BQ2760" i="1" s="1"/>
  <c r="BN2762" i="1"/>
  <c r="BR2760" i="1"/>
  <c r="BO2762" i="1" l="1"/>
  <c r="BP2761" i="1" s="1"/>
  <c r="BQ2761" i="1" s="1"/>
  <c r="BN2763" i="1"/>
  <c r="BR2761" i="1"/>
  <c r="BO2763" i="1" l="1"/>
  <c r="BP2762" i="1" s="1"/>
  <c r="BQ2762" i="1" s="1"/>
  <c r="BN2764" i="1"/>
  <c r="BR2762" i="1"/>
  <c r="BO2764" i="1" l="1"/>
  <c r="BP2763" i="1" s="1"/>
  <c r="BQ2763" i="1" s="1"/>
  <c r="BN2765" i="1"/>
  <c r="BR2763" i="1"/>
  <c r="BO2765" i="1" l="1"/>
  <c r="BP2764" i="1" s="1"/>
  <c r="BQ2764" i="1" s="1"/>
  <c r="BN2766" i="1"/>
  <c r="BR2764" i="1"/>
  <c r="BO2766" i="1" l="1"/>
  <c r="BP2765" i="1" s="1"/>
  <c r="BQ2765" i="1" s="1"/>
  <c r="BN2767" i="1"/>
  <c r="BR2765" i="1"/>
  <c r="BO2767" i="1" l="1"/>
  <c r="BP2766" i="1" s="1"/>
  <c r="BQ2766" i="1" s="1"/>
  <c r="BN2768" i="1"/>
  <c r="BR2766" i="1"/>
  <c r="BO2768" i="1" l="1"/>
  <c r="BP2767" i="1" s="1"/>
  <c r="BQ2767" i="1" s="1"/>
  <c r="BN2769" i="1"/>
  <c r="BR2767" i="1"/>
  <c r="BO2769" i="1" l="1"/>
  <c r="BP2768" i="1" s="1"/>
  <c r="BQ2768" i="1" s="1"/>
  <c r="BN2770" i="1"/>
  <c r="BR2768" i="1"/>
  <c r="BO2770" i="1" l="1"/>
  <c r="BP2769" i="1" s="1"/>
  <c r="BQ2769" i="1" s="1"/>
  <c r="BN2771" i="1"/>
  <c r="BR2769" i="1"/>
  <c r="BO2771" i="1" l="1"/>
  <c r="BP2770" i="1" s="1"/>
  <c r="BQ2770" i="1" s="1"/>
  <c r="BN2772" i="1"/>
  <c r="BR2770" i="1"/>
  <c r="BO2772" i="1" l="1"/>
  <c r="BP2771" i="1" s="1"/>
  <c r="BQ2771" i="1" s="1"/>
  <c r="BN2773" i="1"/>
  <c r="BR2771" i="1"/>
  <c r="BO2773" i="1" l="1"/>
  <c r="BP2772" i="1" s="1"/>
  <c r="BQ2772" i="1" s="1"/>
  <c r="BN2774" i="1"/>
  <c r="BR2772" i="1"/>
  <c r="BO2774" i="1" l="1"/>
  <c r="BP2773" i="1" s="1"/>
  <c r="BQ2773" i="1" s="1"/>
  <c r="BN2775" i="1"/>
  <c r="BR2773" i="1"/>
  <c r="BO2775" i="1" l="1"/>
  <c r="BP2774" i="1" s="1"/>
  <c r="BQ2774" i="1" s="1"/>
  <c r="BN2776" i="1"/>
  <c r="BR2774" i="1"/>
  <c r="BO2776" i="1" l="1"/>
  <c r="BP2775" i="1" s="1"/>
  <c r="BQ2775" i="1" s="1"/>
  <c r="BN2777" i="1"/>
  <c r="BR2775" i="1"/>
  <c r="BO2777" i="1" l="1"/>
  <c r="BP2776" i="1" s="1"/>
  <c r="BQ2776" i="1" s="1"/>
  <c r="BN2778" i="1"/>
  <c r="BR2776" i="1"/>
  <c r="BO2778" i="1" l="1"/>
  <c r="BP2777" i="1" s="1"/>
  <c r="BQ2777" i="1" s="1"/>
  <c r="BN2779" i="1"/>
  <c r="BR2777" i="1"/>
  <c r="BO2779" i="1" l="1"/>
  <c r="BP2778" i="1" s="1"/>
  <c r="BQ2778" i="1" s="1"/>
  <c r="BN2780" i="1"/>
  <c r="BR2778" i="1"/>
  <c r="BO2780" i="1" l="1"/>
  <c r="BP2779" i="1" s="1"/>
  <c r="BQ2779" i="1" s="1"/>
  <c r="BN2781" i="1"/>
  <c r="BR2779" i="1"/>
  <c r="BO2781" i="1" l="1"/>
  <c r="BP2780" i="1" s="1"/>
  <c r="BQ2780" i="1" s="1"/>
  <c r="BN2782" i="1"/>
  <c r="BR2780" i="1"/>
  <c r="BO2782" i="1" l="1"/>
  <c r="BP2781" i="1" s="1"/>
  <c r="BQ2781" i="1" s="1"/>
  <c r="BN2783" i="1"/>
  <c r="BR2781" i="1"/>
  <c r="BO2783" i="1" l="1"/>
  <c r="BP2782" i="1" s="1"/>
  <c r="BQ2782" i="1" s="1"/>
  <c r="BN2784" i="1"/>
  <c r="BR2782" i="1"/>
  <c r="BO2784" i="1" l="1"/>
  <c r="BP2783" i="1" s="1"/>
  <c r="BQ2783" i="1" s="1"/>
  <c r="BN2785" i="1"/>
  <c r="BR2783" i="1"/>
  <c r="BO2785" i="1" l="1"/>
  <c r="BP2784" i="1" s="1"/>
  <c r="BQ2784" i="1" s="1"/>
  <c r="BN2786" i="1"/>
  <c r="BR2784" i="1"/>
  <c r="BN2787" i="1" l="1"/>
  <c r="BO2786" i="1"/>
  <c r="BP2785" i="1" s="1"/>
  <c r="BQ2785" i="1" s="1"/>
  <c r="BR2785" i="1"/>
  <c r="BR2786" i="1" l="1"/>
  <c r="BO2787" i="1"/>
  <c r="BN2788" i="1"/>
  <c r="BO2788" i="1" l="1"/>
  <c r="BP2787" i="1" s="1"/>
  <c r="BQ2787" i="1" s="1"/>
  <c r="BN2789" i="1"/>
  <c r="BR2787" i="1"/>
  <c r="BP2786" i="1"/>
  <c r="BQ2786" i="1" s="1"/>
  <c r="BO2789" i="1" l="1"/>
  <c r="BP2788" i="1" s="1"/>
  <c r="BQ2788" i="1" s="1"/>
  <c r="BN2790" i="1"/>
  <c r="BR2788" i="1"/>
  <c r="BO2790" i="1" l="1"/>
  <c r="BP2789" i="1" s="1"/>
  <c r="BQ2789" i="1" s="1"/>
  <c r="BN2791" i="1"/>
  <c r="BR2789" i="1"/>
  <c r="BO2791" i="1" l="1"/>
  <c r="BP2790" i="1" s="1"/>
  <c r="BQ2790" i="1" s="1"/>
  <c r="BN2792" i="1"/>
  <c r="BR2790" i="1"/>
  <c r="BN2793" i="1" l="1"/>
  <c r="BO2792" i="1"/>
  <c r="BP2791" i="1" s="1"/>
  <c r="BQ2791" i="1" s="1"/>
  <c r="BR2791" i="1"/>
  <c r="BR2792" i="1" l="1"/>
  <c r="BO2793" i="1"/>
  <c r="BN2794" i="1"/>
  <c r="BN2795" i="1" l="1"/>
  <c r="BO2794" i="1"/>
  <c r="BP2793" i="1" s="1"/>
  <c r="BQ2793" i="1" s="1"/>
  <c r="BR2793" i="1"/>
  <c r="BP2792" i="1"/>
  <c r="BQ2792" i="1" s="1"/>
  <c r="BR2794" i="1" l="1"/>
  <c r="BO2795" i="1"/>
  <c r="BN2796" i="1"/>
  <c r="BO2796" i="1" l="1"/>
  <c r="BP2795" i="1" s="1"/>
  <c r="BQ2795" i="1" s="1"/>
  <c r="BN2797" i="1"/>
  <c r="BR2795" i="1"/>
  <c r="BP2794" i="1"/>
  <c r="BQ2794" i="1" s="1"/>
  <c r="BO2797" i="1" l="1"/>
  <c r="BP2796" i="1" s="1"/>
  <c r="BQ2796" i="1" s="1"/>
  <c r="BN2798" i="1"/>
  <c r="BR2796" i="1"/>
  <c r="BN2799" i="1" l="1"/>
  <c r="BO2798" i="1"/>
  <c r="BP2797" i="1" s="1"/>
  <c r="BQ2797" i="1" s="1"/>
  <c r="BR2797" i="1"/>
  <c r="BR2798" i="1" l="1"/>
  <c r="BO2799" i="1"/>
  <c r="BN2800" i="1"/>
  <c r="BO2800" i="1" l="1"/>
  <c r="BP2799" i="1" s="1"/>
  <c r="BQ2799" i="1" s="1"/>
  <c r="BN2801" i="1"/>
  <c r="BR2799" i="1"/>
  <c r="BP2798" i="1"/>
  <c r="BQ2798" i="1" s="1"/>
  <c r="BO2801" i="1" l="1"/>
  <c r="BP2800" i="1" s="1"/>
  <c r="BQ2800" i="1" s="1"/>
  <c r="BN2802" i="1"/>
  <c r="BR2800" i="1"/>
  <c r="BO2802" i="1" l="1"/>
  <c r="BP2801" i="1" s="1"/>
  <c r="BQ2801" i="1" s="1"/>
  <c r="BN2803" i="1"/>
  <c r="BR2801" i="1"/>
  <c r="BO2803" i="1" l="1"/>
  <c r="BP2802" i="1" s="1"/>
  <c r="BQ2802" i="1" s="1"/>
  <c r="BN2804" i="1"/>
  <c r="BR2802" i="1"/>
  <c r="BO2804" i="1" l="1"/>
  <c r="BP2803" i="1" s="1"/>
  <c r="BQ2803" i="1" s="1"/>
  <c r="BN2805" i="1"/>
  <c r="BR2803" i="1"/>
  <c r="BO2805" i="1" l="1"/>
  <c r="BP2804" i="1" s="1"/>
  <c r="BQ2804" i="1" s="1"/>
  <c r="BN2806" i="1"/>
  <c r="BR2804" i="1"/>
  <c r="BO2806" i="1" l="1"/>
  <c r="BP2805" i="1" s="1"/>
  <c r="BQ2805" i="1" s="1"/>
  <c r="BN2807" i="1"/>
  <c r="BR2805" i="1"/>
  <c r="BO2807" i="1" l="1"/>
  <c r="BP2806" i="1" s="1"/>
  <c r="BQ2806" i="1" s="1"/>
  <c r="BN2808" i="1"/>
  <c r="BR2806" i="1"/>
  <c r="BO2808" i="1" l="1"/>
  <c r="BP2807" i="1" s="1"/>
  <c r="BQ2807" i="1" s="1"/>
  <c r="BN2809" i="1"/>
  <c r="BR2807" i="1"/>
  <c r="BO2809" i="1" l="1"/>
  <c r="BP2808" i="1" s="1"/>
  <c r="BQ2808" i="1" s="1"/>
  <c r="BN2810" i="1"/>
  <c r="BR2808" i="1"/>
  <c r="BO2810" i="1" l="1"/>
  <c r="BP2809" i="1" s="1"/>
  <c r="BQ2809" i="1" s="1"/>
  <c r="BN2811" i="1"/>
  <c r="BR2809" i="1"/>
  <c r="BO2811" i="1" l="1"/>
  <c r="BP2810" i="1" s="1"/>
  <c r="BQ2810" i="1" s="1"/>
  <c r="BN2812" i="1"/>
  <c r="BR2810" i="1"/>
  <c r="BO2812" i="1" l="1"/>
  <c r="BP2811" i="1" s="1"/>
  <c r="BQ2811" i="1" s="1"/>
  <c r="BN2813" i="1"/>
  <c r="BR2811" i="1"/>
  <c r="BO2813" i="1" l="1"/>
  <c r="BP2812" i="1" s="1"/>
  <c r="BQ2812" i="1" s="1"/>
  <c r="BN2814" i="1"/>
  <c r="BR2812" i="1"/>
  <c r="BO2814" i="1" l="1"/>
  <c r="BP2813" i="1" s="1"/>
  <c r="BQ2813" i="1" s="1"/>
  <c r="BN2815" i="1"/>
  <c r="BR2813" i="1"/>
  <c r="BO2815" i="1" l="1"/>
  <c r="BP2814" i="1" s="1"/>
  <c r="BQ2814" i="1" s="1"/>
  <c r="BN2816" i="1"/>
  <c r="BR2814" i="1"/>
  <c r="BO2816" i="1" l="1"/>
  <c r="BP2815" i="1" s="1"/>
  <c r="BQ2815" i="1" s="1"/>
  <c r="BN2817" i="1"/>
  <c r="BR2815" i="1"/>
  <c r="BO2817" i="1" l="1"/>
  <c r="BP2816" i="1" s="1"/>
  <c r="BQ2816" i="1" s="1"/>
  <c r="BN2818" i="1"/>
  <c r="BR2816" i="1"/>
  <c r="BO2818" i="1" l="1"/>
  <c r="BP2817" i="1" s="1"/>
  <c r="BQ2817" i="1" s="1"/>
  <c r="BN2819" i="1"/>
  <c r="BR2817" i="1"/>
  <c r="BO2819" i="1" l="1"/>
  <c r="BP2818" i="1" s="1"/>
  <c r="BQ2818" i="1" s="1"/>
  <c r="BN2820" i="1"/>
  <c r="BR2818" i="1"/>
  <c r="BO2820" i="1" l="1"/>
  <c r="BP2819" i="1" s="1"/>
  <c r="BQ2819" i="1" s="1"/>
  <c r="BN2821" i="1"/>
  <c r="BR2819" i="1"/>
  <c r="BO2821" i="1" l="1"/>
  <c r="BP2820" i="1" s="1"/>
  <c r="BQ2820" i="1" s="1"/>
  <c r="BN2822" i="1"/>
  <c r="BR2820" i="1"/>
  <c r="BN2823" i="1" l="1"/>
  <c r="BO2822" i="1"/>
  <c r="BP2821" i="1" s="1"/>
  <c r="BQ2821" i="1" s="1"/>
  <c r="BR2821" i="1"/>
  <c r="BR2822" i="1" l="1"/>
  <c r="BO2823" i="1"/>
  <c r="BN2824" i="1"/>
  <c r="BO2824" i="1" l="1"/>
  <c r="BP2823" i="1" s="1"/>
  <c r="BQ2823" i="1" s="1"/>
  <c r="BN2825" i="1"/>
  <c r="BR2823" i="1"/>
  <c r="BP2822" i="1"/>
  <c r="BQ2822" i="1" s="1"/>
  <c r="BO2825" i="1" l="1"/>
  <c r="BP2824" i="1" s="1"/>
  <c r="BQ2824" i="1" s="1"/>
  <c r="BN2826" i="1"/>
  <c r="BR2824" i="1"/>
  <c r="BO2826" i="1" l="1"/>
  <c r="BP2825" i="1" s="1"/>
  <c r="BQ2825" i="1" s="1"/>
  <c r="BN2827" i="1"/>
  <c r="BR2825" i="1"/>
  <c r="BO2827" i="1" l="1"/>
  <c r="BP2826" i="1" s="1"/>
  <c r="BQ2826" i="1" s="1"/>
  <c r="BN2828" i="1"/>
  <c r="BR2826" i="1"/>
  <c r="BO2828" i="1" l="1"/>
  <c r="BP2827" i="1" s="1"/>
  <c r="BQ2827" i="1" s="1"/>
  <c r="BN2829" i="1"/>
  <c r="BR2827" i="1"/>
  <c r="BO2829" i="1" l="1"/>
  <c r="BP2828" i="1" s="1"/>
  <c r="BQ2828" i="1" s="1"/>
  <c r="BN2830" i="1"/>
  <c r="BR2828" i="1"/>
  <c r="BO2830" i="1" l="1"/>
  <c r="BP2829" i="1" s="1"/>
  <c r="BQ2829" i="1" s="1"/>
  <c r="BN2831" i="1"/>
  <c r="BR2829" i="1"/>
  <c r="BO2831" i="1" l="1"/>
  <c r="BP2830" i="1" s="1"/>
  <c r="BQ2830" i="1" s="1"/>
  <c r="BN2832" i="1"/>
  <c r="BR2830" i="1"/>
  <c r="BO2832" i="1" l="1"/>
  <c r="BP2831" i="1" s="1"/>
  <c r="BQ2831" i="1" s="1"/>
  <c r="BN2833" i="1"/>
  <c r="BR2831" i="1"/>
  <c r="BO2833" i="1" l="1"/>
  <c r="BP2832" i="1" s="1"/>
  <c r="BQ2832" i="1" s="1"/>
  <c r="BN2834" i="1"/>
  <c r="BR2832" i="1"/>
  <c r="BO2834" i="1" l="1"/>
  <c r="BP2833" i="1" s="1"/>
  <c r="BQ2833" i="1" s="1"/>
  <c r="BN2835" i="1"/>
  <c r="BR2833" i="1"/>
  <c r="BO2835" i="1" l="1"/>
  <c r="BP2834" i="1" s="1"/>
  <c r="BQ2834" i="1" s="1"/>
  <c r="BN2836" i="1"/>
  <c r="BR2834" i="1"/>
  <c r="BO2836" i="1" l="1"/>
  <c r="BP2835" i="1" s="1"/>
  <c r="BQ2835" i="1" s="1"/>
  <c r="BN2837" i="1"/>
  <c r="BR2835" i="1"/>
  <c r="BO2837" i="1" l="1"/>
  <c r="BP2836" i="1" s="1"/>
  <c r="BQ2836" i="1" s="1"/>
  <c r="BN2838" i="1"/>
  <c r="BR2836" i="1"/>
  <c r="BO2838" i="1" l="1"/>
  <c r="BP2837" i="1" s="1"/>
  <c r="BQ2837" i="1" s="1"/>
  <c r="BN2839" i="1"/>
  <c r="BR2837" i="1"/>
  <c r="BO2839" i="1" l="1"/>
  <c r="BP2838" i="1" s="1"/>
  <c r="BQ2838" i="1" s="1"/>
  <c r="BN2840" i="1"/>
  <c r="BR2838" i="1"/>
  <c r="BO2840" i="1" l="1"/>
  <c r="BP2839" i="1" s="1"/>
  <c r="BQ2839" i="1" s="1"/>
  <c r="BN2841" i="1"/>
  <c r="BR2839" i="1"/>
  <c r="BO2841" i="1" l="1"/>
  <c r="BP2840" i="1" s="1"/>
  <c r="BQ2840" i="1" s="1"/>
  <c r="BN2842" i="1"/>
  <c r="BR2840" i="1"/>
  <c r="BO2842" i="1" l="1"/>
  <c r="BP2841" i="1" s="1"/>
  <c r="BQ2841" i="1" s="1"/>
  <c r="BN2843" i="1"/>
  <c r="BR2841" i="1"/>
  <c r="BO2843" i="1" l="1"/>
  <c r="BP2842" i="1" s="1"/>
  <c r="BQ2842" i="1" s="1"/>
  <c r="BN2844" i="1"/>
  <c r="BR2842" i="1"/>
  <c r="BO2844" i="1" l="1"/>
  <c r="BP2843" i="1" s="1"/>
  <c r="BQ2843" i="1" s="1"/>
  <c r="BN2845" i="1"/>
  <c r="BR2843" i="1"/>
  <c r="BO2845" i="1" l="1"/>
  <c r="BP2844" i="1" s="1"/>
  <c r="BQ2844" i="1" s="1"/>
  <c r="BN2846" i="1"/>
  <c r="BR2844" i="1"/>
  <c r="BN2847" i="1" l="1"/>
  <c r="BO2846" i="1"/>
  <c r="BP2845" i="1" s="1"/>
  <c r="BQ2845" i="1" s="1"/>
  <c r="BR2845" i="1"/>
  <c r="BR2846" i="1" l="1"/>
  <c r="BO2847" i="1"/>
  <c r="BN2848" i="1"/>
  <c r="BO2848" i="1" l="1"/>
  <c r="BP2847" i="1" s="1"/>
  <c r="BQ2847" i="1" s="1"/>
  <c r="BN2849" i="1"/>
  <c r="BR2847" i="1"/>
  <c r="BP2846" i="1"/>
  <c r="BQ2846" i="1" s="1"/>
  <c r="BO2849" i="1" l="1"/>
  <c r="BP2848" i="1" s="1"/>
  <c r="BQ2848" i="1" s="1"/>
  <c r="BN2850" i="1"/>
  <c r="BR2848" i="1"/>
  <c r="BO2850" i="1" l="1"/>
  <c r="BP2849" i="1" s="1"/>
  <c r="BQ2849" i="1" s="1"/>
  <c r="BN2851" i="1"/>
  <c r="BR2849" i="1"/>
  <c r="BO2851" i="1" l="1"/>
  <c r="BP2850" i="1" s="1"/>
  <c r="BQ2850" i="1" s="1"/>
  <c r="BN2852" i="1"/>
  <c r="BR2850" i="1"/>
  <c r="BO2852" i="1" l="1"/>
  <c r="BP2851" i="1" s="1"/>
  <c r="BQ2851" i="1" s="1"/>
  <c r="BN2853" i="1"/>
  <c r="BR2851" i="1"/>
  <c r="BO2853" i="1" l="1"/>
  <c r="BP2852" i="1" s="1"/>
  <c r="BQ2852" i="1" s="1"/>
  <c r="BN2854" i="1"/>
  <c r="BR2852" i="1"/>
  <c r="BO2854" i="1" l="1"/>
  <c r="BP2853" i="1" s="1"/>
  <c r="BQ2853" i="1" s="1"/>
  <c r="BN2855" i="1"/>
  <c r="BR2853" i="1"/>
  <c r="BO2855" i="1" l="1"/>
  <c r="BP2854" i="1" s="1"/>
  <c r="BQ2854" i="1" s="1"/>
  <c r="BN2856" i="1"/>
  <c r="BR2854" i="1"/>
  <c r="BO2856" i="1" l="1"/>
  <c r="BP2855" i="1" s="1"/>
  <c r="BQ2855" i="1" s="1"/>
  <c r="BN2857" i="1"/>
  <c r="BR2855" i="1"/>
  <c r="BO2857" i="1" l="1"/>
  <c r="BP2856" i="1" s="1"/>
  <c r="BQ2856" i="1" s="1"/>
  <c r="BN2858" i="1"/>
  <c r="BR2856" i="1"/>
  <c r="BN2859" i="1" l="1"/>
  <c r="BO2858" i="1"/>
  <c r="BP2857" i="1" s="1"/>
  <c r="BQ2857" i="1" s="1"/>
  <c r="BR2857" i="1"/>
  <c r="BR2858" i="1" l="1"/>
  <c r="BO2859" i="1"/>
  <c r="BN2860" i="1"/>
  <c r="BO2860" i="1" l="1"/>
  <c r="BP2859" i="1" s="1"/>
  <c r="BQ2859" i="1" s="1"/>
  <c r="BN2861" i="1"/>
  <c r="BR2859" i="1"/>
  <c r="BP2858" i="1"/>
  <c r="BQ2858" i="1" s="1"/>
  <c r="BO2861" i="1" l="1"/>
  <c r="BP2860" i="1" s="1"/>
  <c r="BQ2860" i="1" s="1"/>
  <c r="BN2862" i="1"/>
  <c r="BR2860" i="1"/>
  <c r="BO2862" i="1" l="1"/>
  <c r="BP2861" i="1" s="1"/>
  <c r="BQ2861" i="1" s="1"/>
  <c r="BN2863" i="1"/>
  <c r="BR2861" i="1"/>
  <c r="BO2863" i="1" l="1"/>
  <c r="BP2862" i="1" s="1"/>
  <c r="BQ2862" i="1" s="1"/>
  <c r="BN2864" i="1"/>
  <c r="BR2862" i="1"/>
  <c r="BN2865" i="1" l="1"/>
  <c r="BO2864" i="1"/>
  <c r="BP2863" i="1" s="1"/>
  <c r="BQ2863" i="1" s="1"/>
  <c r="BR2863" i="1"/>
  <c r="BR2864" i="1" l="1"/>
  <c r="BO2865" i="1"/>
  <c r="BN2866" i="1"/>
  <c r="BN2867" i="1" l="1"/>
  <c r="BO2866" i="1"/>
  <c r="BP2865" i="1" s="1"/>
  <c r="BQ2865" i="1" s="1"/>
  <c r="BR2865" i="1"/>
  <c r="BP2864" i="1"/>
  <c r="BQ2864" i="1" s="1"/>
  <c r="BR2866" i="1" l="1"/>
  <c r="BO2867" i="1"/>
  <c r="BN2868" i="1"/>
  <c r="BO2868" i="1" l="1"/>
  <c r="BP2867" i="1" s="1"/>
  <c r="BQ2867" i="1" s="1"/>
  <c r="BN2869" i="1"/>
  <c r="BR2867" i="1"/>
  <c r="BP2866" i="1"/>
  <c r="BQ2866" i="1" s="1"/>
  <c r="BO2869" i="1" l="1"/>
  <c r="BP2868" i="1" s="1"/>
  <c r="BQ2868" i="1" s="1"/>
  <c r="BN2870" i="1"/>
  <c r="BR2868" i="1"/>
  <c r="BN2871" i="1" l="1"/>
  <c r="BO2870" i="1"/>
  <c r="BP2869" i="1" s="1"/>
  <c r="BQ2869" i="1" s="1"/>
  <c r="BR2869" i="1"/>
  <c r="BR2870" i="1" l="1"/>
  <c r="BO2871" i="1"/>
  <c r="BN2872" i="1"/>
  <c r="BO2872" i="1" l="1"/>
  <c r="BP2871" i="1" s="1"/>
  <c r="BQ2871" i="1" s="1"/>
  <c r="BN2873" i="1"/>
  <c r="BR2871" i="1"/>
  <c r="BP2870" i="1"/>
  <c r="BQ2870" i="1" s="1"/>
  <c r="BO2873" i="1" l="1"/>
  <c r="BP2872" i="1" s="1"/>
  <c r="BQ2872" i="1" s="1"/>
  <c r="BN2874" i="1"/>
  <c r="BR2872" i="1"/>
  <c r="BO2874" i="1" l="1"/>
  <c r="BP2873" i="1" s="1"/>
  <c r="BQ2873" i="1" s="1"/>
  <c r="BN2875" i="1"/>
  <c r="BR2873" i="1"/>
  <c r="BO2875" i="1" l="1"/>
  <c r="BP2874" i="1" s="1"/>
  <c r="BQ2874" i="1" s="1"/>
  <c r="BN2876" i="1"/>
  <c r="BR2874" i="1"/>
  <c r="BO2876" i="1" l="1"/>
  <c r="BP2875" i="1" s="1"/>
  <c r="BQ2875" i="1" s="1"/>
  <c r="BN2877" i="1"/>
  <c r="BR2875" i="1"/>
  <c r="BO2877" i="1" l="1"/>
  <c r="BP2876" i="1" s="1"/>
  <c r="BQ2876" i="1" s="1"/>
  <c r="BN2878" i="1"/>
  <c r="BR2876" i="1"/>
  <c r="BO2878" i="1" l="1"/>
  <c r="BP2877" i="1" s="1"/>
  <c r="BQ2877" i="1" s="1"/>
  <c r="BN2879" i="1"/>
  <c r="BR2877" i="1"/>
  <c r="BO2879" i="1" l="1"/>
  <c r="BP2878" i="1" s="1"/>
  <c r="BQ2878" i="1" s="1"/>
  <c r="BN2880" i="1"/>
  <c r="BR2878" i="1"/>
  <c r="BO2880" i="1" l="1"/>
  <c r="BP2879" i="1" s="1"/>
  <c r="BQ2879" i="1" s="1"/>
  <c r="BN2881" i="1"/>
  <c r="BR2879" i="1"/>
  <c r="BO2881" i="1" l="1"/>
  <c r="BP2880" i="1" s="1"/>
  <c r="BQ2880" i="1" s="1"/>
  <c r="BN2882" i="1"/>
  <c r="BR2880" i="1"/>
  <c r="BO2882" i="1" l="1"/>
  <c r="BP2881" i="1" s="1"/>
  <c r="BQ2881" i="1" s="1"/>
  <c r="BN2883" i="1"/>
  <c r="BR2881" i="1"/>
  <c r="BO2883" i="1" l="1"/>
  <c r="BP2882" i="1" s="1"/>
  <c r="BQ2882" i="1" s="1"/>
  <c r="BN2884" i="1"/>
  <c r="BR2882" i="1"/>
  <c r="BO2884" i="1" l="1"/>
  <c r="BP2883" i="1" s="1"/>
  <c r="BQ2883" i="1" s="1"/>
  <c r="BN2885" i="1"/>
  <c r="BR2883" i="1"/>
  <c r="BO2885" i="1" l="1"/>
  <c r="BP2884" i="1" s="1"/>
  <c r="BQ2884" i="1" s="1"/>
  <c r="BN2886" i="1"/>
  <c r="BR2884" i="1"/>
  <c r="BO2886" i="1" l="1"/>
  <c r="BP2885" i="1" s="1"/>
  <c r="BQ2885" i="1" s="1"/>
  <c r="BN2887" i="1"/>
  <c r="BR2885" i="1"/>
  <c r="BO2887" i="1" l="1"/>
  <c r="BP2886" i="1" s="1"/>
  <c r="BQ2886" i="1" s="1"/>
  <c r="BN2888" i="1"/>
  <c r="BR2886" i="1"/>
  <c r="BO2888" i="1" l="1"/>
  <c r="BP2887" i="1" s="1"/>
  <c r="BQ2887" i="1" s="1"/>
  <c r="BN2889" i="1"/>
  <c r="BR2887" i="1"/>
  <c r="BO2889" i="1" l="1"/>
  <c r="BP2888" i="1" s="1"/>
  <c r="BQ2888" i="1" s="1"/>
  <c r="BN2890" i="1"/>
  <c r="BR2888" i="1"/>
  <c r="BO2890" i="1" l="1"/>
  <c r="BP2889" i="1" s="1"/>
  <c r="BQ2889" i="1" s="1"/>
  <c r="BN2891" i="1"/>
  <c r="BR2889" i="1"/>
  <c r="BO2891" i="1" l="1"/>
  <c r="BP2890" i="1" s="1"/>
  <c r="BN2892" i="1"/>
  <c r="BR2890" i="1"/>
  <c r="BQ2890" i="1"/>
  <c r="BO2892" i="1" l="1"/>
  <c r="BP2891" i="1" s="1"/>
  <c r="BQ2891" i="1" s="1"/>
  <c r="BN2893" i="1"/>
  <c r="BR2891" i="1"/>
  <c r="BO2893" i="1" l="1"/>
  <c r="BP2892" i="1" s="1"/>
  <c r="BQ2892" i="1" s="1"/>
  <c r="BN2894" i="1"/>
  <c r="BR2892" i="1"/>
  <c r="BO2894" i="1" l="1"/>
  <c r="BP2893" i="1" s="1"/>
  <c r="BQ2893" i="1" s="1"/>
  <c r="BN2895" i="1"/>
  <c r="BR2893" i="1"/>
  <c r="BO2895" i="1" l="1"/>
  <c r="BP2894" i="1" s="1"/>
  <c r="BQ2894" i="1" s="1"/>
  <c r="BN2896" i="1"/>
  <c r="BR2894" i="1"/>
  <c r="BO2896" i="1" l="1"/>
  <c r="BP2895" i="1" s="1"/>
  <c r="BQ2895" i="1" s="1"/>
  <c r="BN2897" i="1"/>
  <c r="BR2895" i="1"/>
  <c r="BO2897" i="1" l="1"/>
  <c r="BP2896" i="1" s="1"/>
  <c r="BQ2896" i="1" s="1"/>
  <c r="BN2898" i="1"/>
  <c r="BR2896" i="1"/>
  <c r="BO2898" i="1" l="1"/>
  <c r="BP2897" i="1" s="1"/>
  <c r="BQ2897" i="1" s="1"/>
  <c r="BN2899" i="1"/>
  <c r="BR2897" i="1"/>
  <c r="BO2899" i="1" l="1"/>
  <c r="BP2898" i="1" s="1"/>
  <c r="BQ2898" i="1" s="1"/>
  <c r="BN2900" i="1"/>
  <c r="BR2898" i="1"/>
  <c r="BO2900" i="1" l="1"/>
  <c r="BP2899" i="1" s="1"/>
  <c r="BQ2899" i="1" s="1"/>
  <c r="BN2901" i="1"/>
  <c r="BR2899" i="1"/>
  <c r="BO2901" i="1" l="1"/>
  <c r="BP2900" i="1" s="1"/>
  <c r="BQ2900" i="1" s="1"/>
  <c r="BN2902" i="1"/>
  <c r="BR2900" i="1"/>
  <c r="BO2902" i="1" l="1"/>
  <c r="BP2901" i="1" s="1"/>
  <c r="BQ2901" i="1" s="1"/>
  <c r="BN2903" i="1"/>
  <c r="BR2901" i="1"/>
  <c r="BO2903" i="1" l="1"/>
  <c r="BP2902" i="1" s="1"/>
  <c r="BQ2902" i="1" s="1"/>
  <c r="BN2904" i="1"/>
  <c r="BR2902" i="1"/>
  <c r="BO2904" i="1" l="1"/>
  <c r="BP2903" i="1" s="1"/>
  <c r="BQ2903" i="1" s="1"/>
  <c r="BN2905" i="1"/>
  <c r="BR2903" i="1"/>
  <c r="BO2905" i="1" l="1"/>
  <c r="BP2904" i="1" s="1"/>
  <c r="BQ2904" i="1" s="1"/>
  <c r="BN2906" i="1"/>
  <c r="BR2904" i="1"/>
  <c r="BO2906" i="1" l="1"/>
  <c r="BP2905" i="1" s="1"/>
  <c r="BQ2905" i="1" s="1"/>
  <c r="BN2907" i="1"/>
  <c r="BR2905" i="1"/>
  <c r="BO2907" i="1" l="1"/>
  <c r="BP2906" i="1" s="1"/>
  <c r="BQ2906" i="1" s="1"/>
  <c r="BN2908" i="1"/>
  <c r="BR2906" i="1"/>
  <c r="BO2908" i="1" l="1"/>
  <c r="BP2907" i="1" s="1"/>
  <c r="BQ2907" i="1" s="1"/>
  <c r="BN2909" i="1"/>
  <c r="BR2907" i="1"/>
  <c r="BO2909" i="1" l="1"/>
  <c r="BP2908" i="1" s="1"/>
  <c r="BQ2908" i="1" s="1"/>
  <c r="BN2910" i="1"/>
  <c r="BR2908" i="1"/>
  <c r="BO2910" i="1" l="1"/>
  <c r="BP2909" i="1" s="1"/>
  <c r="BQ2909" i="1" s="1"/>
  <c r="BN2911" i="1"/>
  <c r="BR2909" i="1"/>
  <c r="BO2911" i="1" l="1"/>
  <c r="BP2910" i="1" s="1"/>
  <c r="BQ2910" i="1" s="1"/>
  <c r="BN2912" i="1"/>
  <c r="BR2910" i="1"/>
  <c r="BO2912" i="1" l="1"/>
  <c r="BP2911" i="1" s="1"/>
  <c r="BQ2911" i="1" s="1"/>
  <c r="BN2913" i="1"/>
  <c r="BR2911" i="1"/>
  <c r="BO2913" i="1" l="1"/>
  <c r="BP2912" i="1" s="1"/>
  <c r="BQ2912" i="1" s="1"/>
  <c r="BN2914" i="1"/>
  <c r="BR2912" i="1"/>
  <c r="BO2914" i="1" l="1"/>
  <c r="BP2913" i="1" s="1"/>
  <c r="BQ2913" i="1" s="1"/>
  <c r="BN2915" i="1"/>
  <c r="BR2913" i="1"/>
  <c r="BO2915" i="1" l="1"/>
  <c r="BP2914" i="1" s="1"/>
  <c r="BQ2914" i="1" s="1"/>
  <c r="BN2916" i="1"/>
  <c r="BR2914" i="1"/>
  <c r="BO2916" i="1" l="1"/>
  <c r="BP2915" i="1" s="1"/>
  <c r="BQ2915" i="1" s="1"/>
  <c r="BN2917" i="1"/>
  <c r="BR2915" i="1"/>
  <c r="BO2917" i="1" l="1"/>
  <c r="BP2916" i="1" s="1"/>
  <c r="BQ2916" i="1" s="1"/>
  <c r="BN2918" i="1"/>
  <c r="BR2916" i="1"/>
  <c r="BO2918" i="1" l="1"/>
  <c r="BP2917" i="1" s="1"/>
  <c r="BQ2917" i="1" s="1"/>
  <c r="BN2919" i="1"/>
  <c r="BR2917" i="1"/>
  <c r="BO2919" i="1" l="1"/>
  <c r="BP2918" i="1" s="1"/>
  <c r="BQ2918" i="1" s="1"/>
  <c r="BN2920" i="1"/>
  <c r="BR2918" i="1"/>
  <c r="BO2920" i="1" l="1"/>
  <c r="BP2919" i="1" s="1"/>
  <c r="BQ2919" i="1" s="1"/>
  <c r="BN2921" i="1"/>
  <c r="BR2919" i="1"/>
  <c r="BO2921" i="1" l="1"/>
  <c r="BP2920" i="1" s="1"/>
  <c r="BQ2920" i="1" s="1"/>
  <c r="BN2922" i="1"/>
  <c r="BR2920" i="1"/>
  <c r="BO2922" i="1" l="1"/>
  <c r="BP2921" i="1" s="1"/>
  <c r="BQ2921" i="1" s="1"/>
  <c r="BN2923" i="1"/>
  <c r="BR2921" i="1"/>
  <c r="BO2923" i="1" l="1"/>
  <c r="BP2922" i="1" s="1"/>
  <c r="BQ2922" i="1" s="1"/>
  <c r="BN2924" i="1"/>
  <c r="BR2922" i="1"/>
  <c r="BO2924" i="1" l="1"/>
  <c r="BP2923" i="1" s="1"/>
  <c r="BQ2923" i="1" s="1"/>
  <c r="BN2925" i="1"/>
  <c r="BR2923" i="1"/>
  <c r="BO2925" i="1" l="1"/>
  <c r="BP2924" i="1" s="1"/>
  <c r="BQ2924" i="1" s="1"/>
  <c r="BN2926" i="1"/>
  <c r="BR2924" i="1"/>
  <c r="BO2926" i="1" l="1"/>
  <c r="BP2925" i="1" s="1"/>
  <c r="BQ2925" i="1" s="1"/>
  <c r="BN2927" i="1"/>
  <c r="BR2925" i="1"/>
  <c r="BO2927" i="1" l="1"/>
  <c r="BP2926" i="1" s="1"/>
  <c r="BQ2926" i="1" s="1"/>
  <c r="BN2928" i="1"/>
  <c r="BR2926" i="1"/>
  <c r="BO2928" i="1" l="1"/>
  <c r="BP2927" i="1" s="1"/>
  <c r="BQ2927" i="1" s="1"/>
  <c r="BN2929" i="1"/>
  <c r="BR2927" i="1"/>
  <c r="BO2929" i="1" l="1"/>
  <c r="BP2928" i="1" s="1"/>
  <c r="BQ2928" i="1" s="1"/>
  <c r="BN2930" i="1"/>
  <c r="BR2928" i="1"/>
  <c r="BO2930" i="1" l="1"/>
  <c r="BP2929" i="1" s="1"/>
  <c r="BQ2929" i="1" s="1"/>
  <c r="BN2931" i="1"/>
  <c r="BR2929" i="1"/>
  <c r="BO2931" i="1" l="1"/>
  <c r="BP2930" i="1" s="1"/>
  <c r="BQ2930" i="1" s="1"/>
  <c r="BN2932" i="1"/>
  <c r="BR2930" i="1"/>
  <c r="BO2932" i="1" l="1"/>
  <c r="BP2931" i="1" s="1"/>
  <c r="BQ2931" i="1" s="1"/>
  <c r="BN2933" i="1"/>
  <c r="BR2931" i="1"/>
  <c r="BO2933" i="1" l="1"/>
  <c r="BP2932" i="1" s="1"/>
  <c r="BQ2932" i="1" s="1"/>
  <c r="BN2934" i="1"/>
  <c r="BR2932" i="1"/>
  <c r="BO2934" i="1" l="1"/>
  <c r="BP2933" i="1" s="1"/>
  <c r="BQ2933" i="1" s="1"/>
  <c r="BN2935" i="1"/>
  <c r="BR2933" i="1"/>
  <c r="BO2935" i="1" l="1"/>
  <c r="BP2934" i="1" s="1"/>
  <c r="BQ2934" i="1" s="1"/>
  <c r="BN2936" i="1"/>
  <c r="BR2934" i="1"/>
  <c r="BO2936" i="1" l="1"/>
  <c r="BP2935" i="1" s="1"/>
  <c r="BQ2935" i="1" s="1"/>
  <c r="BN2937" i="1"/>
  <c r="BR2935" i="1"/>
  <c r="BO2937" i="1" l="1"/>
  <c r="BP2936" i="1" s="1"/>
  <c r="BQ2936" i="1" s="1"/>
  <c r="BN2938" i="1"/>
  <c r="BR2936" i="1"/>
  <c r="BO2938" i="1" l="1"/>
  <c r="BP2937" i="1" s="1"/>
  <c r="BQ2937" i="1" s="1"/>
  <c r="BN2939" i="1"/>
  <c r="BR2937" i="1"/>
  <c r="BO2939" i="1" l="1"/>
  <c r="BP2938" i="1" s="1"/>
  <c r="BQ2938" i="1" s="1"/>
  <c r="BN2940" i="1"/>
  <c r="BR2938" i="1"/>
  <c r="BO2940" i="1" l="1"/>
  <c r="BP2939" i="1" s="1"/>
  <c r="BQ2939" i="1" s="1"/>
  <c r="BN2941" i="1"/>
  <c r="BR2939" i="1"/>
  <c r="BO2941" i="1" l="1"/>
  <c r="BP2940" i="1" s="1"/>
  <c r="BQ2940" i="1" s="1"/>
  <c r="BN2942" i="1"/>
  <c r="BR2940" i="1"/>
  <c r="BN2943" i="1" l="1"/>
  <c r="BO2942" i="1"/>
  <c r="BP2941" i="1" s="1"/>
  <c r="BQ2941" i="1" s="1"/>
  <c r="BR2941" i="1"/>
  <c r="BR2942" i="1" l="1"/>
  <c r="BO2943" i="1"/>
  <c r="BN2944" i="1"/>
  <c r="BO2944" i="1" l="1"/>
  <c r="BP2943" i="1" s="1"/>
  <c r="BQ2943" i="1" s="1"/>
  <c r="BN2945" i="1"/>
  <c r="BR2943" i="1"/>
  <c r="BP2942" i="1"/>
  <c r="BQ2942" i="1" s="1"/>
  <c r="BO2945" i="1" l="1"/>
  <c r="BN2946" i="1"/>
  <c r="BR2944" i="1"/>
  <c r="BR2945" i="1" l="1"/>
  <c r="BP2944" i="1"/>
  <c r="BQ2944" i="1" s="1"/>
  <c r="BO2946" i="1"/>
  <c r="BN2947" i="1"/>
  <c r="BO2947" i="1" l="1"/>
  <c r="BP2946" i="1" s="1"/>
  <c r="BQ2946" i="1" s="1"/>
  <c r="BN2948" i="1"/>
  <c r="BR2946" i="1"/>
  <c r="BP2945" i="1"/>
  <c r="BQ2945" i="1" s="1"/>
  <c r="BO2948" i="1" l="1"/>
  <c r="BP2947" i="1" s="1"/>
  <c r="BQ2947" i="1" s="1"/>
  <c r="BN2949" i="1"/>
  <c r="BR2947" i="1"/>
  <c r="BO2949" i="1" l="1"/>
  <c r="BP2948" i="1" s="1"/>
  <c r="BQ2948" i="1" s="1"/>
  <c r="BN2950" i="1"/>
  <c r="BR2948" i="1"/>
  <c r="BO2950" i="1" l="1"/>
  <c r="BP2949" i="1" s="1"/>
  <c r="BQ2949" i="1" s="1"/>
  <c r="BN2951" i="1"/>
  <c r="BR2949" i="1"/>
  <c r="BO2951" i="1" l="1"/>
  <c r="BP2950" i="1" s="1"/>
  <c r="BQ2950" i="1" s="1"/>
  <c r="BN2952" i="1"/>
  <c r="BR2950" i="1"/>
  <c r="BO2952" i="1" l="1"/>
  <c r="BP2951" i="1" s="1"/>
  <c r="BQ2951" i="1" s="1"/>
  <c r="BN2953" i="1"/>
  <c r="BR2951" i="1"/>
  <c r="BO2953" i="1" l="1"/>
  <c r="BP2952" i="1" s="1"/>
  <c r="BQ2952" i="1" s="1"/>
  <c r="BN2954" i="1"/>
  <c r="BR2952" i="1"/>
  <c r="BO2954" i="1" l="1"/>
  <c r="BP2953" i="1" s="1"/>
  <c r="BQ2953" i="1" s="1"/>
  <c r="BN2955" i="1"/>
  <c r="BR2953" i="1"/>
  <c r="BO2955" i="1" l="1"/>
  <c r="BP2954" i="1" s="1"/>
  <c r="BQ2954" i="1" s="1"/>
  <c r="BN2956" i="1"/>
  <c r="BR2954" i="1"/>
  <c r="BO2956" i="1" l="1"/>
  <c r="BP2955" i="1" s="1"/>
  <c r="BQ2955" i="1" s="1"/>
  <c r="BN2957" i="1"/>
  <c r="BR2955" i="1"/>
  <c r="BO2957" i="1" l="1"/>
  <c r="BP2956" i="1" s="1"/>
  <c r="BQ2956" i="1" s="1"/>
  <c r="BN2958" i="1"/>
  <c r="BR2956" i="1"/>
  <c r="BO2958" i="1" l="1"/>
  <c r="BP2957" i="1" s="1"/>
  <c r="BQ2957" i="1" s="1"/>
  <c r="BN2959" i="1"/>
  <c r="BR2957" i="1"/>
  <c r="BO2959" i="1" l="1"/>
  <c r="BP2958" i="1" s="1"/>
  <c r="BQ2958" i="1" s="1"/>
  <c r="BN2960" i="1"/>
  <c r="BR2958" i="1"/>
  <c r="BO2960" i="1" l="1"/>
  <c r="BP2959" i="1" s="1"/>
  <c r="BQ2959" i="1" s="1"/>
  <c r="BN2961" i="1"/>
  <c r="BR2959" i="1"/>
  <c r="BO2961" i="1" l="1"/>
  <c r="BP2960" i="1" s="1"/>
  <c r="BQ2960" i="1" s="1"/>
  <c r="BN2962" i="1"/>
  <c r="BR2960" i="1"/>
  <c r="BO2962" i="1" l="1"/>
  <c r="BP2961" i="1" s="1"/>
  <c r="BQ2961" i="1" s="1"/>
  <c r="BN2963" i="1"/>
  <c r="BR2961" i="1"/>
  <c r="BO2963" i="1" l="1"/>
  <c r="BP2962" i="1" s="1"/>
  <c r="BQ2962" i="1" s="1"/>
  <c r="BN2964" i="1"/>
  <c r="BR2962" i="1"/>
  <c r="BO2964" i="1" l="1"/>
  <c r="BP2963" i="1" s="1"/>
  <c r="BQ2963" i="1" s="1"/>
  <c r="BN2965" i="1"/>
  <c r="BR2963" i="1"/>
  <c r="BO2965" i="1" l="1"/>
  <c r="BP2964" i="1" s="1"/>
  <c r="BQ2964" i="1" s="1"/>
  <c r="BN2966" i="1"/>
  <c r="BR2964" i="1"/>
  <c r="BO2966" i="1" l="1"/>
  <c r="BP2965" i="1" s="1"/>
  <c r="BQ2965" i="1" s="1"/>
  <c r="BN2967" i="1"/>
  <c r="BR2965" i="1"/>
  <c r="BO2967" i="1" l="1"/>
  <c r="BP2966" i="1" s="1"/>
  <c r="BQ2966" i="1" s="1"/>
  <c r="BN2968" i="1"/>
  <c r="BR2966" i="1"/>
  <c r="BO2968" i="1" l="1"/>
  <c r="BP2967" i="1" s="1"/>
  <c r="BQ2967" i="1" s="1"/>
  <c r="BN2969" i="1"/>
  <c r="BR2967" i="1"/>
  <c r="BO2969" i="1" l="1"/>
  <c r="BP2968" i="1" s="1"/>
  <c r="BQ2968" i="1" s="1"/>
  <c r="BN2970" i="1"/>
  <c r="BR2968" i="1"/>
  <c r="BO2970" i="1" l="1"/>
  <c r="BP2969" i="1" s="1"/>
  <c r="BQ2969" i="1" s="1"/>
  <c r="BN2971" i="1"/>
  <c r="BR2969" i="1"/>
  <c r="BO2971" i="1" l="1"/>
  <c r="BP2970" i="1" s="1"/>
  <c r="BQ2970" i="1" s="1"/>
  <c r="BN2972" i="1"/>
  <c r="BR2970" i="1"/>
  <c r="BO2972" i="1" l="1"/>
  <c r="BP2971" i="1" s="1"/>
  <c r="BQ2971" i="1" s="1"/>
  <c r="BN2973" i="1"/>
  <c r="BR2971" i="1"/>
  <c r="BO2973" i="1" l="1"/>
  <c r="BP2972" i="1" s="1"/>
  <c r="BQ2972" i="1" s="1"/>
  <c r="BN2974" i="1"/>
  <c r="BR2972" i="1"/>
  <c r="BO2974" i="1" l="1"/>
  <c r="BP2973" i="1" s="1"/>
  <c r="BQ2973" i="1" s="1"/>
  <c r="BN2975" i="1"/>
  <c r="BR2973" i="1"/>
  <c r="BO2975" i="1" l="1"/>
  <c r="BP2974" i="1" s="1"/>
  <c r="BQ2974" i="1" s="1"/>
  <c r="BN2976" i="1"/>
  <c r="BR2974" i="1"/>
  <c r="BO2976" i="1" l="1"/>
  <c r="BP2975" i="1" s="1"/>
  <c r="BQ2975" i="1" s="1"/>
  <c r="BN2977" i="1"/>
  <c r="BR2975" i="1"/>
  <c r="BO2977" i="1" l="1"/>
  <c r="BP2976" i="1" s="1"/>
  <c r="BQ2976" i="1" s="1"/>
  <c r="BN2978" i="1"/>
  <c r="BR2976" i="1"/>
  <c r="BO2978" i="1" l="1"/>
  <c r="BP2977" i="1" s="1"/>
  <c r="BQ2977" i="1" s="1"/>
  <c r="BN2979" i="1"/>
  <c r="BR2977" i="1"/>
  <c r="BO2979" i="1" l="1"/>
  <c r="BP2978" i="1" s="1"/>
  <c r="BQ2978" i="1" s="1"/>
  <c r="BN2980" i="1"/>
  <c r="BR2978" i="1"/>
  <c r="BO2980" i="1" l="1"/>
  <c r="BP2979" i="1" s="1"/>
  <c r="BQ2979" i="1" s="1"/>
  <c r="BN2981" i="1"/>
  <c r="BR2979" i="1"/>
  <c r="BO2981" i="1" l="1"/>
  <c r="BP2980" i="1" s="1"/>
  <c r="BQ2980" i="1" s="1"/>
  <c r="BN2982" i="1"/>
  <c r="BR2980" i="1"/>
  <c r="BO2982" i="1" l="1"/>
  <c r="BP2981" i="1" s="1"/>
  <c r="BQ2981" i="1" s="1"/>
  <c r="BN2983" i="1"/>
  <c r="BR2981" i="1"/>
  <c r="BO2983" i="1" l="1"/>
  <c r="BP2982" i="1" s="1"/>
  <c r="BQ2982" i="1" s="1"/>
  <c r="BN2984" i="1"/>
  <c r="BR2982" i="1"/>
  <c r="BO2984" i="1" l="1"/>
  <c r="BP2983" i="1" s="1"/>
  <c r="BQ2983" i="1" s="1"/>
  <c r="BN2985" i="1"/>
  <c r="BR2983" i="1"/>
  <c r="BO2985" i="1" l="1"/>
  <c r="BP2984" i="1" s="1"/>
  <c r="BQ2984" i="1" s="1"/>
  <c r="BN2986" i="1"/>
  <c r="BR2984" i="1"/>
  <c r="BO2986" i="1" l="1"/>
  <c r="BP2985" i="1" s="1"/>
  <c r="BQ2985" i="1" s="1"/>
  <c r="BN2987" i="1"/>
  <c r="BR2985" i="1"/>
  <c r="BO2987" i="1" l="1"/>
  <c r="BP2986" i="1" s="1"/>
  <c r="BQ2986" i="1" s="1"/>
  <c r="BN2988" i="1"/>
  <c r="BR2986" i="1"/>
  <c r="BO2988" i="1" l="1"/>
  <c r="BP2987" i="1" s="1"/>
  <c r="BQ2987" i="1" s="1"/>
  <c r="BN2989" i="1"/>
  <c r="BR2987" i="1"/>
  <c r="BO2989" i="1" l="1"/>
  <c r="BP2988" i="1" s="1"/>
  <c r="BQ2988" i="1" s="1"/>
  <c r="BN2990" i="1"/>
  <c r="BR2988" i="1"/>
  <c r="BO2990" i="1" l="1"/>
  <c r="BP2989" i="1" s="1"/>
  <c r="BQ2989" i="1" s="1"/>
  <c r="BN2991" i="1"/>
  <c r="BR2989" i="1"/>
  <c r="BO2991" i="1" l="1"/>
  <c r="BP2990" i="1" s="1"/>
  <c r="BQ2990" i="1" s="1"/>
  <c r="BN2992" i="1"/>
  <c r="BR2990" i="1"/>
  <c r="BO2992" i="1" l="1"/>
  <c r="BP2991" i="1" s="1"/>
  <c r="BQ2991" i="1" s="1"/>
  <c r="BN2993" i="1"/>
  <c r="BR2991" i="1"/>
  <c r="BO2993" i="1" l="1"/>
  <c r="BP2992" i="1" s="1"/>
  <c r="BQ2992" i="1" s="1"/>
  <c r="BN2994" i="1"/>
  <c r="BR2992" i="1"/>
  <c r="BO2994" i="1" l="1"/>
  <c r="BP2993" i="1" s="1"/>
  <c r="BQ2993" i="1" s="1"/>
  <c r="BN2995" i="1"/>
  <c r="BR2993" i="1"/>
  <c r="BO2995" i="1" l="1"/>
  <c r="BP2994" i="1" s="1"/>
  <c r="BQ2994" i="1" s="1"/>
  <c r="BN2996" i="1"/>
  <c r="BR2994" i="1"/>
  <c r="BO2996" i="1" l="1"/>
  <c r="BP2995" i="1" s="1"/>
  <c r="BQ2995" i="1" s="1"/>
  <c r="BN2997" i="1"/>
  <c r="BR2995" i="1"/>
  <c r="BO2997" i="1" l="1"/>
  <c r="BP2996" i="1" s="1"/>
  <c r="BQ2996" i="1" s="1"/>
  <c r="BN2998" i="1"/>
  <c r="BR2996" i="1"/>
  <c r="BO2998" i="1" l="1"/>
  <c r="BP2997" i="1" s="1"/>
  <c r="BQ2997" i="1" s="1"/>
  <c r="BN2999" i="1"/>
  <c r="BR2997" i="1"/>
  <c r="BO2999" i="1" l="1"/>
  <c r="BP2998" i="1" s="1"/>
  <c r="BQ2998" i="1" s="1"/>
  <c r="BN3000" i="1"/>
  <c r="BR2998" i="1"/>
  <c r="BO3000" i="1" l="1"/>
  <c r="BP2999" i="1" s="1"/>
  <c r="BQ2999" i="1" s="1"/>
  <c r="BN3001" i="1"/>
  <c r="BR2999" i="1"/>
  <c r="BO3001" i="1" l="1"/>
  <c r="BP3000" i="1" s="1"/>
  <c r="BQ3000" i="1" s="1"/>
  <c r="BN3002" i="1"/>
  <c r="BR3000" i="1"/>
  <c r="BO3002" i="1" l="1"/>
  <c r="BP3001" i="1" s="1"/>
  <c r="BQ3001" i="1" s="1"/>
  <c r="BN3003" i="1"/>
  <c r="BR3001" i="1"/>
  <c r="BO3003" i="1" l="1"/>
  <c r="BP3002" i="1" s="1"/>
  <c r="BQ3002" i="1" s="1"/>
  <c r="BN3004" i="1"/>
  <c r="BR3002" i="1"/>
  <c r="BO3004" i="1" l="1"/>
  <c r="BP3003" i="1" s="1"/>
  <c r="BQ3003" i="1" s="1"/>
  <c r="BN3005" i="1"/>
  <c r="BR3003" i="1"/>
  <c r="BO3005" i="1" l="1"/>
  <c r="BP3004" i="1" s="1"/>
  <c r="BQ3004" i="1" s="1"/>
  <c r="BN3006" i="1"/>
  <c r="BR3004" i="1"/>
  <c r="BO3006" i="1" l="1"/>
  <c r="BP3005" i="1" s="1"/>
  <c r="BQ3005" i="1" s="1"/>
  <c r="BN3007" i="1"/>
  <c r="BR3005" i="1"/>
  <c r="BO3007" i="1" l="1"/>
  <c r="BP3006" i="1" s="1"/>
  <c r="BQ3006" i="1" s="1"/>
  <c r="BN3008" i="1"/>
  <c r="BR3006" i="1"/>
  <c r="BN3009" i="1" l="1"/>
  <c r="BO3008" i="1"/>
  <c r="BP3007" i="1" s="1"/>
  <c r="BQ3007" i="1" s="1"/>
  <c r="BR3007" i="1"/>
  <c r="BR3008" i="1" l="1"/>
  <c r="BO3009" i="1"/>
  <c r="BN3010" i="1"/>
  <c r="BO3010" i="1" l="1"/>
  <c r="BP3009" i="1" s="1"/>
  <c r="BQ3009" i="1" s="1"/>
  <c r="BN3011" i="1"/>
  <c r="BR3009" i="1"/>
  <c r="BP3008" i="1"/>
  <c r="BQ3008" i="1" s="1"/>
  <c r="BO3011" i="1" l="1"/>
  <c r="BP3010" i="1" s="1"/>
  <c r="BQ3010" i="1" s="1"/>
  <c r="BN3012" i="1"/>
  <c r="BR3010" i="1"/>
  <c r="BO3012" i="1" l="1"/>
  <c r="BP3011" i="1" s="1"/>
  <c r="BQ3011" i="1" s="1"/>
  <c r="BN3013" i="1"/>
  <c r="BR3011" i="1"/>
  <c r="BO3013" i="1" l="1"/>
  <c r="BP3012" i="1" s="1"/>
  <c r="BQ3012" i="1" s="1"/>
  <c r="BN3014" i="1"/>
  <c r="BR3012" i="1"/>
  <c r="BO3014" i="1" l="1"/>
  <c r="BP3013" i="1" s="1"/>
  <c r="BQ3013" i="1" s="1"/>
  <c r="BN3015" i="1"/>
  <c r="BR3013" i="1"/>
  <c r="BO3015" i="1" l="1"/>
  <c r="BP3014" i="1" s="1"/>
  <c r="BQ3014" i="1" s="1"/>
  <c r="BN3016" i="1"/>
  <c r="BR3014" i="1"/>
  <c r="BO3016" i="1" l="1"/>
  <c r="BP3015" i="1" s="1"/>
  <c r="BQ3015" i="1" s="1"/>
  <c r="BN3017" i="1"/>
  <c r="BR3015" i="1"/>
  <c r="BO3017" i="1" l="1"/>
  <c r="BP3016" i="1" s="1"/>
  <c r="BQ3016" i="1" s="1"/>
  <c r="BN3018" i="1"/>
  <c r="BR3016" i="1"/>
  <c r="BO3018" i="1" l="1"/>
  <c r="BP3017" i="1" s="1"/>
  <c r="BQ3017" i="1" s="1"/>
  <c r="BN3019" i="1"/>
  <c r="BR3017" i="1"/>
  <c r="BO3019" i="1" l="1"/>
  <c r="BP3018" i="1" s="1"/>
  <c r="BQ3018" i="1" s="1"/>
  <c r="BN3020" i="1"/>
  <c r="BR3018" i="1"/>
  <c r="BO3020" i="1" l="1"/>
  <c r="BP3019" i="1" s="1"/>
  <c r="BQ3019" i="1" s="1"/>
  <c r="BN3021" i="1"/>
  <c r="BR3019" i="1"/>
  <c r="BO3021" i="1" l="1"/>
  <c r="BP3020" i="1" s="1"/>
  <c r="BQ3020" i="1" s="1"/>
  <c r="BN3022" i="1"/>
  <c r="BR3020" i="1"/>
  <c r="BO3022" i="1" l="1"/>
  <c r="BP3021" i="1" s="1"/>
  <c r="BQ3021" i="1" s="1"/>
  <c r="BN3023" i="1"/>
  <c r="BR3021" i="1"/>
  <c r="BO3023" i="1" l="1"/>
  <c r="BP3022" i="1" s="1"/>
  <c r="BQ3022" i="1" s="1"/>
  <c r="BN3024" i="1"/>
  <c r="BR3022" i="1"/>
  <c r="BO3024" i="1" l="1"/>
  <c r="BP3023" i="1" s="1"/>
  <c r="BQ3023" i="1" s="1"/>
  <c r="BN3025" i="1"/>
  <c r="BR3023" i="1"/>
  <c r="BO3025" i="1" l="1"/>
  <c r="BP3024" i="1" s="1"/>
  <c r="BQ3024" i="1" s="1"/>
  <c r="BN3026" i="1"/>
  <c r="BR3024" i="1"/>
  <c r="BO3026" i="1" l="1"/>
  <c r="BP3025" i="1" s="1"/>
  <c r="BQ3025" i="1" s="1"/>
  <c r="BN3027" i="1"/>
  <c r="BR3025" i="1"/>
  <c r="BO3027" i="1" l="1"/>
  <c r="BP3026" i="1" s="1"/>
  <c r="BQ3026" i="1" s="1"/>
  <c r="BN3028" i="1"/>
  <c r="BR3026" i="1"/>
  <c r="BO3028" i="1" l="1"/>
  <c r="BP3027" i="1" s="1"/>
  <c r="BQ3027" i="1" s="1"/>
  <c r="BN3029" i="1"/>
  <c r="BR3027" i="1"/>
  <c r="BO3029" i="1" l="1"/>
  <c r="BP3028" i="1" s="1"/>
  <c r="BQ3028" i="1" s="1"/>
  <c r="BN3030" i="1"/>
  <c r="BR3028" i="1"/>
  <c r="BO3030" i="1" l="1"/>
  <c r="BP3029" i="1" s="1"/>
  <c r="BQ3029" i="1" s="1"/>
  <c r="BN3031" i="1"/>
  <c r="BR3029" i="1"/>
  <c r="BO3031" i="1" l="1"/>
  <c r="BP3030" i="1" s="1"/>
  <c r="BQ3030" i="1" s="1"/>
  <c r="BN3032" i="1"/>
  <c r="BR3030" i="1"/>
  <c r="BO3032" i="1" l="1"/>
  <c r="BP3031" i="1" s="1"/>
  <c r="BQ3031" i="1" s="1"/>
  <c r="BN3033" i="1"/>
  <c r="BR3031" i="1"/>
  <c r="BO3033" i="1" l="1"/>
  <c r="BP3032" i="1" s="1"/>
  <c r="BQ3032" i="1" s="1"/>
  <c r="BN3034" i="1"/>
  <c r="BR3032" i="1"/>
  <c r="BO3034" i="1" l="1"/>
  <c r="BP3033" i="1" s="1"/>
  <c r="BQ3033" i="1" s="1"/>
  <c r="BN3035" i="1"/>
  <c r="BR3033" i="1"/>
  <c r="BO3035" i="1" l="1"/>
  <c r="BP3034" i="1" s="1"/>
  <c r="BQ3034" i="1" s="1"/>
  <c r="BN3036" i="1"/>
  <c r="BR3034" i="1"/>
  <c r="BO3036" i="1" l="1"/>
  <c r="BP3035" i="1" s="1"/>
  <c r="BQ3035" i="1" s="1"/>
  <c r="BN3037" i="1"/>
  <c r="BR3035" i="1"/>
  <c r="BO3037" i="1" l="1"/>
  <c r="BP3036" i="1" s="1"/>
  <c r="BQ3036" i="1" s="1"/>
  <c r="BN3038" i="1"/>
  <c r="BR3036" i="1"/>
  <c r="BO3038" i="1" l="1"/>
  <c r="BP3037" i="1" s="1"/>
  <c r="BQ3037" i="1" s="1"/>
  <c r="BN3039" i="1"/>
  <c r="BR3037" i="1"/>
  <c r="BO3039" i="1" l="1"/>
  <c r="BP3038" i="1" s="1"/>
  <c r="BQ3038" i="1" s="1"/>
  <c r="BN3040" i="1"/>
  <c r="BR3038" i="1"/>
  <c r="BO3040" i="1" l="1"/>
  <c r="BP3039" i="1" s="1"/>
  <c r="BQ3039" i="1" s="1"/>
  <c r="BN3041" i="1"/>
  <c r="BR3039" i="1"/>
  <c r="BO3041" i="1" l="1"/>
  <c r="BP3040" i="1" s="1"/>
  <c r="BQ3040" i="1" s="1"/>
  <c r="BN3042" i="1"/>
  <c r="BR3040" i="1"/>
  <c r="BO3042" i="1" l="1"/>
  <c r="BP3041" i="1" s="1"/>
  <c r="BQ3041" i="1" s="1"/>
  <c r="BN3043" i="1"/>
  <c r="BR3041" i="1"/>
  <c r="BO3043" i="1" l="1"/>
  <c r="BP3042" i="1" s="1"/>
  <c r="BQ3042" i="1" s="1"/>
  <c r="BN3044" i="1"/>
  <c r="BR3042" i="1"/>
  <c r="BN3045" i="1" l="1"/>
  <c r="BO3044" i="1"/>
  <c r="BP3043" i="1" s="1"/>
  <c r="BQ3043" i="1" s="1"/>
  <c r="BR3043" i="1"/>
  <c r="BR3044" i="1" l="1"/>
  <c r="BO3045" i="1"/>
  <c r="BN3046" i="1"/>
  <c r="BO3046" i="1" l="1"/>
  <c r="BP3045" i="1" s="1"/>
  <c r="BQ3045" i="1" s="1"/>
  <c r="BN3047" i="1"/>
  <c r="BR3045" i="1"/>
  <c r="BP3044" i="1"/>
  <c r="BQ3044" i="1" s="1"/>
  <c r="BO3047" i="1" l="1"/>
  <c r="BP3046" i="1" s="1"/>
  <c r="BQ3046" i="1" s="1"/>
  <c r="BN3048" i="1"/>
  <c r="BR3046" i="1"/>
  <c r="BO3048" i="1" l="1"/>
  <c r="BP3047" i="1" s="1"/>
  <c r="BQ3047" i="1" s="1"/>
  <c r="BN3049" i="1"/>
  <c r="BR3047" i="1"/>
  <c r="BO3049" i="1" l="1"/>
  <c r="BP3048" i="1" s="1"/>
  <c r="BQ3048" i="1" s="1"/>
  <c r="BN3050" i="1"/>
  <c r="BR3048" i="1"/>
  <c r="BO3050" i="1" l="1"/>
  <c r="BP3049" i="1" s="1"/>
  <c r="BQ3049" i="1" s="1"/>
  <c r="BN3051" i="1"/>
  <c r="BR3049" i="1"/>
  <c r="BO3051" i="1" l="1"/>
  <c r="BP3050" i="1" s="1"/>
  <c r="BQ3050" i="1" s="1"/>
  <c r="BN3052" i="1"/>
  <c r="BR3050" i="1"/>
  <c r="BO3052" i="1" l="1"/>
  <c r="BP3051" i="1" s="1"/>
  <c r="BQ3051" i="1" s="1"/>
  <c r="BN3053" i="1"/>
  <c r="BR3051" i="1"/>
  <c r="BO3053" i="1" l="1"/>
  <c r="BP3052" i="1" s="1"/>
  <c r="BQ3052" i="1" s="1"/>
  <c r="BN3054" i="1"/>
  <c r="BR3052" i="1"/>
  <c r="BO3054" i="1" l="1"/>
  <c r="BP3053" i="1" s="1"/>
  <c r="BQ3053" i="1" s="1"/>
  <c r="BN3055" i="1"/>
  <c r="BR3053" i="1"/>
  <c r="BO3055" i="1" l="1"/>
  <c r="BP3054" i="1" s="1"/>
  <c r="BQ3054" i="1" s="1"/>
  <c r="BN3056" i="1"/>
  <c r="BR3054" i="1"/>
  <c r="BO3056" i="1" l="1"/>
  <c r="BP3055" i="1" s="1"/>
  <c r="BQ3055" i="1" s="1"/>
  <c r="BN3057" i="1"/>
  <c r="BR3055" i="1"/>
  <c r="BO3057" i="1" l="1"/>
  <c r="BP3056" i="1" s="1"/>
  <c r="BQ3056" i="1" s="1"/>
  <c r="BN3058" i="1"/>
  <c r="BR3056" i="1"/>
  <c r="BO3058" i="1" l="1"/>
  <c r="BP3057" i="1" s="1"/>
  <c r="BQ3057" i="1" s="1"/>
  <c r="BN3059" i="1"/>
  <c r="BR3057" i="1"/>
  <c r="BO3059" i="1" l="1"/>
  <c r="BP3058" i="1" s="1"/>
  <c r="BQ3058" i="1" s="1"/>
  <c r="BN3060" i="1"/>
  <c r="BR3058" i="1"/>
  <c r="BO3060" i="1" l="1"/>
  <c r="BP3059" i="1" s="1"/>
  <c r="BQ3059" i="1" s="1"/>
  <c r="BN3061" i="1"/>
  <c r="BR3059" i="1"/>
  <c r="BO3061" i="1" l="1"/>
  <c r="BP3060" i="1" s="1"/>
  <c r="BQ3060" i="1" s="1"/>
  <c r="BN3062" i="1"/>
  <c r="BR3060" i="1"/>
  <c r="BO3062" i="1" l="1"/>
  <c r="BP3061" i="1" s="1"/>
  <c r="BQ3061" i="1" s="1"/>
  <c r="BN3063" i="1"/>
  <c r="BR3061" i="1"/>
  <c r="BO3063" i="1" l="1"/>
  <c r="BP3062" i="1" s="1"/>
  <c r="BQ3062" i="1" s="1"/>
  <c r="BN3064" i="1"/>
  <c r="BR3062" i="1"/>
  <c r="BO3064" i="1" l="1"/>
  <c r="BP3063" i="1" s="1"/>
  <c r="BQ3063" i="1" s="1"/>
  <c r="BN3065" i="1"/>
  <c r="BR3063" i="1"/>
  <c r="BO3065" i="1" l="1"/>
  <c r="BP3064" i="1" s="1"/>
  <c r="BQ3064" i="1" s="1"/>
  <c r="BN3066" i="1"/>
  <c r="BR3064" i="1"/>
  <c r="BO3066" i="1" l="1"/>
  <c r="BP3065" i="1" s="1"/>
  <c r="BQ3065" i="1" s="1"/>
  <c r="BN3067" i="1"/>
  <c r="BR3065" i="1"/>
  <c r="BO3067" i="1" l="1"/>
  <c r="BP3066" i="1" s="1"/>
  <c r="BQ3066" i="1" s="1"/>
  <c r="BN3068" i="1"/>
  <c r="BR3066" i="1"/>
  <c r="BO3068" i="1" l="1"/>
  <c r="BP3067" i="1" s="1"/>
  <c r="BQ3067" i="1" s="1"/>
  <c r="BN3069" i="1"/>
  <c r="BR3067" i="1"/>
  <c r="BO3069" i="1" l="1"/>
  <c r="BP3068" i="1" s="1"/>
  <c r="BQ3068" i="1" s="1"/>
  <c r="BN3070" i="1"/>
  <c r="BR3068" i="1"/>
  <c r="BO3070" i="1" l="1"/>
  <c r="BP3069" i="1" s="1"/>
  <c r="BQ3069" i="1" s="1"/>
  <c r="BN3071" i="1"/>
  <c r="BR3069" i="1"/>
  <c r="BO3071" i="1" l="1"/>
  <c r="BP3070" i="1" s="1"/>
  <c r="BQ3070" i="1" s="1"/>
  <c r="BN3072" i="1"/>
  <c r="BR3070" i="1"/>
  <c r="BO3072" i="1" l="1"/>
  <c r="BP3071" i="1" s="1"/>
  <c r="BQ3071" i="1" s="1"/>
  <c r="BN3073" i="1"/>
  <c r="BR3071" i="1"/>
  <c r="BO3073" i="1" l="1"/>
  <c r="BP3072" i="1" s="1"/>
  <c r="BQ3072" i="1" s="1"/>
  <c r="BN3074" i="1"/>
  <c r="BR3072" i="1"/>
  <c r="BO3074" i="1" l="1"/>
  <c r="BP3073" i="1" s="1"/>
  <c r="BQ3073" i="1" s="1"/>
  <c r="BN3075" i="1"/>
  <c r="BR3073" i="1"/>
  <c r="BO3075" i="1" l="1"/>
  <c r="BP3074" i="1" s="1"/>
  <c r="BQ3074" i="1" s="1"/>
  <c r="BN3076" i="1"/>
  <c r="BR3074" i="1"/>
  <c r="BO3076" i="1" l="1"/>
  <c r="BP3075" i="1" s="1"/>
  <c r="BQ3075" i="1" s="1"/>
  <c r="BN3077" i="1"/>
  <c r="BR3075" i="1"/>
  <c r="BO3077" i="1" l="1"/>
  <c r="BP3076" i="1" s="1"/>
  <c r="BQ3076" i="1" s="1"/>
  <c r="BN3078" i="1"/>
  <c r="BR3076" i="1"/>
  <c r="BO3078" i="1" l="1"/>
  <c r="BP3077" i="1" s="1"/>
  <c r="BQ3077" i="1" s="1"/>
  <c r="BN3079" i="1"/>
  <c r="BR3077" i="1"/>
  <c r="BO3079" i="1" l="1"/>
  <c r="BP3078" i="1" s="1"/>
  <c r="BQ3078" i="1" s="1"/>
  <c r="BN3080" i="1"/>
  <c r="BR3078" i="1"/>
  <c r="BO3080" i="1" l="1"/>
  <c r="BP3079" i="1" s="1"/>
  <c r="BQ3079" i="1" s="1"/>
  <c r="BN3081" i="1"/>
  <c r="BR3079" i="1"/>
  <c r="BO3081" i="1" l="1"/>
  <c r="BP3080" i="1" s="1"/>
  <c r="BQ3080" i="1" s="1"/>
  <c r="BN3082" i="1"/>
  <c r="BR3080" i="1"/>
  <c r="BO3082" i="1" l="1"/>
  <c r="BP3081" i="1" s="1"/>
  <c r="BQ3081" i="1" s="1"/>
  <c r="BN3083" i="1"/>
  <c r="BR3081" i="1"/>
  <c r="BO3083" i="1" l="1"/>
  <c r="BP3082" i="1" s="1"/>
  <c r="BQ3082" i="1" s="1"/>
  <c r="BN3084" i="1"/>
  <c r="BR3082" i="1"/>
  <c r="BO3084" i="1" l="1"/>
  <c r="BP3083" i="1" s="1"/>
  <c r="BQ3083" i="1" s="1"/>
  <c r="BN3085" i="1"/>
  <c r="BR3083" i="1"/>
  <c r="BO3085" i="1" l="1"/>
  <c r="BP3084" i="1" s="1"/>
  <c r="BQ3084" i="1" s="1"/>
  <c r="BN3086" i="1"/>
  <c r="BR3084" i="1"/>
  <c r="BO3086" i="1" l="1"/>
  <c r="BP3085" i="1" s="1"/>
  <c r="BQ3085" i="1" s="1"/>
  <c r="BN3087" i="1"/>
  <c r="BR3085" i="1"/>
  <c r="BO3087" i="1" l="1"/>
  <c r="BP3086" i="1" s="1"/>
  <c r="BQ3086" i="1" s="1"/>
  <c r="BN3088" i="1"/>
  <c r="BR3086" i="1"/>
  <c r="BO3088" i="1" l="1"/>
  <c r="BP3087" i="1" s="1"/>
  <c r="BQ3087" i="1" s="1"/>
  <c r="BN3089" i="1"/>
  <c r="BR3087" i="1"/>
  <c r="BO3089" i="1" l="1"/>
  <c r="BP3088" i="1" s="1"/>
  <c r="BQ3088" i="1" s="1"/>
  <c r="BN3090" i="1"/>
  <c r="BR3088" i="1"/>
  <c r="BO3090" i="1" l="1"/>
  <c r="BP3089" i="1" s="1"/>
  <c r="BQ3089" i="1" s="1"/>
  <c r="BN3091" i="1"/>
  <c r="BR3089" i="1"/>
  <c r="BO3091" i="1" l="1"/>
  <c r="BP3090" i="1" s="1"/>
  <c r="BQ3090" i="1" s="1"/>
  <c r="BN3092" i="1"/>
  <c r="BR3090" i="1"/>
  <c r="BO3092" i="1" l="1"/>
  <c r="BP3091" i="1" s="1"/>
  <c r="BQ3091" i="1" s="1"/>
  <c r="BN3093" i="1"/>
  <c r="BR3091" i="1"/>
  <c r="BO3093" i="1" l="1"/>
  <c r="BP3092" i="1" s="1"/>
  <c r="BQ3092" i="1" s="1"/>
  <c r="BN3094" i="1"/>
  <c r="BR3092" i="1"/>
  <c r="BO3094" i="1" l="1"/>
  <c r="BP3093" i="1" s="1"/>
  <c r="BQ3093" i="1" s="1"/>
  <c r="BN3095" i="1"/>
  <c r="BR3093" i="1"/>
  <c r="BO3095" i="1" l="1"/>
  <c r="BP3094" i="1" s="1"/>
  <c r="BQ3094" i="1" s="1"/>
  <c r="BN3096" i="1"/>
  <c r="BR3094" i="1"/>
  <c r="BO3096" i="1" l="1"/>
  <c r="BP3095" i="1" s="1"/>
  <c r="BQ3095" i="1" s="1"/>
  <c r="BN3097" i="1"/>
  <c r="BR3095" i="1"/>
  <c r="BO3097" i="1" l="1"/>
  <c r="BP3096" i="1" s="1"/>
  <c r="BQ3096" i="1" s="1"/>
  <c r="BN3098" i="1"/>
  <c r="BR3096" i="1"/>
  <c r="BN3099" i="1" l="1"/>
  <c r="BO3098" i="1"/>
  <c r="BP3097" i="1" s="1"/>
  <c r="BQ3097" i="1" s="1"/>
  <c r="BR3097" i="1"/>
  <c r="BR3098" i="1" l="1"/>
  <c r="BO3099" i="1"/>
  <c r="BN3100" i="1"/>
  <c r="BO3100" i="1" l="1"/>
  <c r="BP3099" i="1" s="1"/>
  <c r="BQ3099" i="1" s="1"/>
  <c r="BN3101" i="1"/>
  <c r="BR3099" i="1"/>
  <c r="BP3098" i="1"/>
  <c r="BQ3098" i="1" s="1"/>
  <c r="BO3101" i="1" l="1"/>
  <c r="BP3100" i="1" s="1"/>
  <c r="BQ3100" i="1" s="1"/>
  <c r="BN3102" i="1"/>
  <c r="BR3100" i="1"/>
  <c r="BO3102" i="1" l="1"/>
  <c r="BP3101" i="1" s="1"/>
  <c r="BQ3101" i="1" s="1"/>
  <c r="BN3103" i="1"/>
  <c r="BR3101" i="1"/>
  <c r="BO3103" i="1" l="1"/>
  <c r="BP3102" i="1" s="1"/>
  <c r="BQ3102" i="1" s="1"/>
  <c r="BN3104" i="1"/>
  <c r="BR3102" i="1"/>
  <c r="BO3104" i="1" l="1"/>
  <c r="BP3103" i="1" s="1"/>
  <c r="BQ3103" i="1" s="1"/>
  <c r="BN3105" i="1"/>
  <c r="BR3103" i="1"/>
  <c r="BO3105" i="1" l="1"/>
  <c r="BP3104" i="1" s="1"/>
  <c r="BQ3104" i="1" s="1"/>
  <c r="BN3106" i="1"/>
  <c r="BR3104" i="1"/>
  <c r="BO3106" i="1" l="1"/>
  <c r="BP3105" i="1" s="1"/>
  <c r="BQ3105" i="1" s="1"/>
  <c r="BN3107" i="1"/>
  <c r="BR3105" i="1"/>
  <c r="BO3107" i="1" l="1"/>
  <c r="BP3106" i="1" s="1"/>
  <c r="BQ3106" i="1" s="1"/>
  <c r="BN3108" i="1"/>
  <c r="BR3106" i="1"/>
  <c r="BO3108" i="1" l="1"/>
  <c r="BP3107" i="1" s="1"/>
  <c r="BQ3107" i="1" s="1"/>
  <c r="BN3109" i="1"/>
  <c r="BR3107" i="1"/>
  <c r="BO3109" i="1" l="1"/>
  <c r="BP3108" i="1" s="1"/>
  <c r="BQ3108" i="1" s="1"/>
  <c r="BN3110" i="1"/>
  <c r="BR3108" i="1"/>
  <c r="BN3111" i="1" l="1"/>
  <c r="BO3110" i="1"/>
  <c r="BP3109" i="1" s="1"/>
  <c r="BQ3109" i="1" s="1"/>
  <c r="BR3109" i="1"/>
  <c r="BR3110" i="1" l="1"/>
  <c r="BO3111" i="1"/>
  <c r="BN3112" i="1"/>
  <c r="BO3112" i="1" l="1"/>
  <c r="BP3111" i="1" s="1"/>
  <c r="BQ3111" i="1" s="1"/>
  <c r="BN3113" i="1"/>
  <c r="BR3111" i="1"/>
  <c r="BP3110" i="1"/>
  <c r="BQ3110" i="1" s="1"/>
  <c r="BO3113" i="1" l="1"/>
  <c r="BP3112" i="1" s="1"/>
  <c r="BQ3112" i="1" s="1"/>
  <c r="BN3114" i="1"/>
  <c r="BR3112" i="1"/>
  <c r="BO3114" i="1" l="1"/>
  <c r="BP3113" i="1" s="1"/>
  <c r="BQ3113" i="1" s="1"/>
  <c r="BN3115" i="1"/>
  <c r="BR3113" i="1"/>
  <c r="BO3115" i="1" l="1"/>
  <c r="BP3114" i="1" s="1"/>
  <c r="BQ3114" i="1" s="1"/>
  <c r="BN3116" i="1"/>
  <c r="BR3114" i="1"/>
  <c r="BO3116" i="1" l="1"/>
  <c r="BP3115" i="1" s="1"/>
  <c r="BQ3115" i="1" s="1"/>
  <c r="BN3117" i="1"/>
  <c r="BR3115" i="1"/>
  <c r="BO3117" i="1" l="1"/>
  <c r="BP3116" i="1" s="1"/>
  <c r="BQ3116" i="1" s="1"/>
  <c r="BN3118" i="1"/>
  <c r="BR3116" i="1"/>
  <c r="BO3118" i="1" l="1"/>
  <c r="BP3117" i="1" s="1"/>
  <c r="BQ3117" i="1" s="1"/>
  <c r="BN3119" i="1"/>
  <c r="BR3117" i="1"/>
  <c r="BO3119" i="1" l="1"/>
  <c r="BP3118" i="1" s="1"/>
  <c r="BQ3118" i="1" s="1"/>
  <c r="BN3120" i="1"/>
  <c r="BR3118" i="1"/>
  <c r="BO3120" i="1" l="1"/>
  <c r="BP3119" i="1" s="1"/>
  <c r="BQ3119" i="1" s="1"/>
  <c r="BN3121" i="1"/>
  <c r="BR3119" i="1"/>
  <c r="BO3121" i="1" l="1"/>
  <c r="BP3120" i="1" s="1"/>
  <c r="BQ3120" i="1" s="1"/>
  <c r="BN3122" i="1"/>
  <c r="BR3120" i="1"/>
  <c r="BO3122" i="1" l="1"/>
  <c r="BP3121" i="1" s="1"/>
  <c r="BQ3121" i="1" s="1"/>
  <c r="BN3123" i="1"/>
  <c r="BR3121" i="1"/>
  <c r="BO3123" i="1" l="1"/>
  <c r="BP3122" i="1" s="1"/>
  <c r="BQ3122" i="1" s="1"/>
  <c r="BN3124" i="1"/>
  <c r="BR3122" i="1"/>
  <c r="BO3124" i="1" l="1"/>
  <c r="BP3123" i="1" s="1"/>
  <c r="BQ3123" i="1" s="1"/>
  <c r="BN3125" i="1"/>
  <c r="BR3123" i="1"/>
  <c r="BO3125" i="1" l="1"/>
  <c r="BP3124" i="1" s="1"/>
  <c r="BQ3124" i="1" s="1"/>
  <c r="BN3126" i="1"/>
  <c r="BR3124" i="1"/>
  <c r="BO3126" i="1" l="1"/>
  <c r="BP3125" i="1" s="1"/>
  <c r="BQ3125" i="1" s="1"/>
  <c r="BN3127" i="1"/>
  <c r="BR3125" i="1"/>
  <c r="BO3127" i="1" l="1"/>
  <c r="BP3126" i="1" s="1"/>
  <c r="BQ3126" i="1" s="1"/>
  <c r="BN3128" i="1"/>
  <c r="BR3126" i="1"/>
  <c r="BO3128" i="1" l="1"/>
  <c r="BP3127" i="1" s="1"/>
  <c r="BQ3127" i="1" s="1"/>
  <c r="BN3129" i="1"/>
  <c r="BR3127" i="1"/>
  <c r="BO3129" i="1" l="1"/>
  <c r="BP3128" i="1" s="1"/>
  <c r="BQ3128" i="1" s="1"/>
  <c r="BN3130" i="1"/>
  <c r="BR3128" i="1"/>
  <c r="BO3130" i="1" l="1"/>
  <c r="BP3129" i="1" s="1"/>
  <c r="BQ3129" i="1" s="1"/>
  <c r="BN3131" i="1"/>
  <c r="BR3129" i="1"/>
  <c r="BO3131" i="1" l="1"/>
  <c r="BP3130" i="1" s="1"/>
  <c r="BQ3130" i="1" s="1"/>
  <c r="BN3132" i="1"/>
  <c r="BR3130" i="1"/>
  <c r="BO3132" i="1" l="1"/>
  <c r="BP3131" i="1" s="1"/>
  <c r="BQ3131" i="1" s="1"/>
  <c r="BN3133" i="1"/>
  <c r="BR3131" i="1"/>
  <c r="BO3133" i="1" l="1"/>
  <c r="BP3132" i="1" s="1"/>
  <c r="BQ3132" i="1" s="1"/>
  <c r="BN3134" i="1"/>
  <c r="BR3132" i="1"/>
  <c r="BO3134" i="1" l="1"/>
  <c r="BP3133" i="1" s="1"/>
  <c r="BQ3133" i="1" s="1"/>
  <c r="BN3135" i="1"/>
  <c r="BR3133" i="1"/>
  <c r="BO3135" i="1" l="1"/>
  <c r="BP3134" i="1" s="1"/>
  <c r="BQ3134" i="1" s="1"/>
  <c r="BN3136" i="1"/>
  <c r="BR3134" i="1"/>
  <c r="BO3136" i="1" l="1"/>
  <c r="BP3135" i="1" s="1"/>
  <c r="BQ3135" i="1" s="1"/>
  <c r="BN3137" i="1"/>
  <c r="BR3135" i="1"/>
  <c r="BO3137" i="1" l="1"/>
  <c r="BP3136" i="1" s="1"/>
  <c r="BQ3136" i="1" s="1"/>
  <c r="BN3138" i="1"/>
  <c r="BR3136" i="1"/>
  <c r="BO3138" i="1" l="1"/>
  <c r="BP3137" i="1" s="1"/>
  <c r="BQ3137" i="1" s="1"/>
  <c r="BN3139" i="1"/>
  <c r="BR3137" i="1"/>
  <c r="BO3139" i="1" l="1"/>
  <c r="BP3138" i="1" s="1"/>
  <c r="BQ3138" i="1" s="1"/>
  <c r="BN3140" i="1"/>
  <c r="BR3138" i="1"/>
  <c r="BO3140" i="1" l="1"/>
  <c r="BP3139" i="1" s="1"/>
  <c r="BQ3139" i="1" s="1"/>
  <c r="BN3141" i="1"/>
  <c r="BR3139" i="1"/>
  <c r="BO3141" i="1" l="1"/>
  <c r="BP3140" i="1" s="1"/>
  <c r="BQ3140" i="1" s="1"/>
  <c r="BN3142" i="1"/>
  <c r="BR3140" i="1"/>
  <c r="BO3142" i="1" l="1"/>
  <c r="BP3141" i="1" s="1"/>
  <c r="BQ3141" i="1" s="1"/>
  <c r="BN3143" i="1"/>
  <c r="BR3141" i="1"/>
  <c r="BO3143" i="1" l="1"/>
  <c r="BP3142" i="1" s="1"/>
  <c r="BQ3142" i="1" s="1"/>
  <c r="BN3144" i="1"/>
  <c r="BR3142" i="1"/>
  <c r="BO3144" i="1" l="1"/>
  <c r="BP3143" i="1" s="1"/>
  <c r="BQ3143" i="1" s="1"/>
  <c r="BN3145" i="1"/>
  <c r="BR3143" i="1"/>
  <c r="BO3145" i="1" l="1"/>
  <c r="BP3144" i="1" s="1"/>
  <c r="BQ3144" i="1" s="1"/>
  <c r="BN3146" i="1"/>
  <c r="BR3144" i="1"/>
  <c r="BO3146" i="1" l="1"/>
  <c r="BP3145" i="1" s="1"/>
  <c r="BQ3145" i="1" s="1"/>
  <c r="BN3147" i="1"/>
  <c r="BR3145" i="1"/>
  <c r="BO3147" i="1" l="1"/>
  <c r="BP3146" i="1" s="1"/>
  <c r="BQ3146" i="1" s="1"/>
  <c r="BN3148" i="1"/>
  <c r="BR3146" i="1"/>
  <c r="BO3148" i="1" l="1"/>
  <c r="BP3147" i="1" s="1"/>
  <c r="BQ3147" i="1" s="1"/>
  <c r="BN3149" i="1"/>
  <c r="BR3147" i="1"/>
  <c r="BO3149" i="1" l="1"/>
  <c r="BP3148" i="1" s="1"/>
  <c r="BQ3148" i="1" s="1"/>
  <c r="BN3150" i="1"/>
  <c r="BR3148" i="1"/>
  <c r="BO3150" i="1" l="1"/>
  <c r="BP3149" i="1" s="1"/>
  <c r="BQ3149" i="1" s="1"/>
  <c r="BN3151" i="1"/>
  <c r="BR3149" i="1"/>
  <c r="BO3151" i="1" l="1"/>
  <c r="BP3150" i="1" s="1"/>
  <c r="BQ3150" i="1" s="1"/>
  <c r="BN3152" i="1"/>
  <c r="BR3150" i="1"/>
  <c r="BO3152" i="1" l="1"/>
  <c r="BP3151" i="1" s="1"/>
  <c r="BQ3151" i="1" s="1"/>
  <c r="BN3153" i="1"/>
  <c r="BR3151" i="1"/>
  <c r="BO3153" i="1" l="1"/>
  <c r="BP3152" i="1" s="1"/>
  <c r="BQ3152" i="1" s="1"/>
  <c r="BN3154" i="1"/>
  <c r="BR3152" i="1"/>
  <c r="BO3154" i="1" l="1"/>
  <c r="BP3153" i="1" s="1"/>
  <c r="BQ3153" i="1" s="1"/>
  <c r="BN3155" i="1"/>
  <c r="BR3153" i="1"/>
  <c r="BO3155" i="1" l="1"/>
  <c r="BP3154" i="1" s="1"/>
  <c r="BQ3154" i="1" s="1"/>
  <c r="BN3156" i="1"/>
  <c r="BR3154" i="1"/>
  <c r="BO3156" i="1" l="1"/>
  <c r="BP3155" i="1" s="1"/>
  <c r="BQ3155" i="1" s="1"/>
  <c r="BN3157" i="1"/>
  <c r="BR3155" i="1"/>
  <c r="BO3157" i="1" l="1"/>
  <c r="BP3156" i="1" s="1"/>
  <c r="BQ3156" i="1" s="1"/>
  <c r="BN3158" i="1"/>
  <c r="BR3156" i="1"/>
  <c r="BO3158" i="1" l="1"/>
  <c r="BP3157" i="1" s="1"/>
  <c r="BQ3157" i="1" s="1"/>
  <c r="BN3159" i="1"/>
  <c r="BR3157" i="1"/>
  <c r="BO3159" i="1" l="1"/>
  <c r="BP3158" i="1" s="1"/>
  <c r="BQ3158" i="1" s="1"/>
  <c r="BN3160" i="1"/>
  <c r="BR3158" i="1"/>
  <c r="BO3160" i="1" l="1"/>
  <c r="BP3159" i="1" s="1"/>
  <c r="BQ3159" i="1" s="1"/>
  <c r="BN3161" i="1"/>
  <c r="BR3159" i="1"/>
  <c r="BO3161" i="1" l="1"/>
  <c r="BP3160" i="1" s="1"/>
  <c r="BQ3160" i="1" s="1"/>
  <c r="BN3162" i="1"/>
  <c r="BR3160" i="1"/>
  <c r="BO3162" i="1" l="1"/>
  <c r="BP3161" i="1" s="1"/>
  <c r="BQ3161" i="1" s="1"/>
  <c r="BN3163" i="1"/>
  <c r="BR3161" i="1"/>
  <c r="BO3163" i="1" l="1"/>
  <c r="BP3162" i="1" s="1"/>
  <c r="BQ3162" i="1" s="1"/>
  <c r="BN3164" i="1"/>
  <c r="BR3162" i="1"/>
  <c r="BO3164" i="1" l="1"/>
  <c r="BP3163" i="1" s="1"/>
  <c r="BQ3163" i="1" s="1"/>
  <c r="BN3165" i="1"/>
  <c r="BR3163" i="1"/>
  <c r="BO3165" i="1" l="1"/>
  <c r="BP3164" i="1" s="1"/>
  <c r="BQ3164" i="1" s="1"/>
  <c r="BN3166" i="1"/>
  <c r="BR3164" i="1"/>
  <c r="BO3166" i="1" l="1"/>
  <c r="BP3165" i="1" s="1"/>
  <c r="BQ3165" i="1" s="1"/>
  <c r="BN3167" i="1"/>
  <c r="BR3165" i="1"/>
  <c r="BO3167" i="1" l="1"/>
  <c r="BP3166" i="1" s="1"/>
  <c r="BQ3166" i="1" s="1"/>
  <c r="BN3168" i="1"/>
  <c r="BR3166" i="1"/>
  <c r="BO3168" i="1" l="1"/>
  <c r="BP3167" i="1" s="1"/>
  <c r="BQ3167" i="1" s="1"/>
  <c r="BN3169" i="1"/>
  <c r="BR3167" i="1"/>
  <c r="BO3169" i="1" l="1"/>
  <c r="BP3168" i="1" s="1"/>
  <c r="BQ3168" i="1" s="1"/>
  <c r="BN3170" i="1"/>
  <c r="BR3168" i="1"/>
  <c r="BO3170" i="1" l="1"/>
  <c r="BP3169" i="1" s="1"/>
  <c r="BQ3169" i="1" s="1"/>
  <c r="BN3171" i="1"/>
  <c r="BR3169" i="1"/>
  <c r="BN3172" i="1" l="1"/>
  <c r="BO3171" i="1"/>
  <c r="BP3170" i="1" s="1"/>
  <c r="BQ3170" i="1" s="1"/>
  <c r="BR3170" i="1"/>
  <c r="BR3171" i="1" l="1"/>
  <c r="BO3172" i="1"/>
  <c r="BN3173" i="1"/>
  <c r="BO3173" i="1" l="1"/>
  <c r="BP3172" i="1" s="1"/>
  <c r="BQ3172" i="1" s="1"/>
  <c r="BN3174" i="1"/>
  <c r="BR3172" i="1"/>
  <c r="BP3171" i="1"/>
  <c r="BQ3171" i="1" s="1"/>
  <c r="BO3174" i="1" l="1"/>
  <c r="BP3173" i="1" s="1"/>
  <c r="BQ3173" i="1" s="1"/>
  <c r="BN3175" i="1"/>
  <c r="BR3173" i="1"/>
  <c r="BO3175" i="1" l="1"/>
  <c r="BP3174" i="1" s="1"/>
  <c r="BQ3174" i="1" s="1"/>
  <c r="BN3176" i="1"/>
  <c r="BR3174" i="1"/>
  <c r="BO3176" i="1" l="1"/>
  <c r="BP3175" i="1" s="1"/>
  <c r="BQ3175" i="1" s="1"/>
  <c r="BN3177" i="1"/>
  <c r="BR3175" i="1"/>
  <c r="BO3177" i="1" l="1"/>
  <c r="BP3176" i="1" s="1"/>
  <c r="BQ3176" i="1" s="1"/>
  <c r="BN3178" i="1"/>
  <c r="BR3176" i="1"/>
  <c r="BN3179" i="1" l="1"/>
  <c r="BO3178" i="1"/>
  <c r="BP3177" i="1" s="1"/>
  <c r="BQ3177" i="1" s="1"/>
  <c r="BR3177" i="1"/>
  <c r="BR3178" i="1" l="1"/>
  <c r="BO3179" i="1"/>
  <c r="BN3180" i="1"/>
  <c r="BO3180" i="1" l="1"/>
  <c r="BP3179" i="1" s="1"/>
  <c r="BQ3179" i="1" s="1"/>
  <c r="BN3181" i="1"/>
  <c r="BR3179" i="1"/>
  <c r="BP3178" i="1"/>
  <c r="BQ3178" i="1" s="1"/>
  <c r="BO3181" i="1" l="1"/>
  <c r="BP3180" i="1" s="1"/>
  <c r="BQ3180" i="1" s="1"/>
  <c r="BN3182" i="1"/>
  <c r="BR3180" i="1"/>
  <c r="BO3182" i="1" l="1"/>
  <c r="BP3181" i="1" s="1"/>
  <c r="BQ3181" i="1" s="1"/>
  <c r="BN3183" i="1"/>
  <c r="BR3181" i="1"/>
  <c r="BO3183" i="1" l="1"/>
  <c r="BP3182" i="1" s="1"/>
  <c r="BQ3182" i="1" s="1"/>
  <c r="BN3184" i="1"/>
  <c r="BR3182" i="1"/>
  <c r="BO3184" i="1" l="1"/>
  <c r="BP3183" i="1" s="1"/>
  <c r="BQ3183" i="1" s="1"/>
  <c r="BN3185" i="1"/>
  <c r="BR3183" i="1"/>
  <c r="BO3185" i="1" l="1"/>
  <c r="BP3184" i="1" s="1"/>
  <c r="BQ3184" i="1" s="1"/>
  <c r="BN3186" i="1"/>
  <c r="BR3184" i="1"/>
  <c r="BO3186" i="1" l="1"/>
  <c r="BP3185" i="1" s="1"/>
  <c r="BQ3185" i="1" s="1"/>
  <c r="BN3187" i="1"/>
  <c r="BR3185" i="1"/>
  <c r="BO3187" i="1" l="1"/>
  <c r="BP3186" i="1" s="1"/>
  <c r="BQ3186" i="1" s="1"/>
  <c r="BN3188" i="1"/>
  <c r="BR3186" i="1"/>
  <c r="BO3188" i="1" l="1"/>
  <c r="BP3187" i="1" s="1"/>
  <c r="BQ3187" i="1" s="1"/>
  <c r="BN3189" i="1"/>
  <c r="BR3187" i="1"/>
  <c r="BO3189" i="1" l="1"/>
  <c r="BP3188" i="1" s="1"/>
  <c r="BQ3188" i="1" s="1"/>
  <c r="BN3190" i="1"/>
  <c r="BR3188" i="1"/>
  <c r="BO3190" i="1" l="1"/>
  <c r="BP3189" i="1" s="1"/>
  <c r="BQ3189" i="1" s="1"/>
  <c r="BN3191" i="1"/>
  <c r="BR3189" i="1"/>
  <c r="BO3191" i="1" l="1"/>
  <c r="BP3190" i="1" s="1"/>
  <c r="BQ3190" i="1" s="1"/>
  <c r="BN3192" i="1"/>
  <c r="BR3190" i="1"/>
  <c r="BO3192" i="1" l="1"/>
  <c r="BP3191" i="1" s="1"/>
  <c r="BQ3191" i="1" s="1"/>
  <c r="BN3193" i="1"/>
  <c r="BR3191" i="1"/>
  <c r="BO3193" i="1" l="1"/>
  <c r="BP3192" i="1" s="1"/>
  <c r="BQ3192" i="1" s="1"/>
  <c r="BN3194" i="1"/>
  <c r="BR3192" i="1"/>
  <c r="BO3194" i="1" l="1"/>
  <c r="BP3193" i="1" s="1"/>
  <c r="BQ3193" i="1" s="1"/>
  <c r="BN3195" i="1"/>
  <c r="BR3193" i="1"/>
  <c r="BO3195" i="1" l="1"/>
  <c r="BP3194" i="1" s="1"/>
  <c r="BQ3194" i="1" s="1"/>
  <c r="BN3196" i="1"/>
  <c r="BR3194" i="1"/>
  <c r="BO3196" i="1" l="1"/>
  <c r="BP3195" i="1" s="1"/>
  <c r="BQ3195" i="1" s="1"/>
  <c r="BN3197" i="1"/>
  <c r="BR3195" i="1"/>
  <c r="BO3197" i="1" l="1"/>
  <c r="BP3196" i="1" s="1"/>
  <c r="BQ3196" i="1" s="1"/>
  <c r="BN3198" i="1"/>
  <c r="BR3196" i="1"/>
  <c r="BO3198" i="1" l="1"/>
  <c r="BP3197" i="1" s="1"/>
  <c r="BQ3197" i="1" s="1"/>
  <c r="BN3199" i="1"/>
  <c r="BR3197" i="1"/>
  <c r="BO3199" i="1" l="1"/>
  <c r="BP3198" i="1" s="1"/>
  <c r="BQ3198" i="1" s="1"/>
  <c r="BN3200" i="1"/>
  <c r="BR3198" i="1"/>
  <c r="BO3200" i="1" l="1"/>
  <c r="BP3199" i="1" s="1"/>
  <c r="BQ3199" i="1" s="1"/>
  <c r="BN3201" i="1"/>
  <c r="BR3199" i="1"/>
  <c r="BO3201" i="1" l="1"/>
  <c r="BP3200" i="1" s="1"/>
  <c r="BQ3200" i="1" s="1"/>
  <c r="BN3202" i="1"/>
  <c r="BR3200" i="1"/>
  <c r="BO3202" i="1" l="1"/>
  <c r="BP3201" i="1" s="1"/>
  <c r="BQ3201" i="1" s="1"/>
  <c r="BN3203" i="1"/>
  <c r="BR3201" i="1"/>
  <c r="BO3203" i="1" l="1"/>
  <c r="BP3202" i="1" s="1"/>
  <c r="BQ3202" i="1" s="1"/>
  <c r="BN3204" i="1"/>
  <c r="BR3202" i="1"/>
  <c r="BO3204" i="1" l="1"/>
  <c r="BP3203" i="1" s="1"/>
  <c r="BQ3203" i="1" s="1"/>
  <c r="BN3205" i="1"/>
  <c r="BR3203" i="1"/>
  <c r="BO3205" i="1" l="1"/>
  <c r="BP3204" i="1" s="1"/>
  <c r="BQ3204" i="1" s="1"/>
  <c r="BN3206" i="1"/>
  <c r="BR3204" i="1"/>
  <c r="BN3207" i="1" l="1"/>
  <c r="BO3206" i="1"/>
  <c r="BP3205" i="1" s="1"/>
  <c r="BQ3205" i="1" s="1"/>
  <c r="BR3205" i="1"/>
  <c r="BR3206" i="1" l="1"/>
  <c r="BO3207" i="1"/>
  <c r="BN3208" i="1"/>
  <c r="BO3208" i="1" l="1"/>
  <c r="BP3207" i="1" s="1"/>
  <c r="BQ3207" i="1" s="1"/>
  <c r="BN3209" i="1"/>
  <c r="BR3207" i="1"/>
  <c r="BP3206" i="1"/>
  <c r="BQ3206" i="1" s="1"/>
  <c r="BO3209" i="1" l="1"/>
  <c r="BP3208" i="1" s="1"/>
  <c r="BQ3208" i="1" s="1"/>
  <c r="BN3210" i="1"/>
  <c r="BR3208" i="1"/>
  <c r="BO3210" i="1" l="1"/>
  <c r="BP3209" i="1" s="1"/>
  <c r="BQ3209" i="1" s="1"/>
  <c r="BN3211" i="1"/>
  <c r="BR3209" i="1"/>
  <c r="BO3211" i="1" l="1"/>
  <c r="BP3210" i="1" s="1"/>
  <c r="BQ3210" i="1" s="1"/>
  <c r="BN3212" i="1"/>
  <c r="BR3210" i="1"/>
  <c r="BO3212" i="1" l="1"/>
  <c r="BP3211" i="1" s="1"/>
  <c r="BQ3211" i="1" s="1"/>
  <c r="BN3213" i="1"/>
  <c r="BR3211" i="1"/>
  <c r="BO3213" i="1" l="1"/>
  <c r="BP3212" i="1" s="1"/>
  <c r="BQ3212" i="1" s="1"/>
  <c r="BN3214" i="1"/>
  <c r="BR3212" i="1"/>
  <c r="BO3214" i="1" l="1"/>
  <c r="BP3213" i="1" s="1"/>
  <c r="BQ3213" i="1" s="1"/>
  <c r="BN3215" i="1"/>
  <c r="BR3213" i="1"/>
  <c r="BO3215" i="1" l="1"/>
  <c r="BP3214" i="1" s="1"/>
  <c r="BQ3214" i="1" s="1"/>
  <c r="BN3216" i="1"/>
  <c r="BR3214" i="1"/>
  <c r="BO3216" i="1" l="1"/>
  <c r="BP3215" i="1" s="1"/>
  <c r="BQ3215" i="1" s="1"/>
  <c r="BN3217" i="1"/>
  <c r="BR3215" i="1"/>
  <c r="BO3217" i="1" l="1"/>
  <c r="BP3216" i="1" s="1"/>
  <c r="BQ3216" i="1" s="1"/>
  <c r="BN3218" i="1"/>
  <c r="BR3216" i="1"/>
  <c r="BO3218" i="1" l="1"/>
  <c r="BP3217" i="1" s="1"/>
  <c r="BQ3217" i="1" s="1"/>
  <c r="BN3219" i="1"/>
  <c r="BR3217" i="1"/>
  <c r="BO3219" i="1" l="1"/>
  <c r="BP3218" i="1" s="1"/>
  <c r="BQ3218" i="1" s="1"/>
  <c r="BN3220" i="1"/>
  <c r="BR3218" i="1"/>
  <c r="BO3220" i="1" l="1"/>
  <c r="BP3219" i="1" s="1"/>
  <c r="BQ3219" i="1" s="1"/>
  <c r="BN3221" i="1"/>
  <c r="BR3219" i="1"/>
  <c r="BO3221" i="1" l="1"/>
  <c r="BP3220" i="1" s="1"/>
  <c r="BQ3220" i="1" s="1"/>
  <c r="BN3222" i="1"/>
  <c r="BR3220" i="1"/>
  <c r="BO3222" i="1" l="1"/>
  <c r="BP3221" i="1" s="1"/>
  <c r="BQ3221" i="1" s="1"/>
  <c r="BN3223" i="1"/>
  <c r="BR3221" i="1"/>
  <c r="BO3223" i="1" l="1"/>
  <c r="BP3222" i="1" s="1"/>
  <c r="BQ3222" i="1" s="1"/>
  <c r="BN3224" i="1"/>
  <c r="BR3222" i="1"/>
  <c r="BO3224" i="1" l="1"/>
  <c r="BP3223" i="1" s="1"/>
  <c r="BQ3223" i="1" s="1"/>
  <c r="BN3225" i="1"/>
  <c r="BR3223" i="1"/>
  <c r="BO3225" i="1" l="1"/>
  <c r="BP3224" i="1" s="1"/>
  <c r="BQ3224" i="1" s="1"/>
  <c r="BN3226" i="1"/>
  <c r="BR3224" i="1"/>
  <c r="BO3226" i="1" l="1"/>
  <c r="BP3225" i="1" s="1"/>
  <c r="BQ3225" i="1" s="1"/>
  <c r="BN3227" i="1"/>
  <c r="BR3225" i="1"/>
  <c r="BO3227" i="1" l="1"/>
  <c r="BP3226" i="1" s="1"/>
  <c r="BQ3226" i="1" s="1"/>
  <c r="BN3228" i="1"/>
  <c r="BR3226" i="1"/>
  <c r="BO3228" i="1" l="1"/>
  <c r="BP3227" i="1" s="1"/>
  <c r="BQ3227" i="1" s="1"/>
  <c r="BN3229" i="1"/>
  <c r="BR3227" i="1"/>
  <c r="BO3229" i="1" l="1"/>
  <c r="BP3228" i="1" s="1"/>
  <c r="BQ3228" i="1" s="1"/>
  <c r="BN3230" i="1"/>
  <c r="BR3228" i="1"/>
  <c r="BO3230" i="1" l="1"/>
  <c r="BP3229" i="1" s="1"/>
  <c r="BQ3229" i="1" s="1"/>
  <c r="BN3231" i="1"/>
  <c r="BR3229" i="1"/>
  <c r="BO3231" i="1" l="1"/>
  <c r="BP3230" i="1" s="1"/>
  <c r="BQ3230" i="1" s="1"/>
  <c r="BN3232" i="1"/>
  <c r="BR3230" i="1"/>
  <c r="BO3232" i="1" l="1"/>
  <c r="BP3231" i="1" s="1"/>
  <c r="BQ3231" i="1" s="1"/>
  <c r="BN3233" i="1"/>
  <c r="BR3231" i="1"/>
  <c r="BO3233" i="1" l="1"/>
  <c r="BP3232" i="1" s="1"/>
  <c r="BQ3232" i="1" s="1"/>
  <c r="BN3234" i="1"/>
  <c r="BR3232" i="1"/>
  <c r="BO3234" i="1" l="1"/>
  <c r="BP3233" i="1" s="1"/>
  <c r="BQ3233" i="1" s="1"/>
  <c r="BN3235" i="1"/>
  <c r="BR3233" i="1"/>
  <c r="BO3235" i="1" l="1"/>
  <c r="BP3234" i="1" s="1"/>
  <c r="BQ3234" i="1" s="1"/>
  <c r="BN3236" i="1"/>
  <c r="BR3234" i="1"/>
  <c r="BO3236" i="1" l="1"/>
  <c r="BP3235" i="1" s="1"/>
  <c r="BQ3235" i="1" s="1"/>
  <c r="BN3237" i="1"/>
  <c r="BR3235" i="1"/>
  <c r="BO3237" i="1" l="1"/>
  <c r="BP3236" i="1" s="1"/>
  <c r="BQ3236" i="1" s="1"/>
  <c r="BN3238" i="1"/>
  <c r="BR3236" i="1"/>
  <c r="BO3238" i="1" l="1"/>
  <c r="BP3237" i="1" s="1"/>
  <c r="BQ3237" i="1" s="1"/>
  <c r="BN3239" i="1"/>
  <c r="BR3237" i="1"/>
  <c r="BO3239" i="1" l="1"/>
  <c r="BP3238" i="1" s="1"/>
  <c r="BQ3238" i="1" s="1"/>
  <c r="BN3240" i="1"/>
  <c r="BR3238" i="1"/>
  <c r="BO3240" i="1" l="1"/>
  <c r="BP3239" i="1" s="1"/>
  <c r="BQ3239" i="1" s="1"/>
  <c r="BN3241" i="1"/>
  <c r="BR3239" i="1"/>
  <c r="BO3241" i="1" l="1"/>
  <c r="BP3240" i="1" s="1"/>
  <c r="BQ3240" i="1" s="1"/>
  <c r="BN3242" i="1"/>
  <c r="BR3240" i="1"/>
  <c r="BO3242" i="1" l="1"/>
  <c r="BP3241" i="1" s="1"/>
  <c r="BQ3241" i="1" s="1"/>
  <c r="BN3243" i="1"/>
  <c r="BR3241" i="1"/>
  <c r="BO3243" i="1" l="1"/>
  <c r="BP3242" i="1" s="1"/>
  <c r="BQ3242" i="1" s="1"/>
  <c r="BN3244" i="1"/>
  <c r="BR3242" i="1"/>
  <c r="BO3244" i="1" l="1"/>
  <c r="BP3243" i="1" s="1"/>
  <c r="BQ3243" i="1" s="1"/>
  <c r="BN3245" i="1"/>
  <c r="BR3243" i="1"/>
  <c r="BO3245" i="1" l="1"/>
  <c r="BP3244" i="1" s="1"/>
  <c r="BQ3244" i="1" s="1"/>
  <c r="BN3246" i="1"/>
  <c r="BR3244" i="1"/>
  <c r="BO3246" i="1" l="1"/>
  <c r="BP3245" i="1" s="1"/>
  <c r="BQ3245" i="1" s="1"/>
  <c r="BN3247" i="1"/>
  <c r="BR3245" i="1"/>
  <c r="BO3247" i="1" l="1"/>
  <c r="BP3246" i="1" s="1"/>
  <c r="BQ3246" i="1" s="1"/>
  <c r="BN3248" i="1"/>
  <c r="BR3246" i="1"/>
  <c r="BO3248" i="1" l="1"/>
  <c r="BP3247" i="1" s="1"/>
  <c r="BQ3247" i="1" s="1"/>
  <c r="BN3249" i="1"/>
  <c r="BR3247" i="1"/>
  <c r="BO3249" i="1" l="1"/>
  <c r="BP3248" i="1" s="1"/>
  <c r="BQ3248" i="1" s="1"/>
  <c r="BN3250" i="1"/>
  <c r="BR3248" i="1"/>
  <c r="BO3250" i="1" l="1"/>
  <c r="BP3249" i="1" s="1"/>
  <c r="BQ3249" i="1" s="1"/>
  <c r="BN3251" i="1"/>
  <c r="BR3249" i="1"/>
  <c r="BO3251" i="1" l="1"/>
  <c r="BP3250" i="1" s="1"/>
  <c r="BQ3250" i="1" s="1"/>
  <c r="BN3252" i="1"/>
  <c r="BR3250" i="1"/>
  <c r="BO3252" i="1" l="1"/>
  <c r="BP3251" i="1" s="1"/>
  <c r="BQ3251" i="1" s="1"/>
  <c r="BN3253" i="1"/>
  <c r="BR3251" i="1"/>
  <c r="BO3253" i="1" l="1"/>
  <c r="BP3252" i="1" s="1"/>
  <c r="BQ3252" i="1" s="1"/>
  <c r="BN3254" i="1"/>
  <c r="BR3252" i="1"/>
  <c r="BN3255" i="1" l="1"/>
  <c r="BO3254" i="1"/>
  <c r="BP3253" i="1" s="1"/>
  <c r="BQ3253" i="1" s="1"/>
  <c r="BR3253" i="1"/>
  <c r="BR3254" i="1" l="1"/>
  <c r="BO3255" i="1"/>
  <c r="BN3256" i="1"/>
  <c r="BO3256" i="1" l="1"/>
  <c r="BP3255" i="1" s="1"/>
  <c r="BQ3255" i="1" s="1"/>
  <c r="BN3257" i="1"/>
  <c r="BR3255" i="1"/>
  <c r="BP3254" i="1"/>
  <c r="BQ3254" i="1" s="1"/>
  <c r="BO3257" i="1" l="1"/>
  <c r="BP3256" i="1" s="1"/>
  <c r="BQ3256" i="1" s="1"/>
  <c r="BN3258" i="1"/>
  <c r="BR3256" i="1"/>
  <c r="BO3258" i="1" l="1"/>
  <c r="BP3257" i="1" s="1"/>
  <c r="BQ3257" i="1" s="1"/>
  <c r="BN3259" i="1"/>
  <c r="BR3257" i="1"/>
  <c r="BO3259" i="1" l="1"/>
  <c r="BP3258" i="1" s="1"/>
  <c r="BQ3258" i="1" s="1"/>
  <c r="BN3260" i="1"/>
  <c r="BR3258" i="1"/>
  <c r="BO3260" i="1" l="1"/>
  <c r="BP3259" i="1" s="1"/>
  <c r="BQ3259" i="1" s="1"/>
  <c r="BN3261" i="1"/>
  <c r="BR3259" i="1"/>
  <c r="BO3261" i="1" l="1"/>
  <c r="BP3260" i="1" s="1"/>
  <c r="BQ3260" i="1" s="1"/>
  <c r="BN3262" i="1"/>
  <c r="BR3260" i="1"/>
  <c r="BO3262" i="1" l="1"/>
  <c r="BP3261" i="1" s="1"/>
  <c r="BQ3261" i="1" s="1"/>
  <c r="BN3263" i="1"/>
  <c r="BR3261" i="1"/>
  <c r="BO3263" i="1" l="1"/>
  <c r="BP3262" i="1" s="1"/>
  <c r="BQ3262" i="1" s="1"/>
  <c r="BN3264" i="1"/>
  <c r="BR3262" i="1"/>
  <c r="BO3264" i="1" l="1"/>
  <c r="BP3263" i="1" s="1"/>
  <c r="BQ3263" i="1" s="1"/>
  <c r="BN3265" i="1"/>
  <c r="BR3263" i="1"/>
  <c r="BO3265" i="1" l="1"/>
  <c r="BP3264" i="1" s="1"/>
  <c r="BQ3264" i="1" s="1"/>
  <c r="BN3266" i="1"/>
  <c r="BR3264" i="1"/>
  <c r="BO3266" i="1" l="1"/>
  <c r="BP3265" i="1" s="1"/>
  <c r="BQ3265" i="1" s="1"/>
  <c r="BN3267" i="1"/>
  <c r="BR3265" i="1"/>
  <c r="BO3267" i="1" l="1"/>
  <c r="BP3266" i="1" s="1"/>
  <c r="BQ3266" i="1" s="1"/>
  <c r="BN3268" i="1"/>
  <c r="BR3266" i="1"/>
  <c r="BO3268" i="1" l="1"/>
  <c r="BP3267" i="1" s="1"/>
  <c r="BQ3267" i="1" s="1"/>
  <c r="BN3269" i="1"/>
  <c r="BR3267" i="1"/>
  <c r="BO3269" i="1" l="1"/>
  <c r="BP3268" i="1" s="1"/>
  <c r="BQ3268" i="1" s="1"/>
  <c r="BN3270" i="1"/>
  <c r="BR3268" i="1"/>
  <c r="BO3270" i="1" l="1"/>
  <c r="BP3269" i="1" s="1"/>
  <c r="BQ3269" i="1" s="1"/>
  <c r="BN3271" i="1"/>
  <c r="BR3269" i="1"/>
  <c r="BO3271" i="1" l="1"/>
  <c r="BP3270" i="1" s="1"/>
  <c r="BQ3270" i="1" s="1"/>
  <c r="BN3272" i="1"/>
  <c r="BR3270" i="1"/>
  <c r="BO3272" i="1" l="1"/>
  <c r="BP3271" i="1" s="1"/>
  <c r="BQ3271" i="1" s="1"/>
  <c r="BN3273" i="1"/>
  <c r="BR3271" i="1"/>
  <c r="BO3273" i="1" l="1"/>
  <c r="BP3272" i="1" s="1"/>
  <c r="BQ3272" i="1" s="1"/>
  <c r="BN3274" i="1"/>
  <c r="BR3272" i="1"/>
  <c r="BO3274" i="1" l="1"/>
  <c r="BP3273" i="1" s="1"/>
  <c r="BQ3273" i="1" s="1"/>
  <c r="BN3275" i="1"/>
  <c r="BR3273" i="1"/>
  <c r="BO3275" i="1" l="1"/>
  <c r="BP3274" i="1" s="1"/>
  <c r="BQ3274" i="1" s="1"/>
  <c r="BN3276" i="1"/>
  <c r="BR3274" i="1"/>
  <c r="BO3276" i="1" l="1"/>
  <c r="BP3275" i="1" s="1"/>
  <c r="BQ3275" i="1" s="1"/>
  <c r="BN3277" i="1"/>
  <c r="BR3275" i="1"/>
  <c r="BO3277" i="1" l="1"/>
  <c r="BP3276" i="1" s="1"/>
  <c r="BQ3276" i="1" s="1"/>
  <c r="BN3278" i="1"/>
  <c r="BR3276" i="1"/>
  <c r="BN3279" i="1" l="1"/>
  <c r="BO3278" i="1"/>
  <c r="BP3277" i="1" s="1"/>
  <c r="BQ3277" i="1" s="1"/>
  <c r="BR3277" i="1"/>
  <c r="BR3278" i="1" l="1"/>
  <c r="BO3279" i="1"/>
  <c r="BN3280" i="1"/>
  <c r="BO3280" i="1" l="1"/>
  <c r="BP3279" i="1" s="1"/>
  <c r="BQ3279" i="1" s="1"/>
  <c r="BN3281" i="1"/>
  <c r="BR3279" i="1"/>
  <c r="BP3278" i="1"/>
  <c r="BQ3278" i="1" s="1"/>
  <c r="BO3281" i="1" l="1"/>
  <c r="BP3280" i="1" s="1"/>
  <c r="BQ3280" i="1" s="1"/>
  <c r="BN3282" i="1"/>
  <c r="BR3280" i="1"/>
  <c r="BO3282" i="1" l="1"/>
  <c r="BP3281" i="1" s="1"/>
  <c r="BQ3281" i="1" s="1"/>
  <c r="BN3283" i="1"/>
  <c r="BR3281" i="1"/>
  <c r="BO3283" i="1" l="1"/>
  <c r="BP3282" i="1" s="1"/>
  <c r="BQ3282" i="1" s="1"/>
  <c r="BN3284" i="1"/>
  <c r="BR3282" i="1"/>
  <c r="BO3284" i="1" l="1"/>
  <c r="BP3283" i="1" s="1"/>
  <c r="BQ3283" i="1" s="1"/>
  <c r="BN3285" i="1"/>
  <c r="BR3283" i="1"/>
  <c r="BO3285" i="1" l="1"/>
  <c r="BP3284" i="1" s="1"/>
  <c r="BQ3284" i="1" s="1"/>
  <c r="BN3286" i="1"/>
  <c r="BR3284" i="1"/>
  <c r="BO3286" i="1" l="1"/>
  <c r="BP3285" i="1" s="1"/>
  <c r="BQ3285" i="1" s="1"/>
  <c r="BN3287" i="1"/>
  <c r="BR3285" i="1"/>
  <c r="BO3287" i="1" l="1"/>
  <c r="BP3286" i="1" s="1"/>
  <c r="BQ3286" i="1" s="1"/>
  <c r="BN3288" i="1"/>
  <c r="BR3286" i="1"/>
  <c r="BO3288" i="1" l="1"/>
  <c r="BP3287" i="1" s="1"/>
  <c r="BQ3287" i="1" s="1"/>
  <c r="BN3289" i="1"/>
  <c r="BR3287" i="1"/>
  <c r="BO3289" i="1" l="1"/>
  <c r="BP3288" i="1" s="1"/>
  <c r="BQ3288" i="1" s="1"/>
  <c r="BN3290" i="1"/>
  <c r="BR3288" i="1"/>
  <c r="BO3290" i="1" l="1"/>
  <c r="BP3289" i="1" s="1"/>
  <c r="BQ3289" i="1" s="1"/>
  <c r="BN3291" i="1"/>
  <c r="BR3289" i="1"/>
  <c r="BO3291" i="1" l="1"/>
  <c r="BP3290" i="1" s="1"/>
  <c r="BQ3290" i="1" s="1"/>
  <c r="BN3292" i="1"/>
  <c r="BR3290" i="1"/>
  <c r="BO3292" i="1" l="1"/>
  <c r="BP3291" i="1" s="1"/>
  <c r="BQ3291" i="1" s="1"/>
  <c r="BN3293" i="1"/>
  <c r="BR3291" i="1"/>
  <c r="BO3293" i="1" l="1"/>
  <c r="BP3292" i="1" s="1"/>
  <c r="BQ3292" i="1" s="1"/>
  <c r="BN3294" i="1"/>
  <c r="BR3292" i="1"/>
  <c r="BO3294" i="1" l="1"/>
  <c r="BP3293" i="1" s="1"/>
  <c r="BQ3293" i="1" s="1"/>
  <c r="BN3295" i="1"/>
  <c r="BR3293" i="1"/>
  <c r="BO3295" i="1" l="1"/>
  <c r="BP3294" i="1" s="1"/>
  <c r="BQ3294" i="1" s="1"/>
  <c r="BN3296" i="1"/>
  <c r="BR3294" i="1"/>
  <c r="BO3296" i="1" l="1"/>
  <c r="BP3295" i="1" s="1"/>
  <c r="BQ3295" i="1" s="1"/>
  <c r="BN3297" i="1"/>
  <c r="BR3295" i="1"/>
  <c r="BO3297" i="1" l="1"/>
  <c r="BP3296" i="1" s="1"/>
  <c r="BQ3296" i="1" s="1"/>
  <c r="BN3298" i="1"/>
  <c r="BR3296" i="1"/>
  <c r="BO3298" i="1" l="1"/>
  <c r="BP3297" i="1" s="1"/>
  <c r="BQ3297" i="1" s="1"/>
  <c r="BN3299" i="1"/>
  <c r="BR3297" i="1"/>
  <c r="BO3299" i="1" l="1"/>
  <c r="BP3298" i="1" s="1"/>
  <c r="BQ3298" i="1" s="1"/>
  <c r="BN3300" i="1"/>
  <c r="BR3298" i="1"/>
  <c r="BO3300" i="1" l="1"/>
  <c r="BP3299" i="1" s="1"/>
  <c r="BQ3299" i="1" s="1"/>
  <c r="BN3301" i="1"/>
  <c r="BR3299" i="1"/>
  <c r="BO3301" i="1" l="1"/>
  <c r="BP3300" i="1" s="1"/>
  <c r="BQ3300" i="1" s="1"/>
  <c r="BN3302" i="1"/>
  <c r="BR3300" i="1"/>
  <c r="BO3302" i="1" l="1"/>
  <c r="BP3301" i="1" s="1"/>
  <c r="BQ3301" i="1" s="1"/>
  <c r="BN3303" i="1"/>
  <c r="BR3301" i="1"/>
  <c r="BO3303" i="1" l="1"/>
  <c r="BP3302" i="1" s="1"/>
  <c r="BQ3302" i="1" s="1"/>
  <c r="BN3304" i="1"/>
  <c r="BR3302" i="1"/>
  <c r="BO3304" i="1" l="1"/>
  <c r="BP3303" i="1" s="1"/>
  <c r="BQ3303" i="1" s="1"/>
  <c r="BN3305" i="1"/>
  <c r="BR3303" i="1"/>
  <c r="BO3305" i="1" l="1"/>
  <c r="BP3304" i="1" s="1"/>
  <c r="BQ3304" i="1" s="1"/>
  <c r="BN3306" i="1"/>
  <c r="BR3304" i="1"/>
  <c r="BO3306" i="1" l="1"/>
  <c r="BP3305" i="1" s="1"/>
  <c r="BQ3305" i="1" s="1"/>
  <c r="BN3307" i="1"/>
  <c r="BR3305" i="1"/>
  <c r="BO3307" i="1" l="1"/>
  <c r="BP3306" i="1" s="1"/>
  <c r="BQ3306" i="1" s="1"/>
  <c r="BN3308" i="1"/>
  <c r="BR3306" i="1"/>
  <c r="BO3308" i="1" l="1"/>
  <c r="BP3307" i="1" s="1"/>
  <c r="BQ3307" i="1" s="1"/>
  <c r="BN3309" i="1"/>
  <c r="BR3307" i="1"/>
  <c r="BO3309" i="1" l="1"/>
  <c r="BP3308" i="1" s="1"/>
  <c r="BQ3308" i="1" s="1"/>
  <c r="BN3310" i="1"/>
  <c r="BR3308" i="1"/>
  <c r="BO3310" i="1" l="1"/>
  <c r="BP3309" i="1" s="1"/>
  <c r="BQ3309" i="1" s="1"/>
  <c r="BN3311" i="1"/>
  <c r="BR3309" i="1"/>
  <c r="BO3311" i="1" l="1"/>
  <c r="BP3310" i="1" s="1"/>
  <c r="BQ3310" i="1" s="1"/>
  <c r="BN3312" i="1"/>
  <c r="BR3310" i="1"/>
  <c r="BO3312" i="1" l="1"/>
  <c r="BP3311" i="1" s="1"/>
  <c r="BQ3311" i="1" s="1"/>
  <c r="BN3313" i="1"/>
  <c r="BR3311" i="1"/>
  <c r="BO3313" i="1" l="1"/>
  <c r="BP3312" i="1" s="1"/>
  <c r="BQ3312" i="1" s="1"/>
  <c r="BN3314" i="1"/>
  <c r="BR3312" i="1"/>
  <c r="BO3314" i="1" l="1"/>
  <c r="BP3313" i="1" s="1"/>
  <c r="BQ3313" i="1" s="1"/>
  <c r="BN3315" i="1"/>
  <c r="BR3313" i="1"/>
  <c r="BO3315" i="1" l="1"/>
  <c r="BP3314" i="1" s="1"/>
  <c r="BQ3314" i="1" s="1"/>
  <c r="BN3316" i="1"/>
  <c r="BR3314" i="1"/>
  <c r="BO3316" i="1" l="1"/>
  <c r="BP3315" i="1" s="1"/>
  <c r="BQ3315" i="1" s="1"/>
  <c r="BN3317" i="1"/>
  <c r="BR3315" i="1"/>
  <c r="BO3317" i="1" l="1"/>
  <c r="BP3316" i="1" s="1"/>
  <c r="BQ3316" i="1" s="1"/>
  <c r="BN3318" i="1"/>
  <c r="BR3316" i="1"/>
  <c r="BO3318" i="1" l="1"/>
  <c r="BP3317" i="1" s="1"/>
  <c r="BQ3317" i="1" s="1"/>
  <c r="BN3319" i="1"/>
  <c r="BR3317" i="1"/>
  <c r="BO3319" i="1" l="1"/>
  <c r="BP3318" i="1" s="1"/>
  <c r="BQ3318" i="1" s="1"/>
  <c r="BN3320" i="1"/>
  <c r="BR3318" i="1"/>
  <c r="BO3320" i="1" l="1"/>
  <c r="BP3319" i="1" s="1"/>
  <c r="BQ3319" i="1" s="1"/>
  <c r="BN3321" i="1"/>
  <c r="BR3319" i="1"/>
  <c r="BO3321" i="1" l="1"/>
  <c r="BP3320" i="1" s="1"/>
  <c r="BQ3320" i="1" s="1"/>
  <c r="BN3322" i="1"/>
  <c r="BR3320" i="1"/>
  <c r="BO3322" i="1" l="1"/>
  <c r="BP3321" i="1" s="1"/>
  <c r="BQ3321" i="1" s="1"/>
  <c r="BN3323" i="1"/>
  <c r="BR3321" i="1"/>
  <c r="BO3323" i="1" l="1"/>
  <c r="BP3322" i="1" s="1"/>
  <c r="BQ3322" i="1" s="1"/>
  <c r="BN3324" i="1"/>
  <c r="BR3322" i="1"/>
  <c r="BO3324" i="1" l="1"/>
  <c r="BP3323" i="1" s="1"/>
  <c r="BQ3323" i="1" s="1"/>
  <c r="BN3325" i="1"/>
  <c r="BR3323" i="1"/>
  <c r="BO3325" i="1" l="1"/>
  <c r="BP3324" i="1" s="1"/>
  <c r="BQ3324" i="1" s="1"/>
  <c r="BN3326" i="1"/>
  <c r="BR3324" i="1"/>
  <c r="BO3326" i="1" l="1"/>
  <c r="BP3325" i="1" s="1"/>
  <c r="BQ3325" i="1" s="1"/>
  <c r="BN3327" i="1"/>
  <c r="BR3325" i="1"/>
  <c r="BO3327" i="1" l="1"/>
  <c r="BP3326" i="1" s="1"/>
  <c r="BQ3326" i="1" s="1"/>
  <c r="BN3328" i="1"/>
  <c r="BR3326" i="1"/>
  <c r="BO3328" i="1" l="1"/>
  <c r="BP3327" i="1" s="1"/>
  <c r="BQ3327" i="1" s="1"/>
  <c r="BN3329" i="1"/>
  <c r="BR3327" i="1"/>
  <c r="BO3329" i="1" l="1"/>
  <c r="BP3328" i="1" s="1"/>
  <c r="BQ3328" i="1" s="1"/>
  <c r="BN3330" i="1"/>
  <c r="BR3328" i="1"/>
  <c r="BO3330" i="1" l="1"/>
  <c r="BP3329" i="1" s="1"/>
  <c r="BQ3329" i="1" s="1"/>
  <c r="BN3331" i="1"/>
  <c r="BR3329" i="1"/>
  <c r="BO3331" i="1" l="1"/>
  <c r="BP3330" i="1" s="1"/>
  <c r="BQ3330" i="1" s="1"/>
  <c r="BN3332" i="1"/>
  <c r="BR3330" i="1"/>
  <c r="BO3332" i="1" l="1"/>
  <c r="BP3331" i="1" s="1"/>
  <c r="BQ3331" i="1" s="1"/>
  <c r="BN3333" i="1"/>
  <c r="BR3331" i="1"/>
  <c r="BO3333" i="1" l="1"/>
  <c r="BP3332" i="1" s="1"/>
  <c r="BQ3332" i="1" s="1"/>
  <c r="BN3334" i="1"/>
  <c r="BR3332" i="1"/>
  <c r="BO3334" i="1" l="1"/>
  <c r="BP3333" i="1" s="1"/>
  <c r="BQ3333" i="1" s="1"/>
  <c r="BN3335" i="1"/>
  <c r="BR3333" i="1"/>
  <c r="BO3335" i="1" l="1"/>
  <c r="BP3334" i="1" s="1"/>
  <c r="BQ3334" i="1" s="1"/>
  <c r="BN3336" i="1"/>
  <c r="BR3334" i="1"/>
  <c r="BO3336" i="1" l="1"/>
  <c r="BP3335" i="1" s="1"/>
  <c r="BQ3335" i="1" s="1"/>
  <c r="BN3337" i="1"/>
  <c r="BR3335" i="1"/>
  <c r="BO3337" i="1" l="1"/>
  <c r="BP3336" i="1" s="1"/>
  <c r="BQ3336" i="1" s="1"/>
  <c r="BN3338" i="1"/>
  <c r="BR3336" i="1"/>
  <c r="BO3338" i="1" l="1"/>
  <c r="BP3337" i="1" s="1"/>
  <c r="BQ3337" i="1" s="1"/>
  <c r="BN3339" i="1"/>
  <c r="BR3337" i="1"/>
  <c r="BO3339" i="1" l="1"/>
  <c r="BP3338" i="1" s="1"/>
  <c r="BQ3338" i="1" s="1"/>
  <c r="BN3340" i="1"/>
  <c r="BR3338" i="1"/>
  <c r="BO3340" i="1" l="1"/>
  <c r="BP3339" i="1" s="1"/>
  <c r="BQ3339" i="1" s="1"/>
  <c r="BN3341" i="1"/>
  <c r="BR3339" i="1"/>
  <c r="BO3341" i="1" l="1"/>
  <c r="BP3340" i="1" s="1"/>
  <c r="BQ3340" i="1" s="1"/>
  <c r="BN3342" i="1"/>
  <c r="BR3340" i="1"/>
  <c r="BO3342" i="1" l="1"/>
  <c r="BP3341" i="1" s="1"/>
  <c r="BQ3341" i="1" s="1"/>
  <c r="BN3343" i="1"/>
  <c r="BR3341" i="1"/>
  <c r="BO3343" i="1" l="1"/>
  <c r="BP3342" i="1" s="1"/>
  <c r="BQ3342" i="1" s="1"/>
  <c r="BN3344" i="1"/>
  <c r="BR3342" i="1"/>
  <c r="BO3344" i="1" l="1"/>
  <c r="BP3343" i="1" s="1"/>
  <c r="BQ3343" i="1" s="1"/>
  <c r="BN3345" i="1"/>
  <c r="BR3343" i="1"/>
  <c r="BO3345" i="1" l="1"/>
  <c r="BP3344" i="1" s="1"/>
  <c r="BQ3344" i="1" s="1"/>
  <c r="BN3346" i="1"/>
  <c r="BR3344" i="1"/>
  <c r="BO3346" i="1" l="1"/>
  <c r="BP3345" i="1" s="1"/>
  <c r="BQ3345" i="1" s="1"/>
  <c r="BN3347" i="1"/>
  <c r="BR3345" i="1"/>
  <c r="BO3347" i="1" l="1"/>
  <c r="BP3346" i="1" s="1"/>
  <c r="BQ3346" i="1" s="1"/>
  <c r="BN3348" i="1"/>
  <c r="BR3346" i="1"/>
  <c r="BO3348" i="1" l="1"/>
  <c r="BP3347" i="1" s="1"/>
  <c r="BQ3347" i="1" s="1"/>
  <c r="BN3349" i="1"/>
  <c r="BR3347" i="1"/>
  <c r="BO3349" i="1" l="1"/>
  <c r="BP3348" i="1" s="1"/>
  <c r="BQ3348" i="1" s="1"/>
  <c r="BN3350" i="1"/>
  <c r="BR3348" i="1"/>
  <c r="BO3350" i="1" l="1"/>
  <c r="BP3349" i="1" s="1"/>
  <c r="BQ3349" i="1" s="1"/>
  <c r="BN3351" i="1"/>
  <c r="BR3349" i="1"/>
  <c r="BO3351" i="1" l="1"/>
  <c r="BP3350" i="1" s="1"/>
  <c r="BQ3350" i="1" s="1"/>
  <c r="BN3352" i="1"/>
  <c r="BR3350" i="1"/>
  <c r="BO3352" i="1" l="1"/>
  <c r="BP3351" i="1" s="1"/>
  <c r="BQ3351" i="1" s="1"/>
  <c r="BN3353" i="1"/>
  <c r="BR3351" i="1"/>
  <c r="BO3353" i="1" l="1"/>
  <c r="BP3352" i="1" s="1"/>
  <c r="BQ3352" i="1" s="1"/>
  <c r="BN3354" i="1"/>
  <c r="BR3352" i="1"/>
  <c r="BO3354" i="1" l="1"/>
  <c r="BP3353" i="1" s="1"/>
  <c r="BQ3353" i="1" s="1"/>
  <c r="BN3355" i="1"/>
  <c r="BR3353" i="1"/>
  <c r="BO3355" i="1" l="1"/>
  <c r="BP3354" i="1" s="1"/>
  <c r="BQ3354" i="1" s="1"/>
  <c r="BN3356" i="1"/>
  <c r="BR3354" i="1"/>
  <c r="BO3356" i="1" l="1"/>
  <c r="BP3355" i="1" s="1"/>
  <c r="BQ3355" i="1" s="1"/>
  <c r="BN3357" i="1"/>
  <c r="BR3355" i="1"/>
  <c r="BO3357" i="1" l="1"/>
  <c r="BP3356" i="1" s="1"/>
  <c r="BQ3356" i="1" s="1"/>
  <c r="BN3358" i="1"/>
  <c r="BR3356" i="1"/>
  <c r="BO3358" i="1" l="1"/>
  <c r="BP3357" i="1" s="1"/>
  <c r="BQ3357" i="1" s="1"/>
  <c r="BN3359" i="1"/>
  <c r="BR3357" i="1"/>
  <c r="BO3359" i="1" l="1"/>
  <c r="BP3358" i="1" s="1"/>
  <c r="BQ3358" i="1" s="1"/>
  <c r="BN3360" i="1"/>
  <c r="BR3358" i="1"/>
  <c r="BO3360" i="1" l="1"/>
  <c r="BP3359" i="1" s="1"/>
  <c r="BQ3359" i="1" s="1"/>
  <c r="BN3361" i="1"/>
  <c r="BR3359" i="1"/>
  <c r="BO3361" i="1" l="1"/>
  <c r="BP3360" i="1" s="1"/>
  <c r="BQ3360" i="1" s="1"/>
  <c r="BN3362" i="1"/>
  <c r="BR3360" i="1"/>
  <c r="BO3362" i="1" l="1"/>
  <c r="BP3361" i="1" s="1"/>
  <c r="BQ3361" i="1" s="1"/>
  <c r="BN3363" i="1"/>
  <c r="BR3361" i="1"/>
  <c r="BO3363" i="1" l="1"/>
  <c r="BP3362" i="1" s="1"/>
  <c r="BQ3362" i="1" s="1"/>
  <c r="BN3364" i="1"/>
  <c r="BR3362" i="1"/>
  <c r="BO3364" i="1" l="1"/>
  <c r="BP3363" i="1" s="1"/>
  <c r="BQ3363" i="1" s="1"/>
  <c r="BN3365" i="1"/>
  <c r="BR3363" i="1"/>
  <c r="BO3365" i="1" l="1"/>
  <c r="BP3364" i="1" s="1"/>
  <c r="BQ3364" i="1" s="1"/>
  <c r="BN3366" i="1"/>
  <c r="BR3364" i="1"/>
  <c r="BO3366" i="1" l="1"/>
  <c r="BP3365" i="1" s="1"/>
  <c r="BQ3365" i="1" s="1"/>
  <c r="BN3367" i="1"/>
  <c r="BR3365" i="1"/>
  <c r="BO3367" i="1" l="1"/>
  <c r="BP3366" i="1" s="1"/>
  <c r="BQ3366" i="1" s="1"/>
  <c r="BN3368" i="1"/>
  <c r="BR3366" i="1"/>
  <c r="BO3368" i="1" l="1"/>
  <c r="BP3367" i="1" s="1"/>
  <c r="BQ3367" i="1" s="1"/>
  <c r="BN3369" i="1"/>
  <c r="BR3367" i="1"/>
  <c r="BO3369" i="1" l="1"/>
  <c r="BP3368" i="1" s="1"/>
  <c r="BQ3368" i="1" s="1"/>
  <c r="BN3370" i="1"/>
  <c r="BR3368" i="1"/>
  <c r="BO3370" i="1" l="1"/>
  <c r="BP3369" i="1" s="1"/>
  <c r="BQ3369" i="1" s="1"/>
  <c r="BN3371" i="1"/>
  <c r="BR3369" i="1"/>
  <c r="BO3371" i="1" l="1"/>
  <c r="BP3370" i="1" s="1"/>
  <c r="BQ3370" i="1" s="1"/>
  <c r="BN3372" i="1"/>
  <c r="BR3370" i="1"/>
  <c r="BO3372" i="1" l="1"/>
  <c r="BP3371" i="1" s="1"/>
  <c r="BQ3371" i="1" s="1"/>
  <c r="BN3373" i="1"/>
  <c r="BR3371" i="1"/>
  <c r="BO3373" i="1" l="1"/>
  <c r="BP3372" i="1" s="1"/>
  <c r="BQ3372" i="1" s="1"/>
  <c r="BN3374" i="1"/>
  <c r="BR3372" i="1"/>
  <c r="BO3374" i="1" l="1"/>
  <c r="BP3373" i="1" s="1"/>
  <c r="BQ3373" i="1" s="1"/>
  <c r="BN3375" i="1"/>
  <c r="BR3373" i="1"/>
  <c r="BO3375" i="1" l="1"/>
  <c r="BP3374" i="1" s="1"/>
  <c r="BQ3374" i="1" s="1"/>
  <c r="BN3376" i="1"/>
  <c r="BR3374" i="1"/>
  <c r="BO3376" i="1" l="1"/>
  <c r="BP3375" i="1" s="1"/>
  <c r="BQ3375" i="1" s="1"/>
  <c r="BN3377" i="1"/>
  <c r="BR3375" i="1"/>
  <c r="BO3377" i="1" l="1"/>
  <c r="BP3376" i="1" s="1"/>
  <c r="BQ3376" i="1" s="1"/>
  <c r="BN3378" i="1"/>
  <c r="BR3376" i="1"/>
  <c r="BO3378" i="1" l="1"/>
  <c r="BP3377" i="1" s="1"/>
  <c r="BQ3377" i="1" s="1"/>
  <c r="BN3379" i="1"/>
  <c r="BR3377" i="1"/>
  <c r="BO3379" i="1" l="1"/>
  <c r="BP3378" i="1" s="1"/>
  <c r="BQ3378" i="1" s="1"/>
  <c r="BN3380" i="1"/>
  <c r="BR3378" i="1"/>
  <c r="BO3380" i="1" l="1"/>
  <c r="BP3379" i="1" s="1"/>
  <c r="BQ3379" i="1" s="1"/>
  <c r="BN3381" i="1"/>
  <c r="BR3379" i="1"/>
  <c r="BO3381" i="1" l="1"/>
  <c r="BP3380" i="1" s="1"/>
  <c r="BQ3380" i="1" s="1"/>
  <c r="BN3382" i="1"/>
  <c r="BR3380" i="1"/>
  <c r="BO3382" i="1" l="1"/>
  <c r="BP3381" i="1" s="1"/>
  <c r="BQ3381" i="1" s="1"/>
  <c r="BN3383" i="1"/>
  <c r="BR3381" i="1"/>
  <c r="BO3383" i="1" l="1"/>
  <c r="BP3382" i="1" s="1"/>
  <c r="BQ3382" i="1" s="1"/>
  <c r="BN3384" i="1"/>
  <c r="BR3382" i="1"/>
  <c r="BO3384" i="1" l="1"/>
  <c r="BP3383" i="1" s="1"/>
  <c r="BQ3383" i="1" s="1"/>
  <c r="BN3385" i="1"/>
  <c r="BR3383" i="1"/>
  <c r="BO3385" i="1" l="1"/>
  <c r="BP3384" i="1" s="1"/>
  <c r="BQ3384" i="1" s="1"/>
  <c r="BN3386" i="1"/>
  <c r="BR3384" i="1"/>
  <c r="BO3386" i="1" l="1"/>
  <c r="BP3385" i="1" s="1"/>
  <c r="BQ3385" i="1" s="1"/>
  <c r="BN3387" i="1"/>
  <c r="BR3385" i="1"/>
  <c r="BO3387" i="1" l="1"/>
  <c r="BP3386" i="1" s="1"/>
  <c r="BQ3386" i="1" s="1"/>
  <c r="BN3388" i="1"/>
  <c r="BR3386" i="1"/>
  <c r="BO3388" i="1" l="1"/>
  <c r="BP3387" i="1" s="1"/>
  <c r="BQ3387" i="1" s="1"/>
  <c r="BN3389" i="1"/>
  <c r="BR3387" i="1"/>
  <c r="BO3389" i="1" l="1"/>
  <c r="BP3388" i="1" s="1"/>
  <c r="BQ3388" i="1" s="1"/>
  <c r="BN3390" i="1"/>
  <c r="BR3388" i="1"/>
  <c r="BO3390" i="1" l="1"/>
  <c r="BP3389" i="1" s="1"/>
  <c r="BQ3389" i="1" s="1"/>
  <c r="BN3391" i="1"/>
  <c r="BR3389" i="1"/>
  <c r="BO3391" i="1" l="1"/>
  <c r="BP3390" i="1" s="1"/>
  <c r="BQ3390" i="1" s="1"/>
  <c r="BN3392" i="1"/>
  <c r="BR3390" i="1"/>
  <c r="BO3392" i="1" l="1"/>
  <c r="BP3391" i="1" s="1"/>
  <c r="BQ3391" i="1" s="1"/>
  <c r="BN3393" i="1"/>
  <c r="BR3391" i="1"/>
  <c r="BO3393" i="1" l="1"/>
  <c r="BP3392" i="1" s="1"/>
  <c r="BQ3392" i="1" s="1"/>
  <c r="BN3394" i="1"/>
  <c r="BR3392" i="1"/>
  <c r="BN3395" i="1" l="1"/>
  <c r="BO3394" i="1"/>
  <c r="BP3393" i="1" s="1"/>
  <c r="BQ3393" i="1" s="1"/>
  <c r="BR3393" i="1"/>
  <c r="BR3394" i="1" l="1"/>
  <c r="BO3395" i="1"/>
  <c r="BN3396" i="1"/>
  <c r="BO3396" i="1" l="1"/>
  <c r="BP3395" i="1" s="1"/>
  <c r="BQ3395" i="1" s="1"/>
  <c r="BN3397" i="1"/>
  <c r="BR3395" i="1"/>
  <c r="BP3394" i="1"/>
  <c r="BQ3394" i="1" s="1"/>
  <c r="BO3397" i="1" l="1"/>
  <c r="BP3396" i="1" s="1"/>
  <c r="BQ3396" i="1" s="1"/>
  <c r="BN3398" i="1"/>
  <c r="BR3396" i="1"/>
  <c r="BO3398" i="1" l="1"/>
  <c r="BP3397" i="1" s="1"/>
  <c r="BQ3397" i="1" s="1"/>
  <c r="BN3399" i="1"/>
  <c r="BR3397" i="1"/>
  <c r="BO3399" i="1" l="1"/>
  <c r="BP3398" i="1" s="1"/>
  <c r="BQ3398" i="1" s="1"/>
  <c r="BN3400" i="1"/>
  <c r="BR3398" i="1"/>
  <c r="BO3400" i="1" l="1"/>
  <c r="BP3399" i="1" s="1"/>
  <c r="BQ3399" i="1" s="1"/>
  <c r="BN3401" i="1"/>
  <c r="BR3399" i="1"/>
  <c r="BO3401" i="1" l="1"/>
  <c r="BP3400" i="1" s="1"/>
  <c r="BQ3400" i="1" s="1"/>
  <c r="BN3402" i="1"/>
  <c r="BR3400" i="1"/>
  <c r="BO3402" i="1" l="1"/>
  <c r="BP3401" i="1" s="1"/>
  <c r="BQ3401" i="1" s="1"/>
  <c r="BN3403" i="1"/>
  <c r="BR3401" i="1"/>
  <c r="BO3403" i="1" l="1"/>
  <c r="BP3402" i="1" s="1"/>
  <c r="BQ3402" i="1" s="1"/>
  <c r="BN3404" i="1"/>
  <c r="BR3402" i="1"/>
  <c r="BO3404" i="1" l="1"/>
  <c r="BP3403" i="1" s="1"/>
  <c r="BQ3403" i="1" s="1"/>
  <c r="BN3405" i="1"/>
  <c r="BR3403" i="1"/>
  <c r="BO3405" i="1" l="1"/>
  <c r="BP3404" i="1" s="1"/>
  <c r="BQ3404" i="1" s="1"/>
  <c r="BN3406" i="1"/>
  <c r="BR3404" i="1"/>
  <c r="BO3406" i="1" l="1"/>
  <c r="BP3405" i="1" s="1"/>
  <c r="BQ3405" i="1" s="1"/>
  <c r="BN3407" i="1"/>
  <c r="BR3405" i="1"/>
  <c r="BO3407" i="1" l="1"/>
  <c r="BP3406" i="1" s="1"/>
  <c r="BQ3406" i="1" s="1"/>
  <c r="BN3408" i="1"/>
  <c r="BR3406" i="1"/>
  <c r="BO3408" i="1" l="1"/>
  <c r="BP3407" i="1" s="1"/>
  <c r="BQ3407" i="1" s="1"/>
  <c r="BN3409" i="1"/>
  <c r="BR3407" i="1"/>
  <c r="BO3409" i="1" l="1"/>
  <c r="BP3408" i="1" s="1"/>
  <c r="BQ3408" i="1" s="1"/>
  <c r="BN3410" i="1"/>
  <c r="BR3408" i="1"/>
  <c r="BO3410" i="1" l="1"/>
  <c r="BP3409" i="1" s="1"/>
  <c r="BQ3409" i="1" s="1"/>
  <c r="BN3411" i="1"/>
  <c r="BR3409" i="1"/>
  <c r="BO3411" i="1" l="1"/>
  <c r="BP3410" i="1" s="1"/>
  <c r="BQ3410" i="1" s="1"/>
  <c r="BN3412" i="1"/>
  <c r="BR3410" i="1"/>
  <c r="BO3412" i="1" l="1"/>
  <c r="BP3411" i="1" s="1"/>
  <c r="BQ3411" i="1" s="1"/>
  <c r="BN3413" i="1"/>
  <c r="BR3411" i="1"/>
  <c r="BO3413" i="1" l="1"/>
  <c r="BP3412" i="1" s="1"/>
  <c r="BQ3412" i="1" s="1"/>
  <c r="BN3414" i="1"/>
  <c r="BR3412" i="1"/>
  <c r="BO3414" i="1" l="1"/>
  <c r="BP3413" i="1" s="1"/>
  <c r="BQ3413" i="1" s="1"/>
  <c r="BN3415" i="1"/>
  <c r="BR3413" i="1"/>
  <c r="BO3415" i="1" l="1"/>
  <c r="BP3414" i="1" s="1"/>
  <c r="BQ3414" i="1" s="1"/>
  <c r="BN3416" i="1"/>
  <c r="BR3414" i="1"/>
  <c r="BO3416" i="1" l="1"/>
  <c r="BP3415" i="1" s="1"/>
  <c r="BQ3415" i="1" s="1"/>
  <c r="BN3417" i="1"/>
  <c r="BR3415" i="1"/>
  <c r="BO3417" i="1" l="1"/>
  <c r="BP3416" i="1" s="1"/>
  <c r="BQ3416" i="1" s="1"/>
  <c r="BN3418" i="1"/>
  <c r="BR3416" i="1"/>
  <c r="BO3418" i="1" l="1"/>
  <c r="BP3417" i="1" s="1"/>
  <c r="BQ3417" i="1" s="1"/>
  <c r="BN3419" i="1"/>
  <c r="BR3417" i="1"/>
  <c r="BO3419" i="1" l="1"/>
  <c r="BP3418" i="1" s="1"/>
  <c r="BQ3418" i="1" s="1"/>
  <c r="BN3420" i="1"/>
  <c r="BR3418" i="1"/>
  <c r="BO3420" i="1" l="1"/>
  <c r="BP3419" i="1" s="1"/>
  <c r="BQ3419" i="1" s="1"/>
  <c r="BN3421" i="1"/>
  <c r="BR3419" i="1"/>
  <c r="BO3421" i="1" l="1"/>
  <c r="BP3420" i="1" s="1"/>
  <c r="BQ3420" i="1" s="1"/>
  <c r="BN3422" i="1"/>
  <c r="BR3420" i="1"/>
  <c r="BO3422" i="1" l="1"/>
  <c r="BP3421" i="1" s="1"/>
  <c r="BQ3421" i="1" s="1"/>
  <c r="BN3423" i="1"/>
  <c r="BR3421" i="1"/>
  <c r="BO3423" i="1" l="1"/>
  <c r="BP3422" i="1" s="1"/>
  <c r="BQ3422" i="1" s="1"/>
  <c r="BN3424" i="1"/>
  <c r="BR3422" i="1"/>
  <c r="BO3424" i="1" l="1"/>
  <c r="BP3423" i="1" s="1"/>
  <c r="BQ3423" i="1" s="1"/>
  <c r="BN3425" i="1"/>
  <c r="BR3423" i="1"/>
  <c r="BO3425" i="1" l="1"/>
  <c r="BP3424" i="1" s="1"/>
  <c r="BQ3424" i="1" s="1"/>
  <c r="BN3426" i="1"/>
  <c r="BR3424" i="1"/>
  <c r="BO3426" i="1" l="1"/>
  <c r="BP3425" i="1" s="1"/>
  <c r="BQ3425" i="1" s="1"/>
  <c r="BN3427" i="1"/>
  <c r="BR3425" i="1"/>
  <c r="BO3427" i="1" l="1"/>
  <c r="BP3426" i="1" s="1"/>
  <c r="BQ3426" i="1" s="1"/>
  <c r="BN3428" i="1"/>
  <c r="BR3426" i="1"/>
  <c r="BO3428" i="1" l="1"/>
  <c r="BP3427" i="1" s="1"/>
  <c r="BQ3427" i="1" s="1"/>
  <c r="BN3429" i="1"/>
  <c r="BR3427" i="1"/>
  <c r="BO3429" i="1" l="1"/>
  <c r="BP3428" i="1" s="1"/>
  <c r="BQ3428" i="1" s="1"/>
  <c r="BN3430" i="1"/>
  <c r="BR3428" i="1"/>
  <c r="BN3431" i="1" l="1"/>
  <c r="BO3430" i="1"/>
  <c r="BP3429" i="1" s="1"/>
  <c r="BQ3429" i="1" s="1"/>
  <c r="BR3429" i="1"/>
  <c r="BR3430" i="1" l="1"/>
  <c r="BO3431" i="1"/>
  <c r="BN3432" i="1"/>
  <c r="BO3432" i="1" l="1"/>
  <c r="BP3431" i="1" s="1"/>
  <c r="BQ3431" i="1" s="1"/>
  <c r="BN3433" i="1"/>
  <c r="BR3431" i="1"/>
  <c r="BP3430" i="1"/>
  <c r="BQ3430" i="1" s="1"/>
  <c r="BO3433" i="1" l="1"/>
  <c r="BP3432" i="1" s="1"/>
  <c r="BQ3432" i="1" s="1"/>
  <c r="BN3434" i="1"/>
  <c r="BR3432" i="1"/>
  <c r="BO3434" i="1" l="1"/>
  <c r="BP3433" i="1" s="1"/>
  <c r="BQ3433" i="1" s="1"/>
  <c r="BN3435" i="1"/>
  <c r="BR3433" i="1"/>
  <c r="BO3435" i="1" l="1"/>
  <c r="BP3434" i="1" s="1"/>
  <c r="BQ3434" i="1" s="1"/>
  <c r="BN3436" i="1"/>
  <c r="BR3434" i="1"/>
  <c r="BO3436" i="1" l="1"/>
  <c r="BP3435" i="1" s="1"/>
  <c r="BQ3435" i="1" s="1"/>
  <c r="BN3437" i="1"/>
  <c r="BR3435" i="1"/>
  <c r="BO3437" i="1" l="1"/>
  <c r="BP3436" i="1" s="1"/>
  <c r="BQ3436" i="1" s="1"/>
  <c r="BN3438" i="1"/>
  <c r="BR3436" i="1"/>
  <c r="BO3438" i="1" l="1"/>
  <c r="BP3437" i="1" s="1"/>
  <c r="BQ3437" i="1" s="1"/>
  <c r="BN3439" i="1"/>
  <c r="BR3437" i="1"/>
  <c r="BO3439" i="1" l="1"/>
  <c r="BP3438" i="1" s="1"/>
  <c r="BQ3438" i="1" s="1"/>
  <c r="BN3440" i="1"/>
  <c r="BR3438" i="1"/>
  <c r="BO3440" i="1" l="1"/>
  <c r="BP3439" i="1" s="1"/>
  <c r="BQ3439" i="1" s="1"/>
  <c r="BN3441" i="1"/>
  <c r="BR3439" i="1"/>
  <c r="BO3441" i="1" l="1"/>
  <c r="BP3440" i="1" s="1"/>
  <c r="BQ3440" i="1" s="1"/>
  <c r="BN3442" i="1"/>
  <c r="BR3440" i="1"/>
  <c r="BO3442" i="1" l="1"/>
  <c r="BP3441" i="1" s="1"/>
  <c r="BQ3441" i="1" s="1"/>
  <c r="BN3443" i="1"/>
  <c r="BR3441" i="1"/>
  <c r="BO3443" i="1" l="1"/>
  <c r="BP3442" i="1" s="1"/>
  <c r="BQ3442" i="1" s="1"/>
  <c r="BN3444" i="1"/>
  <c r="BR3442" i="1"/>
  <c r="BO3444" i="1" l="1"/>
  <c r="BP3443" i="1" s="1"/>
  <c r="BQ3443" i="1" s="1"/>
  <c r="BN3445" i="1"/>
  <c r="BR3443" i="1"/>
  <c r="BO3445" i="1" l="1"/>
  <c r="BP3444" i="1" s="1"/>
  <c r="BQ3444" i="1" s="1"/>
  <c r="BN3446" i="1"/>
  <c r="BR3444" i="1"/>
  <c r="BO3446" i="1" l="1"/>
  <c r="BP3445" i="1" s="1"/>
  <c r="BQ3445" i="1" s="1"/>
  <c r="BN3447" i="1"/>
  <c r="BR3445" i="1"/>
  <c r="BO3447" i="1" l="1"/>
  <c r="BP3446" i="1" s="1"/>
  <c r="BQ3446" i="1" s="1"/>
  <c r="BN3448" i="1"/>
  <c r="BR3446" i="1"/>
  <c r="BO3448" i="1" l="1"/>
  <c r="BP3447" i="1" s="1"/>
  <c r="BQ3447" i="1" s="1"/>
  <c r="BN3449" i="1"/>
  <c r="BR3447" i="1"/>
  <c r="BO3449" i="1" l="1"/>
  <c r="BP3448" i="1" s="1"/>
  <c r="BQ3448" i="1" s="1"/>
  <c r="BN3450" i="1"/>
  <c r="BR3448" i="1"/>
  <c r="BO3450" i="1" l="1"/>
  <c r="BP3449" i="1" s="1"/>
  <c r="BQ3449" i="1" s="1"/>
  <c r="BN3451" i="1"/>
  <c r="BR3449" i="1"/>
  <c r="BO3451" i="1" l="1"/>
  <c r="BP3450" i="1" s="1"/>
  <c r="BQ3450" i="1" s="1"/>
  <c r="BN3452" i="1"/>
  <c r="BR3450" i="1"/>
  <c r="BO3452" i="1" l="1"/>
  <c r="BP3451" i="1" s="1"/>
  <c r="BQ3451" i="1" s="1"/>
  <c r="BN3453" i="1"/>
  <c r="BR3451" i="1"/>
  <c r="BO3453" i="1" l="1"/>
  <c r="BP3452" i="1" s="1"/>
  <c r="BQ3452" i="1" s="1"/>
  <c r="BN3454" i="1"/>
  <c r="BR3452" i="1"/>
  <c r="BO3454" i="1" l="1"/>
  <c r="BP3453" i="1" s="1"/>
  <c r="BQ3453" i="1" s="1"/>
  <c r="BN3455" i="1"/>
  <c r="BR3453" i="1"/>
  <c r="BO3455" i="1" l="1"/>
  <c r="BP3454" i="1" s="1"/>
  <c r="BQ3454" i="1" s="1"/>
  <c r="BN3456" i="1"/>
  <c r="BR3454" i="1"/>
  <c r="BO3456" i="1" l="1"/>
  <c r="BP3455" i="1" s="1"/>
  <c r="BQ3455" i="1" s="1"/>
  <c r="BN3457" i="1"/>
  <c r="BR3455" i="1"/>
  <c r="BO3457" i="1" l="1"/>
  <c r="BP3456" i="1" s="1"/>
  <c r="BQ3456" i="1" s="1"/>
  <c r="BN3458" i="1"/>
  <c r="BR3456" i="1"/>
  <c r="BN3459" i="1" l="1"/>
  <c r="BO3458" i="1"/>
  <c r="BP3457" i="1" s="1"/>
  <c r="BQ3457" i="1" s="1"/>
  <c r="BR3457" i="1"/>
  <c r="BR3458" i="1" l="1"/>
  <c r="BO3459" i="1"/>
  <c r="BN3460" i="1"/>
  <c r="BO3460" i="1" l="1"/>
  <c r="BP3459" i="1" s="1"/>
  <c r="BQ3459" i="1" s="1"/>
  <c r="BN3461" i="1"/>
  <c r="BR3459" i="1"/>
  <c r="BP3458" i="1"/>
  <c r="BQ3458" i="1" s="1"/>
  <c r="BO3461" i="1" l="1"/>
  <c r="BP3460" i="1" s="1"/>
  <c r="BQ3460" i="1" s="1"/>
  <c r="BN3462" i="1"/>
  <c r="BR3460" i="1"/>
  <c r="BO3462" i="1" l="1"/>
  <c r="BP3461" i="1" s="1"/>
  <c r="BQ3461" i="1" s="1"/>
  <c r="BN3463" i="1"/>
  <c r="BR3461" i="1"/>
  <c r="BO3463" i="1" l="1"/>
  <c r="BP3462" i="1" s="1"/>
  <c r="BQ3462" i="1" s="1"/>
  <c r="BN3464" i="1"/>
  <c r="BR3462" i="1"/>
  <c r="BO3464" i="1" l="1"/>
  <c r="BP3463" i="1" s="1"/>
  <c r="BQ3463" i="1" s="1"/>
  <c r="BN3465" i="1"/>
  <c r="BR3463" i="1"/>
  <c r="BO3465" i="1" l="1"/>
  <c r="BP3464" i="1" s="1"/>
  <c r="BQ3464" i="1" s="1"/>
  <c r="BN3466" i="1"/>
  <c r="BR3464" i="1"/>
  <c r="BO3466" i="1" l="1"/>
  <c r="BP3465" i="1" s="1"/>
  <c r="BQ3465" i="1" s="1"/>
  <c r="BN3467" i="1"/>
  <c r="BR3465" i="1"/>
  <c r="BO3467" i="1" l="1"/>
  <c r="BP3466" i="1" s="1"/>
  <c r="BQ3466" i="1" s="1"/>
  <c r="BN3468" i="1"/>
  <c r="BR3466" i="1"/>
  <c r="BO3468" i="1" l="1"/>
  <c r="BP3467" i="1" s="1"/>
  <c r="BQ3467" i="1" s="1"/>
  <c r="BN3469" i="1"/>
  <c r="BR3467" i="1"/>
  <c r="BO3469" i="1" l="1"/>
  <c r="BP3468" i="1" s="1"/>
  <c r="BQ3468" i="1" s="1"/>
  <c r="BN3470" i="1"/>
  <c r="BR3468" i="1"/>
  <c r="BN3471" i="1" l="1"/>
  <c r="BO3470" i="1"/>
  <c r="BP3469" i="1" s="1"/>
  <c r="BQ3469" i="1" s="1"/>
  <c r="BR3469" i="1"/>
  <c r="BR3470" i="1" l="1"/>
  <c r="BO3471" i="1"/>
  <c r="BN3472" i="1"/>
  <c r="BO3472" i="1" l="1"/>
  <c r="BP3471" i="1" s="1"/>
  <c r="BQ3471" i="1" s="1"/>
  <c r="BN3473" i="1"/>
  <c r="BR3471" i="1"/>
  <c r="BP3470" i="1"/>
  <c r="BQ3470" i="1" s="1"/>
  <c r="BO3473" i="1" l="1"/>
  <c r="BP3472" i="1" s="1"/>
  <c r="BQ3472" i="1" s="1"/>
  <c r="BN3474" i="1"/>
  <c r="BR3472" i="1"/>
  <c r="BO3474" i="1" l="1"/>
  <c r="BP3473" i="1" s="1"/>
  <c r="BQ3473" i="1" s="1"/>
  <c r="BN3475" i="1"/>
  <c r="BR3473" i="1"/>
  <c r="BO3475" i="1" l="1"/>
  <c r="BP3474" i="1" s="1"/>
  <c r="BQ3474" i="1" s="1"/>
  <c r="BN3476" i="1"/>
  <c r="BR3474" i="1"/>
  <c r="BO3476" i="1" l="1"/>
  <c r="BP3475" i="1" s="1"/>
  <c r="BQ3475" i="1" s="1"/>
  <c r="BN3477" i="1"/>
  <c r="BR3475" i="1"/>
  <c r="BO3477" i="1" l="1"/>
  <c r="BP3476" i="1" s="1"/>
  <c r="BQ3476" i="1" s="1"/>
  <c r="BN3478" i="1"/>
  <c r="BR3476" i="1"/>
  <c r="BO3478" i="1" l="1"/>
  <c r="BP3477" i="1" s="1"/>
  <c r="BQ3477" i="1" s="1"/>
  <c r="BN3479" i="1"/>
  <c r="BR3477" i="1"/>
  <c r="BO3479" i="1" l="1"/>
  <c r="BP3478" i="1" s="1"/>
  <c r="BQ3478" i="1" s="1"/>
  <c r="BN3480" i="1"/>
  <c r="BR3478" i="1"/>
  <c r="BO3480" i="1" l="1"/>
  <c r="BP3479" i="1" s="1"/>
  <c r="BQ3479" i="1" s="1"/>
  <c r="BN3481" i="1"/>
  <c r="BR3479" i="1"/>
  <c r="BO3481" i="1" l="1"/>
  <c r="BP3480" i="1" s="1"/>
  <c r="BQ3480" i="1" s="1"/>
  <c r="BN3482" i="1"/>
  <c r="BR3480" i="1"/>
  <c r="BO3482" i="1" l="1"/>
  <c r="BP3481" i="1" s="1"/>
  <c r="BQ3481" i="1" s="1"/>
  <c r="BN3483" i="1"/>
  <c r="BR3481" i="1"/>
  <c r="BO3483" i="1" l="1"/>
  <c r="BP3482" i="1" s="1"/>
  <c r="BQ3482" i="1" s="1"/>
  <c r="BN3484" i="1"/>
  <c r="BR3482" i="1"/>
  <c r="BO3484" i="1" l="1"/>
  <c r="BP3483" i="1" s="1"/>
  <c r="BQ3483" i="1" s="1"/>
  <c r="BN3485" i="1"/>
  <c r="BR3483" i="1"/>
  <c r="BO3485" i="1" l="1"/>
  <c r="BP3484" i="1" s="1"/>
  <c r="BQ3484" i="1" s="1"/>
  <c r="BN3486" i="1"/>
  <c r="BR3484" i="1"/>
  <c r="BO3486" i="1" l="1"/>
  <c r="BP3485" i="1" s="1"/>
  <c r="BQ3485" i="1" s="1"/>
  <c r="BN3487" i="1"/>
  <c r="BR3485" i="1"/>
  <c r="BO3487" i="1" l="1"/>
  <c r="BP3486" i="1" s="1"/>
  <c r="BQ3486" i="1" s="1"/>
  <c r="BN3488" i="1"/>
  <c r="BR3486" i="1"/>
  <c r="BO3488" i="1" l="1"/>
  <c r="BP3487" i="1" s="1"/>
  <c r="BQ3487" i="1" s="1"/>
  <c r="BN3489" i="1"/>
  <c r="BR3487" i="1"/>
  <c r="BO3489" i="1" l="1"/>
  <c r="BP3488" i="1" s="1"/>
  <c r="BQ3488" i="1" s="1"/>
  <c r="BN3490" i="1"/>
  <c r="BR3488" i="1"/>
  <c r="BO3490" i="1" l="1"/>
  <c r="BP3489" i="1" s="1"/>
  <c r="BQ3489" i="1" s="1"/>
  <c r="BN3491" i="1"/>
  <c r="BR3489" i="1"/>
  <c r="BO3491" i="1" l="1"/>
  <c r="BP3490" i="1" s="1"/>
  <c r="BQ3490" i="1" s="1"/>
  <c r="BN3492" i="1"/>
  <c r="BR3490" i="1"/>
  <c r="BO3492" i="1" l="1"/>
  <c r="BP3491" i="1" s="1"/>
  <c r="BQ3491" i="1" s="1"/>
  <c r="BN3493" i="1"/>
  <c r="BR3491" i="1"/>
  <c r="BO3493" i="1" l="1"/>
  <c r="BP3492" i="1" s="1"/>
  <c r="BQ3492" i="1" s="1"/>
  <c r="BN3494" i="1"/>
  <c r="BR3492" i="1"/>
  <c r="BO3494" i="1" l="1"/>
  <c r="BP3493" i="1" s="1"/>
  <c r="BQ3493" i="1" s="1"/>
  <c r="BN3495" i="1"/>
  <c r="BR3493" i="1"/>
  <c r="BO3495" i="1" l="1"/>
  <c r="BP3494" i="1" s="1"/>
  <c r="BQ3494" i="1" s="1"/>
  <c r="BN3496" i="1"/>
  <c r="BR3494" i="1"/>
  <c r="BO3496" i="1" l="1"/>
  <c r="BP3495" i="1" s="1"/>
  <c r="BQ3495" i="1" s="1"/>
  <c r="BN3497" i="1"/>
  <c r="BR3495" i="1"/>
  <c r="BO3497" i="1" l="1"/>
  <c r="BP3496" i="1" s="1"/>
  <c r="BQ3496" i="1" s="1"/>
  <c r="BN3498" i="1"/>
  <c r="BR3496" i="1"/>
  <c r="BO3498" i="1" l="1"/>
  <c r="BP3497" i="1" s="1"/>
  <c r="BQ3497" i="1" s="1"/>
  <c r="BN3499" i="1"/>
  <c r="BR3497" i="1"/>
  <c r="BO3499" i="1" l="1"/>
  <c r="BP3498" i="1" s="1"/>
  <c r="BQ3498" i="1" s="1"/>
  <c r="BN3500" i="1"/>
  <c r="BR3498" i="1"/>
  <c r="BO3500" i="1" l="1"/>
  <c r="BP3499" i="1" s="1"/>
  <c r="BQ3499" i="1" s="1"/>
  <c r="BN3501" i="1"/>
  <c r="BR3499" i="1"/>
  <c r="BO3501" i="1" l="1"/>
  <c r="BP3500" i="1" s="1"/>
  <c r="BQ3500" i="1" s="1"/>
  <c r="BN3502" i="1"/>
  <c r="BR3500" i="1"/>
  <c r="BO3502" i="1" l="1"/>
  <c r="BP3501" i="1" s="1"/>
  <c r="BQ3501" i="1" s="1"/>
  <c r="BN3503" i="1"/>
  <c r="BR3501" i="1"/>
  <c r="BO3503" i="1" l="1"/>
  <c r="BP3502" i="1" s="1"/>
  <c r="BQ3502" i="1" s="1"/>
  <c r="BN3504" i="1"/>
  <c r="BR3502" i="1"/>
  <c r="BO3504" i="1" l="1"/>
  <c r="BP3503" i="1" s="1"/>
  <c r="BQ3503" i="1" s="1"/>
  <c r="BN3505" i="1"/>
  <c r="BR3503" i="1"/>
  <c r="BO3505" i="1" l="1"/>
  <c r="BP3504" i="1" s="1"/>
  <c r="BQ3504" i="1" s="1"/>
  <c r="BN3506" i="1"/>
  <c r="BR3504" i="1"/>
  <c r="BO3506" i="1" l="1"/>
  <c r="BP3505" i="1" s="1"/>
  <c r="BQ3505" i="1" s="1"/>
  <c r="BN3507" i="1"/>
  <c r="BR3505" i="1"/>
  <c r="BO3507" i="1" l="1"/>
  <c r="BP3506" i="1" s="1"/>
  <c r="BQ3506" i="1" s="1"/>
  <c r="BN3508" i="1"/>
  <c r="BR3506" i="1"/>
  <c r="BO3508" i="1" l="1"/>
  <c r="BP3507" i="1" s="1"/>
  <c r="BQ3507" i="1" s="1"/>
  <c r="BN3509" i="1"/>
  <c r="BR3507" i="1"/>
  <c r="BO3509" i="1" l="1"/>
  <c r="BP3508" i="1" s="1"/>
  <c r="BQ3508" i="1" s="1"/>
  <c r="BN3510" i="1"/>
  <c r="BR3508" i="1"/>
  <c r="BO3510" i="1" l="1"/>
  <c r="BP3509" i="1" s="1"/>
  <c r="BQ3509" i="1" s="1"/>
  <c r="BN3511" i="1"/>
  <c r="BR3509" i="1"/>
  <c r="BO3511" i="1" l="1"/>
  <c r="BP3510" i="1" s="1"/>
  <c r="BQ3510" i="1" s="1"/>
  <c r="BN3512" i="1"/>
  <c r="BR3510" i="1"/>
  <c r="BO3512" i="1" l="1"/>
  <c r="BP3511" i="1" s="1"/>
  <c r="BQ3511" i="1" s="1"/>
  <c r="BN3513" i="1"/>
  <c r="BR3511" i="1"/>
  <c r="BO3513" i="1" l="1"/>
  <c r="BP3512" i="1" s="1"/>
  <c r="BQ3512" i="1" s="1"/>
  <c r="BN3514" i="1"/>
  <c r="BR3512" i="1"/>
  <c r="BO3514" i="1" l="1"/>
  <c r="BP3513" i="1" s="1"/>
  <c r="BQ3513" i="1" s="1"/>
  <c r="BN3515" i="1"/>
  <c r="BR3513" i="1"/>
  <c r="BO3515" i="1" l="1"/>
  <c r="BP3514" i="1" s="1"/>
  <c r="BQ3514" i="1" s="1"/>
  <c r="BN3516" i="1"/>
  <c r="BR3514" i="1"/>
  <c r="BO3516" i="1" l="1"/>
  <c r="BP3515" i="1" s="1"/>
  <c r="BQ3515" i="1" s="1"/>
  <c r="BN3517" i="1"/>
  <c r="BR3515" i="1"/>
  <c r="BO3517" i="1" l="1"/>
  <c r="BP3516" i="1" s="1"/>
  <c r="BQ3516" i="1" s="1"/>
  <c r="BN3518" i="1"/>
  <c r="BR3516" i="1"/>
  <c r="BO3518" i="1" l="1"/>
  <c r="BP3517" i="1" s="1"/>
  <c r="BQ3517" i="1" s="1"/>
  <c r="BN3519" i="1"/>
  <c r="BR3517" i="1"/>
  <c r="BO3519" i="1" l="1"/>
  <c r="BP3518" i="1" s="1"/>
  <c r="BQ3518" i="1" s="1"/>
  <c r="BN3520" i="1"/>
  <c r="BR3518" i="1"/>
  <c r="BO3520" i="1" l="1"/>
  <c r="BP3519" i="1" s="1"/>
  <c r="BQ3519" i="1" s="1"/>
  <c r="BN3521" i="1"/>
  <c r="BR3519" i="1"/>
  <c r="BO3521" i="1" l="1"/>
  <c r="BP3520" i="1" s="1"/>
  <c r="BQ3520" i="1" s="1"/>
  <c r="BN3522" i="1"/>
  <c r="BR3520" i="1"/>
  <c r="BO3522" i="1" l="1"/>
  <c r="BP3521" i="1" s="1"/>
  <c r="BQ3521" i="1" s="1"/>
  <c r="BN3523" i="1"/>
  <c r="BR3521" i="1"/>
  <c r="BO3523" i="1" l="1"/>
  <c r="BP3522" i="1" s="1"/>
  <c r="BQ3522" i="1" s="1"/>
  <c r="BN3524" i="1"/>
  <c r="BR3522" i="1"/>
  <c r="BO3524" i="1" l="1"/>
  <c r="BP3523" i="1" s="1"/>
  <c r="BQ3523" i="1" s="1"/>
  <c r="BN3525" i="1"/>
  <c r="BR3523" i="1"/>
  <c r="BO3525" i="1" l="1"/>
  <c r="BP3524" i="1" s="1"/>
  <c r="BQ3524" i="1" s="1"/>
  <c r="BN3526" i="1"/>
  <c r="BR3524" i="1"/>
  <c r="BO3526" i="1" l="1"/>
  <c r="BP3525" i="1" s="1"/>
  <c r="BQ3525" i="1" s="1"/>
  <c r="BN3527" i="1"/>
  <c r="BR3525" i="1"/>
  <c r="BO3527" i="1" l="1"/>
  <c r="BP3526" i="1" s="1"/>
  <c r="BQ3526" i="1" s="1"/>
  <c r="BN3528" i="1"/>
  <c r="BR3526" i="1"/>
  <c r="BO3528" i="1" l="1"/>
  <c r="BP3527" i="1" s="1"/>
  <c r="BQ3527" i="1" s="1"/>
  <c r="BN3529" i="1"/>
  <c r="BR3527" i="1"/>
  <c r="BO3529" i="1" l="1"/>
  <c r="BP3528" i="1" s="1"/>
  <c r="BQ3528" i="1" s="1"/>
  <c r="BN3530" i="1"/>
  <c r="BR3528" i="1"/>
  <c r="BO3530" i="1" l="1"/>
  <c r="BP3529" i="1" s="1"/>
  <c r="BQ3529" i="1" s="1"/>
  <c r="BN3531" i="1"/>
  <c r="BR3529" i="1"/>
  <c r="BO3531" i="1" l="1"/>
  <c r="BP3530" i="1" s="1"/>
  <c r="BQ3530" i="1" s="1"/>
  <c r="BN3532" i="1"/>
  <c r="BR3530" i="1"/>
  <c r="BO3532" i="1" l="1"/>
  <c r="BP3531" i="1" s="1"/>
  <c r="BQ3531" i="1" s="1"/>
  <c r="BN3533" i="1"/>
  <c r="BR3531" i="1"/>
  <c r="BO3533" i="1" l="1"/>
  <c r="BP3532" i="1" s="1"/>
  <c r="BQ3532" i="1" s="1"/>
  <c r="BN3534" i="1"/>
  <c r="BR3532" i="1"/>
  <c r="BO3534" i="1" l="1"/>
  <c r="BP3533" i="1" s="1"/>
  <c r="BQ3533" i="1" s="1"/>
  <c r="BN3535" i="1"/>
  <c r="BR3533" i="1"/>
  <c r="BO3535" i="1" l="1"/>
  <c r="BP3534" i="1" s="1"/>
  <c r="BQ3534" i="1" s="1"/>
  <c r="BN3536" i="1"/>
  <c r="BR3534" i="1"/>
  <c r="BO3536" i="1" l="1"/>
  <c r="BP3535" i="1" s="1"/>
  <c r="BQ3535" i="1" s="1"/>
  <c r="BN3537" i="1"/>
  <c r="BR3535" i="1"/>
  <c r="BO3537" i="1" l="1"/>
  <c r="BP3536" i="1" s="1"/>
  <c r="BQ3536" i="1" s="1"/>
  <c r="BN3538" i="1"/>
  <c r="BR3536" i="1"/>
  <c r="BO3538" i="1" l="1"/>
  <c r="BP3537" i="1" s="1"/>
  <c r="BQ3537" i="1" s="1"/>
  <c r="BN3539" i="1"/>
  <c r="BR3537" i="1"/>
  <c r="BO3539" i="1" l="1"/>
  <c r="BP3538" i="1" s="1"/>
  <c r="BQ3538" i="1" s="1"/>
  <c r="BN3540" i="1"/>
  <c r="BR3538" i="1"/>
  <c r="BO3540" i="1" l="1"/>
  <c r="BP3539" i="1" s="1"/>
  <c r="BQ3539" i="1" s="1"/>
  <c r="BN3541" i="1"/>
  <c r="BR3539" i="1"/>
  <c r="BO3541" i="1" l="1"/>
  <c r="BP3540" i="1" s="1"/>
  <c r="BQ3540" i="1" s="1"/>
  <c r="BN3542" i="1"/>
  <c r="BR3540" i="1"/>
  <c r="BO3542" i="1" l="1"/>
  <c r="BP3541" i="1" s="1"/>
  <c r="BQ3541" i="1" s="1"/>
  <c r="BN3543" i="1"/>
  <c r="BR3541" i="1"/>
  <c r="BO3543" i="1" l="1"/>
  <c r="BP3542" i="1" s="1"/>
  <c r="BQ3542" i="1" s="1"/>
  <c r="BN3544" i="1"/>
  <c r="BR3542" i="1"/>
  <c r="BO3544" i="1" l="1"/>
  <c r="BP3543" i="1" s="1"/>
  <c r="BQ3543" i="1" s="1"/>
  <c r="BN3545" i="1"/>
  <c r="BR3543" i="1"/>
  <c r="BO3545" i="1" l="1"/>
  <c r="BP3544" i="1" s="1"/>
  <c r="BQ3544" i="1" s="1"/>
  <c r="BN3546" i="1"/>
  <c r="BR3544" i="1"/>
  <c r="BO3546" i="1" l="1"/>
  <c r="BP3545" i="1" s="1"/>
  <c r="BQ3545" i="1" s="1"/>
  <c r="BN3547" i="1"/>
  <c r="BR3545" i="1"/>
  <c r="BO3547" i="1" l="1"/>
  <c r="BP3546" i="1" s="1"/>
  <c r="BQ3546" i="1" s="1"/>
  <c r="BN3548" i="1"/>
  <c r="BR3546" i="1"/>
  <c r="BO3548" i="1" l="1"/>
  <c r="BP3547" i="1" s="1"/>
  <c r="BQ3547" i="1" s="1"/>
  <c r="BN3549" i="1"/>
  <c r="BR3547" i="1"/>
  <c r="BO3549" i="1" l="1"/>
  <c r="BP3548" i="1" s="1"/>
  <c r="BQ3548" i="1" s="1"/>
  <c r="BN3550" i="1"/>
  <c r="BR3548" i="1"/>
  <c r="BO3550" i="1" l="1"/>
  <c r="BP3549" i="1" s="1"/>
  <c r="BQ3549" i="1" s="1"/>
  <c r="BN3551" i="1"/>
  <c r="BR3549" i="1"/>
  <c r="BO3551" i="1" l="1"/>
  <c r="BP3550" i="1" s="1"/>
  <c r="BQ3550" i="1" s="1"/>
  <c r="BN3552" i="1"/>
  <c r="BR3550" i="1"/>
  <c r="BO3552" i="1" l="1"/>
  <c r="BP3551" i="1" s="1"/>
  <c r="BQ3551" i="1" s="1"/>
  <c r="BN3553" i="1"/>
  <c r="BR3551" i="1"/>
  <c r="BO3553" i="1" l="1"/>
  <c r="BP3552" i="1" s="1"/>
  <c r="BQ3552" i="1" s="1"/>
  <c r="BN3554" i="1"/>
  <c r="BR3552" i="1"/>
  <c r="BO3554" i="1" l="1"/>
  <c r="BP3553" i="1" s="1"/>
  <c r="BQ3553" i="1" s="1"/>
  <c r="BN3555" i="1"/>
  <c r="BR3553" i="1"/>
  <c r="BO3555" i="1" l="1"/>
  <c r="BP3554" i="1" s="1"/>
  <c r="BQ3554" i="1" s="1"/>
  <c r="BN3556" i="1"/>
  <c r="BR3554" i="1"/>
  <c r="BO3556" i="1" l="1"/>
  <c r="BP3555" i="1" s="1"/>
  <c r="BQ3555" i="1" s="1"/>
  <c r="BN3557" i="1"/>
  <c r="BR3555" i="1"/>
  <c r="BO3557" i="1" l="1"/>
  <c r="BP3556" i="1" s="1"/>
  <c r="BQ3556" i="1" s="1"/>
  <c r="BN3558" i="1"/>
  <c r="BR3556" i="1"/>
  <c r="BO3558" i="1" l="1"/>
  <c r="BP3557" i="1" s="1"/>
  <c r="BQ3557" i="1" s="1"/>
  <c r="BN3559" i="1"/>
  <c r="BR3557" i="1"/>
  <c r="BO3559" i="1" l="1"/>
  <c r="BP3558" i="1" s="1"/>
  <c r="BQ3558" i="1" s="1"/>
  <c r="BN3560" i="1"/>
  <c r="BR3558" i="1"/>
  <c r="BO3560" i="1" l="1"/>
  <c r="BP3559" i="1" s="1"/>
  <c r="BQ3559" i="1" s="1"/>
  <c r="BN3561" i="1"/>
  <c r="BR3559" i="1"/>
  <c r="BO3561" i="1" l="1"/>
  <c r="BP3560" i="1" s="1"/>
  <c r="BQ3560" i="1" s="1"/>
  <c r="BN3562" i="1"/>
  <c r="BR3560" i="1"/>
  <c r="BO3562" i="1" l="1"/>
  <c r="BP3561" i="1" s="1"/>
  <c r="BQ3561" i="1" s="1"/>
  <c r="BN3563" i="1"/>
  <c r="BR3561" i="1"/>
  <c r="BO3563" i="1" l="1"/>
  <c r="BP3562" i="1" s="1"/>
  <c r="BQ3562" i="1" s="1"/>
  <c r="BN3564" i="1"/>
  <c r="BR3562" i="1"/>
  <c r="BO3564" i="1" l="1"/>
  <c r="BP3563" i="1" s="1"/>
  <c r="BQ3563" i="1" s="1"/>
  <c r="BN3565" i="1"/>
  <c r="BR3563" i="1"/>
  <c r="BO3565" i="1" l="1"/>
  <c r="BP3564" i="1" s="1"/>
  <c r="BQ3564" i="1" s="1"/>
  <c r="BN3566" i="1"/>
  <c r="BR3564" i="1"/>
  <c r="BO3566" i="1" l="1"/>
  <c r="BP3565" i="1" s="1"/>
  <c r="BQ3565" i="1" s="1"/>
  <c r="BN3567" i="1"/>
  <c r="BR3565" i="1"/>
  <c r="BO3567" i="1" l="1"/>
  <c r="BP3566" i="1" s="1"/>
  <c r="BQ3566" i="1" s="1"/>
  <c r="BN3568" i="1"/>
  <c r="BR3566" i="1"/>
  <c r="BO3568" i="1" l="1"/>
  <c r="BP3567" i="1" s="1"/>
  <c r="BQ3567" i="1" s="1"/>
  <c r="BN3569" i="1"/>
  <c r="BR3567" i="1"/>
  <c r="BO3569" i="1" l="1"/>
  <c r="BP3568" i="1" s="1"/>
  <c r="BQ3568" i="1" s="1"/>
  <c r="BN3570" i="1"/>
  <c r="BR3568" i="1"/>
  <c r="BO3570" i="1" l="1"/>
  <c r="BP3569" i="1" s="1"/>
  <c r="BQ3569" i="1" s="1"/>
  <c r="BN3571" i="1"/>
  <c r="BR3569" i="1"/>
  <c r="BO3571" i="1" l="1"/>
  <c r="BN3572" i="1"/>
  <c r="BR3570" i="1"/>
  <c r="BR3571" i="1" l="1"/>
  <c r="BP3570" i="1"/>
  <c r="BQ3570" i="1" s="1"/>
  <c r="BO3572" i="1"/>
  <c r="BN3573" i="1"/>
  <c r="BO3573" i="1" l="1"/>
  <c r="BP3572" i="1" s="1"/>
  <c r="BQ3572" i="1" s="1"/>
  <c r="BN3574" i="1"/>
  <c r="BR3572" i="1"/>
  <c r="BP3571" i="1"/>
  <c r="BQ3571" i="1" s="1"/>
  <c r="BO3574" i="1" l="1"/>
  <c r="BP3573" i="1" s="1"/>
  <c r="BQ3573" i="1" s="1"/>
  <c r="BN3575" i="1"/>
  <c r="BR3573" i="1"/>
  <c r="BO3575" i="1" l="1"/>
  <c r="BP3574" i="1" s="1"/>
  <c r="BQ3574" i="1" s="1"/>
  <c r="BN3576" i="1"/>
  <c r="BR3574" i="1"/>
  <c r="BO3576" i="1" l="1"/>
  <c r="BP3575" i="1" s="1"/>
  <c r="BQ3575" i="1" s="1"/>
  <c r="BN3577" i="1"/>
  <c r="BR3575" i="1"/>
  <c r="BO3577" i="1" l="1"/>
  <c r="BP3576" i="1" s="1"/>
  <c r="BQ3576" i="1" s="1"/>
  <c r="BN3578" i="1"/>
  <c r="BR3576" i="1"/>
  <c r="BO3578" i="1" l="1"/>
  <c r="BP3577" i="1" s="1"/>
  <c r="BQ3577" i="1" s="1"/>
  <c r="BN3579" i="1"/>
  <c r="BR3577" i="1"/>
  <c r="BO3579" i="1" l="1"/>
  <c r="BP3578" i="1" s="1"/>
  <c r="BQ3578" i="1" s="1"/>
  <c r="BN3580" i="1"/>
  <c r="BR3578" i="1"/>
  <c r="BO3580" i="1" l="1"/>
  <c r="BP3579" i="1" s="1"/>
  <c r="BQ3579" i="1" s="1"/>
  <c r="BN3581" i="1"/>
  <c r="BR3579" i="1"/>
  <c r="BO3581" i="1" l="1"/>
  <c r="BP3580" i="1" s="1"/>
  <c r="BQ3580" i="1" s="1"/>
  <c r="BN3582" i="1"/>
  <c r="BR3580" i="1"/>
  <c r="BO3582" i="1" l="1"/>
  <c r="BP3581" i="1" s="1"/>
  <c r="BQ3581" i="1" s="1"/>
  <c r="BN3583" i="1"/>
  <c r="BR3581" i="1"/>
  <c r="BO3583" i="1" l="1"/>
  <c r="BP3582" i="1" s="1"/>
  <c r="BQ3582" i="1" s="1"/>
  <c r="BN3584" i="1"/>
  <c r="BR3582" i="1"/>
  <c r="BO3584" i="1" l="1"/>
  <c r="BP3583" i="1" s="1"/>
  <c r="BQ3583" i="1" s="1"/>
  <c r="BN3585" i="1"/>
  <c r="BR3583" i="1"/>
  <c r="BO3585" i="1" l="1"/>
  <c r="BP3584" i="1" s="1"/>
  <c r="BQ3584" i="1" s="1"/>
  <c r="BN3586" i="1"/>
  <c r="BR3584" i="1"/>
  <c r="BO3586" i="1" l="1"/>
  <c r="BP3585" i="1" s="1"/>
  <c r="BQ3585" i="1" s="1"/>
  <c r="BN3587" i="1"/>
  <c r="BR3585" i="1"/>
  <c r="BO3587" i="1" l="1"/>
  <c r="BP3586" i="1" s="1"/>
  <c r="BQ3586" i="1" s="1"/>
  <c r="BN3588" i="1"/>
  <c r="BR3586" i="1"/>
  <c r="BO3588" i="1" l="1"/>
  <c r="BP3587" i="1" s="1"/>
  <c r="BQ3587" i="1" s="1"/>
  <c r="BN3589" i="1"/>
  <c r="BR3587" i="1"/>
  <c r="BO3589" i="1" l="1"/>
  <c r="BP3588" i="1" s="1"/>
  <c r="BQ3588" i="1" s="1"/>
  <c r="BN3590" i="1"/>
  <c r="BR3588" i="1"/>
  <c r="BO3590" i="1" l="1"/>
  <c r="BP3589" i="1" s="1"/>
  <c r="BQ3589" i="1" s="1"/>
  <c r="BN3591" i="1"/>
  <c r="BR3589" i="1"/>
  <c r="BN3592" i="1" l="1"/>
  <c r="BO3591" i="1"/>
  <c r="BP3590" i="1" s="1"/>
  <c r="BQ3590" i="1" s="1"/>
  <c r="BR3590" i="1"/>
  <c r="BR3591" i="1" l="1"/>
  <c r="BO3592" i="1"/>
  <c r="BN3593" i="1"/>
  <c r="BO3593" i="1" l="1"/>
  <c r="BP3592" i="1" s="1"/>
  <c r="BQ3592" i="1" s="1"/>
  <c r="BN3594" i="1"/>
  <c r="BR3592" i="1"/>
  <c r="BP3591" i="1"/>
  <c r="BQ3591" i="1" s="1"/>
  <c r="BO3594" i="1" l="1"/>
  <c r="BP3593" i="1" s="1"/>
  <c r="BQ3593" i="1" s="1"/>
  <c r="BN3595" i="1"/>
  <c r="BR3593" i="1"/>
  <c r="BO3595" i="1" l="1"/>
  <c r="BP3594" i="1" s="1"/>
  <c r="BQ3594" i="1" s="1"/>
  <c r="BN3596" i="1"/>
  <c r="BR3594" i="1"/>
  <c r="BO3596" i="1" l="1"/>
  <c r="BP3595" i="1" s="1"/>
  <c r="BQ3595" i="1" s="1"/>
  <c r="BN3597" i="1"/>
  <c r="BR3595" i="1"/>
  <c r="BO3597" i="1" l="1"/>
  <c r="BP3596" i="1" s="1"/>
  <c r="BQ3596" i="1" s="1"/>
  <c r="BN3598" i="1"/>
  <c r="BR3596" i="1"/>
  <c r="BO3598" i="1" l="1"/>
  <c r="BP3597" i="1" s="1"/>
  <c r="BQ3597" i="1" s="1"/>
  <c r="BN3599" i="1"/>
  <c r="BR3597" i="1"/>
  <c r="BO3599" i="1" l="1"/>
  <c r="BP3598" i="1" s="1"/>
  <c r="BQ3598" i="1" s="1"/>
  <c r="BN3600" i="1"/>
  <c r="BR3598" i="1"/>
  <c r="BO3600" i="1" l="1"/>
  <c r="BP3599" i="1" s="1"/>
  <c r="BQ3599" i="1" s="1"/>
  <c r="BN3601" i="1"/>
  <c r="BR3599" i="1"/>
  <c r="BO3601" i="1" l="1"/>
  <c r="BP3600" i="1" s="1"/>
  <c r="BQ3600" i="1" s="1"/>
  <c r="BN3602" i="1"/>
  <c r="BR3600" i="1"/>
  <c r="BO3602" i="1" l="1"/>
  <c r="BP3601" i="1" s="1"/>
  <c r="BQ3601" i="1" s="1"/>
  <c r="BN3603" i="1"/>
  <c r="BR3601" i="1"/>
  <c r="BO3603" i="1" l="1"/>
  <c r="BP3602" i="1" s="1"/>
  <c r="BQ3602" i="1" s="1"/>
  <c r="BN3604" i="1"/>
  <c r="BR3602" i="1"/>
  <c r="BO3604" i="1" l="1"/>
  <c r="BP3603" i="1" s="1"/>
  <c r="BQ3603" i="1" s="1"/>
  <c r="BN3605" i="1"/>
  <c r="BR3603" i="1"/>
  <c r="BO3605" i="1" l="1"/>
  <c r="BP3604" i="1" s="1"/>
  <c r="BQ3604" i="1" s="1"/>
  <c r="BN3606" i="1"/>
  <c r="BR3604" i="1"/>
  <c r="BO3606" i="1" l="1"/>
  <c r="BP3605" i="1" s="1"/>
  <c r="BQ3605" i="1" s="1"/>
  <c r="BN3607" i="1"/>
  <c r="BR3605" i="1"/>
  <c r="BO3607" i="1" l="1"/>
  <c r="BP3606" i="1" s="1"/>
  <c r="BQ3606" i="1" s="1"/>
  <c r="BN3608" i="1"/>
  <c r="BR3606" i="1"/>
  <c r="BO3608" i="1" l="1"/>
  <c r="BP3607" i="1" s="1"/>
  <c r="BQ3607" i="1" s="1"/>
  <c r="BN3609" i="1"/>
  <c r="BR3607" i="1"/>
  <c r="BO3609" i="1" l="1"/>
  <c r="BP3608" i="1" s="1"/>
  <c r="BQ3608" i="1" s="1"/>
  <c r="BN3610" i="1"/>
  <c r="BR3608" i="1"/>
  <c r="BO3610" i="1" l="1"/>
  <c r="BP3609" i="1" s="1"/>
  <c r="BQ3609" i="1" s="1"/>
  <c r="BN3611" i="1"/>
  <c r="BR3609" i="1"/>
  <c r="BO3611" i="1" l="1"/>
  <c r="BP3610" i="1" s="1"/>
  <c r="BQ3610" i="1" s="1"/>
  <c r="BN3612" i="1"/>
  <c r="BR3610" i="1"/>
  <c r="BO3612" i="1" l="1"/>
  <c r="BP3611" i="1" s="1"/>
  <c r="BQ3611" i="1" s="1"/>
  <c r="BN3613" i="1"/>
  <c r="BR3611" i="1"/>
  <c r="BO3613" i="1" l="1"/>
  <c r="BP3612" i="1" s="1"/>
  <c r="BQ3612" i="1" s="1"/>
  <c r="BN3614" i="1"/>
  <c r="BR3612" i="1"/>
  <c r="BO3614" i="1" l="1"/>
  <c r="BP3613" i="1" s="1"/>
  <c r="BQ3613" i="1" s="1"/>
  <c r="BN3615" i="1"/>
  <c r="BR3613" i="1"/>
  <c r="BO3615" i="1" l="1"/>
  <c r="BP3614" i="1" s="1"/>
  <c r="BQ3614" i="1" s="1"/>
  <c r="BN3616" i="1"/>
  <c r="BR3614" i="1"/>
  <c r="BO3616" i="1" l="1"/>
  <c r="BP3615" i="1" s="1"/>
  <c r="BQ3615" i="1" s="1"/>
  <c r="BN3617" i="1"/>
  <c r="BR3615" i="1"/>
  <c r="BO3617" i="1" l="1"/>
  <c r="BP3616" i="1" s="1"/>
  <c r="BQ3616" i="1" s="1"/>
  <c r="BN3618" i="1"/>
  <c r="BR3616" i="1"/>
  <c r="BO3618" i="1" l="1"/>
  <c r="BP3617" i="1" s="1"/>
  <c r="BQ3617" i="1" s="1"/>
  <c r="BN3619" i="1"/>
  <c r="BR3617" i="1"/>
  <c r="BO3619" i="1" l="1"/>
  <c r="BP3618" i="1" s="1"/>
  <c r="BQ3618" i="1" s="1"/>
  <c r="BN3620" i="1"/>
  <c r="BR3618" i="1"/>
  <c r="BO3620" i="1" l="1"/>
  <c r="BP3619" i="1" s="1"/>
  <c r="BQ3619" i="1" s="1"/>
  <c r="BN3621" i="1"/>
  <c r="BR3619" i="1"/>
  <c r="BO3621" i="1" l="1"/>
  <c r="BP3620" i="1" s="1"/>
  <c r="BQ3620" i="1" s="1"/>
  <c r="BN3622" i="1"/>
  <c r="BR3620" i="1"/>
  <c r="BO3622" i="1" l="1"/>
  <c r="BP3621" i="1" s="1"/>
  <c r="BQ3621" i="1" s="1"/>
  <c r="BN3623" i="1"/>
  <c r="BR3621" i="1"/>
  <c r="BO3623" i="1" l="1"/>
  <c r="BP3622" i="1" s="1"/>
  <c r="BQ3622" i="1" s="1"/>
  <c r="BN3624" i="1"/>
  <c r="BR3622" i="1"/>
  <c r="BO3624" i="1" l="1"/>
  <c r="BP3623" i="1" s="1"/>
  <c r="BQ3623" i="1" s="1"/>
  <c r="BN3625" i="1"/>
  <c r="BR3623" i="1"/>
  <c r="BO3625" i="1" l="1"/>
  <c r="BP3624" i="1" s="1"/>
  <c r="BQ3624" i="1" s="1"/>
  <c r="BN3626" i="1"/>
  <c r="BR3624" i="1"/>
  <c r="BO3626" i="1" l="1"/>
  <c r="BP3625" i="1" s="1"/>
  <c r="BQ3625" i="1" s="1"/>
  <c r="BN3627" i="1"/>
  <c r="BR3625" i="1"/>
  <c r="BO3627" i="1" l="1"/>
  <c r="BP3626" i="1" s="1"/>
  <c r="BQ3626" i="1" s="1"/>
  <c r="BN3628" i="1"/>
  <c r="BR3626" i="1"/>
  <c r="BO3628" i="1" l="1"/>
  <c r="BP3627" i="1" s="1"/>
  <c r="BQ3627" i="1" s="1"/>
  <c r="BN3629" i="1"/>
  <c r="BR3627" i="1"/>
  <c r="BO3629" i="1" l="1"/>
  <c r="BP3628" i="1" s="1"/>
  <c r="BQ3628" i="1" s="1"/>
  <c r="BN3630" i="1"/>
  <c r="BR3628" i="1"/>
  <c r="BO3630" i="1" l="1"/>
  <c r="BP3629" i="1" s="1"/>
  <c r="BQ3629" i="1" s="1"/>
  <c r="BN3631" i="1"/>
  <c r="BR3629" i="1"/>
  <c r="BO3631" i="1" l="1"/>
  <c r="BP3630" i="1" s="1"/>
  <c r="BQ3630" i="1" s="1"/>
  <c r="BN3632" i="1"/>
  <c r="BR3630" i="1"/>
  <c r="BO3632" i="1" l="1"/>
  <c r="BP3631" i="1" s="1"/>
  <c r="BQ3631" i="1" s="1"/>
  <c r="BN3633" i="1"/>
  <c r="BR3631" i="1"/>
  <c r="BO3633" i="1" l="1"/>
  <c r="BP3632" i="1" s="1"/>
  <c r="BQ3632" i="1" s="1"/>
  <c r="BN3634" i="1"/>
  <c r="BR3632" i="1"/>
  <c r="BO3634" i="1" l="1"/>
  <c r="BP3633" i="1" s="1"/>
  <c r="BQ3633" i="1" s="1"/>
  <c r="BN3635" i="1"/>
  <c r="BR3633" i="1"/>
  <c r="BO3635" i="1" l="1"/>
  <c r="BP3634" i="1" s="1"/>
  <c r="BQ3634" i="1" s="1"/>
  <c r="BN3636" i="1"/>
  <c r="BR3634" i="1"/>
  <c r="BO3636" i="1" l="1"/>
  <c r="BP3635" i="1" s="1"/>
  <c r="BQ3635" i="1" s="1"/>
  <c r="BN3637" i="1"/>
  <c r="BR3635" i="1"/>
  <c r="BO3637" i="1" l="1"/>
  <c r="BP3636" i="1" s="1"/>
  <c r="BQ3636" i="1" s="1"/>
  <c r="BN3638" i="1"/>
  <c r="BR3636" i="1"/>
  <c r="BO3638" i="1" l="1"/>
  <c r="BP3637" i="1" s="1"/>
  <c r="BQ3637" i="1" s="1"/>
  <c r="BN3639" i="1"/>
  <c r="BR3637" i="1"/>
  <c r="BO3639" i="1" l="1"/>
  <c r="BP3638" i="1" s="1"/>
  <c r="BQ3638" i="1" s="1"/>
  <c r="BN3640" i="1"/>
  <c r="BR3638" i="1"/>
  <c r="BO3640" i="1" l="1"/>
  <c r="BP3639" i="1" s="1"/>
  <c r="BQ3639" i="1" s="1"/>
  <c r="BN3641" i="1"/>
  <c r="BR3639" i="1"/>
  <c r="BO3641" i="1" l="1"/>
  <c r="BP3640" i="1" s="1"/>
  <c r="BQ3640" i="1" s="1"/>
  <c r="BN3642" i="1"/>
  <c r="BR3640" i="1"/>
  <c r="BO3642" i="1" l="1"/>
  <c r="BP3641" i="1" s="1"/>
  <c r="BQ3641" i="1" s="1"/>
  <c r="BN3643" i="1"/>
  <c r="BR3641" i="1"/>
  <c r="BO3643" i="1" l="1"/>
  <c r="BP3642" i="1" s="1"/>
  <c r="BQ3642" i="1" s="1"/>
  <c r="BN3644" i="1"/>
  <c r="BR3642" i="1"/>
  <c r="BO3644" i="1" l="1"/>
  <c r="BP3643" i="1" s="1"/>
  <c r="BQ3643" i="1" s="1"/>
  <c r="BN3645" i="1"/>
  <c r="BR3643" i="1"/>
  <c r="BO3645" i="1" l="1"/>
  <c r="BP3644" i="1" s="1"/>
  <c r="BQ3644" i="1" s="1"/>
  <c r="BN3646" i="1"/>
  <c r="BR3644" i="1"/>
  <c r="BO3646" i="1" l="1"/>
  <c r="BP3645" i="1" s="1"/>
  <c r="BQ3645" i="1" s="1"/>
  <c r="BN3647" i="1"/>
  <c r="BR3645" i="1"/>
  <c r="BO3647" i="1" l="1"/>
  <c r="BP3646" i="1" s="1"/>
  <c r="BQ3646" i="1" s="1"/>
  <c r="BN3648" i="1"/>
  <c r="BR3646" i="1"/>
  <c r="BO3648" i="1" l="1"/>
  <c r="BP3647" i="1" s="1"/>
  <c r="BQ3647" i="1" s="1"/>
  <c r="BN3649" i="1"/>
  <c r="BR3647" i="1"/>
  <c r="BO3649" i="1" l="1"/>
  <c r="BP3648" i="1" s="1"/>
  <c r="BQ3648" i="1" s="1"/>
  <c r="BN3650" i="1"/>
  <c r="BR3648" i="1"/>
  <c r="BO3650" i="1" l="1"/>
  <c r="BP3649" i="1" s="1"/>
  <c r="BQ3649" i="1" s="1"/>
  <c r="BN3651" i="1"/>
  <c r="BR3649" i="1"/>
  <c r="BO3651" i="1" l="1"/>
  <c r="BP3650" i="1" s="1"/>
  <c r="BQ3650" i="1" s="1"/>
  <c r="BN3652" i="1"/>
  <c r="BR3650" i="1"/>
  <c r="BO3652" i="1" l="1"/>
  <c r="BP3651" i="1" s="1"/>
  <c r="BQ3651" i="1" s="1"/>
  <c r="BN3653" i="1"/>
  <c r="BR3651" i="1"/>
  <c r="BO3653" i="1" l="1"/>
  <c r="BP3652" i="1" s="1"/>
  <c r="BQ3652" i="1" s="1"/>
  <c r="BN3654" i="1"/>
  <c r="BR3652" i="1"/>
  <c r="BO3654" i="1" l="1"/>
  <c r="BP3653" i="1" s="1"/>
  <c r="BQ3653" i="1" s="1"/>
  <c r="BN3655" i="1"/>
  <c r="BR3653" i="1"/>
  <c r="BO3655" i="1" l="1"/>
  <c r="BP3654" i="1" s="1"/>
  <c r="BQ3654" i="1" s="1"/>
  <c r="BN3656" i="1"/>
  <c r="BR3654" i="1"/>
  <c r="BO3656" i="1" l="1"/>
  <c r="BP3655" i="1" s="1"/>
  <c r="BQ3655" i="1" s="1"/>
  <c r="BN3657" i="1"/>
  <c r="BR3655" i="1"/>
  <c r="BO3657" i="1" l="1"/>
  <c r="BP3656" i="1" s="1"/>
  <c r="BQ3656" i="1" s="1"/>
  <c r="BN3658" i="1"/>
  <c r="BR3656" i="1"/>
  <c r="BO3658" i="1" l="1"/>
  <c r="BP3657" i="1" s="1"/>
  <c r="BQ3657" i="1" s="1"/>
  <c r="BN3659" i="1"/>
  <c r="BR3657" i="1"/>
  <c r="BO3659" i="1" l="1"/>
  <c r="BP3658" i="1" s="1"/>
  <c r="BQ3658" i="1" s="1"/>
  <c r="BN3660" i="1"/>
  <c r="BR3658" i="1"/>
  <c r="BO3660" i="1" l="1"/>
  <c r="BP3659" i="1" s="1"/>
  <c r="BQ3659" i="1" s="1"/>
  <c r="BN3661" i="1"/>
  <c r="BR3659" i="1"/>
  <c r="BO3661" i="1" l="1"/>
  <c r="BP3660" i="1" s="1"/>
  <c r="BQ3660" i="1" s="1"/>
  <c r="BN3662" i="1"/>
  <c r="BR3660" i="1"/>
  <c r="BO3662" i="1" l="1"/>
  <c r="BP3661" i="1" s="1"/>
  <c r="BQ3661" i="1" s="1"/>
  <c r="BN3663" i="1"/>
  <c r="BR3661" i="1"/>
  <c r="BO3663" i="1" l="1"/>
  <c r="BP3662" i="1" s="1"/>
  <c r="BQ3662" i="1" s="1"/>
  <c r="BN3664" i="1"/>
  <c r="BR3662" i="1"/>
  <c r="BO3664" i="1" l="1"/>
  <c r="BP3663" i="1" s="1"/>
  <c r="BQ3663" i="1" s="1"/>
  <c r="BN3665" i="1"/>
  <c r="BR3663" i="1"/>
  <c r="BO3665" i="1" l="1"/>
  <c r="BP3664" i="1" s="1"/>
  <c r="BQ3664" i="1" s="1"/>
  <c r="BN3666" i="1"/>
  <c r="BR3664" i="1"/>
  <c r="BO3666" i="1" l="1"/>
  <c r="BP3665" i="1" s="1"/>
  <c r="BQ3665" i="1" s="1"/>
  <c r="BN3667" i="1"/>
  <c r="BR3665" i="1"/>
  <c r="BO3667" i="1" l="1"/>
  <c r="BP3666" i="1" s="1"/>
  <c r="BQ3666" i="1" s="1"/>
  <c r="BN3668" i="1"/>
  <c r="BR3666" i="1"/>
  <c r="BO3668" i="1" l="1"/>
  <c r="BP3667" i="1" s="1"/>
  <c r="BQ3667" i="1" s="1"/>
  <c r="BN3669" i="1"/>
  <c r="BR3667" i="1"/>
  <c r="BO3669" i="1" l="1"/>
  <c r="BP3668" i="1" s="1"/>
  <c r="BQ3668" i="1" s="1"/>
  <c r="BN3670" i="1"/>
  <c r="BR3668" i="1"/>
  <c r="BO3670" i="1" l="1"/>
  <c r="BP3669" i="1" s="1"/>
  <c r="BQ3669" i="1" s="1"/>
  <c r="BN3671" i="1"/>
  <c r="BR3669" i="1"/>
  <c r="BO3671" i="1" l="1"/>
  <c r="BP3670" i="1" s="1"/>
  <c r="BQ3670" i="1" s="1"/>
  <c r="BN3672" i="1"/>
  <c r="BR3670" i="1"/>
  <c r="BO3672" i="1" l="1"/>
  <c r="BP3671" i="1" s="1"/>
  <c r="BQ3671" i="1" s="1"/>
  <c r="BN3673" i="1"/>
  <c r="BR3671" i="1"/>
  <c r="BO3673" i="1" l="1"/>
  <c r="BP3672" i="1" s="1"/>
  <c r="BQ3672" i="1" s="1"/>
  <c r="BN3674" i="1"/>
  <c r="BR3672" i="1"/>
  <c r="BO3674" i="1" l="1"/>
  <c r="BP3673" i="1" s="1"/>
  <c r="BQ3673" i="1" s="1"/>
  <c r="BN3675" i="1"/>
  <c r="BR3673" i="1"/>
  <c r="BO3675" i="1" l="1"/>
  <c r="BP3674" i="1" s="1"/>
  <c r="BQ3674" i="1" s="1"/>
  <c r="BN3676" i="1"/>
  <c r="BR3674" i="1"/>
  <c r="BN3677" i="1" l="1"/>
  <c r="BO3676" i="1"/>
  <c r="BP3675" i="1" s="1"/>
  <c r="BQ3675" i="1" s="1"/>
  <c r="BR3675" i="1"/>
  <c r="BR3676" i="1" l="1"/>
  <c r="BO3677" i="1"/>
  <c r="BN3678" i="1"/>
  <c r="BO3678" i="1" l="1"/>
  <c r="BP3677" i="1" s="1"/>
  <c r="BQ3677" i="1" s="1"/>
  <c r="BN3679" i="1"/>
  <c r="BR3677" i="1"/>
  <c r="BP3676" i="1"/>
  <c r="BQ3676" i="1" s="1"/>
  <c r="BO3679" i="1" l="1"/>
  <c r="BP3678" i="1" s="1"/>
  <c r="BQ3678" i="1" s="1"/>
  <c r="BN3680" i="1"/>
  <c r="BR3678" i="1"/>
  <c r="BO3680" i="1" l="1"/>
  <c r="BP3679" i="1" s="1"/>
  <c r="BQ3679" i="1" s="1"/>
  <c r="BN3681" i="1"/>
  <c r="BR3679" i="1"/>
  <c r="BO3681" i="1" l="1"/>
  <c r="BP3680" i="1" s="1"/>
  <c r="BQ3680" i="1" s="1"/>
  <c r="BN3682" i="1"/>
  <c r="BR3680" i="1"/>
  <c r="BO3682" i="1" l="1"/>
  <c r="BP3681" i="1" s="1"/>
  <c r="BQ3681" i="1" s="1"/>
  <c r="BN3683" i="1"/>
  <c r="BR3681" i="1"/>
  <c r="BO3683" i="1" l="1"/>
  <c r="BP3682" i="1" s="1"/>
  <c r="BQ3682" i="1" s="1"/>
  <c r="BN3684" i="1"/>
  <c r="BR3682" i="1"/>
  <c r="BO3684" i="1" l="1"/>
  <c r="BP3683" i="1" s="1"/>
  <c r="BQ3683" i="1" s="1"/>
  <c r="BN3685" i="1"/>
  <c r="BR3683" i="1"/>
  <c r="BO3685" i="1" l="1"/>
  <c r="BP3684" i="1" s="1"/>
  <c r="BQ3684" i="1" s="1"/>
  <c r="BN3686" i="1"/>
  <c r="BR3684" i="1"/>
  <c r="BO3686" i="1" l="1"/>
  <c r="BP3685" i="1" s="1"/>
  <c r="BQ3685" i="1" s="1"/>
  <c r="BN3687" i="1"/>
  <c r="BR3685" i="1"/>
  <c r="BO3687" i="1" l="1"/>
  <c r="BP3686" i="1" s="1"/>
  <c r="BQ3686" i="1" s="1"/>
  <c r="BN3688" i="1"/>
  <c r="BR3686" i="1"/>
  <c r="BO3688" i="1" l="1"/>
  <c r="BP3687" i="1" s="1"/>
  <c r="BQ3687" i="1" s="1"/>
  <c r="BN3689" i="1"/>
  <c r="BR3687" i="1"/>
  <c r="BO3689" i="1" l="1"/>
  <c r="BP3688" i="1" s="1"/>
  <c r="BQ3688" i="1" s="1"/>
  <c r="BN3690" i="1"/>
  <c r="BR3688" i="1"/>
  <c r="BO3690" i="1" l="1"/>
  <c r="BP3689" i="1" s="1"/>
  <c r="BQ3689" i="1" s="1"/>
  <c r="BN3691" i="1"/>
  <c r="BR3689" i="1"/>
  <c r="BO3691" i="1" l="1"/>
  <c r="BP3690" i="1" s="1"/>
  <c r="BQ3690" i="1" s="1"/>
  <c r="BN3692" i="1"/>
  <c r="BR3690" i="1"/>
  <c r="BO3692" i="1" l="1"/>
  <c r="BP3691" i="1" s="1"/>
  <c r="BQ3691" i="1" s="1"/>
  <c r="BN3693" i="1"/>
  <c r="BR3691" i="1"/>
  <c r="BO3693" i="1" l="1"/>
  <c r="BP3692" i="1" s="1"/>
  <c r="BQ3692" i="1" s="1"/>
  <c r="BN3694" i="1"/>
  <c r="BR3692" i="1"/>
  <c r="BO3694" i="1" l="1"/>
  <c r="BP3693" i="1" s="1"/>
  <c r="BQ3693" i="1" s="1"/>
  <c r="BN3695" i="1"/>
  <c r="BR3693" i="1"/>
  <c r="BO3695" i="1" l="1"/>
  <c r="BP3694" i="1" s="1"/>
  <c r="BQ3694" i="1" s="1"/>
  <c r="BN3696" i="1"/>
  <c r="BR3694" i="1"/>
  <c r="BO3696" i="1" l="1"/>
  <c r="BP3695" i="1" s="1"/>
  <c r="BQ3695" i="1" s="1"/>
  <c r="BN3697" i="1"/>
  <c r="BR3695" i="1"/>
  <c r="BO3697" i="1" l="1"/>
  <c r="BP3696" i="1" s="1"/>
  <c r="BQ3696" i="1" s="1"/>
  <c r="BN3698" i="1"/>
  <c r="BR3696" i="1"/>
  <c r="BO3698" i="1" l="1"/>
  <c r="BP3697" i="1" s="1"/>
  <c r="BQ3697" i="1" s="1"/>
  <c r="BN3699" i="1"/>
  <c r="BR3697" i="1"/>
  <c r="BO3699" i="1" l="1"/>
  <c r="BP3698" i="1" s="1"/>
  <c r="BQ3698" i="1" s="1"/>
  <c r="BN3700" i="1"/>
  <c r="BR3698" i="1"/>
  <c r="BO3700" i="1" l="1"/>
  <c r="BP3699" i="1" s="1"/>
  <c r="BQ3699" i="1" s="1"/>
  <c r="BN3701" i="1"/>
  <c r="BR3699" i="1"/>
  <c r="BO3701" i="1" l="1"/>
  <c r="BP3700" i="1" s="1"/>
  <c r="BQ3700" i="1" s="1"/>
  <c r="BN3702" i="1"/>
  <c r="BR3700" i="1"/>
  <c r="BO3702" i="1" l="1"/>
  <c r="BP3701" i="1" s="1"/>
  <c r="BQ3701" i="1" s="1"/>
  <c r="BN3703" i="1"/>
  <c r="BR3701" i="1"/>
  <c r="BO3703" i="1" l="1"/>
  <c r="BP3702" i="1" s="1"/>
  <c r="BQ3702" i="1" s="1"/>
  <c r="BN3704" i="1"/>
  <c r="BR3702" i="1"/>
  <c r="BO3704" i="1" l="1"/>
  <c r="BP3703" i="1" s="1"/>
  <c r="BQ3703" i="1" s="1"/>
  <c r="BN3705" i="1"/>
  <c r="BR3703" i="1"/>
  <c r="BO3705" i="1" l="1"/>
  <c r="BP3704" i="1" s="1"/>
  <c r="BQ3704" i="1" s="1"/>
  <c r="BN3706" i="1"/>
  <c r="BR3704" i="1"/>
  <c r="BO3706" i="1" l="1"/>
  <c r="BP3705" i="1" s="1"/>
  <c r="BQ3705" i="1" s="1"/>
  <c r="BN3707" i="1"/>
  <c r="BR3705" i="1"/>
  <c r="BO3707" i="1" l="1"/>
  <c r="BP3706" i="1" s="1"/>
  <c r="BQ3706" i="1" s="1"/>
  <c r="BN3708" i="1"/>
  <c r="BR3706" i="1"/>
  <c r="BO3708" i="1" l="1"/>
  <c r="BP3707" i="1" s="1"/>
  <c r="BQ3707" i="1" s="1"/>
  <c r="BN3709" i="1"/>
  <c r="BR3707" i="1"/>
  <c r="BO3709" i="1" l="1"/>
  <c r="BP3708" i="1" s="1"/>
  <c r="BQ3708" i="1" s="1"/>
  <c r="BN3710" i="1"/>
  <c r="BR3708" i="1"/>
  <c r="BO3710" i="1" l="1"/>
  <c r="BP3709" i="1" s="1"/>
  <c r="BQ3709" i="1" s="1"/>
  <c r="BN3711" i="1"/>
  <c r="BR3709" i="1"/>
  <c r="BO3711" i="1" l="1"/>
  <c r="BP3710" i="1" s="1"/>
  <c r="BQ3710" i="1" s="1"/>
  <c r="BN3712" i="1"/>
  <c r="BR3710" i="1"/>
  <c r="BO3712" i="1" l="1"/>
  <c r="BP3711" i="1" s="1"/>
  <c r="BQ3711" i="1" s="1"/>
  <c r="BN3713" i="1"/>
  <c r="BR3711" i="1"/>
  <c r="BO3713" i="1" l="1"/>
  <c r="BP3712" i="1" s="1"/>
  <c r="BQ3712" i="1" s="1"/>
  <c r="BN3714" i="1"/>
  <c r="BR3712" i="1"/>
  <c r="BO3714" i="1" l="1"/>
  <c r="BP3713" i="1" s="1"/>
  <c r="BQ3713" i="1" s="1"/>
  <c r="BN3715" i="1"/>
  <c r="BR3713" i="1"/>
  <c r="BO3715" i="1" l="1"/>
  <c r="BP3714" i="1" s="1"/>
  <c r="BQ3714" i="1" s="1"/>
  <c r="BN3716" i="1"/>
  <c r="BR3714" i="1"/>
  <c r="BO3716" i="1" l="1"/>
  <c r="BP3715" i="1" s="1"/>
  <c r="BQ3715" i="1" s="1"/>
  <c r="BN3717" i="1"/>
  <c r="BR3715" i="1"/>
  <c r="BO3717" i="1" l="1"/>
  <c r="BP3716" i="1" s="1"/>
  <c r="BQ3716" i="1" s="1"/>
  <c r="BN3718" i="1"/>
  <c r="BR3716" i="1"/>
  <c r="BO3718" i="1" l="1"/>
  <c r="BP3717" i="1" s="1"/>
  <c r="BQ3717" i="1" s="1"/>
  <c r="BN3719" i="1"/>
  <c r="BR3717" i="1"/>
  <c r="BO3719" i="1" l="1"/>
  <c r="BP3718" i="1" s="1"/>
  <c r="BQ3718" i="1" s="1"/>
  <c r="BN3720" i="1"/>
  <c r="BR3718" i="1"/>
  <c r="BO3720" i="1" l="1"/>
  <c r="BP3719" i="1" s="1"/>
  <c r="BQ3719" i="1" s="1"/>
  <c r="BN3721" i="1"/>
  <c r="BR3719" i="1"/>
  <c r="BO3721" i="1" l="1"/>
  <c r="BP3720" i="1" s="1"/>
  <c r="BQ3720" i="1" s="1"/>
  <c r="BN3722" i="1"/>
  <c r="BR3720" i="1"/>
  <c r="BO3722" i="1" l="1"/>
  <c r="BP3721" i="1" s="1"/>
  <c r="BQ3721" i="1" s="1"/>
  <c r="BN3723" i="1"/>
  <c r="BR3721" i="1"/>
  <c r="BO3723" i="1" l="1"/>
  <c r="BP3722" i="1" s="1"/>
  <c r="BQ3722" i="1" s="1"/>
  <c r="BN3724" i="1"/>
  <c r="BR3722" i="1"/>
  <c r="BO3724" i="1" l="1"/>
  <c r="BP3723" i="1" s="1"/>
  <c r="BQ3723" i="1" s="1"/>
  <c r="BN3725" i="1"/>
  <c r="BR3723" i="1"/>
  <c r="BO3725" i="1" l="1"/>
  <c r="BP3724" i="1" s="1"/>
  <c r="BQ3724" i="1" s="1"/>
  <c r="BN3726" i="1"/>
  <c r="BR3724" i="1"/>
  <c r="BO3726" i="1" l="1"/>
  <c r="BP3725" i="1" s="1"/>
  <c r="BQ3725" i="1" s="1"/>
  <c r="BN3727" i="1"/>
  <c r="BR3725" i="1"/>
  <c r="BO3727" i="1" l="1"/>
  <c r="BP3726" i="1" s="1"/>
  <c r="BQ3726" i="1" s="1"/>
  <c r="BN3728" i="1"/>
  <c r="BR3726" i="1"/>
  <c r="BO3728" i="1" l="1"/>
  <c r="BP3727" i="1" s="1"/>
  <c r="BQ3727" i="1" s="1"/>
  <c r="BN3729" i="1"/>
  <c r="BR3727" i="1"/>
  <c r="BO3729" i="1" l="1"/>
  <c r="BP3728" i="1" s="1"/>
  <c r="BQ3728" i="1" s="1"/>
  <c r="BN3730" i="1"/>
  <c r="BR3728" i="1"/>
  <c r="BO3730" i="1" l="1"/>
  <c r="BP3729" i="1" s="1"/>
  <c r="BQ3729" i="1" s="1"/>
  <c r="BN3731" i="1"/>
  <c r="BR3729" i="1"/>
  <c r="BO3731" i="1" l="1"/>
  <c r="BP3730" i="1" s="1"/>
  <c r="BQ3730" i="1" s="1"/>
  <c r="BN3732" i="1"/>
  <c r="BR3730" i="1"/>
  <c r="BO3732" i="1" l="1"/>
  <c r="BP3731" i="1" s="1"/>
  <c r="BQ3731" i="1" s="1"/>
  <c r="BN3733" i="1"/>
  <c r="BR3731" i="1"/>
  <c r="BO3733" i="1" l="1"/>
  <c r="BP3732" i="1" s="1"/>
  <c r="BQ3732" i="1" s="1"/>
  <c r="BN3734" i="1"/>
  <c r="BR3732" i="1"/>
  <c r="BO3734" i="1" l="1"/>
  <c r="BP3733" i="1" s="1"/>
  <c r="BQ3733" i="1" s="1"/>
  <c r="BN3735" i="1"/>
  <c r="BR3733" i="1"/>
  <c r="BO3735" i="1" l="1"/>
  <c r="BP3734" i="1" s="1"/>
  <c r="BQ3734" i="1" s="1"/>
  <c r="BN3736" i="1"/>
  <c r="BR3734" i="1"/>
  <c r="BO3736" i="1" l="1"/>
  <c r="BP3735" i="1" s="1"/>
  <c r="BQ3735" i="1" s="1"/>
  <c r="BN3737" i="1"/>
  <c r="BR3735" i="1"/>
  <c r="BO3737" i="1" l="1"/>
  <c r="BP3736" i="1" s="1"/>
  <c r="BQ3736" i="1" s="1"/>
  <c r="BN3738" i="1"/>
  <c r="BR3736" i="1"/>
  <c r="BO3738" i="1" l="1"/>
  <c r="BP3737" i="1" s="1"/>
  <c r="BQ3737" i="1" s="1"/>
  <c r="BN3739" i="1"/>
  <c r="BR3737" i="1"/>
  <c r="BO3739" i="1" l="1"/>
  <c r="BP3738" i="1" s="1"/>
  <c r="BQ3738" i="1" s="1"/>
  <c r="BN3740" i="1"/>
  <c r="BR3738" i="1"/>
  <c r="BO3740" i="1" l="1"/>
  <c r="BP3739" i="1" s="1"/>
  <c r="BQ3739" i="1" s="1"/>
  <c r="BN3741" i="1"/>
  <c r="BR3739" i="1"/>
  <c r="BO3741" i="1" l="1"/>
  <c r="BP3740" i="1" s="1"/>
  <c r="BQ3740" i="1" s="1"/>
  <c r="BN3742" i="1"/>
  <c r="BR3740" i="1"/>
  <c r="BO3742" i="1" l="1"/>
  <c r="BP3741" i="1" s="1"/>
  <c r="BQ3741" i="1" s="1"/>
  <c r="BN3743" i="1"/>
  <c r="BR3741" i="1"/>
  <c r="BO3743" i="1" l="1"/>
  <c r="BP3742" i="1" s="1"/>
  <c r="BQ3742" i="1" s="1"/>
  <c r="BN3744" i="1"/>
  <c r="BR3742" i="1"/>
  <c r="BO3744" i="1" l="1"/>
  <c r="BP3743" i="1" s="1"/>
  <c r="BQ3743" i="1" s="1"/>
  <c r="BN3745" i="1"/>
  <c r="BR3743" i="1"/>
  <c r="BO3745" i="1" l="1"/>
  <c r="BP3744" i="1" s="1"/>
  <c r="BQ3744" i="1" s="1"/>
  <c r="BN3746" i="1"/>
  <c r="BR3744" i="1"/>
  <c r="BO3746" i="1" l="1"/>
  <c r="BP3745" i="1" s="1"/>
  <c r="BQ3745" i="1" s="1"/>
  <c r="BN3747" i="1"/>
  <c r="BR3745" i="1"/>
  <c r="BO3747" i="1" l="1"/>
  <c r="BP3746" i="1" s="1"/>
  <c r="BQ3746" i="1" s="1"/>
  <c r="BN3748" i="1"/>
  <c r="BR3746" i="1"/>
  <c r="BO3748" i="1" l="1"/>
  <c r="BP3747" i="1" s="1"/>
  <c r="BQ3747" i="1" s="1"/>
  <c r="BN3749" i="1"/>
  <c r="BR3747" i="1"/>
  <c r="BO3749" i="1" l="1"/>
  <c r="BP3748" i="1" s="1"/>
  <c r="BQ3748" i="1" s="1"/>
  <c r="BN3750" i="1"/>
  <c r="BR3748" i="1"/>
  <c r="BO3750" i="1" l="1"/>
  <c r="BP3749" i="1" s="1"/>
  <c r="BQ3749" i="1" s="1"/>
  <c r="BN3751" i="1"/>
  <c r="BR3749" i="1"/>
  <c r="BO3751" i="1" l="1"/>
  <c r="BP3750" i="1" s="1"/>
  <c r="BQ3750" i="1" s="1"/>
  <c r="BN3752" i="1"/>
  <c r="BR3750" i="1"/>
  <c r="BO3752" i="1" l="1"/>
  <c r="BP3751" i="1" s="1"/>
  <c r="BQ3751" i="1" s="1"/>
  <c r="BN3753" i="1"/>
  <c r="BR3751" i="1"/>
  <c r="BO3753" i="1" l="1"/>
  <c r="BP3752" i="1" s="1"/>
  <c r="BQ3752" i="1" s="1"/>
  <c r="BN3754" i="1"/>
  <c r="BR3752" i="1"/>
  <c r="BO3754" i="1" l="1"/>
  <c r="BP3753" i="1" s="1"/>
  <c r="BQ3753" i="1" s="1"/>
  <c r="BN3755" i="1"/>
  <c r="BR3753" i="1"/>
  <c r="BO3755" i="1" l="1"/>
  <c r="BP3754" i="1" s="1"/>
  <c r="BQ3754" i="1" s="1"/>
  <c r="BN3756" i="1"/>
  <c r="BR3754" i="1"/>
  <c r="BO3756" i="1" l="1"/>
  <c r="BP3755" i="1" s="1"/>
  <c r="BQ3755" i="1" s="1"/>
  <c r="BN3757" i="1"/>
  <c r="BR3755" i="1"/>
  <c r="BO3757" i="1" l="1"/>
  <c r="BP3756" i="1" s="1"/>
  <c r="BQ3756" i="1" s="1"/>
  <c r="BN3758" i="1"/>
  <c r="BR3756" i="1"/>
  <c r="BO3758" i="1" l="1"/>
  <c r="BP3757" i="1" s="1"/>
  <c r="BQ3757" i="1" s="1"/>
  <c r="BN3759" i="1"/>
  <c r="BR3757" i="1"/>
  <c r="BO3759" i="1" l="1"/>
  <c r="BP3758" i="1" s="1"/>
  <c r="BQ3758" i="1" s="1"/>
  <c r="BN3760" i="1"/>
  <c r="BR3758" i="1"/>
  <c r="BO3760" i="1" l="1"/>
  <c r="BP3759" i="1" s="1"/>
  <c r="BQ3759" i="1" s="1"/>
  <c r="BN3761" i="1"/>
  <c r="BR3759" i="1"/>
  <c r="BO3761" i="1" l="1"/>
  <c r="BP3760" i="1" s="1"/>
  <c r="BQ3760" i="1" s="1"/>
  <c r="BN3762" i="1"/>
  <c r="BR3760" i="1"/>
  <c r="BO3762" i="1" l="1"/>
  <c r="BP3761" i="1" s="1"/>
  <c r="BQ3761" i="1" s="1"/>
  <c r="BN3763" i="1"/>
  <c r="BR3761" i="1"/>
  <c r="BO3763" i="1" l="1"/>
  <c r="BP3762" i="1" s="1"/>
  <c r="BQ3762" i="1" s="1"/>
  <c r="BN3764" i="1"/>
  <c r="BR3762" i="1"/>
  <c r="BO3764" i="1" l="1"/>
  <c r="BP3763" i="1" s="1"/>
  <c r="BQ3763" i="1" s="1"/>
  <c r="BN3765" i="1"/>
  <c r="BR3763" i="1"/>
  <c r="BO3765" i="1" l="1"/>
  <c r="BP3764" i="1" s="1"/>
  <c r="BQ3764" i="1" s="1"/>
  <c r="BN3766" i="1"/>
  <c r="BR3764" i="1"/>
  <c r="BO3766" i="1" l="1"/>
  <c r="BP3765" i="1" s="1"/>
  <c r="BQ3765" i="1" s="1"/>
  <c r="BN3767" i="1"/>
  <c r="BR3765" i="1"/>
  <c r="BO3767" i="1" l="1"/>
  <c r="BP3766" i="1" s="1"/>
  <c r="BQ3766" i="1" s="1"/>
  <c r="BN3768" i="1"/>
  <c r="BR3766" i="1"/>
  <c r="BO3768" i="1" l="1"/>
  <c r="BP3767" i="1" s="1"/>
  <c r="BQ3767" i="1" s="1"/>
  <c r="BN3769" i="1"/>
  <c r="BR3767" i="1"/>
  <c r="BO3769" i="1" l="1"/>
  <c r="BP3768" i="1" s="1"/>
  <c r="BQ3768" i="1" s="1"/>
  <c r="BN3770" i="1"/>
  <c r="BR3768" i="1"/>
  <c r="BO3770" i="1" l="1"/>
  <c r="BP3769" i="1" s="1"/>
  <c r="BQ3769" i="1" s="1"/>
  <c r="BN3771" i="1"/>
  <c r="BR3769" i="1"/>
  <c r="BO3771" i="1" l="1"/>
  <c r="BP3770" i="1" s="1"/>
  <c r="BQ3770" i="1" s="1"/>
  <c r="BN3772" i="1"/>
  <c r="BR3770" i="1"/>
  <c r="BO3772" i="1" l="1"/>
  <c r="BP3771" i="1" s="1"/>
  <c r="BQ3771" i="1" s="1"/>
  <c r="BN3773" i="1"/>
  <c r="BR3771" i="1"/>
  <c r="BO3773" i="1" l="1"/>
  <c r="BP3772" i="1" s="1"/>
  <c r="BQ3772" i="1" s="1"/>
  <c r="BN3774" i="1"/>
  <c r="BR3772" i="1"/>
  <c r="BO3774" i="1" l="1"/>
  <c r="BP3773" i="1" s="1"/>
  <c r="BQ3773" i="1" s="1"/>
  <c r="BN3775" i="1"/>
  <c r="BR3773" i="1"/>
  <c r="BO3775" i="1" l="1"/>
  <c r="BP3774" i="1" s="1"/>
  <c r="BQ3774" i="1" s="1"/>
  <c r="BN3776" i="1"/>
  <c r="BR3774" i="1"/>
  <c r="BO3776" i="1" l="1"/>
  <c r="BP3775" i="1" s="1"/>
  <c r="BQ3775" i="1" s="1"/>
  <c r="BN3777" i="1"/>
  <c r="BR3775" i="1"/>
  <c r="BO3777" i="1" l="1"/>
  <c r="BP3776" i="1" s="1"/>
  <c r="BQ3776" i="1" s="1"/>
  <c r="BN3778" i="1"/>
  <c r="BR3776" i="1"/>
  <c r="BO3778" i="1" l="1"/>
  <c r="BP3777" i="1" s="1"/>
  <c r="BQ3777" i="1" s="1"/>
  <c r="BN3779" i="1"/>
  <c r="BR3777" i="1"/>
  <c r="BO3779" i="1" l="1"/>
  <c r="BP3778" i="1" s="1"/>
  <c r="BQ3778" i="1" s="1"/>
  <c r="BN3780" i="1"/>
  <c r="BR3778" i="1"/>
  <c r="BO3780" i="1" l="1"/>
  <c r="BP3779" i="1" s="1"/>
  <c r="BQ3779" i="1" s="1"/>
  <c r="BN3781" i="1"/>
  <c r="BR3779" i="1"/>
  <c r="BO3781" i="1" l="1"/>
  <c r="BP3780" i="1" s="1"/>
  <c r="BQ3780" i="1" s="1"/>
  <c r="BN3782" i="1"/>
  <c r="BR3780" i="1"/>
  <c r="BO3782" i="1" l="1"/>
  <c r="BP3781" i="1" s="1"/>
  <c r="BQ3781" i="1" s="1"/>
  <c r="BN3783" i="1"/>
  <c r="BR3781" i="1"/>
  <c r="BO3783" i="1" l="1"/>
  <c r="BP3782" i="1" s="1"/>
  <c r="BQ3782" i="1" s="1"/>
  <c r="BN3784" i="1"/>
  <c r="BR3782" i="1"/>
  <c r="BO3784" i="1" l="1"/>
  <c r="BP3783" i="1" s="1"/>
  <c r="BQ3783" i="1" s="1"/>
  <c r="BN3785" i="1"/>
  <c r="BR3783" i="1"/>
  <c r="BO3785" i="1" l="1"/>
  <c r="BP3784" i="1" s="1"/>
  <c r="BQ3784" i="1" s="1"/>
  <c r="BN3786" i="1"/>
  <c r="BR3784" i="1"/>
  <c r="BO3786" i="1" l="1"/>
  <c r="BP3785" i="1" s="1"/>
  <c r="BQ3785" i="1" s="1"/>
  <c r="BN3787" i="1"/>
  <c r="BR3785" i="1"/>
  <c r="BO3787" i="1" l="1"/>
  <c r="BP3786" i="1" s="1"/>
  <c r="BQ3786" i="1" s="1"/>
  <c r="BN3788" i="1"/>
  <c r="BR3786" i="1"/>
  <c r="BO3788" i="1" l="1"/>
  <c r="BP3787" i="1" s="1"/>
  <c r="BQ3787" i="1" s="1"/>
  <c r="BN3789" i="1"/>
  <c r="BR3787" i="1"/>
  <c r="BO3789" i="1" l="1"/>
  <c r="BP3788" i="1" s="1"/>
  <c r="BQ3788" i="1" s="1"/>
  <c r="BN3790" i="1"/>
  <c r="BR3788" i="1"/>
  <c r="BO3790" i="1" l="1"/>
  <c r="BP3789" i="1" s="1"/>
  <c r="BQ3789" i="1" s="1"/>
  <c r="BN3791" i="1"/>
  <c r="BR3789" i="1"/>
  <c r="BO3791" i="1" l="1"/>
  <c r="BP3790" i="1" s="1"/>
  <c r="BQ3790" i="1" s="1"/>
  <c r="BN3792" i="1"/>
  <c r="BR3790" i="1"/>
  <c r="BO3792" i="1" l="1"/>
  <c r="BP3791" i="1" s="1"/>
  <c r="BQ3791" i="1" s="1"/>
  <c r="BN3793" i="1"/>
  <c r="BR3791" i="1"/>
  <c r="BO3793" i="1" l="1"/>
  <c r="BP3792" i="1" s="1"/>
  <c r="BQ3792" i="1" s="1"/>
  <c r="BN3794" i="1"/>
  <c r="BR3792" i="1"/>
  <c r="BO3794" i="1" l="1"/>
  <c r="BP3793" i="1" s="1"/>
  <c r="BQ3793" i="1" s="1"/>
  <c r="BN3795" i="1"/>
  <c r="BR3793" i="1"/>
  <c r="BO3795" i="1" l="1"/>
  <c r="BP3794" i="1" s="1"/>
  <c r="BQ3794" i="1" s="1"/>
  <c r="BN3796" i="1"/>
  <c r="BR3794" i="1"/>
  <c r="BO3796" i="1" l="1"/>
  <c r="BP3795" i="1" s="1"/>
  <c r="BQ3795" i="1" s="1"/>
  <c r="BN3797" i="1"/>
  <c r="BR3795" i="1"/>
  <c r="BO3797" i="1" l="1"/>
  <c r="BP3796" i="1" s="1"/>
  <c r="BQ3796" i="1" s="1"/>
  <c r="BN3798" i="1"/>
  <c r="BR3796" i="1"/>
  <c r="BO3798" i="1" l="1"/>
  <c r="BP3797" i="1" s="1"/>
  <c r="BQ3797" i="1" s="1"/>
  <c r="BN3799" i="1"/>
  <c r="BR3797" i="1"/>
  <c r="BO3799" i="1" l="1"/>
  <c r="BP3798" i="1" s="1"/>
  <c r="BQ3798" i="1" s="1"/>
  <c r="BN3800" i="1"/>
  <c r="BR3798" i="1"/>
  <c r="BO3800" i="1" l="1"/>
  <c r="BP3799" i="1" s="1"/>
  <c r="BQ3799" i="1" s="1"/>
  <c r="BN3801" i="1"/>
  <c r="BR3799" i="1"/>
  <c r="BO3801" i="1" l="1"/>
  <c r="BP3800" i="1" s="1"/>
  <c r="BQ3800" i="1" s="1"/>
  <c r="BN3802" i="1"/>
  <c r="BR3800" i="1"/>
  <c r="BO3802" i="1" l="1"/>
  <c r="BP3801" i="1" s="1"/>
  <c r="BQ3801" i="1" s="1"/>
  <c r="BN3803" i="1"/>
  <c r="BR3801" i="1"/>
  <c r="BO3803" i="1" l="1"/>
  <c r="BP3802" i="1" s="1"/>
  <c r="BQ3802" i="1" s="1"/>
  <c r="BN3804" i="1"/>
  <c r="BR3802" i="1"/>
  <c r="BO3804" i="1" l="1"/>
  <c r="BP3803" i="1" s="1"/>
  <c r="BQ3803" i="1" s="1"/>
  <c r="BN3805" i="1"/>
  <c r="BR3803" i="1"/>
  <c r="BO3805" i="1" l="1"/>
  <c r="BP3804" i="1" s="1"/>
  <c r="BQ3804" i="1" s="1"/>
  <c r="BN3806" i="1"/>
  <c r="BR3804" i="1"/>
  <c r="BO3806" i="1" l="1"/>
  <c r="BP3805" i="1" s="1"/>
  <c r="BQ3805" i="1" s="1"/>
  <c r="BN3807" i="1"/>
  <c r="BR3805" i="1"/>
  <c r="BO3807" i="1" l="1"/>
  <c r="BP3806" i="1" s="1"/>
  <c r="BQ3806" i="1" s="1"/>
  <c r="BN3808" i="1"/>
  <c r="BR3806" i="1"/>
  <c r="BO3808" i="1" l="1"/>
  <c r="BP3807" i="1" s="1"/>
  <c r="BQ3807" i="1" s="1"/>
  <c r="BN3809" i="1"/>
  <c r="BR3807" i="1"/>
  <c r="BO3809" i="1" l="1"/>
  <c r="BP3808" i="1" s="1"/>
  <c r="BQ3808" i="1" s="1"/>
  <c r="BN3810" i="1"/>
  <c r="BR3808" i="1"/>
  <c r="BO3810" i="1" l="1"/>
  <c r="BP3809" i="1" s="1"/>
  <c r="BQ3809" i="1" s="1"/>
  <c r="BN3811" i="1"/>
  <c r="BR3809" i="1"/>
  <c r="BO3811" i="1" l="1"/>
  <c r="BP3810" i="1" s="1"/>
  <c r="BQ3810" i="1" s="1"/>
  <c r="BN3812" i="1"/>
  <c r="BR3810" i="1"/>
  <c r="BO3812" i="1" l="1"/>
  <c r="BP3811" i="1" s="1"/>
  <c r="BQ3811" i="1" s="1"/>
  <c r="BN3813" i="1"/>
  <c r="BR3811" i="1"/>
  <c r="BO3813" i="1" l="1"/>
  <c r="BP3812" i="1" s="1"/>
  <c r="BQ3812" i="1" s="1"/>
  <c r="BN3814" i="1"/>
  <c r="BR3812" i="1"/>
  <c r="BO3814" i="1" l="1"/>
  <c r="BP3813" i="1" s="1"/>
  <c r="BQ3813" i="1" s="1"/>
  <c r="BN3815" i="1"/>
  <c r="BR3813" i="1"/>
  <c r="BO3815" i="1" l="1"/>
  <c r="BP3814" i="1" s="1"/>
  <c r="BQ3814" i="1" s="1"/>
  <c r="BN3816" i="1"/>
  <c r="BR3814" i="1"/>
  <c r="BO3816" i="1" l="1"/>
  <c r="BP3815" i="1" s="1"/>
  <c r="BQ3815" i="1" s="1"/>
  <c r="BN3817" i="1"/>
  <c r="BR3815" i="1"/>
  <c r="BO3817" i="1" l="1"/>
  <c r="BP3816" i="1" s="1"/>
  <c r="BQ3816" i="1" s="1"/>
  <c r="BN3818" i="1"/>
  <c r="BR3816" i="1"/>
  <c r="BO3818" i="1" l="1"/>
  <c r="BP3817" i="1" s="1"/>
  <c r="BQ3817" i="1" s="1"/>
  <c r="BN3819" i="1"/>
  <c r="BR3817" i="1"/>
  <c r="BO3819" i="1" l="1"/>
  <c r="BP3818" i="1" s="1"/>
  <c r="BQ3818" i="1" s="1"/>
  <c r="BN3820" i="1"/>
  <c r="BR3818" i="1"/>
  <c r="BO3820" i="1" l="1"/>
  <c r="BP3819" i="1" s="1"/>
  <c r="BQ3819" i="1" s="1"/>
  <c r="BN3821" i="1"/>
  <c r="BR3819" i="1"/>
  <c r="BO3821" i="1" l="1"/>
  <c r="BP3820" i="1" s="1"/>
  <c r="BQ3820" i="1" s="1"/>
  <c r="BN3822" i="1"/>
  <c r="BR3820" i="1"/>
  <c r="BO3822" i="1" l="1"/>
  <c r="BP3821" i="1" s="1"/>
  <c r="BQ3821" i="1" s="1"/>
  <c r="BN3823" i="1"/>
  <c r="BR3821" i="1"/>
  <c r="BO3823" i="1" l="1"/>
  <c r="BP3822" i="1" s="1"/>
  <c r="BQ3822" i="1" s="1"/>
  <c r="BN3824" i="1"/>
  <c r="BR3822" i="1"/>
  <c r="BO3824" i="1" l="1"/>
  <c r="BP3823" i="1" s="1"/>
  <c r="BQ3823" i="1" s="1"/>
  <c r="BN3825" i="1"/>
  <c r="BR3823" i="1"/>
  <c r="BO3825" i="1" l="1"/>
  <c r="BP3824" i="1" s="1"/>
  <c r="BQ3824" i="1" s="1"/>
  <c r="BN3826" i="1"/>
  <c r="BR3824" i="1"/>
  <c r="BO3826" i="1" l="1"/>
  <c r="BP3825" i="1" s="1"/>
  <c r="BQ3825" i="1" s="1"/>
  <c r="BN3827" i="1"/>
  <c r="BR3825" i="1"/>
  <c r="BO3827" i="1" l="1"/>
  <c r="BP3826" i="1" s="1"/>
  <c r="BQ3826" i="1" s="1"/>
  <c r="BN3828" i="1"/>
  <c r="BR3826" i="1"/>
  <c r="BO3828" i="1" l="1"/>
  <c r="BP3827" i="1" s="1"/>
  <c r="BQ3827" i="1" s="1"/>
  <c r="BN3829" i="1"/>
  <c r="BR3827" i="1"/>
  <c r="BO3829" i="1" l="1"/>
  <c r="BP3828" i="1" s="1"/>
  <c r="BQ3828" i="1" s="1"/>
  <c r="BN3830" i="1"/>
  <c r="BR3828" i="1"/>
  <c r="BO3830" i="1" l="1"/>
  <c r="BP3829" i="1" s="1"/>
  <c r="BQ3829" i="1" s="1"/>
  <c r="BN3831" i="1"/>
  <c r="BR3829" i="1"/>
  <c r="BO3831" i="1" l="1"/>
  <c r="BP3830" i="1" s="1"/>
  <c r="BQ3830" i="1" s="1"/>
  <c r="BN3832" i="1"/>
  <c r="BR3830" i="1"/>
  <c r="BO3832" i="1" l="1"/>
  <c r="BP3831" i="1" s="1"/>
  <c r="BQ3831" i="1" s="1"/>
  <c r="BN3833" i="1"/>
  <c r="BR3831" i="1"/>
  <c r="BO3833" i="1" l="1"/>
  <c r="BP3832" i="1" s="1"/>
  <c r="BQ3832" i="1" s="1"/>
  <c r="BN3834" i="1"/>
  <c r="BR3832" i="1"/>
  <c r="BO3834" i="1" l="1"/>
  <c r="BP3833" i="1" s="1"/>
  <c r="BQ3833" i="1" s="1"/>
  <c r="BN3835" i="1"/>
  <c r="BR3833" i="1"/>
  <c r="BO3835" i="1" l="1"/>
  <c r="BP3834" i="1" s="1"/>
  <c r="BQ3834" i="1" s="1"/>
  <c r="BN3836" i="1"/>
  <c r="BR3834" i="1"/>
  <c r="BO3836" i="1" l="1"/>
  <c r="BP3835" i="1" s="1"/>
  <c r="BQ3835" i="1" s="1"/>
  <c r="BN3837" i="1"/>
  <c r="BR3835" i="1"/>
  <c r="BO3837" i="1" l="1"/>
  <c r="BP3836" i="1" s="1"/>
  <c r="BQ3836" i="1" s="1"/>
  <c r="BN3838" i="1"/>
  <c r="BR3836" i="1"/>
  <c r="BO3838" i="1" l="1"/>
  <c r="BP3837" i="1" s="1"/>
  <c r="BQ3837" i="1" s="1"/>
  <c r="BN3839" i="1"/>
  <c r="BR3837" i="1"/>
  <c r="BO3839" i="1" l="1"/>
  <c r="BP3838" i="1" s="1"/>
  <c r="BQ3838" i="1" s="1"/>
  <c r="BN3840" i="1"/>
  <c r="BR3838" i="1"/>
  <c r="BO3840" i="1" l="1"/>
  <c r="BP3839" i="1" s="1"/>
  <c r="BQ3839" i="1" s="1"/>
  <c r="BN3841" i="1"/>
  <c r="BR3839" i="1"/>
  <c r="BO3841" i="1" l="1"/>
  <c r="BP3840" i="1" s="1"/>
  <c r="BQ3840" i="1" s="1"/>
  <c r="BN3842" i="1"/>
  <c r="BR3840" i="1"/>
  <c r="BO3842" i="1" l="1"/>
  <c r="BP3841" i="1" s="1"/>
  <c r="BQ3841" i="1" s="1"/>
  <c r="BN3843" i="1"/>
  <c r="BR3841" i="1"/>
  <c r="BO3843" i="1" l="1"/>
  <c r="BP3842" i="1" s="1"/>
  <c r="BQ3842" i="1" s="1"/>
  <c r="BN3844" i="1"/>
  <c r="BR3842" i="1"/>
  <c r="BO3844" i="1" l="1"/>
  <c r="BP3843" i="1" s="1"/>
  <c r="BQ3843" i="1" s="1"/>
  <c r="BN3845" i="1"/>
  <c r="BR3843" i="1"/>
  <c r="BO3845" i="1" l="1"/>
  <c r="BP3844" i="1" s="1"/>
  <c r="BQ3844" i="1" s="1"/>
  <c r="BN3846" i="1"/>
  <c r="BR3844" i="1"/>
  <c r="BO3846" i="1" l="1"/>
  <c r="BP3845" i="1" s="1"/>
  <c r="BQ3845" i="1" s="1"/>
  <c r="BN3847" i="1"/>
  <c r="BR3845" i="1"/>
  <c r="BO3847" i="1" l="1"/>
  <c r="BP3846" i="1" s="1"/>
  <c r="BQ3846" i="1" s="1"/>
  <c r="BN3848" i="1"/>
  <c r="BR3846" i="1"/>
  <c r="BO3848" i="1" l="1"/>
  <c r="BP3847" i="1" s="1"/>
  <c r="BQ3847" i="1" s="1"/>
  <c r="BN3849" i="1"/>
  <c r="BR3847" i="1"/>
  <c r="BO3849" i="1" l="1"/>
  <c r="BP3848" i="1" s="1"/>
  <c r="BQ3848" i="1" s="1"/>
  <c r="BN3850" i="1"/>
  <c r="BR3848" i="1"/>
  <c r="BN3851" i="1" l="1"/>
  <c r="BO3850" i="1"/>
  <c r="BP3849" i="1" s="1"/>
  <c r="BQ3849" i="1" s="1"/>
  <c r="BR3849" i="1"/>
  <c r="BR3850" i="1" l="1"/>
  <c r="BO3851" i="1"/>
  <c r="BN3852" i="1"/>
  <c r="BO3852" i="1" l="1"/>
  <c r="BP3851" i="1" s="1"/>
  <c r="BQ3851" i="1" s="1"/>
  <c r="BN3853" i="1"/>
  <c r="BR3851" i="1"/>
  <c r="BP3850" i="1"/>
  <c r="BQ3850" i="1" s="1"/>
  <c r="BO3853" i="1" l="1"/>
  <c r="BP3852" i="1" s="1"/>
  <c r="BQ3852" i="1" s="1"/>
  <c r="BN3854" i="1"/>
  <c r="BR3852" i="1"/>
  <c r="BO3854" i="1" l="1"/>
  <c r="BP3853" i="1" s="1"/>
  <c r="BQ3853" i="1" s="1"/>
  <c r="BN3855" i="1"/>
  <c r="BR3853" i="1"/>
  <c r="BO3855" i="1" l="1"/>
  <c r="BP3854" i="1" s="1"/>
  <c r="BQ3854" i="1" s="1"/>
  <c r="BN3856" i="1"/>
  <c r="BR3854" i="1"/>
  <c r="BO3856" i="1" l="1"/>
  <c r="BP3855" i="1" s="1"/>
  <c r="BQ3855" i="1" s="1"/>
  <c r="BN3857" i="1"/>
  <c r="BR3855" i="1"/>
  <c r="BO3857" i="1" l="1"/>
  <c r="BP3856" i="1" s="1"/>
  <c r="BQ3856" i="1" s="1"/>
  <c r="BN3858" i="1"/>
  <c r="BR3856" i="1"/>
  <c r="BO3858" i="1" l="1"/>
  <c r="BP3857" i="1" s="1"/>
  <c r="BQ3857" i="1" s="1"/>
  <c r="BN3859" i="1"/>
  <c r="BR3857" i="1"/>
  <c r="BO3859" i="1" l="1"/>
  <c r="BP3858" i="1" s="1"/>
  <c r="BQ3858" i="1" s="1"/>
  <c r="BN3860" i="1"/>
  <c r="BR3858" i="1"/>
  <c r="BO3860" i="1" l="1"/>
  <c r="BP3859" i="1" s="1"/>
  <c r="BQ3859" i="1" s="1"/>
  <c r="BN3861" i="1"/>
  <c r="BR3859" i="1"/>
  <c r="BO3861" i="1" l="1"/>
  <c r="BP3860" i="1" s="1"/>
  <c r="BQ3860" i="1" s="1"/>
  <c r="BN3862" i="1"/>
  <c r="BR3860" i="1"/>
  <c r="BO3862" i="1" l="1"/>
  <c r="BP3861" i="1" s="1"/>
  <c r="BQ3861" i="1" s="1"/>
  <c r="BN3863" i="1"/>
  <c r="BR3861" i="1"/>
  <c r="BO3863" i="1" l="1"/>
  <c r="BP3862" i="1" s="1"/>
  <c r="BQ3862" i="1" s="1"/>
  <c r="BN3864" i="1"/>
  <c r="BR3862" i="1"/>
  <c r="BO3864" i="1" l="1"/>
  <c r="BP3863" i="1" s="1"/>
  <c r="BQ3863" i="1" s="1"/>
  <c r="BN3865" i="1"/>
  <c r="BR3863" i="1"/>
  <c r="BO3865" i="1" l="1"/>
  <c r="BP3864" i="1" s="1"/>
  <c r="BQ3864" i="1" s="1"/>
  <c r="BN3866" i="1"/>
  <c r="BR3864" i="1"/>
  <c r="BO3866" i="1" l="1"/>
  <c r="BP3865" i="1" s="1"/>
  <c r="BQ3865" i="1" s="1"/>
  <c r="BN3867" i="1"/>
  <c r="BR3865" i="1"/>
  <c r="BO3867" i="1" l="1"/>
  <c r="BP3866" i="1" s="1"/>
  <c r="BQ3866" i="1" s="1"/>
  <c r="BN3868" i="1"/>
  <c r="BR3866" i="1"/>
  <c r="BO3868" i="1" l="1"/>
  <c r="BP3867" i="1" s="1"/>
  <c r="BQ3867" i="1" s="1"/>
  <c r="BN3869" i="1"/>
  <c r="BR3867" i="1"/>
  <c r="BO3869" i="1" l="1"/>
  <c r="BP3868" i="1" s="1"/>
  <c r="BQ3868" i="1" s="1"/>
  <c r="BN3870" i="1"/>
  <c r="BR3868" i="1"/>
  <c r="BO3870" i="1" l="1"/>
  <c r="BP3869" i="1" s="1"/>
  <c r="BQ3869" i="1" s="1"/>
  <c r="BN3871" i="1"/>
  <c r="BR3869" i="1"/>
  <c r="BO3871" i="1" l="1"/>
  <c r="BP3870" i="1" s="1"/>
  <c r="BQ3870" i="1" s="1"/>
  <c r="BN3872" i="1"/>
  <c r="BR3870" i="1"/>
  <c r="BO3872" i="1" l="1"/>
  <c r="BP3871" i="1" s="1"/>
  <c r="BQ3871" i="1" s="1"/>
  <c r="BN3873" i="1"/>
  <c r="BR3871" i="1"/>
  <c r="BO3873" i="1" l="1"/>
  <c r="BP3872" i="1" s="1"/>
  <c r="BQ3872" i="1" s="1"/>
  <c r="BN3874" i="1"/>
  <c r="BR3872" i="1"/>
  <c r="BO3874" i="1" l="1"/>
  <c r="BP3873" i="1" s="1"/>
  <c r="BQ3873" i="1" s="1"/>
  <c r="BN3875" i="1"/>
  <c r="BR3873" i="1"/>
  <c r="BO3875" i="1" l="1"/>
  <c r="BP3874" i="1" s="1"/>
  <c r="BQ3874" i="1" s="1"/>
  <c r="BN3876" i="1"/>
  <c r="BR3874" i="1"/>
  <c r="BO3876" i="1" l="1"/>
  <c r="BP3875" i="1" s="1"/>
  <c r="BQ3875" i="1" s="1"/>
  <c r="BN3877" i="1"/>
  <c r="BR3875" i="1"/>
  <c r="BO3877" i="1" l="1"/>
  <c r="BP3876" i="1" s="1"/>
  <c r="BQ3876" i="1" s="1"/>
  <c r="BN3878" i="1"/>
  <c r="BR3876" i="1"/>
  <c r="BO3878" i="1" l="1"/>
  <c r="BP3877" i="1" s="1"/>
  <c r="BQ3877" i="1" s="1"/>
  <c r="BN3879" i="1"/>
  <c r="BR3877" i="1"/>
  <c r="BO3879" i="1" l="1"/>
  <c r="BP3878" i="1" s="1"/>
  <c r="BQ3878" i="1" s="1"/>
  <c r="BN3880" i="1"/>
  <c r="BR3878" i="1"/>
  <c r="BO3880" i="1" l="1"/>
  <c r="BP3879" i="1" s="1"/>
  <c r="BQ3879" i="1" s="1"/>
  <c r="BN3881" i="1"/>
  <c r="BR3879" i="1"/>
  <c r="BO3881" i="1" l="1"/>
  <c r="BP3880" i="1" s="1"/>
  <c r="BQ3880" i="1" s="1"/>
  <c r="BN3882" i="1"/>
  <c r="BR3880" i="1"/>
  <c r="BO3882" i="1" l="1"/>
  <c r="BP3881" i="1" s="1"/>
  <c r="BQ3881" i="1" s="1"/>
  <c r="BN3883" i="1"/>
  <c r="BR3881" i="1"/>
  <c r="BO3883" i="1" l="1"/>
  <c r="BP3882" i="1" s="1"/>
  <c r="BQ3882" i="1" s="1"/>
  <c r="BN3884" i="1"/>
  <c r="BR3882" i="1"/>
  <c r="BO3884" i="1" l="1"/>
  <c r="BP3883" i="1" s="1"/>
  <c r="BQ3883" i="1" s="1"/>
  <c r="BN3885" i="1"/>
  <c r="BR3883" i="1"/>
  <c r="BO3885" i="1" l="1"/>
  <c r="BP3884" i="1" s="1"/>
  <c r="BQ3884" i="1" s="1"/>
  <c r="BN3886" i="1"/>
  <c r="BR3884" i="1"/>
  <c r="BO3886" i="1" l="1"/>
  <c r="BP3885" i="1" s="1"/>
  <c r="BQ3885" i="1" s="1"/>
  <c r="BN3887" i="1"/>
  <c r="BR3885" i="1"/>
  <c r="BO3887" i="1" l="1"/>
  <c r="BP3886" i="1" s="1"/>
  <c r="BQ3886" i="1" s="1"/>
  <c r="BN3888" i="1"/>
  <c r="BR3886" i="1"/>
  <c r="BO3888" i="1" l="1"/>
  <c r="BP3887" i="1" s="1"/>
  <c r="BQ3887" i="1" s="1"/>
  <c r="BN3889" i="1"/>
  <c r="BR3887" i="1"/>
  <c r="BO3889" i="1" l="1"/>
  <c r="BP3888" i="1" s="1"/>
  <c r="BQ3888" i="1" s="1"/>
  <c r="BN3890" i="1"/>
  <c r="BR3888" i="1"/>
  <c r="BO3890" i="1" l="1"/>
  <c r="BP3889" i="1" s="1"/>
  <c r="BQ3889" i="1" s="1"/>
  <c r="BN3891" i="1"/>
  <c r="BR3889" i="1"/>
  <c r="BO3891" i="1" l="1"/>
  <c r="BP3890" i="1" s="1"/>
  <c r="BQ3890" i="1" s="1"/>
  <c r="BN3892" i="1"/>
  <c r="BR3890" i="1"/>
  <c r="BO3892" i="1" l="1"/>
  <c r="BP3891" i="1" s="1"/>
  <c r="BQ3891" i="1" s="1"/>
  <c r="BN3893" i="1"/>
  <c r="BR3891" i="1"/>
  <c r="BO3893" i="1" l="1"/>
  <c r="BP3892" i="1" s="1"/>
  <c r="BQ3892" i="1" s="1"/>
  <c r="BN3894" i="1"/>
  <c r="BR3892" i="1"/>
  <c r="BO3894" i="1" l="1"/>
  <c r="BP3893" i="1" s="1"/>
  <c r="BQ3893" i="1" s="1"/>
  <c r="BN3895" i="1"/>
  <c r="BR3893" i="1"/>
  <c r="BO3895" i="1" l="1"/>
  <c r="BP3894" i="1" s="1"/>
  <c r="BQ3894" i="1" s="1"/>
  <c r="BN3896" i="1"/>
  <c r="BR3894" i="1"/>
  <c r="BO3896" i="1" l="1"/>
  <c r="BP3895" i="1" s="1"/>
  <c r="BQ3895" i="1" s="1"/>
  <c r="BN3897" i="1"/>
  <c r="BR3895" i="1"/>
  <c r="BO3897" i="1" l="1"/>
  <c r="BP3896" i="1" s="1"/>
  <c r="BQ3896" i="1" s="1"/>
  <c r="BN3898" i="1"/>
  <c r="BR3896" i="1"/>
  <c r="BO3898" i="1" l="1"/>
  <c r="BP3897" i="1" s="1"/>
  <c r="BQ3897" i="1" s="1"/>
  <c r="BN3899" i="1"/>
  <c r="BR3897" i="1"/>
  <c r="BO3899" i="1" l="1"/>
  <c r="BP3898" i="1" s="1"/>
  <c r="BQ3898" i="1" s="1"/>
  <c r="BN3900" i="1"/>
  <c r="BR3898" i="1"/>
  <c r="BO3900" i="1" l="1"/>
  <c r="BP3899" i="1" s="1"/>
  <c r="BQ3899" i="1" s="1"/>
  <c r="BN3901" i="1"/>
  <c r="BR3899" i="1"/>
  <c r="BO3901" i="1" l="1"/>
  <c r="BP3900" i="1" s="1"/>
  <c r="BQ3900" i="1" s="1"/>
  <c r="BN3902" i="1"/>
  <c r="BR3900" i="1"/>
  <c r="BO3902" i="1" l="1"/>
  <c r="BP3901" i="1" s="1"/>
  <c r="BQ3901" i="1" s="1"/>
  <c r="BN3903" i="1"/>
  <c r="BR3901" i="1"/>
  <c r="BO3903" i="1" l="1"/>
  <c r="BP3902" i="1" s="1"/>
  <c r="BQ3902" i="1" s="1"/>
  <c r="BN3904" i="1"/>
  <c r="BR3902" i="1"/>
  <c r="BO3904" i="1" l="1"/>
  <c r="BP3903" i="1" s="1"/>
  <c r="BQ3903" i="1" s="1"/>
  <c r="BN3905" i="1"/>
  <c r="BR3903" i="1"/>
  <c r="BO3905" i="1" l="1"/>
  <c r="BP3904" i="1" s="1"/>
  <c r="BQ3904" i="1" s="1"/>
  <c r="BN3906" i="1"/>
  <c r="BR3904" i="1"/>
  <c r="BO3906" i="1" l="1"/>
  <c r="BP3905" i="1" s="1"/>
  <c r="BQ3905" i="1" s="1"/>
  <c r="BN3907" i="1"/>
  <c r="BR3905" i="1"/>
  <c r="BO3907" i="1" l="1"/>
  <c r="BP3906" i="1" s="1"/>
  <c r="BN3908" i="1"/>
  <c r="BR3906" i="1"/>
  <c r="BQ3906" i="1"/>
  <c r="BO3908" i="1" l="1"/>
  <c r="BP3907" i="1" s="1"/>
  <c r="BQ3907" i="1" s="1"/>
  <c r="BN3909" i="1"/>
  <c r="BR3907" i="1"/>
  <c r="BO3909" i="1" l="1"/>
  <c r="BP3908" i="1" s="1"/>
  <c r="BQ3908" i="1" s="1"/>
  <c r="BN3910" i="1"/>
  <c r="BR3908" i="1"/>
  <c r="BO3910" i="1" l="1"/>
  <c r="BN3911" i="1"/>
  <c r="BR3909" i="1"/>
  <c r="BP3909" i="1"/>
  <c r="BQ3909" i="1" s="1"/>
  <c r="BO3911" i="1" l="1"/>
  <c r="BP3910" i="1" s="1"/>
  <c r="BQ3910" i="1" s="1"/>
  <c r="BN3912" i="1"/>
  <c r="BR3910" i="1"/>
  <c r="BO3912" i="1" l="1"/>
  <c r="BP3911" i="1" s="1"/>
  <c r="BQ3911" i="1" s="1"/>
  <c r="BN3913" i="1"/>
  <c r="BR3911" i="1"/>
  <c r="BO3913" i="1" l="1"/>
  <c r="BP3912" i="1" s="1"/>
  <c r="BQ3912" i="1" s="1"/>
  <c r="BN3914" i="1"/>
  <c r="BR3912" i="1"/>
  <c r="BO3914" i="1" l="1"/>
  <c r="BP3913" i="1" s="1"/>
  <c r="BQ3913" i="1" s="1"/>
  <c r="BN3915" i="1"/>
  <c r="BR3913" i="1"/>
  <c r="BO3915" i="1" l="1"/>
  <c r="BP3914" i="1" s="1"/>
  <c r="BQ3914" i="1" s="1"/>
  <c r="BN3916" i="1"/>
  <c r="BR3914" i="1"/>
  <c r="BO3916" i="1" l="1"/>
  <c r="BP3915" i="1" s="1"/>
  <c r="BQ3915" i="1" s="1"/>
  <c r="BN3917" i="1"/>
  <c r="BR3915" i="1"/>
  <c r="BO3917" i="1" l="1"/>
  <c r="BP3916" i="1" s="1"/>
  <c r="BQ3916" i="1" s="1"/>
  <c r="BN3918" i="1"/>
  <c r="BR3916" i="1"/>
  <c r="BO3918" i="1" l="1"/>
  <c r="BP3917" i="1" s="1"/>
  <c r="BQ3917" i="1" s="1"/>
  <c r="BN3919" i="1"/>
  <c r="BR3917" i="1"/>
  <c r="BO3919" i="1" l="1"/>
  <c r="BP3918" i="1" s="1"/>
  <c r="BQ3918" i="1" s="1"/>
  <c r="BN3920" i="1"/>
  <c r="BR3918" i="1"/>
  <c r="BO3920" i="1" l="1"/>
  <c r="BP3919" i="1" s="1"/>
  <c r="BQ3919" i="1" s="1"/>
  <c r="BN3921" i="1"/>
  <c r="BR3919" i="1"/>
  <c r="BO3921" i="1" l="1"/>
  <c r="BP3920" i="1" s="1"/>
  <c r="BQ3920" i="1" s="1"/>
  <c r="BN3922" i="1"/>
  <c r="BR3920" i="1"/>
  <c r="BO3922" i="1" l="1"/>
  <c r="BP3921" i="1" s="1"/>
  <c r="BQ3921" i="1" s="1"/>
  <c r="BN3923" i="1"/>
  <c r="BR3921" i="1"/>
  <c r="BO3923" i="1" l="1"/>
  <c r="BP3922" i="1" s="1"/>
  <c r="BQ3922" i="1" s="1"/>
  <c r="BN3924" i="1"/>
  <c r="BR3922" i="1"/>
  <c r="BO3924" i="1" l="1"/>
  <c r="BP3923" i="1" s="1"/>
  <c r="BQ3923" i="1" s="1"/>
  <c r="BN3925" i="1"/>
  <c r="BR3923" i="1"/>
  <c r="BO3925" i="1" l="1"/>
  <c r="BP3924" i="1" s="1"/>
  <c r="BQ3924" i="1" s="1"/>
  <c r="BN3926" i="1"/>
  <c r="BR3924" i="1"/>
  <c r="BO3926" i="1" l="1"/>
  <c r="BP3925" i="1" s="1"/>
  <c r="BQ3925" i="1" s="1"/>
  <c r="BN3927" i="1"/>
  <c r="BR3925" i="1"/>
  <c r="BO3927" i="1" l="1"/>
  <c r="BP3926" i="1" s="1"/>
  <c r="BQ3926" i="1" s="1"/>
  <c r="BN3928" i="1"/>
  <c r="BR3926" i="1"/>
  <c r="BO3928" i="1" l="1"/>
  <c r="BP3927" i="1" s="1"/>
  <c r="BQ3927" i="1" s="1"/>
  <c r="BN3929" i="1"/>
  <c r="BR3927" i="1"/>
  <c r="BO3929" i="1" l="1"/>
  <c r="BP3928" i="1" s="1"/>
  <c r="BQ3928" i="1" s="1"/>
  <c r="BN3930" i="1"/>
  <c r="BR3928" i="1"/>
  <c r="BO3930" i="1" l="1"/>
  <c r="BP3929" i="1" s="1"/>
  <c r="BQ3929" i="1" s="1"/>
  <c r="BN3931" i="1"/>
  <c r="BR3929" i="1"/>
  <c r="BO3931" i="1" l="1"/>
  <c r="BP3930" i="1" s="1"/>
  <c r="BQ3930" i="1" s="1"/>
  <c r="BN3932" i="1"/>
  <c r="BR3930" i="1"/>
  <c r="BO3932" i="1" l="1"/>
  <c r="BP3931" i="1" s="1"/>
  <c r="BQ3931" i="1" s="1"/>
  <c r="BN3933" i="1"/>
  <c r="BR3931" i="1"/>
  <c r="BO3933" i="1" l="1"/>
  <c r="BP3932" i="1" s="1"/>
  <c r="BQ3932" i="1" s="1"/>
  <c r="BN3934" i="1"/>
  <c r="BR3932" i="1"/>
  <c r="BO3934" i="1" l="1"/>
  <c r="BP3933" i="1" s="1"/>
  <c r="BQ3933" i="1" s="1"/>
  <c r="BN3935" i="1"/>
  <c r="BR3933" i="1"/>
  <c r="BO3935" i="1" l="1"/>
  <c r="BP3934" i="1" s="1"/>
  <c r="BQ3934" i="1" s="1"/>
  <c r="BN3936" i="1"/>
  <c r="BR3934" i="1"/>
  <c r="BO3936" i="1" l="1"/>
  <c r="BP3935" i="1" s="1"/>
  <c r="BQ3935" i="1" s="1"/>
  <c r="BN3937" i="1"/>
  <c r="BR3935" i="1"/>
  <c r="BO3937" i="1" l="1"/>
  <c r="BP3936" i="1" s="1"/>
  <c r="BQ3936" i="1" s="1"/>
  <c r="BN3938" i="1"/>
  <c r="BR3936" i="1"/>
  <c r="BO3938" i="1" l="1"/>
  <c r="BP3937" i="1" s="1"/>
  <c r="BQ3937" i="1" s="1"/>
  <c r="BN3939" i="1"/>
  <c r="BR3937" i="1"/>
  <c r="BO3939" i="1" l="1"/>
  <c r="BP3938" i="1" s="1"/>
  <c r="BQ3938" i="1" s="1"/>
  <c r="BN3940" i="1"/>
  <c r="BR3938" i="1"/>
  <c r="BO3940" i="1" l="1"/>
  <c r="BP3939" i="1" s="1"/>
  <c r="BQ3939" i="1" s="1"/>
  <c r="BN3941" i="1"/>
  <c r="BR3939" i="1"/>
  <c r="BO3941" i="1" l="1"/>
  <c r="BP3940" i="1" s="1"/>
  <c r="BQ3940" i="1" s="1"/>
  <c r="BN3942" i="1"/>
  <c r="BR3940" i="1"/>
  <c r="BO3942" i="1" l="1"/>
  <c r="BP3941" i="1" s="1"/>
  <c r="BQ3941" i="1" s="1"/>
  <c r="BN3943" i="1"/>
  <c r="BR3941" i="1"/>
  <c r="BO3943" i="1" l="1"/>
  <c r="BP3942" i="1" s="1"/>
  <c r="BQ3942" i="1" s="1"/>
  <c r="BN3944" i="1"/>
  <c r="BR3942" i="1"/>
  <c r="BO3944" i="1" l="1"/>
  <c r="BP3943" i="1" s="1"/>
  <c r="BQ3943" i="1" s="1"/>
  <c r="BN3945" i="1"/>
  <c r="BR3943" i="1"/>
  <c r="BO3945" i="1" l="1"/>
  <c r="BP3944" i="1" s="1"/>
  <c r="BQ3944" i="1" s="1"/>
  <c r="BN3946" i="1"/>
  <c r="BR3944" i="1"/>
  <c r="BO3946" i="1" l="1"/>
  <c r="BP3945" i="1" s="1"/>
  <c r="BQ3945" i="1" s="1"/>
  <c r="BN3947" i="1"/>
  <c r="BR3945" i="1"/>
  <c r="BO3947" i="1" l="1"/>
  <c r="BP3946" i="1" s="1"/>
  <c r="BQ3946" i="1" s="1"/>
  <c r="BN3948" i="1"/>
  <c r="BR3946" i="1"/>
  <c r="BO3948" i="1" l="1"/>
  <c r="BP3947" i="1" s="1"/>
  <c r="BQ3947" i="1" s="1"/>
  <c r="BN3949" i="1"/>
  <c r="BR3947" i="1"/>
  <c r="BO3949" i="1" l="1"/>
  <c r="BP3948" i="1" s="1"/>
  <c r="BQ3948" i="1" s="1"/>
  <c r="BN3950" i="1"/>
  <c r="BR3948" i="1"/>
  <c r="BO3950" i="1" l="1"/>
  <c r="BP3949" i="1" s="1"/>
  <c r="BQ3949" i="1" s="1"/>
  <c r="BN3951" i="1"/>
  <c r="BR3949" i="1"/>
  <c r="BO3951" i="1" l="1"/>
  <c r="BP3950" i="1" s="1"/>
  <c r="BQ3950" i="1" s="1"/>
  <c r="BN3952" i="1"/>
  <c r="BR3950" i="1"/>
  <c r="BO3952" i="1" l="1"/>
  <c r="BP3951" i="1" s="1"/>
  <c r="BQ3951" i="1" s="1"/>
  <c r="BN3953" i="1"/>
  <c r="BR3951" i="1"/>
  <c r="BO3953" i="1" l="1"/>
  <c r="BP3952" i="1" s="1"/>
  <c r="BQ3952" i="1" s="1"/>
  <c r="BN3954" i="1"/>
  <c r="BR3952" i="1"/>
  <c r="BO3954" i="1" l="1"/>
  <c r="BP3953" i="1" s="1"/>
  <c r="BQ3953" i="1" s="1"/>
  <c r="BN3955" i="1"/>
  <c r="BR3953" i="1"/>
  <c r="BO3955" i="1" l="1"/>
  <c r="BP3954" i="1" s="1"/>
  <c r="BQ3954" i="1" s="1"/>
  <c r="BN3956" i="1"/>
  <c r="BR3954" i="1"/>
  <c r="BO3956" i="1" l="1"/>
  <c r="BP3955" i="1" s="1"/>
  <c r="BQ3955" i="1" s="1"/>
  <c r="BN3957" i="1"/>
  <c r="BR3955" i="1"/>
  <c r="BO3957" i="1" l="1"/>
  <c r="BP3956" i="1" s="1"/>
  <c r="BQ3956" i="1" s="1"/>
  <c r="BN3958" i="1"/>
  <c r="BR3956" i="1"/>
  <c r="BO3958" i="1" l="1"/>
  <c r="BP3957" i="1" s="1"/>
  <c r="BQ3957" i="1" s="1"/>
  <c r="BN3959" i="1"/>
  <c r="BR3957" i="1"/>
  <c r="BO3959" i="1" l="1"/>
  <c r="BP3958" i="1" s="1"/>
  <c r="BQ3958" i="1" s="1"/>
  <c r="BN3960" i="1"/>
  <c r="BR3958" i="1"/>
  <c r="BO3960" i="1" l="1"/>
  <c r="BP3959" i="1" s="1"/>
  <c r="BQ3959" i="1" s="1"/>
  <c r="BN3961" i="1"/>
  <c r="BR3959" i="1"/>
  <c r="BO3961" i="1" l="1"/>
  <c r="BP3960" i="1" s="1"/>
  <c r="BQ3960" i="1" s="1"/>
  <c r="BN3962" i="1"/>
  <c r="BR3960" i="1"/>
  <c r="BO3962" i="1" l="1"/>
  <c r="BP3961" i="1" s="1"/>
  <c r="BQ3961" i="1" s="1"/>
  <c r="BN3963" i="1"/>
  <c r="BR3961" i="1"/>
  <c r="BO3963" i="1" l="1"/>
  <c r="BP3962" i="1" s="1"/>
  <c r="BQ3962" i="1" s="1"/>
  <c r="BN3964" i="1"/>
  <c r="BR3962" i="1"/>
  <c r="BO3964" i="1" l="1"/>
  <c r="BP3963" i="1" s="1"/>
  <c r="BQ3963" i="1" s="1"/>
  <c r="BN3965" i="1"/>
  <c r="BR3963" i="1"/>
  <c r="BO3965" i="1" l="1"/>
  <c r="BP3964" i="1" s="1"/>
  <c r="BQ3964" i="1" s="1"/>
  <c r="BN3966" i="1"/>
  <c r="BR3964" i="1"/>
  <c r="BO3966" i="1" l="1"/>
  <c r="BP3965" i="1" s="1"/>
  <c r="BQ3965" i="1" s="1"/>
  <c r="BN3967" i="1"/>
  <c r="BR3965" i="1"/>
  <c r="BO3967" i="1" l="1"/>
  <c r="BP3966" i="1" s="1"/>
  <c r="BQ3966" i="1" s="1"/>
  <c r="BN3968" i="1"/>
  <c r="BR3966" i="1"/>
  <c r="BO3968" i="1" l="1"/>
  <c r="BP3967" i="1" s="1"/>
  <c r="BQ3967" i="1" s="1"/>
  <c r="BN3969" i="1"/>
  <c r="BR3967" i="1"/>
  <c r="BO3969" i="1" l="1"/>
  <c r="BP3968" i="1" s="1"/>
  <c r="BQ3968" i="1" s="1"/>
  <c r="BN3970" i="1"/>
  <c r="BR3968" i="1"/>
  <c r="BO3970" i="1" l="1"/>
  <c r="BP3969" i="1" s="1"/>
  <c r="BQ3969" i="1" s="1"/>
  <c r="BN3971" i="1"/>
  <c r="BR3969" i="1"/>
  <c r="BO3971" i="1" l="1"/>
  <c r="BP3970" i="1" s="1"/>
  <c r="BQ3970" i="1" s="1"/>
  <c r="BN3972" i="1"/>
  <c r="BR3970" i="1"/>
  <c r="BO3972" i="1" l="1"/>
  <c r="BP3971" i="1" s="1"/>
  <c r="BQ3971" i="1" s="1"/>
  <c r="BN3973" i="1"/>
  <c r="BR3971" i="1"/>
  <c r="BO3973" i="1" l="1"/>
  <c r="BP3972" i="1" s="1"/>
  <c r="BQ3972" i="1" s="1"/>
  <c r="BN3974" i="1"/>
  <c r="BR3972" i="1"/>
  <c r="BO3974" i="1" l="1"/>
  <c r="BP3973" i="1" s="1"/>
  <c r="BQ3973" i="1" s="1"/>
  <c r="BN3975" i="1"/>
  <c r="BR3973" i="1"/>
  <c r="BO3975" i="1" l="1"/>
  <c r="BP3974" i="1" s="1"/>
  <c r="BQ3974" i="1" s="1"/>
  <c r="BN3976" i="1"/>
  <c r="BR3974" i="1"/>
  <c r="BO3976" i="1" l="1"/>
  <c r="BP3975" i="1" s="1"/>
  <c r="BQ3975" i="1" s="1"/>
  <c r="BN3977" i="1"/>
  <c r="BR3975" i="1"/>
  <c r="BO3977" i="1" l="1"/>
  <c r="BP3976" i="1" s="1"/>
  <c r="BQ3976" i="1" s="1"/>
  <c r="BN3978" i="1"/>
  <c r="BR3976" i="1"/>
  <c r="BO3978" i="1" l="1"/>
  <c r="BP3977" i="1" s="1"/>
  <c r="BQ3977" i="1" s="1"/>
  <c r="BN3979" i="1"/>
  <c r="BR3977" i="1"/>
  <c r="BO3979" i="1" l="1"/>
  <c r="BP3978" i="1" s="1"/>
  <c r="BQ3978" i="1" s="1"/>
  <c r="BN3980" i="1"/>
  <c r="BR3978" i="1"/>
  <c r="BO3980" i="1" l="1"/>
  <c r="BP3979" i="1" s="1"/>
  <c r="BQ3979" i="1" s="1"/>
  <c r="BN3981" i="1"/>
  <c r="BR3979" i="1"/>
  <c r="BO3981" i="1" l="1"/>
  <c r="BP3980" i="1" s="1"/>
  <c r="BQ3980" i="1" s="1"/>
  <c r="BN3982" i="1"/>
  <c r="BR3980" i="1"/>
  <c r="BO3982" i="1" l="1"/>
  <c r="BP3981" i="1" s="1"/>
  <c r="BQ3981" i="1" s="1"/>
  <c r="BN3983" i="1"/>
  <c r="BR3981" i="1"/>
  <c r="BO3983" i="1" l="1"/>
  <c r="BP3982" i="1" s="1"/>
  <c r="BQ3982" i="1" s="1"/>
  <c r="BN3984" i="1"/>
  <c r="BR3982" i="1"/>
  <c r="BO3984" i="1" l="1"/>
  <c r="BP3983" i="1" s="1"/>
  <c r="BQ3983" i="1" s="1"/>
  <c r="BN3985" i="1"/>
  <c r="BR3983" i="1"/>
  <c r="BO3985" i="1" l="1"/>
  <c r="BP3984" i="1" s="1"/>
  <c r="BQ3984" i="1" s="1"/>
  <c r="BN3986" i="1"/>
  <c r="BR3984" i="1"/>
  <c r="BO3986" i="1" l="1"/>
  <c r="BP3985" i="1" s="1"/>
  <c r="BQ3985" i="1" s="1"/>
  <c r="BN3987" i="1"/>
  <c r="BR3985" i="1"/>
  <c r="BO3987" i="1" l="1"/>
  <c r="BP3986" i="1" s="1"/>
  <c r="BQ3986" i="1" s="1"/>
  <c r="BN3988" i="1"/>
  <c r="BR3986" i="1"/>
  <c r="BO3988" i="1" l="1"/>
  <c r="BP3987" i="1" s="1"/>
  <c r="BQ3987" i="1" s="1"/>
  <c r="BN3989" i="1"/>
  <c r="BR3987" i="1"/>
  <c r="BO3989" i="1" l="1"/>
  <c r="BP3988" i="1" s="1"/>
  <c r="BQ3988" i="1" s="1"/>
  <c r="BN3990" i="1"/>
  <c r="BR3988" i="1"/>
  <c r="BO3990" i="1" l="1"/>
  <c r="BP3989" i="1" s="1"/>
  <c r="BQ3989" i="1" s="1"/>
  <c r="BN3991" i="1"/>
  <c r="BR3989" i="1"/>
  <c r="BO3991" i="1" l="1"/>
  <c r="BP3990" i="1" s="1"/>
  <c r="BQ3990" i="1" s="1"/>
  <c r="BN3992" i="1"/>
  <c r="BR3990" i="1"/>
  <c r="BO3992" i="1" l="1"/>
  <c r="BP3991" i="1" s="1"/>
  <c r="BQ3991" i="1" s="1"/>
  <c r="BN3993" i="1"/>
  <c r="BR3991" i="1"/>
  <c r="BO3993" i="1" l="1"/>
  <c r="BP3992" i="1" s="1"/>
  <c r="BQ3992" i="1" s="1"/>
  <c r="BN3994" i="1"/>
  <c r="BR3992" i="1"/>
  <c r="BO3994" i="1" l="1"/>
  <c r="BP3993" i="1" s="1"/>
  <c r="BQ3993" i="1" s="1"/>
  <c r="BN3995" i="1"/>
  <c r="BR3993" i="1"/>
  <c r="BO3995" i="1" l="1"/>
  <c r="BP3994" i="1" s="1"/>
  <c r="BQ3994" i="1" s="1"/>
  <c r="BN3996" i="1"/>
  <c r="BR3994" i="1"/>
  <c r="BO3996" i="1" l="1"/>
  <c r="BP3995" i="1" s="1"/>
  <c r="BQ3995" i="1" s="1"/>
  <c r="BN3997" i="1"/>
  <c r="BR3995" i="1"/>
  <c r="BO3997" i="1" l="1"/>
  <c r="BP3996" i="1" s="1"/>
  <c r="BQ3996" i="1" s="1"/>
  <c r="BN3998" i="1"/>
  <c r="BR3996" i="1"/>
  <c r="BO3998" i="1" l="1"/>
  <c r="BP3997" i="1" s="1"/>
  <c r="BQ3997" i="1" s="1"/>
  <c r="BN3999" i="1"/>
  <c r="BR3997" i="1"/>
  <c r="BO3999" i="1" l="1"/>
  <c r="BP3998" i="1" s="1"/>
  <c r="BQ3998" i="1" s="1"/>
  <c r="BN4000" i="1"/>
  <c r="BR3998" i="1"/>
  <c r="BO4000" i="1" l="1"/>
  <c r="BP3999" i="1" s="1"/>
  <c r="BQ3999" i="1" s="1"/>
  <c r="BN4001" i="1"/>
  <c r="BR3999" i="1"/>
  <c r="BO4001" i="1" l="1"/>
  <c r="BP4000" i="1" s="1"/>
  <c r="BQ4000" i="1" s="1"/>
  <c r="BN4002" i="1"/>
  <c r="BR4000" i="1"/>
  <c r="BO4002" i="1" l="1"/>
  <c r="BP4001" i="1" s="1"/>
  <c r="BQ4001" i="1" s="1"/>
  <c r="BN4003" i="1"/>
  <c r="BR4001" i="1"/>
  <c r="BO4003" i="1" l="1"/>
  <c r="BP4002" i="1" s="1"/>
  <c r="BQ4002" i="1" s="1"/>
  <c r="BN4004" i="1"/>
  <c r="BR4002" i="1"/>
  <c r="BO4004" i="1" l="1"/>
  <c r="BP4003" i="1" s="1"/>
  <c r="BQ4003" i="1" s="1"/>
  <c r="BN4005" i="1"/>
  <c r="BR4003" i="1"/>
  <c r="BO4005" i="1" l="1"/>
  <c r="BP4004" i="1" s="1"/>
  <c r="BQ4004" i="1" s="1"/>
  <c r="BN4006" i="1"/>
  <c r="BR4004" i="1"/>
  <c r="BO4006" i="1" l="1"/>
  <c r="BP4005" i="1" s="1"/>
  <c r="BQ4005" i="1" s="1"/>
  <c r="BN4007" i="1"/>
  <c r="BR4005" i="1"/>
  <c r="BO4007" i="1" l="1"/>
  <c r="BP4006" i="1" s="1"/>
  <c r="BQ4006" i="1" s="1"/>
  <c r="BN4008" i="1"/>
  <c r="BR4006" i="1"/>
  <c r="BO4008" i="1" l="1"/>
  <c r="BP4007" i="1" s="1"/>
  <c r="BQ4007" i="1" s="1"/>
  <c r="BN4009" i="1"/>
  <c r="BR4007" i="1"/>
  <c r="BO4009" i="1" l="1"/>
  <c r="BP4008" i="1" s="1"/>
  <c r="BQ4008" i="1" s="1"/>
  <c r="BN4010" i="1"/>
  <c r="BR4008" i="1"/>
  <c r="BO4010" i="1" l="1"/>
  <c r="BP4009" i="1" s="1"/>
  <c r="BQ4009" i="1" s="1"/>
  <c r="BN4011" i="1"/>
  <c r="BR4009" i="1"/>
  <c r="BO4011" i="1" l="1"/>
  <c r="BP4010" i="1" s="1"/>
  <c r="BQ4010" i="1" s="1"/>
  <c r="BN4012" i="1"/>
  <c r="BR4010" i="1"/>
  <c r="BO4012" i="1" l="1"/>
  <c r="BP4011" i="1" s="1"/>
  <c r="BQ4011" i="1" s="1"/>
  <c r="BN4013" i="1"/>
  <c r="BR4011" i="1"/>
  <c r="BO4013" i="1" l="1"/>
  <c r="BP4012" i="1" s="1"/>
  <c r="BQ4012" i="1" s="1"/>
  <c r="BN4014" i="1"/>
  <c r="BR4012" i="1"/>
  <c r="BO4014" i="1" l="1"/>
  <c r="BP4013" i="1" s="1"/>
  <c r="BQ4013" i="1" s="1"/>
  <c r="BN4015" i="1"/>
  <c r="BR4013" i="1"/>
  <c r="BO4015" i="1" l="1"/>
  <c r="BP4014" i="1" s="1"/>
  <c r="BQ4014" i="1" s="1"/>
  <c r="BN4016" i="1"/>
  <c r="BR4014" i="1"/>
  <c r="BO4016" i="1" l="1"/>
  <c r="BP4015" i="1" s="1"/>
  <c r="BQ4015" i="1" s="1"/>
  <c r="BN4017" i="1"/>
  <c r="BR4015" i="1"/>
  <c r="BO4017" i="1" l="1"/>
  <c r="BP4016" i="1" s="1"/>
  <c r="BQ4016" i="1" s="1"/>
  <c r="BN4018" i="1"/>
  <c r="BR4016" i="1"/>
  <c r="BO4018" i="1" l="1"/>
  <c r="BP4017" i="1" s="1"/>
  <c r="BQ4017" i="1" s="1"/>
  <c r="BN4019" i="1"/>
  <c r="BR4017" i="1"/>
  <c r="BO4019" i="1" l="1"/>
  <c r="BN4020" i="1"/>
  <c r="BR4018" i="1"/>
  <c r="BR4019" i="1" l="1"/>
  <c r="BP4018" i="1"/>
  <c r="BQ4018" i="1" s="1"/>
  <c r="BO4020" i="1"/>
  <c r="BN4021" i="1"/>
  <c r="BO4021" i="1" l="1"/>
  <c r="BP4020" i="1" s="1"/>
  <c r="BQ4020" i="1" s="1"/>
  <c r="BN4022" i="1"/>
  <c r="BR4020" i="1"/>
  <c r="BP4019" i="1"/>
  <c r="BQ4019" i="1" s="1"/>
  <c r="BO4022" i="1" l="1"/>
  <c r="BP4021" i="1" s="1"/>
  <c r="BQ4021" i="1" s="1"/>
  <c r="BN4023" i="1"/>
  <c r="BR4021" i="1"/>
  <c r="BO4023" i="1" l="1"/>
  <c r="BP4022" i="1" s="1"/>
  <c r="BQ4022" i="1" s="1"/>
  <c r="BN4024" i="1"/>
  <c r="BR4022" i="1"/>
  <c r="BO4024" i="1" l="1"/>
  <c r="BP4023" i="1" s="1"/>
  <c r="BQ4023" i="1" s="1"/>
  <c r="BN4025" i="1"/>
  <c r="BR4023" i="1"/>
  <c r="BO4025" i="1" l="1"/>
  <c r="BP4024" i="1" s="1"/>
  <c r="BQ4024" i="1" s="1"/>
  <c r="BN4026" i="1"/>
  <c r="BR4024" i="1"/>
  <c r="BO4026" i="1" l="1"/>
  <c r="BP4025" i="1" s="1"/>
  <c r="BQ4025" i="1" s="1"/>
  <c r="BN4027" i="1"/>
  <c r="BR4025" i="1"/>
  <c r="BO4027" i="1" l="1"/>
  <c r="BP4026" i="1" s="1"/>
  <c r="BQ4026" i="1" s="1"/>
  <c r="BN4028" i="1"/>
  <c r="BR4026" i="1"/>
  <c r="BO4028" i="1" l="1"/>
  <c r="BP4027" i="1" s="1"/>
  <c r="BQ4027" i="1" s="1"/>
  <c r="BN4029" i="1"/>
  <c r="BR4027" i="1"/>
  <c r="BO4029" i="1" l="1"/>
  <c r="BP4028" i="1" s="1"/>
  <c r="BQ4028" i="1" s="1"/>
  <c r="BN4030" i="1"/>
  <c r="BR4028" i="1"/>
  <c r="BO4030" i="1" l="1"/>
  <c r="BP4029" i="1" s="1"/>
  <c r="BQ4029" i="1" s="1"/>
  <c r="BN4031" i="1"/>
  <c r="BR4029" i="1"/>
  <c r="BO4031" i="1" l="1"/>
  <c r="BP4030" i="1" s="1"/>
  <c r="BQ4030" i="1" s="1"/>
  <c r="BN4032" i="1"/>
  <c r="BR4030" i="1"/>
  <c r="BO4032" i="1" l="1"/>
  <c r="BP4031" i="1" s="1"/>
  <c r="BQ4031" i="1" s="1"/>
  <c r="BN4033" i="1"/>
  <c r="BR4031" i="1"/>
  <c r="BO4033" i="1" l="1"/>
  <c r="BP4032" i="1" s="1"/>
  <c r="BQ4032" i="1" s="1"/>
  <c r="BN4034" i="1"/>
  <c r="BR4032" i="1"/>
  <c r="BO4034" i="1" l="1"/>
  <c r="BP4033" i="1" s="1"/>
  <c r="BQ4033" i="1" s="1"/>
  <c r="BN4035" i="1"/>
  <c r="BR4033" i="1"/>
  <c r="BO4035" i="1" l="1"/>
  <c r="BP4034" i="1" s="1"/>
  <c r="BQ4034" i="1" s="1"/>
  <c r="BN4036" i="1"/>
  <c r="BR4034" i="1"/>
  <c r="BO4036" i="1" l="1"/>
  <c r="BP4035" i="1" s="1"/>
  <c r="BQ4035" i="1" s="1"/>
  <c r="BN4037" i="1"/>
  <c r="BR4035" i="1"/>
  <c r="BO4037" i="1" l="1"/>
  <c r="BP4036" i="1" s="1"/>
  <c r="BQ4036" i="1" s="1"/>
  <c r="BN4038" i="1"/>
  <c r="BR4036" i="1"/>
  <c r="BO4038" i="1" l="1"/>
  <c r="BP4037" i="1" s="1"/>
  <c r="BQ4037" i="1" s="1"/>
  <c r="BN4039" i="1"/>
  <c r="BR4037" i="1"/>
  <c r="BO4039" i="1" l="1"/>
  <c r="BP4038" i="1" s="1"/>
  <c r="BQ4038" i="1" s="1"/>
  <c r="BN4040" i="1"/>
  <c r="BR4038" i="1"/>
  <c r="BO4040" i="1" l="1"/>
  <c r="BP4039" i="1" s="1"/>
  <c r="BQ4039" i="1" s="1"/>
  <c r="BN4041" i="1"/>
  <c r="BR4039" i="1"/>
  <c r="BO4041" i="1" l="1"/>
  <c r="BP4040" i="1" s="1"/>
  <c r="BQ4040" i="1" s="1"/>
  <c r="BN4042" i="1"/>
  <c r="BR4040" i="1"/>
  <c r="BO4042" i="1" l="1"/>
  <c r="BP4041" i="1" s="1"/>
  <c r="BQ4041" i="1" s="1"/>
  <c r="BN4043" i="1"/>
  <c r="BR4041" i="1"/>
  <c r="BO4043" i="1" l="1"/>
  <c r="BP4042" i="1" s="1"/>
  <c r="BQ4042" i="1" s="1"/>
  <c r="BN4044" i="1"/>
  <c r="BR4042" i="1"/>
  <c r="BO4044" i="1" l="1"/>
  <c r="BP4043" i="1" s="1"/>
  <c r="BQ4043" i="1" s="1"/>
  <c r="BN4045" i="1"/>
  <c r="BR4043" i="1"/>
  <c r="BO4045" i="1" l="1"/>
  <c r="BP4044" i="1" s="1"/>
  <c r="BQ4044" i="1" s="1"/>
  <c r="BN4046" i="1"/>
  <c r="BR4044" i="1"/>
  <c r="BO4046" i="1" l="1"/>
  <c r="BP4045" i="1" s="1"/>
  <c r="BQ4045" i="1" s="1"/>
  <c r="BN4047" i="1"/>
  <c r="BR4045" i="1"/>
  <c r="BO4047" i="1" l="1"/>
  <c r="BP4046" i="1" s="1"/>
  <c r="BQ4046" i="1" s="1"/>
  <c r="BN4048" i="1"/>
  <c r="BR4046" i="1"/>
  <c r="BO4048" i="1" l="1"/>
  <c r="BP4047" i="1" s="1"/>
  <c r="BQ4047" i="1" s="1"/>
  <c r="BN4049" i="1"/>
  <c r="BR4047" i="1"/>
  <c r="BO4049" i="1" l="1"/>
  <c r="BP4048" i="1" s="1"/>
  <c r="BQ4048" i="1" s="1"/>
  <c r="BN4050" i="1"/>
  <c r="BR4048" i="1"/>
  <c r="BO4050" i="1" l="1"/>
  <c r="BP4049" i="1" s="1"/>
  <c r="BQ4049" i="1" s="1"/>
  <c r="BN4051" i="1"/>
  <c r="BR4049" i="1"/>
  <c r="BO4051" i="1" l="1"/>
  <c r="BP4050" i="1" s="1"/>
  <c r="BQ4050" i="1" s="1"/>
  <c r="BN4052" i="1"/>
  <c r="BR4050" i="1"/>
  <c r="BO4052" i="1" l="1"/>
  <c r="BP4051" i="1" s="1"/>
  <c r="BQ4051" i="1" s="1"/>
  <c r="BN4053" i="1"/>
  <c r="BR4051" i="1"/>
  <c r="BO4053" i="1" l="1"/>
  <c r="BP4052" i="1" s="1"/>
  <c r="BQ4052" i="1" s="1"/>
  <c r="BN4054" i="1"/>
  <c r="BR4052" i="1"/>
  <c r="BO4054" i="1" l="1"/>
  <c r="BP4053" i="1" s="1"/>
  <c r="BQ4053" i="1" s="1"/>
  <c r="BN4055" i="1"/>
  <c r="BR4053" i="1"/>
  <c r="BO4055" i="1" l="1"/>
  <c r="BP4054" i="1" s="1"/>
  <c r="BQ4054" i="1" s="1"/>
  <c r="BN4056" i="1"/>
  <c r="BR4054" i="1"/>
  <c r="BO4056" i="1" l="1"/>
  <c r="BP4055" i="1" s="1"/>
  <c r="BQ4055" i="1" s="1"/>
  <c r="BN4057" i="1"/>
  <c r="BR4055" i="1"/>
  <c r="BO4057" i="1" l="1"/>
  <c r="BP4056" i="1" s="1"/>
  <c r="BQ4056" i="1" s="1"/>
  <c r="BN4058" i="1"/>
  <c r="BR4056" i="1"/>
  <c r="BO4058" i="1" l="1"/>
  <c r="BP4057" i="1" s="1"/>
  <c r="BQ4057" i="1" s="1"/>
  <c r="BN4059" i="1"/>
  <c r="BR4057" i="1"/>
  <c r="BO4059" i="1" l="1"/>
  <c r="BP4058" i="1" s="1"/>
  <c r="BQ4058" i="1" s="1"/>
  <c r="BN4060" i="1"/>
  <c r="BR4058" i="1"/>
  <c r="BO4060" i="1" l="1"/>
  <c r="BP4059" i="1" s="1"/>
  <c r="BQ4059" i="1" s="1"/>
  <c r="BN4061" i="1"/>
  <c r="BR4059" i="1"/>
  <c r="BO4061" i="1" l="1"/>
  <c r="BP4060" i="1" s="1"/>
  <c r="BQ4060" i="1" s="1"/>
  <c r="BN4062" i="1"/>
  <c r="BR4060" i="1"/>
  <c r="BO4062" i="1" l="1"/>
  <c r="BP4061" i="1" s="1"/>
  <c r="BQ4061" i="1" s="1"/>
  <c r="BN4063" i="1"/>
  <c r="BR4061" i="1"/>
  <c r="BO4063" i="1" l="1"/>
  <c r="BP4062" i="1" s="1"/>
  <c r="BQ4062" i="1" s="1"/>
  <c r="BN4064" i="1"/>
  <c r="BR4062" i="1"/>
  <c r="BO4064" i="1" l="1"/>
  <c r="BP4063" i="1" s="1"/>
  <c r="BQ4063" i="1" s="1"/>
  <c r="BN4065" i="1"/>
  <c r="BR4063" i="1"/>
  <c r="BO4065" i="1" l="1"/>
  <c r="BP4064" i="1" s="1"/>
  <c r="BQ4064" i="1" s="1"/>
  <c r="BN4066" i="1"/>
  <c r="BR4064" i="1"/>
  <c r="BO4066" i="1" l="1"/>
  <c r="BP4065" i="1" s="1"/>
  <c r="BQ4065" i="1" s="1"/>
  <c r="BN4067" i="1"/>
  <c r="BR4065" i="1"/>
  <c r="BO4067" i="1" l="1"/>
  <c r="BP4066" i="1" s="1"/>
  <c r="BQ4066" i="1" s="1"/>
  <c r="BN4068" i="1"/>
  <c r="BR4066" i="1"/>
  <c r="BO4068" i="1" l="1"/>
  <c r="BP4067" i="1" s="1"/>
  <c r="BQ4067" i="1" s="1"/>
  <c r="BN4069" i="1"/>
  <c r="BR4067" i="1"/>
  <c r="BO4069" i="1" l="1"/>
  <c r="BP4068" i="1" s="1"/>
  <c r="BQ4068" i="1" s="1"/>
  <c r="BN4070" i="1"/>
  <c r="BR4068" i="1"/>
  <c r="BO4070" i="1" l="1"/>
  <c r="BP4069" i="1" s="1"/>
  <c r="BQ4069" i="1" s="1"/>
  <c r="BN4071" i="1"/>
  <c r="BR4069" i="1"/>
  <c r="BO4071" i="1" l="1"/>
  <c r="BP4070" i="1" s="1"/>
  <c r="BQ4070" i="1" s="1"/>
  <c r="BN4072" i="1"/>
  <c r="BR4070" i="1"/>
  <c r="BO4072" i="1" l="1"/>
  <c r="BP4071" i="1" s="1"/>
  <c r="BQ4071" i="1" s="1"/>
  <c r="BN4073" i="1"/>
  <c r="BR4071" i="1"/>
  <c r="BO4073" i="1" l="1"/>
  <c r="BP4072" i="1" s="1"/>
  <c r="BQ4072" i="1" s="1"/>
  <c r="BN4074" i="1"/>
  <c r="BR4072" i="1"/>
  <c r="BO4074" i="1" l="1"/>
  <c r="BP4073" i="1" s="1"/>
  <c r="BQ4073" i="1" s="1"/>
  <c r="BN4075" i="1"/>
  <c r="BR4073" i="1"/>
  <c r="BO4075" i="1" l="1"/>
  <c r="BP4074" i="1" s="1"/>
  <c r="BQ4074" i="1" s="1"/>
  <c r="BN4076" i="1"/>
  <c r="BR4074" i="1"/>
  <c r="BO4076" i="1" l="1"/>
  <c r="BP4075" i="1" s="1"/>
  <c r="BQ4075" i="1" s="1"/>
  <c r="BN4077" i="1"/>
  <c r="BR4075" i="1"/>
  <c r="BO4077" i="1" l="1"/>
  <c r="BP4076" i="1" s="1"/>
  <c r="BQ4076" i="1" s="1"/>
  <c r="BN4078" i="1"/>
  <c r="BR4076" i="1"/>
  <c r="BO4078" i="1" l="1"/>
  <c r="BP4077" i="1" s="1"/>
  <c r="BQ4077" i="1" s="1"/>
  <c r="BN4079" i="1"/>
  <c r="BR4077" i="1"/>
  <c r="BO4079" i="1" l="1"/>
  <c r="BP4078" i="1" s="1"/>
  <c r="BQ4078" i="1" s="1"/>
  <c r="BN4080" i="1"/>
  <c r="BR4078" i="1"/>
  <c r="BO4080" i="1" l="1"/>
  <c r="BP4079" i="1" s="1"/>
  <c r="BQ4079" i="1" s="1"/>
  <c r="BN4081" i="1"/>
  <c r="BR4079" i="1"/>
  <c r="BO4081" i="1" l="1"/>
  <c r="BP4080" i="1" s="1"/>
  <c r="BQ4080" i="1" s="1"/>
  <c r="BN4082" i="1"/>
  <c r="BR4080" i="1"/>
  <c r="BO4082" i="1" l="1"/>
  <c r="BP4081" i="1" s="1"/>
  <c r="BQ4081" i="1" s="1"/>
  <c r="BN4083" i="1"/>
  <c r="BR4081" i="1"/>
  <c r="BO4083" i="1" l="1"/>
  <c r="BP4082" i="1" s="1"/>
  <c r="BQ4082" i="1" s="1"/>
  <c r="BN4084" i="1"/>
  <c r="BR4082" i="1"/>
  <c r="BO4084" i="1" l="1"/>
  <c r="BP4083" i="1" s="1"/>
  <c r="BQ4083" i="1" s="1"/>
  <c r="BN4085" i="1"/>
  <c r="BR4083" i="1"/>
  <c r="BO4085" i="1" l="1"/>
  <c r="BP4084" i="1" s="1"/>
  <c r="BQ4084" i="1" s="1"/>
  <c r="BN4086" i="1"/>
  <c r="BR4084" i="1"/>
  <c r="BO4086" i="1" l="1"/>
  <c r="BP4085" i="1" s="1"/>
  <c r="BQ4085" i="1" s="1"/>
  <c r="BN4087" i="1"/>
  <c r="BR4085" i="1"/>
  <c r="BO4087" i="1" l="1"/>
  <c r="BP4086" i="1" s="1"/>
  <c r="BQ4086" i="1" s="1"/>
  <c r="BN4088" i="1"/>
  <c r="BR4086" i="1"/>
  <c r="BO4088" i="1" l="1"/>
  <c r="BP4087" i="1" s="1"/>
  <c r="BQ4087" i="1" s="1"/>
  <c r="BN4089" i="1"/>
  <c r="BR4087" i="1"/>
  <c r="BO4089" i="1" l="1"/>
  <c r="BP4088" i="1" s="1"/>
  <c r="BQ4088" i="1" s="1"/>
  <c r="BN4090" i="1"/>
  <c r="BR4088" i="1"/>
  <c r="BO4090" i="1" l="1"/>
  <c r="BP4089" i="1" s="1"/>
  <c r="BQ4089" i="1" s="1"/>
  <c r="BN4091" i="1"/>
  <c r="BR4089" i="1"/>
  <c r="BO4091" i="1" l="1"/>
  <c r="BP4090" i="1" s="1"/>
  <c r="BQ4090" i="1" s="1"/>
  <c r="BN4092" i="1"/>
  <c r="BR4090" i="1"/>
  <c r="BN4093" i="1" l="1"/>
  <c r="BO4092" i="1"/>
  <c r="BP4091" i="1" s="1"/>
  <c r="BQ4091" i="1" s="1"/>
  <c r="BR4091" i="1"/>
  <c r="BR4092" i="1" l="1"/>
  <c r="BO4093" i="1"/>
  <c r="BN4094" i="1"/>
  <c r="BO4094" i="1" l="1"/>
  <c r="BP4093" i="1" s="1"/>
  <c r="BQ4093" i="1" s="1"/>
  <c r="BN4095" i="1"/>
  <c r="BR4093" i="1"/>
  <c r="BP4092" i="1"/>
  <c r="BQ4092" i="1" s="1"/>
  <c r="BO4095" i="1" l="1"/>
  <c r="BP4094" i="1" s="1"/>
  <c r="BQ4094" i="1" s="1"/>
  <c r="BN4096" i="1"/>
  <c r="BR4094" i="1"/>
  <c r="BO4096" i="1" l="1"/>
  <c r="BP4095" i="1" s="1"/>
  <c r="BQ4095" i="1" s="1"/>
  <c r="BN4097" i="1"/>
  <c r="BR4095" i="1"/>
  <c r="BO4097" i="1" l="1"/>
  <c r="BP4096" i="1" s="1"/>
  <c r="BQ4096" i="1" s="1"/>
  <c r="BN4098" i="1"/>
  <c r="BR4096" i="1"/>
  <c r="BO4098" i="1" l="1"/>
  <c r="BP4097" i="1" s="1"/>
  <c r="BQ4097" i="1" s="1"/>
  <c r="BN4099" i="1"/>
  <c r="BR4097" i="1"/>
  <c r="BO4099" i="1" l="1"/>
  <c r="BP4098" i="1" s="1"/>
  <c r="BQ4098" i="1" s="1"/>
  <c r="BN4100" i="1"/>
  <c r="BR4098" i="1"/>
  <c r="BO4100" i="1" l="1"/>
  <c r="BP4099" i="1" s="1"/>
  <c r="BQ4099" i="1" s="1"/>
  <c r="BN4101" i="1"/>
  <c r="BR4099" i="1"/>
  <c r="BO4101" i="1" l="1"/>
  <c r="BP4100" i="1" s="1"/>
  <c r="BQ4100" i="1" s="1"/>
  <c r="BN4102" i="1"/>
  <c r="BR4100" i="1"/>
  <c r="BO4102" i="1" l="1"/>
  <c r="BP4101" i="1" s="1"/>
  <c r="BQ4101" i="1" s="1"/>
  <c r="BN4103" i="1"/>
  <c r="BR4101" i="1"/>
  <c r="BO4103" i="1" l="1"/>
  <c r="BP4102" i="1" s="1"/>
  <c r="BQ4102" i="1" s="1"/>
  <c r="BN4104" i="1"/>
  <c r="BR4102" i="1"/>
  <c r="BO4104" i="1" l="1"/>
  <c r="BP4103" i="1" s="1"/>
  <c r="BQ4103" i="1" s="1"/>
  <c r="BN4105" i="1"/>
  <c r="BR4103" i="1"/>
  <c r="BO4105" i="1" l="1"/>
  <c r="BP4104" i="1" s="1"/>
  <c r="BQ4104" i="1" s="1"/>
  <c r="BN4106" i="1"/>
  <c r="BR4104" i="1"/>
  <c r="BO4106" i="1" l="1"/>
  <c r="BP4105" i="1" s="1"/>
  <c r="BQ4105" i="1" s="1"/>
  <c r="BN4107" i="1"/>
  <c r="BR4105" i="1"/>
  <c r="BO4107" i="1" l="1"/>
  <c r="BP4106" i="1" s="1"/>
  <c r="BQ4106" i="1" s="1"/>
  <c r="BN4108" i="1"/>
  <c r="BR4106" i="1"/>
  <c r="BO4108" i="1" l="1"/>
  <c r="BP4107" i="1" s="1"/>
  <c r="BQ4107" i="1" s="1"/>
  <c r="BN4109" i="1"/>
  <c r="BR4107" i="1"/>
  <c r="BO4109" i="1" l="1"/>
  <c r="BP4108" i="1" s="1"/>
  <c r="BQ4108" i="1" s="1"/>
  <c r="BN4110" i="1"/>
  <c r="BR4108" i="1"/>
  <c r="BO4110" i="1" l="1"/>
  <c r="BP4109" i="1" s="1"/>
  <c r="BQ4109" i="1" s="1"/>
  <c r="BN4111" i="1"/>
  <c r="BR4109" i="1"/>
  <c r="BO4111" i="1" l="1"/>
  <c r="BP4110" i="1" s="1"/>
  <c r="BQ4110" i="1" s="1"/>
  <c r="BN4112" i="1"/>
  <c r="BR4110" i="1"/>
  <c r="BO4112" i="1" l="1"/>
  <c r="BP4111" i="1" s="1"/>
  <c r="BQ4111" i="1" s="1"/>
  <c r="BN4113" i="1"/>
  <c r="BR4111" i="1"/>
  <c r="BO4113" i="1" l="1"/>
  <c r="BP4112" i="1" s="1"/>
  <c r="BQ4112" i="1" s="1"/>
  <c r="BN4114" i="1"/>
  <c r="BR4112" i="1"/>
  <c r="BO4114" i="1" l="1"/>
  <c r="BP4113" i="1" s="1"/>
  <c r="BQ4113" i="1" s="1"/>
  <c r="BN4115" i="1"/>
  <c r="BR4113" i="1"/>
  <c r="BO4115" i="1" l="1"/>
  <c r="BP4114" i="1" s="1"/>
  <c r="BQ4114" i="1" s="1"/>
  <c r="BN4116" i="1"/>
  <c r="BR4114" i="1"/>
  <c r="BO4116" i="1" l="1"/>
  <c r="BP4115" i="1" s="1"/>
  <c r="BQ4115" i="1" s="1"/>
  <c r="BN4117" i="1"/>
  <c r="BR4115" i="1"/>
  <c r="BO4117" i="1" l="1"/>
  <c r="BP4116" i="1" s="1"/>
  <c r="BQ4116" i="1" s="1"/>
  <c r="BN4118" i="1"/>
  <c r="BR4116" i="1"/>
  <c r="BO4118" i="1" l="1"/>
  <c r="BP4117" i="1" s="1"/>
  <c r="BQ4117" i="1" s="1"/>
  <c r="BN4119" i="1"/>
  <c r="BR4117" i="1"/>
  <c r="BO4119" i="1" l="1"/>
  <c r="BP4118" i="1" s="1"/>
  <c r="BQ4118" i="1" s="1"/>
  <c r="BN4120" i="1"/>
  <c r="BR4118" i="1"/>
  <c r="BO4120" i="1" l="1"/>
  <c r="BP4119" i="1" s="1"/>
  <c r="BQ4119" i="1" s="1"/>
  <c r="BN4121" i="1"/>
  <c r="BR4119" i="1"/>
  <c r="BO4121" i="1" l="1"/>
  <c r="BP4120" i="1" s="1"/>
  <c r="BQ4120" i="1" s="1"/>
  <c r="BN4122" i="1"/>
  <c r="BR4120" i="1"/>
  <c r="BO4122" i="1" l="1"/>
  <c r="BP4121" i="1" s="1"/>
  <c r="BQ4121" i="1" s="1"/>
  <c r="BN4123" i="1"/>
  <c r="BR4121" i="1"/>
  <c r="BO4123" i="1" l="1"/>
  <c r="BP4122" i="1" s="1"/>
  <c r="BQ4122" i="1" s="1"/>
  <c r="BN4124" i="1"/>
  <c r="BR4122" i="1"/>
  <c r="BO4124" i="1" l="1"/>
  <c r="BP4123" i="1" s="1"/>
  <c r="BQ4123" i="1" s="1"/>
  <c r="BN4125" i="1"/>
  <c r="BR4123" i="1"/>
  <c r="BO4125" i="1" l="1"/>
  <c r="BP4124" i="1" s="1"/>
  <c r="BQ4124" i="1" s="1"/>
  <c r="BN4126" i="1"/>
  <c r="BR4124" i="1"/>
  <c r="BO4126" i="1" l="1"/>
  <c r="BP4125" i="1" s="1"/>
  <c r="BQ4125" i="1" s="1"/>
  <c r="BN4127" i="1"/>
  <c r="BR4125" i="1"/>
  <c r="BO4127" i="1" l="1"/>
  <c r="BP4126" i="1" s="1"/>
  <c r="BQ4126" i="1" s="1"/>
  <c r="BN4128" i="1"/>
  <c r="BR4126" i="1"/>
  <c r="BO4128" i="1" l="1"/>
  <c r="BP4127" i="1" s="1"/>
  <c r="BQ4127" i="1" s="1"/>
  <c r="BN4129" i="1"/>
  <c r="BR4127" i="1"/>
  <c r="BO4129" i="1" l="1"/>
  <c r="BP4128" i="1" s="1"/>
  <c r="BQ4128" i="1" s="1"/>
  <c r="BN4130" i="1"/>
  <c r="BR4128" i="1"/>
  <c r="BO4130" i="1" l="1"/>
  <c r="BP4129" i="1" s="1"/>
  <c r="BQ4129" i="1" s="1"/>
  <c r="BN4131" i="1"/>
  <c r="BR4129" i="1"/>
  <c r="BO4131" i="1" l="1"/>
  <c r="BP4130" i="1" s="1"/>
  <c r="BQ4130" i="1" s="1"/>
  <c r="BN4132" i="1"/>
  <c r="BR4130" i="1"/>
  <c r="BO4132" i="1" l="1"/>
  <c r="BP4131" i="1" s="1"/>
  <c r="BQ4131" i="1" s="1"/>
  <c r="BN4133" i="1"/>
  <c r="BR4131" i="1"/>
  <c r="BO4133" i="1" l="1"/>
  <c r="BP4132" i="1" s="1"/>
  <c r="BQ4132" i="1" s="1"/>
  <c r="BN4134" i="1"/>
  <c r="BR4132" i="1"/>
  <c r="BO4134" i="1" l="1"/>
  <c r="BP4133" i="1" s="1"/>
  <c r="BQ4133" i="1" s="1"/>
  <c r="BN4135" i="1"/>
  <c r="BR4133" i="1"/>
  <c r="BO4135" i="1" l="1"/>
  <c r="BP4134" i="1" s="1"/>
  <c r="BQ4134" i="1" s="1"/>
  <c r="BN4136" i="1"/>
  <c r="BR4134" i="1"/>
  <c r="BO4136" i="1" l="1"/>
  <c r="BP4135" i="1" s="1"/>
  <c r="BQ4135" i="1" s="1"/>
  <c r="BN4137" i="1"/>
  <c r="BR4135" i="1"/>
  <c r="BO4137" i="1" l="1"/>
  <c r="BP4136" i="1" s="1"/>
  <c r="BQ4136" i="1" s="1"/>
  <c r="BN4138" i="1"/>
  <c r="BR4136" i="1"/>
  <c r="BO4138" i="1" l="1"/>
  <c r="BP4137" i="1" s="1"/>
  <c r="BQ4137" i="1" s="1"/>
  <c r="BN4139" i="1"/>
  <c r="BR4137" i="1"/>
  <c r="BO4139" i="1" l="1"/>
  <c r="BP4138" i="1" s="1"/>
  <c r="BQ4138" i="1" s="1"/>
  <c r="BN4140" i="1"/>
  <c r="BR4138" i="1"/>
  <c r="BO4140" i="1" l="1"/>
  <c r="BP4139" i="1" s="1"/>
  <c r="BQ4139" i="1" s="1"/>
  <c r="BN4141" i="1"/>
  <c r="BR4139" i="1"/>
  <c r="BO4141" i="1" l="1"/>
  <c r="BP4140" i="1" s="1"/>
  <c r="BQ4140" i="1" s="1"/>
  <c r="BN4142" i="1"/>
  <c r="BR4140" i="1"/>
  <c r="BO4142" i="1" l="1"/>
  <c r="BP4141" i="1" s="1"/>
  <c r="BQ4141" i="1" s="1"/>
  <c r="BN4143" i="1"/>
  <c r="BR4141" i="1"/>
  <c r="BO4143" i="1" l="1"/>
  <c r="BP4142" i="1" s="1"/>
  <c r="BQ4142" i="1" s="1"/>
  <c r="BN4144" i="1"/>
  <c r="BR4142" i="1"/>
  <c r="BO4144" i="1" l="1"/>
  <c r="BP4143" i="1" s="1"/>
  <c r="BQ4143" i="1" s="1"/>
  <c r="BN4145" i="1"/>
  <c r="BR4143" i="1"/>
  <c r="BO4145" i="1" l="1"/>
  <c r="BP4144" i="1" s="1"/>
  <c r="BQ4144" i="1" s="1"/>
  <c r="BN4146" i="1"/>
  <c r="BR4144" i="1"/>
  <c r="BO4146" i="1" l="1"/>
  <c r="BP4145" i="1" s="1"/>
  <c r="BQ4145" i="1" s="1"/>
  <c r="BN4147" i="1"/>
  <c r="BR4145" i="1"/>
  <c r="BO4147" i="1" l="1"/>
  <c r="BP4146" i="1" s="1"/>
  <c r="BQ4146" i="1" s="1"/>
  <c r="BN4148" i="1"/>
  <c r="BR4146" i="1"/>
  <c r="BO4148" i="1" l="1"/>
  <c r="BP4147" i="1" s="1"/>
  <c r="BQ4147" i="1" s="1"/>
  <c r="BN4149" i="1"/>
  <c r="BR4147" i="1"/>
  <c r="BO4149" i="1" l="1"/>
  <c r="BP4148" i="1" s="1"/>
  <c r="BQ4148" i="1" s="1"/>
  <c r="BN4150" i="1"/>
  <c r="BR4148" i="1"/>
  <c r="BO4150" i="1" l="1"/>
  <c r="BP4149" i="1" s="1"/>
  <c r="BQ4149" i="1" s="1"/>
  <c r="BN4151" i="1"/>
  <c r="BR4149" i="1"/>
  <c r="BO4151" i="1" l="1"/>
  <c r="BP4150" i="1" s="1"/>
  <c r="BQ4150" i="1" s="1"/>
  <c r="BN4152" i="1"/>
  <c r="BR4150" i="1"/>
  <c r="BO4152" i="1" l="1"/>
  <c r="BP4151" i="1" s="1"/>
  <c r="BQ4151" i="1" s="1"/>
  <c r="BN4153" i="1"/>
  <c r="BR4151" i="1"/>
  <c r="BO4153" i="1" l="1"/>
  <c r="BP4152" i="1" s="1"/>
  <c r="BQ4152" i="1" s="1"/>
  <c r="BN4154" i="1"/>
  <c r="BR4152" i="1"/>
  <c r="BO4154" i="1" l="1"/>
  <c r="BP4153" i="1" s="1"/>
  <c r="BQ4153" i="1" s="1"/>
  <c r="BN4155" i="1"/>
  <c r="BR4153" i="1"/>
  <c r="BO4155" i="1" l="1"/>
  <c r="BP4154" i="1" s="1"/>
  <c r="BQ4154" i="1" s="1"/>
  <c r="BN4156" i="1"/>
  <c r="BR4154" i="1"/>
  <c r="BO4156" i="1" l="1"/>
  <c r="BP4155" i="1" s="1"/>
  <c r="BQ4155" i="1" s="1"/>
  <c r="BN4157" i="1"/>
  <c r="BR4155" i="1"/>
  <c r="BO4157" i="1" l="1"/>
  <c r="BP4156" i="1" s="1"/>
  <c r="BQ4156" i="1" s="1"/>
  <c r="BN4158" i="1"/>
  <c r="BR4156" i="1"/>
  <c r="BO4158" i="1" l="1"/>
  <c r="BP4157" i="1" s="1"/>
  <c r="BQ4157" i="1" s="1"/>
  <c r="BN4159" i="1"/>
  <c r="BR4157" i="1"/>
  <c r="BO4159" i="1" l="1"/>
  <c r="BP4158" i="1" s="1"/>
  <c r="BQ4158" i="1" s="1"/>
  <c r="BN4160" i="1"/>
  <c r="BR4158" i="1"/>
  <c r="BO4160" i="1" l="1"/>
  <c r="BP4159" i="1" s="1"/>
  <c r="BQ4159" i="1" s="1"/>
  <c r="BN4161" i="1"/>
  <c r="BR4159" i="1"/>
  <c r="BO4161" i="1" l="1"/>
  <c r="BP4160" i="1" s="1"/>
  <c r="BQ4160" i="1" s="1"/>
  <c r="BN4162" i="1"/>
  <c r="BR4160" i="1"/>
  <c r="BO4162" i="1" l="1"/>
  <c r="BP4161" i="1" s="1"/>
  <c r="BQ4161" i="1" s="1"/>
  <c r="BN4163" i="1"/>
  <c r="BR4161" i="1"/>
  <c r="BO4163" i="1" l="1"/>
  <c r="BP4162" i="1" s="1"/>
  <c r="BQ4162" i="1" s="1"/>
  <c r="BN4164" i="1"/>
  <c r="BR4162" i="1"/>
  <c r="BO4164" i="1" l="1"/>
  <c r="BP4163" i="1" s="1"/>
  <c r="BQ4163" i="1" s="1"/>
  <c r="BN4165" i="1"/>
  <c r="BR4163" i="1"/>
  <c r="BO4165" i="1" l="1"/>
  <c r="BP4164" i="1" s="1"/>
  <c r="BQ4164" i="1" s="1"/>
  <c r="BN4166" i="1"/>
  <c r="BR4164" i="1"/>
  <c r="BO4166" i="1" l="1"/>
  <c r="BP4165" i="1" s="1"/>
  <c r="BQ4165" i="1" s="1"/>
  <c r="BN4167" i="1"/>
  <c r="BR4165" i="1"/>
  <c r="BO4167" i="1" l="1"/>
  <c r="BP4166" i="1" s="1"/>
  <c r="BQ4166" i="1" s="1"/>
  <c r="BN4168" i="1"/>
  <c r="BR4166" i="1"/>
  <c r="BO4168" i="1" l="1"/>
  <c r="BP4167" i="1" s="1"/>
  <c r="BQ4167" i="1" s="1"/>
  <c r="BN4169" i="1"/>
  <c r="BR4167" i="1"/>
  <c r="BO4169" i="1" l="1"/>
  <c r="BP4168" i="1" s="1"/>
  <c r="BQ4168" i="1" s="1"/>
  <c r="BN4170" i="1"/>
  <c r="BR4168" i="1"/>
  <c r="BO4170" i="1" l="1"/>
  <c r="BP4169" i="1" s="1"/>
  <c r="BQ4169" i="1" s="1"/>
  <c r="BN4171" i="1"/>
  <c r="BR4169" i="1"/>
  <c r="BO4171" i="1" l="1"/>
  <c r="BP4170" i="1" s="1"/>
  <c r="BQ4170" i="1" s="1"/>
  <c r="BN4172" i="1"/>
  <c r="BR4170" i="1"/>
  <c r="BO4172" i="1" l="1"/>
  <c r="BP4171" i="1" s="1"/>
  <c r="BQ4171" i="1" s="1"/>
  <c r="BN4173" i="1"/>
  <c r="BR4171" i="1"/>
  <c r="BO4173" i="1" l="1"/>
  <c r="BP4172" i="1" s="1"/>
  <c r="BQ4172" i="1" s="1"/>
  <c r="BN4174" i="1"/>
  <c r="BR4172" i="1"/>
  <c r="BO4174" i="1" l="1"/>
  <c r="BP4173" i="1" s="1"/>
  <c r="BQ4173" i="1" s="1"/>
  <c r="BN4175" i="1"/>
  <c r="BR4173" i="1"/>
  <c r="BO4175" i="1" l="1"/>
  <c r="BP4174" i="1" s="1"/>
  <c r="BQ4174" i="1" s="1"/>
  <c r="BN4176" i="1"/>
  <c r="BR4174" i="1"/>
  <c r="BO4176" i="1" l="1"/>
  <c r="BP4175" i="1" s="1"/>
  <c r="BQ4175" i="1" s="1"/>
  <c r="BN4177" i="1"/>
  <c r="BR4175" i="1"/>
  <c r="BO4177" i="1" l="1"/>
  <c r="BP4176" i="1" s="1"/>
  <c r="BQ4176" i="1" s="1"/>
  <c r="BN4178" i="1"/>
  <c r="BR4176" i="1"/>
  <c r="BO4178" i="1" l="1"/>
  <c r="BP4177" i="1" s="1"/>
  <c r="BQ4177" i="1" s="1"/>
  <c r="BN4179" i="1"/>
  <c r="BR4177" i="1"/>
  <c r="BO4179" i="1" l="1"/>
  <c r="BP4178" i="1" s="1"/>
  <c r="BQ4178" i="1" s="1"/>
  <c r="BN4180" i="1"/>
  <c r="BR4178" i="1"/>
  <c r="BO4180" i="1" l="1"/>
  <c r="BP4179" i="1" s="1"/>
  <c r="BQ4179" i="1" s="1"/>
  <c r="BN4181" i="1"/>
  <c r="BR4179" i="1"/>
  <c r="BO4181" i="1" l="1"/>
  <c r="BP4180" i="1" s="1"/>
  <c r="BQ4180" i="1" s="1"/>
  <c r="BN4182" i="1"/>
  <c r="BR4180" i="1"/>
  <c r="BO4182" i="1" l="1"/>
  <c r="BP4181" i="1" s="1"/>
  <c r="BQ4181" i="1" s="1"/>
  <c r="BN4183" i="1"/>
  <c r="BR4181" i="1"/>
  <c r="BO4183" i="1" l="1"/>
  <c r="BP4182" i="1" s="1"/>
  <c r="BQ4182" i="1" s="1"/>
  <c r="BN4184" i="1"/>
  <c r="BR4182" i="1"/>
  <c r="BO4184" i="1" l="1"/>
  <c r="BP4183" i="1" s="1"/>
  <c r="BQ4183" i="1" s="1"/>
  <c r="BN4185" i="1"/>
  <c r="BR4183" i="1"/>
  <c r="BO4185" i="1" l="1"/>
  <c r="BP4184" i="1" s="1"/>
  <c r="BQ4184" i="1" s="1"/>
  <c r="BN4186" i="1"/>
  <c r="BR4184" i="1"/>
  <c r="BO4186" i="1" l="1"/>
  <c r="BP4185" i="1" s="1"/>
  <c r="BQ4185" i="1" s="1"/>
  <c r="BN4187" i="1"/>
  <c r="BR4185" i="1"/>
  <c r="BO4187" i="1" l="1"/>
  <c r="BP4186" i="1" s="1"/>
  <c r="BQ4186" i="1" s="1"/>
  <c r="BN4188" i="1"/>
  <c r="BR4186" i="1"/>
  <c r="BO4188" i="1" l="1"/>
  <c r="BP4187" i="1" s="1"/>
  <c r="BQ4187" i="1" s="1"/>
  <c r="BN4189" i="1"/>
  <c r="BR4187" i="1"/>
  <c r="BO4189" i="1" l="1"/>
  <c r="BP4188" i="1" s="1"/>
  <c r="BQ4188" i="1" s="1"/>
  <c r="BN4190" i="1"/>
  <c r="BR4188" i="1"/>
  <c r="BO4190" i="1" l="1"/>
  <c r="BP4189" i="1" s="1"/>
  <c r="BQ4189" i="1" s="1"/>
  <c r="BN4191" i="1"/>
  <c r="BR4189" i="1"/>
  <c r="BO4191" i="1" l="1"/>
  <c r="BP4190" i="1" s="1"/>
  <c r="BQ4190" i="1" s="1"/>
  <c r="BN4192" i="1"/>
  <c r="BR4190" i="1"/>
  <c r="BO4192" i="1" l="1"/>
  <c r="BP4191" i="1" s="1"/>
  <c r="BQ4191" i="1" s="1"/>
  <c r="BN4193" i="1"/>
  <c r="BR4191" i="1"/>
  <c r="BO4193" i="1" l="1"/>
  <c r="BP4192" i="1" s="1"/>
  <c r="BQ4192" i="1" s="1"/>
  <c r="BN4194" i="1"/>
  <c r="BR4192" i="1"/>
  <c r="BO4194" i="1" l="1"/>
  <c r="BP4193" i="1" s="1"/>
  <c r="BQ4193" i="1" s="1"/>
  <c r="BN4195" i="1"/>
  <c r="BR4193" i="1"/>
  <c r="BO4195" i="1" l="1"/>
  <c r="BP4194" i="1" s="1"/>
  <c r="BQ4194" i="1" s="1"/>
  <c r="BN4196" i="1"/>
  <c r="BR4194" i="1"/>
  <c r="BO4196" i="1" l="1"/>
  <c r="BP4195" i="1" s="1"/>
  <c r="BQ4195" i="1" s="1"/>
  <c r="BN4197" i="1"/>
  <c r="BR4195" i="1"/>
  <c r="BO4197" i="1" l="1"/>
  <c r="BP4196" i="1" s="1"/>
  <c r="BQ4196" i="1" s="1"/>
  <c r="BN4198" i="1"/>
  <c r="BR4196" i="1"/>
  <c r="BO4198" i="1" l="1"/>
  <c r="BP4197" i="1" s="1"/>
  <c r="BN4199" i="1"/>
  <c r="BR4197" i="1"/>
  <c r="BQ4197" i="1"/>
  <c r="BO4199" i="1" l="1"/>
  <c r="BP4198" i="1" s="1"/>
  <c r="BQ4198" i="1" s="1"/>
  <c r="BN4200" i="1"/>
  <c r="BR4198" i="1"/>
  <c r="BO4200" i="1" l="1"/>
  <c r="BP4199" i="1" s="1"/>
  <c r="BQ4199" i="1" s="1"/>
  <c r="BN4201" i="1"/>
  <c r="BR4199" i="1"/>
  <c r="BO4201" i="1" l="1"/>
  <c r="BP4200" i="1" s="1"/>
  <c r="BQ4200" i="1" s="1"/>
  <c r="BN4202" i="1"/>
  <c r="BR4200" i="1"/>
  <c r="BO4202" i="1" l="1"/>
  <c r="BP4201" i="1" s="1"/>
  <c r="BQ4201" i="1" s="1"/>
  <c r="BN4203" i="1"/>
  <c r="BR4201" i="1"/>
  <c r="BO4203" i="1" l="1"/>
  <c r="BP4202" i="1" s="1"/>
  <c r="BQ4202" i="1" s="1"/>
  <c r="BN4204" i="1"/>
  <c r="BR4202" i="1"/>
  <c r="BO4204" i="1" l="1"/>
  <c r="BP4203" i="1" s="1"/>
  <c r="BQ4203" i="1" s="1"/>
  <c r="BN4205" i="1"/>
  <c r="BR4203" i="1"/>
  <c r="BO4205" i="1" l="1"/>
  <c r="BP4204" i="1" s="1"/>
  <c r="BQ4204" i="1" s="1"/>
  <c r="BN4206" i="1"/>
  <c r="BR4204" i="1"/>
  <c r="BO4206" i="1" l="1"/>
  <c r="BP4205" i="1" s="1"/>
  <c r="BQ4205" i="1" s="1"/>
  <c r="BN4207" i="1"/>
  <c r="BR4205" i="1"/>
  <c r="BO4207" i="1" l="1"/>
  <c r="BP4206" i="1" s="1"/>
  <c r="BQ4206" i="1" s="1"/>
  <c r="BN4208" i="1"/>
  <c r="BR4206" i="1"/>
  <c r="BO4208" i="1" l="1"/>
  <c r="BP4207" i="1" s="1"/>
  <c r="BQ4207" i="1" s="1"/>
  <c r="BN4209" i="1"/>
  <c r="BR4207" i="1"/>
  <c r="BO4209" i="1" l="1"/>
  <c r="BP4208" i="1" s="1"/>
  <c r="BQ4208" i="1" s="1"/>
  <c r="BN4210" i="1"/>
  <c r="BR4208" i="1"/>
  <c r="BO4210" i="1" l="1"/>
  <c r="BP4209" i="1" s="1"/>
  <c r="BQ4209" i="1" s="1"/>
  <c r="BN4211" i="1"/>
  <c r="BR4209" i="1"/>
  <c r="BO4211" i="1" l="1"/>
  <c r="BP4210" i="1" s="1"/>
  <c r="BQ4210" i="1" s="1"/>
  <c r="BN4212" i="1"/>
  <c r="BR4210" i="1" l="1"/>
  <c r="BO4212" i="1"/>
  <c r="BP4211" i="1" s="1"/>
  <c r="BQ4211" i="1" s="1"/>
  <c r="BN4213" i="1"/>
  <c r="BR4211" i="1" l="1"/>
  <c r="BO4213" i="1"/>
  <c r="BP4212" i="1" s="1"/>
  <c r="BQ4212" i="1" s="1"/>
  <c r="BN4214" i="1"/>
  <c r="BR4212" i="1"/>
  <c r="BO4214" i="1" l="1"/>
  <c r="BP4213" i="1" s="1"/>
  <c r="BQ4213" i="1" s="1"/>
  <c r="BN4215" i="1"/>
  <c r="BR4213" i="1"/>
  <c r="BO4215" i="1" l="1"/>
  <c r="BP4214" i="1" s="1"/>
  <c r="BQ4214" i="1" s="1"/>
  <c r="BN4216" i="1"/>
  <c r="BR4214" i="1"/>
  <c r="BO4216" i="1" l="1"/>
  <c r="BP4215" i="1" s="1"/>
  <c r="BQ4215" i="1" s="1"/>
  <c r="BN4217" i="1"/>
  <c r="BR4215" i="1"/>
  <c r="BO4217" i="1" l="1"/>
  <c r="BP4216" i="1" s="1"/>
  <c r="BQ4216" i="1" s="1"/>
  <c r="BN4218" i="1"/>
  <c r="BR4216" i="1"/>
  <c r="BO4218" i="1" l="1"/>
  <c r="BP4217" i="1" s="1"/>
  <c r="BQ4217" i="1" s="1"/>
  <c r="BN4219" i="1"/>
  <c r="BR4217" i="1"/>
  <c r="BO4219" i="1" l="1"/>
  <c r="BP4218" i="1" s="1"/>
  <c r="BQ4218" i="1" s="1"/>
  <c r="BN4220" i="1"/>
  <c r="BR4218" i="1"/>
  <c r="BO4220" i="1" l="1"/>
  <c r="BP4219" i="1" s="1"/>
  <c r="BQ4219" i="1" s="1"/>
  <c r="BN4221" i="1"/>
  <c r="BR4219" i="1"/>
  <c r="BO4221" i="1" l="1"/>
  <c r="BP4220" i="1" s="1"/>
  <c r="BQ4220" i="1" s="1"/>
  <c r="BN4222" i="1"/>
  <c r="BR4220" i="1"/>
  <c r="BO4222" i="1" l="1"/>
  <c r="BP4221" i="1" s="1"/>
  <c r="BQ4221" i="1" s="1"/>
  <c r="BN4223" i="1"/>
  <c r="BR4221" i="1"/>
  <c r="BO4223" i="1" l="1"/>
  <c r="BP4222" i="1" s="1"/>
  <c r="BQ4222" i="1" s="1"/>
  <c r="BN4224" i="1"/>
  <c r="BR4222" i="1"/>
  <c r="BO4224" i="1" l="1"/>
  <c r="BP4223" i="1" s="1"/>
  <c r="BQ4223" i="1" s="1"/>
  <c r="BN4225" i="1"/>
  <c r="BR4223" i="1"/>
  <c r="BO4225" i="1" l="1"/>
  <c r="BP4224" i="1" s="1"/>
  <c r="BQ4224" i="1" s="1"/>
  <c r="BN4226" i="1"/>
  <c r="BR4224" i="1"/>
  <c r="BO4226" i="1" l="1"/>
  <c r="BP4225" i="1" s="1"/>
  <c r="BQ4225" i="1" s="1"/>
  <c r="BN4227" i="1"/>
  <c r="BR4225" i="1"/>
  <c r="BO4227" i="1" l="1"/>
  <c r="BP4226" i="1" s="1"/>
  <c r="BQ4226" i="1" s="1"/>
  <c r="BN4228" i="1"/>
  <c r="BR4226" i="1"/>
  <c r="BO4228" i="1" l="1"/>
  <c r="BP4227" i="1" s="1"/>
  <c r="BQ4227" i="1" s="1"/>
  <c r="BN4229" i="1"/>
  <c r="BR4227" i="1"/>
  <c r="BO4229" i="1" l="1"/>
  <c r="BP4228" i="1" s="1"/>
  <c r="BQ4228" i="1" s="1"/>
  <c r="BN4230" i="1"/>
  <c r="BR4228" i="1"/>
  <c r="BO4230" i="1" l="1"/>
  <c r="BP4229" i="1" s="1"/>
  <c r="BQ4229" i="1" s="1"/>
  <c r="BN4231" i="1"/>
  <c r="BR4229" i="1"/>
  <c r="BO4231" i="1" l="1"/>
  <c r="BP4230" i="1" s="1"/>
  <c r="BQ4230" i="1" s="1"/>
  <c r="BN4232" i="1"/>
  <c r="BR4230" i="1"/>
  <c r="BO4232" i="1" l="1"/>
  <c r="BP4231" i="1" s="1"/>
  <c r="BQ4231" i="1" s="1"/>
  <c r="BN4233" i="1"/>
  <c r="BR4231" i="1"/>
  <c r="BO4233" i="1" l="1"/>
  <c r="BP4232" i="1" s="1"/>
  <c r="BQ4232" i="1" s="1"/>
  <c r="BN4234" i="1"/>
  <c r="BR4232" i="1"/>
  <c r="BO4234" i="1" l="1"/>
  <c r="BP4233" i="1" s="1"/>
  <c r="BQ4233" i="1" s="1"/>
  <c r="BN4235" i="1"/>
  <c r="BR4233" i="1"/>
  <c r="BO4235" i="1" l="1"/>
  <c r="BP4234" i="1" s="1"/>
  <c r="BQ4234" i="1" s="1"/>
  <c r="BN4236" i="1"/>
  <c r="BR4234" i="1" l="1"/>
  <c r="BO4236" i="1"/>
  <c r="BP4235" i="1" s="1"/>
  <c r="BQ4235" i="1" s="1"/>
  <c r="BN4237" i="1"/>
  <c r="BR4235" i="1"/>
  <c r="BO4237" i="1" l="1"/>
  <c r="BP4236" i="1" s="1"/>
  <c r="BQ4236" i="1" s="1"/>
  <c r="BN4238" i="1"/>
  <c r="BR4236" i="1"/>
  <c r="BO4238" i="1" l="1"/>
  <c r="BP4237" i="1" s="1"/>
  <c r="BQ4237" i="1" s="1"/>
  <c r="BN4239" i="1"/>
  <c r="BR4237" i="1"/>
  <c r="BO4239" i="1" l="1"/>
  <c r="BP4238" i="1" s="1"/>
  <c r="BQ4238" i="1" s="1"/>
  <c r="BN4240" i="1"/>
  <c r="BR4238" i="1"/>
  <c r="BO4240" i="1" l="1"/>
  <c r="BP4239" i="1" s="1"/>
  <c r="BQ4239" i="1" s="1"/>
  <c r="BN4241" i="1"/>
  <c r="BR4239" i="1"/>
  <c r="BO4241" i="1" l="1"/>
  <c r="BP4240" i="1" s="1"/>
  <c r="BQ4240" i="1" s="1"/>
  <c r="BN4242" i="1"/>
  <c r="BR4240" i="1"/>
  <c r="BO4242" i="1" l="1"/>
  <c r="BP4241" i="1" s="1"/>
  <c r="BQ4241" i="1" s="1"/>
  <c r="BN4243" i="1"/>
  <c r="BR4241" i="1"/>
  <c r="BO4243" i="1" l="1"/>
  <c r="BP4242" i="1" s="1"/>
  <c r="BQ4242" i="1" s="1"/>
  <c r="BN4244" i="1"/>
  <c r="BR4242" i="1"/>
  <c r="BO4244" i="1" l="1"/>
  <c r="BP4243" i="1" s="1"/>
  <c r="BQ4243" i="1" s="1"/>
  <c r="BN4245" i="1"/>
  <c r="BR4243" i="1"/>
  <c r="BO4245" i="1" l="1"/>
  <c r="BP4244" i="1" s="1"/>
  <c r="BQ4244" i="1" s="1"/>
  <c r="BN4246" i="1"/>
  <c r="BR4244" i="1"/>
  <c r="BO4246" i="1" l="1"/>
  <c r="BP4245" i="1" s="1"/>
  <c r="BQ4245" i="1" s="1"/>
  <c r="BN4247" i="1"/>
  <c r="BR4245" i="1"/>
  <c r="BO4247" i="1" l="1"/>
  <c r="BP4246" i="1" s="1"/>
  <c r="BQ4246" i="1" s="1"/>
  <c r="BN4248" i="1"/>
  <c r="BR4246" i="1"/>
  <c r="BO4248" i="1" l="1"/>
  <c r="BP4247" i="1" s="1"/>
  <c r="BQ4247" i="1" s="1"/>
  <c r="BN4249" i="1"/>
  <c r="BR4247" i="1"/>
  <c r="BO4249" i="1" l="1"/>
  <c r="BP4248" i="1" s="1"/>
  <c r="BQ4248" i="1" s="1"/>
  <c r="BN4250" i="1"/>
  <c r="BR4248" i="1"/>
  <c r="BO4250" i="1" l="1"/>
  <c r="BP4249" i="1" s="1"/>
  <c r="BQ4249" i="1" s="1"/>
  <c r="BN4251" i="1"/>
  <c r="BR4249" i="1"/>
  <c r="BO4251" i="1" l="1"/>
  <c r="BP4250" i="1" s="1"/>
  <c r="BQ4250" i="1" s="1"/>
  <c r="BN4252" i="1"/>
  <c r="BR4250" i="1"/>
  <c r="BO4252" i="1" l="1"/>
  <c r="BP4251" i="1" s="1"/>
  <c r="BQ4251" i="1" s="1"/>
  <c r="BN4253" i="1"/>
  <c r="BR4251" i="1"/>
  <c r="BO4253" i="1" l="1"/>
  <c r="BP4252" i="1" s="1"/>
  <c r="BQ4252" i="1" s="1"/>
  <c r="BN4254" i="1"/>
  <c r="BR4252" i="1"/>
  <c r="BO4254" i="1" l="1"/>
  <c r="BP4253" i="1" s="1"/>
  <c r="BQ4253" i="1" s="1"/>
  <c r="BN4255" i="1"/>
  <c r="BR4253" i="1"/>
  <c r="BO4255" i="1" l="1"/>
  <c r="BP4254" i="1" s="1"/>
  <c r="BQ4254" i="1" s="1"/>
  <c r="BN4256" i="1"/>
  <c r="BR4254" i="1"/>
  <c r="BO4256" i="1" l="1"/>
  <c r="BP4255" i="1" s="1"/>
  <c r="BR4255" i="1" s="1"/>
  <c r="BN4257" i="1"/>
  <c r="BQ4255" i="1" l="1"/>
  <c r="BO4257" i="1"/>
  <c r="BP4256" i="1" s="1"/>
  <c r="BQ4256" i="1" s="1"/>
  <c r="BN4258" i="1"/>
  <c r="BR4256" i="1" l="1"/>
  <c r="BO4258" i="1"/>
  <c r="BP4257" i="1" s="1"/>
  <c r="BQ4257" i="1" s="1"/>
  <c r="BN4259" i="1"/>
  <c r="BR4257" i="1" l="1"/>
  <c r="BO4259" i="1"/>
  <c r="BP4258" i="1" s="1"/>
  <c r="BQ4258" i="1" s="1"/>
  <c r="BN4260" i="1"/>
  <c r="BR4258" i="1" l="1"/>
  <c r="BO4260" i="1"/>
  <c r="BP4259" i="1" s="1"/>
  <c r="BQ4259" i="1" s="1"/>
  <c r="BN4261" i="1"/>
  <c r="BR4259" i="1"/>
  <c r="BO4261" i="1" l="1"/>
  <c r="BP4260" i="1" s="1"/>
  <c r="BQ4260" i="1" s="1"/>
  <c r="BN4262" i="1"/>
  <c r="BR4260" i="1" l="1"/>
  <c r="BO4262" i="1"/>
  <c r="BP4261" i="1" s="1"/>
  <c r="BQ4261" i="1" s="1"/>
  <c r="BN4263" i="1"/>
  <c r="BR4261" i="1" l="1"/>
  <c r="BO4263" i="1"/>
  <c r="BP4262" i="1" s="1"/>
  <c r="BQ4262" i="1" s="1"/>
  <c r="BN4264" i="1"/>
  <c r="BR4262" i="1"/>
  <c r="BO4264" i="1" l="1"/>
  <c r="BP4263" i="1" s="1"/>
  <c r="BQ4263" i="1" s="1"/>
  <c r="BN4265" i="1"/>
  <c r="BR4263" i="1" l="1"/>
  <c r="BO4265" i="1"/>
  <c r="BP4264" i="1" s="1"/>
  <c r="BQ4264" i="1" s="1"/>
  <c r="BN4266" i="1"/>
  <c r="BR4264" i="1" l="1"/>
  <c r="BO4266" i="1"/>
  <c r="BP4265" i="1" s="1"/>
  <c r="BQ4265" i="1" s="1"/>
  <c r="BN4267" i="1"/>
  <c r="BR4265" i="1" l="1"/>
  <c r="BO4267" i="1"/>
  <c r="BP4266" i="1" s="1"/>
  <c r="BQ4266" i="1" s="1"/>
  <c r="BN4268" i="1"/>
  <c r="BR4266" i="1" l="1"/>
  <c r="BO4268" i="1"/>
  <c r="BP4267" i="1" s="1"/>
  <c r="BQ4267" i="1" s="1"/>
  <c r="BN4269" i="1"/>
  <c r="BR4267" i="1" l="1"/>
  <c r="BO4269" i="1"/>
  <c r="BP4268" i="1" s="1"/>
  <c r="BQ4268" i="1" s="1"/>
  <c r="BN4270" i="1"/>
  <c r="BR4268" i="1"/>
  <c r="BO4270" i="1" l="1"/>
  <c r="BP4269" i="1" s="1"/>
  <c r="BQ4269" i="1" s="1"/>
  <c r="BN4271" i="1"/>
  <c r="BR4269" i="1"/>
  <c r="BO4271" i="1" l="1"/>
  <c r="BP4270" i="1" s="1"/>
  <c r="BQ4270" i="1" s="1"/>
  <c r="BN4272" i="1"/>
  <c r="BR4270" i="1"/>
  <c r="BO4272" i="1" l="1"/>
  <c r="BP4271" i="1" s="1"/>
  <c r="BQ4271" i="1" s="1"/>
  <c r="BN4273" i="1"/>
  <c r="BR4271" i="1"/>
  <c r="BO4273" i="1" l="1"/>
  <c r="BP4272" i="1" s="1"/>
  <c r="BQ4272" i="1" s="1"/>
  <c r="BN4274" i="1"/>
  <c r="BR4272" i="1"/>
  <c r="BO4274" i="1" l="1"/>
  <c r="BP4273" i="1" s="1"/>
  <c r="BQ4273" i="1" s="1"/>
  <c r="BN4275" i="1"/>
  <c r="BR4273" i="1"/>
  <c r="BO4275" i="1" l="1"/>
  <c r="BP4274" i="1" s="1"/>
  <c r="BQ4274" i="1" s="1"/>
  <c r="BN4276" i="1"/>
  <c r="BR4274" i="1"/>
  <c r="BO4276" i="1" l="1"/>
  <c r="BP4275" i="1" s="1"/>
  <c r="BQ4275" i="1" s="1"/>
  <c r="BN4277" i="1"/>
  <c r="BR4275" i="1"/>
  <c r="BO4277" i="1" l="1"/>
  <c r="BP4276" i="1" s="1"/>
  <c r="BQ4276" i="1" s="1"/>
  <c r="BN4278" i="1"/>
  <c r="BR4276" i="1"/>
  <c r="BO4278" i="1" l="1"/>
  <c r="BP4277" i="1" s="1"/>
  <c r="BQ4277" i="1" s="1"/>
  <c r="BN4279" i="1"/>
  <c r="BR4277" i="1"/>
  <c r="BO4279" i="1" l="1"/>
  <c r="BP4278" i="1" s="1"/>
  <c r="BQ4278" i="1" s="1"/>
  <c r="BN4280" i="1"/>
  <c r="BR4278" i="1"/>
  <c r="BO4280" i="1" l="1"/>
  <c r="BP4279" i="1" s="1"/>
  <c r="BQ4279" i="1" s="1"/>
  <c r="BN4281" i="1"/>
  <c r="BR4279" i="1"/>
  <c r="BO4281" i="1" l="1"/>
  <c r="BP4280" i="1" s="1"/>
  <c r="BQ4280" i="1" s="1"/>
  <c r="BN4282" i="1"/>
  <c r="BR4280" i="1"/>
  <c r="BO4282" i="1" l="1"/>
  <c r="BP4281" i="1" s="1"/>
  <c r="BQ4281" i="1" s="1"/>
  <c r="BN4283" i="1"/>
  <c r="BR4281" i="1"/>
  <c r="BO4283" i="1" l="1"/>
  <c r="BP4282" i="1" s="1"/>
  <c r="BQ4282" i="1" s="1"/>
  <c r="BN4284" i="1"/>
  <c r="BR4282" i="1"/>
  <c r="BO4284" i="1" l="1"/>
  <c r="BP4283" i="1" s="1"/>
  <c r="BQ4283" i="1" s="1"/>
  <c r="BN4285" i="1"/>
  <c r="BR4283" i="1"/>
  <c r="BO4285" i="1" l="1"/>
  <c r="BP4284" i="1" s="1"/>
  <c r="BQ4284" i="1" s="1"/>
  <c r="BN4286" i="1"/>
  <c r="BR4284" i="1"/>
  <c r="BO4286" i="1" l="1"/>
  <c r="BP4285" i="1" s="1"/>
  <c r="BQ4285" i="1" s="1"/>
  <c r="BN4287" i="1"/>
  <c r="BR4285" i="1"/>
  <c r="BO4287" i="1" l="1"/>
  <c r="BP4286" i="1" s="1"/>
  <c r="BQ4286" i="1" s="1"/>
  <c r="BN4288" i="1"/>
  <c r="BR4286" i="1"/>
  <c r="BO4288" i="1" l="1"/>
  <c r="BP4287" i="1" s="1"/>
  <c r="BQ4287" i="1" s="1"/>
  <c r="BN4289" i="1"/>
  <c r="BR4287" i="1"/>
  <c r="BO4289" i="1" l="1"/>
  <c r="BP4288" i="1" s="1"/>
  <c r="BQ4288" i="1" s="1"/>
  <c r="BN4290" i="1"/>
  <c r="BR4288" i="1"/>
  <c r="BO4290" i="1" l="1"/>
  <c r="BP4289" i="1" s="1"/>
  <c r="BQ4289" i="1" s="1"/>
  <c r="BN4291" i="1"/>
  <c r="BR4289" i="1"/>
  <c r="BO4291" i="1" l="1"/>
  <c r="BP4290" i="1" s="1"/>
  <c r="BQ4290" i="1" s="1"/>
  <c r="BN4292" i="1"/>
  <c r="BR4290" i="1"/>
  <c r="BO4292" i="1" l="1"/>
  <c r="BP4291" i="1" s="1"/>
  <c r="BQ4291" i="1" s="1"/>
  <c r="BN4293" i="1"/>
  <c r="BR4291" i="1"/>
  <c r="BO4293" i="1" l="1"/>
  <c r="BP4292" i="1" s="1"/>
  <c r="BQ4292" i="1" s="1"/>
  <c r="BN4294" i="1"/>
  <c r="BR4292" i="1"/>
  <c r="BO4294" i="1" l="1"/>
  <c r="BP4293" i="1" s="1"/>
  <c r="BQ4293" i="1" s="1"/>
  <c r="BN4295" i="1"/>
  <c r="BR4293" i="1"/>
  <c r="BO4295" i="1" l="1"/>
  <c r="BP4294" i="1" s="1"/>
  <c r="BQ4294" i="1" s="1"/>
  <c r="BN4296" i="1"/>
  <c r="BR4294" i="1"/>
  <c r="BO4296" i="1" l="1"/>
  <c r="BP4295" i="1" s="1"/>
  <c r="BQ4295" i="1" s="1"/>
  <c r="BN4297" i="1"/>
  <c r="BR4295" i="1"/>
  <c r="BO4297" i="1" l="1"/>
  <c r="BP4296" i="1" s="1"/>
  <c r="BQ4296" i="1" s="1"/>
  <c r="BN4298" i="1"/>
  <c r="BR4296" i="1"/>
  <c r="BO4298" i="1" l="1"/>
  <c r="BP4297" i="1" s="1"/>
  <c r="BQ4297" i="1" s="1"/>
  <c r="BN4299" i="1"/>
  <c r="BR4297" i="1" l="1"/>
  <c r="BO4299" i="1"/>
  <c r="BP4298" i="1" s="1"/>
  <c r="BQ4298" i="1" s="1"/>
  <c r="BN4300" i="1"/>
  <c r="BR4298" i="1" l="1"/>
  <c r="BO4300" i="1"/>
  <c r="BP4299" i="1" s="1"/>
  <c r="BQ4299" i="1" s="1"/>
  <c r="BN4301" i="1"/>
  <c r="BR4299" i="1"/>
  <c r="BO4301" i="1" l="1"/>
  <c r="BP4300" i="1" s="1"/>
  <c r="BQ4300" i="1" s="1"/>
  <c r="BN4302" i="1"/>
  <c r="BR4300" i="1"/>
  <c r="BO4302" i="1" l="1"/>
  <c r="BP4301" i="1" s="1"/>
  <c r="BQ4301" i="1" s="1"/>
  <c r="BN4303" i="1"/>
  <c r="BR4301" i="1"/>
  <c r="BO4303" i="1" l="1"/>
  <c r="BP4302" i="1" s="1"/>
  <c r="BQ4302" i="1" s="1"/>
  <c r="BN4304" i="1"/>
  <c r="BR4302" i="1"/>
  <c r="BO4304" i="1" l="1"/>
  <c r="BP4303" i="1" s="1"/>
  <c r="BQ4303" i="1" s="1"/>
  <c r="BN4305" i="1"/>
  <c r="BR4303" i="1"/>
  <c r="BO4305" i="1" l="1"/>
  <c r="BP4304" i="1" s="1"/>
  <c r="BQ4304" i="1" s="1"/>
  <c r="BN4306" i="1"/>
  <c r="BR4304" i="1"/>
  <c r="BO4306" i="1" l="1"/>
  <c r="BP4305" i="1" s="1"/>
  <c r="BQ4305" i="1" s="1"/>
  <c r="BN4307" i="1"/>
  <c r="BR4305" i="1" l="1"/>
  <c r="BO4307" i="1"/>
  <c r="BP4306" i="1" s="1"/>
  <c r="BQ4306" i="1" s="1"/>
  <c r="BN4308" i="1"/>
  <c r="BR4306" i="1" l="1"/>
  <c r="BO4308" i="1"/>
  <c r="BP4307" i="1" s="1"/>
  <c r="BQ4307" i="1" s="1"/>
  <c r="BN4309" i="1"/>
  <c r="BR4307" i="1"/>
  <c r="BO4309" i="1" l="1"/>
  <c r="BP4308" i="1" s="1"/>
  <c r="BQ4308" i="1" s="1"/>
  <c r="BN4310" i="1"/>
  <c r="BR4308" i="1" l="1"/>
  <c r="BO4310" i="1"/>
  <c r="BP4309" i="1" s="1"/>
  <c r="BQ4309" i="1" s="1"/>
  <c r="BN4311" i="1"/>
  <c r="BR4309" i="1" l="1"/>
  <c r="BO4311" i="1"/>
  <c r="BP4310" i="1" s="1"/>
  <c r="BQ4310" i="1" s="1"/>
  <c r="BN4312" i="1"/>
  <c r="BR4310" i="1" l="1"/>
  <c r="BO4312" i="1"/>
  <c r="BP4311" i="1" s="1"/>
  <c r="BQ4311" i="1" s="1"/>
  <c r="BN4313" i="1"/>
  <c r="BR4311" i="1" l="1"/>
  <c r="BO4313" i="1"/>
  <c r="BP4312" i="1" s="1"/>
  <c r="BQ4312" i="1" s="1"/>
  <c r="BN4314" i="1"/>
  <c r="BR4312" i="1" l="1"/>
  <c r="BO4314" i="1"/>
  <c r="BP4313" i="1" s="1"/>
  <c r="BQ4313" i="1" s="1"/>
  <c r="BN4315" i="1"/>
  <c r="BR4313" i="1" l="1"/>
  <c r="BO4315" i="1"/>
  <c r="BP4314" i="1" s="1"/>
  <c r="BQ4314" i="1" s="1"/>
  <c r="BN4316" i="1"/>
  <c r="BR4314" i="1" l="1"/>
  <c r="BO4316" i="1"/>
  <c r="BP4315" i="1" s="1"/>
  <c r="BQ4315" i="1" s="1"/>
  <c r="BN4317" i="1"/>
  <c r="BR4315" i="1" l="1"/>
  <c r="BO4317" i="1"/>
  <c r="BP4316" i="1" s="1"/>
  <c r="BQ4316" i="1" s="1"/>
  <c r="BN4318" i="1"/>
  <c r="BR4316" i="1" l="1"/>
  <c r="BO4318" i="1"/>
  <c r="BP4317" i="1" s="1"/>
  <c r="BQ4317" i="1" s="1"/>
  <c r="BN4319" i="1"/>
  <c r="BR4317" i="1" l="1"/>
  <c r="BO4319" i="1"/>
  <c r="BP4318" i="1" s="1"/>
  <c r="BQ4318" i="1" s="1"/>
  <c r="BN4320" i="1"/>
  <c r="BR4318" i="1" l="1"/>
  <c r="BO4320" i="1"/>
  <c r="BP4319" i="1" s="1"/>
  <c r="BQ4319" i="1" s="1"/>
  <c r="BN4321" i="1"/>
  <c r="BR4319" i="1" l="1"/>
  <c r="BO4321" i="1"/>
  <c r="BP4320" i="1" s="1"/>
  <c r="BQ4320" i="1" s="1"/>
  <c r="BN4322" i="1"/>
  <c r="BR4320" i="1" l="1"/>
  <c r="BO4322" i="1"/>
  <c r="BP4321" i="1" s="1"/>
  <c r="BQ4321" i="1" s="1"/>
  <c r="BN4323" i="1"/>
  <c r="BR4321" i="1" l="1"/>
  <c r="BO4323" i="1"/>
  <c r="BP4322" i="1" s="1"/>
  <c r="BQ4322" i="1" s="1"/>
  <c r="BN4324" i="1"/>
  <c r="BR4322" i="1" l="1"/>
  <c r="BO4324" i="1"/>
  <c r="BP4323" i="1" s="1"/>
  <c r="BQ4323" i="1" s="1"/>
  <c r="BN4325" i="1"/>
  <c r="BR4323" i="1" l="1"/>
  <c r="BO4325" i="1"/>
  <c r="BP4324" i="1" s="1"/>
  <c r="BQ4324" i="1" s="1"/>
  <c r="BN4326" i="1"/>
  <c r="BR4324" i="1"/>
  <c r="BO4326" i="1" l="1"/>
  <c r="BP4325" i="1" s="1"/>
  <c r="BQ4325" i="1" s="1"/>
  <c r="BN4327" i="1"/>
  <c r="BR4325" i="1" l="1"/>
  <c r="BO4327" i="1"/>
  <c r="BP4326" i="1" s="1"/>
  <c r="BQ4326" i="1" s="1"/>
  <c r="BN4328" i="1"/>
  <c r="BR4326" i="1" l="1"/>
  <c r="BO4328" i="1"/>
  <c r="BP4327" i="1" s="1"/>
  <c r="BQ4327" i="1" s="1"/>
  <c r="BN4329" i="1"/>
  <c r="BR4327" i="1" l="1"/>
  <c r="BO4329" i="1"/>
  <c r="BP4328" i="1" s="1"/>
  <c r="BQ4328" i="1" s="1"/>
  <c r="BN4330" i="1"/>
  <c r="BR4328" i="1" l="1"/>
  <c r="BO4330" i="1"/>
  <c r="BP4329" i="1" s="1"/>
  <c r="BQ4329" i="1" s="1"/>
  <c r="BN4331" i="1"/>
  <c r="BR4329" i="1" l="1"/>
  <c r="BO4331" i="1"/>
  <c r="BP4330" i="1" s="1"/>
  <c r="BQ4330" i="1" s="1"/>
  <c r="BN4332" i="1"/>
  <c r="BR4330" i="1"/>
  <c r="BO4332" i="1" l="1"/>
  <c r="BP4331" i="1" s="1"/>
  <c r="BQ4331" i="1" s="1"/>
  <c r="BN4333" i="1"/>
  <c r="BR4331" i="1"/>
  <c r="BO4333" i="1" l="1"/>
  <c r="BP4332" i="1" s="1"/>
  <c r="BQ4332" i="1" s="1"/>
  <c r="BN4334" i="1"/>
  <c r="BR4332" i="1" l="1"/>
  <c r="BO4334" i="1"/>
  <c r="BP4333" i="1" s="1"/>
  <c r="BQ4333" i="1" s="1"/>
  <c r="BN4335" i="1"/>
  <c r="BR4333" i="1" l="1"/>
  <c r="BO4335" i="1"/>
  <c r="BP4334" i="1" s="1"/>
  <c r="BQ4334" i="1" s="1"/>
  <c r="BN4336" i="1"/>
  <c r="BR4334" i="1" l="1"/>
  <c r="BO4336" i="1"/>
  <c r="BP4335" i="1" s="1"/>
  <c r="BQ4335" i="1" s="1"/>
  <c r="BN4337" i="1"/>
  <c r="BR4335" i="1" l="1"/>
  <c r="BO4337" i="1"/>
  <c r="BP4336" i="1" s="1"/>
  <c r="BQ4336" i="1" s="1"/>
  <c r="BN4338" i="1"/>
  <c r="BR4336" i="1" l="1"/>
  <c r="BO4338" i="1"/>
  <c r="BP4337" i="1" s="1"/>
  <c r="BQ4337" i="1" s="1"/>
  <c r="BN4339" i="1"/>
  <c r="BR4337" i="1"/>
  <c r="BO4339" i="1" l="1"/>
  <c r="BP4338" i="1" s="1"/>
  <c r="BQ4338" i="1" s="1"/>
  <c r="BN4340" i="1"/>
  <c r="BR4338" i="1" l="1"/>
  <c r="BO4340" i="1"/>
  <c r="BP4339" i="1" s="1"/>
  <c r="BQ4339" i="1" s="1"/>
  <c r="BN4341" i="1"/>
  <c r="BR4339" i="1" l="1"/>
  <c r="BO4341" i="1"/>
  <c r="BP4340" i="1" s="1"/>
  <c r="BQ4340" i="1" s="1"/>
  <c r="BN4342" i="1"/>
  <c r="BR4340" i="1" l="1"/>
  <c r="BO4342" i="1"/>
  <c r="BP4341" i="1" s="1"/>
  <c r="BQ4341" i="1" s="1"/>
  <c r="BN4343" i="1"/>
  <c r="BR4341" i="1" l="1"/>
  <c r="BO4343" i="1"/>
  <c r="BP4342" i="1" s="1"/>
  <c r="BQ4342" i="1" s="1"/>
  <c r="BN4344" i="1"/>
  <c r="BR4342" i="1"/>
  <c r="BO4344" i="1" l="1"/>
  <c r="BP4343" i="1" s="1"/>
  <c r="BQ4343" i="1" s="1"/>
  <c r="BN4345" i="1"/>
  <c r="BR4343" i="1"/>
  <c r="BO4345" i="1" l="1"/>
  <c r="BP4344" i="1" s="1"/>
  <c r="BQ4344" i="1" s="1"/>
  <c r="BN4346" i="1"/>
  <c r="BR4344" i="1"/>
  <c r="BO4346" i="1" l="1"/>
  <c r="BP4345" i="1" s="1"/>
  <c r="BQ4345" i="1" s="1"/>
  <c r="BN4347" i="1"/>
  <c r="BR4345" i="1"/>
  <c r="BO4347" i="1" l="1"/>
  <c r="BP4346" i="1" s="1"/>
  <c r="BQ4346" i="1" s="1"/>
  <c r="BN4348" i="1"/>
  <c r="BR4346" i="1" l="1"/>
  <c r="BO4348" i="1"/>
  <c r="BP4347" i="1" s="1"/>
  <c r="BQ4347" i="1" s="1"/>
  <c r="BN4349" i="1"/>
  <c r="BR4347" i="1"/>
  <c r="BO4349" i="1" l="1"/>
  <c r="BP4348" i="1" s="1"/>
  <c r="BQ4348" i="1" s="1"/>
  <c r="BN4350" i="1"/>
  <c r="BR4348" i="1" l="1"/>
  <c r="BO4350" i="1"/>
  <c r="BP4349" i="1" s="1"/>
  <c r="BQ4349" i="1" s="1"/>
  <c r="BN4351" i="1"/>
  <c r="BR4349" i="1" l="1"/>
  <c r="BO4351" i="1"/>
  <c r="BP4350" i="1" s="1"/>
  <c r="BQ4350" i="1" s="1"/>
  <c r="BN4352" i="1"/>
  <c r="BR4350" i="1" l="1"/>
  <c r="BO4352" i="1"/>
  <c r="BP4351" i="1" s="1"/>
  <c r="BQ4351" i="1" s="1"/>
  <c r="BN4353" i="1"/>
  <c r="BR4351" i="1" l="1"/>
  <c r="BO4353" i="1"/>
  <c r="BP4352" i="1" s="1"/>
  <c r="BQ4352" i="1" s="1"/>
  <c r="BN4354" i="1"/>
  <c r="BR4352" i="1" l="1"/>
  <c r="BO4354" i="1"/>
  <c r="BP4353" i="1" s="1"/>
  <c r="BQ4353" i="1" s="1"/>
  <c r="BN4355" i="1"/>
  <c r="BR4353" i="1" l="1"/>
  <c r="BO4355" i="1"/>
  <c r="BP4354" i="1" s="1"/>
  <c r="BQ4354" i="1" s="1"/>
  <c r="BN4356" i="1"/>
  <c r="BR4354" i="1" l="1"/>
  <c r="BO4356" i="1"/>
  <c r="BP4355" i="1" s="1"/>
  <c r="BQ4355" i="1" s="1"/>
  <c r="BN4357" i="1"/>
  <c r="BR4355" i="1"/>
  <c r="BO4357" i="1" l="1"/>
  <c r="BP4356" i="1" s="1"/>
  <c r="BQ4356" i="1" s="1"/>
  <c r="BN4358" i="1"/>
  <c r="BR4356" i="1"/>
  <c r="BO4358" i="1" l="1"/>
  <c r="BP4357" i="1" s="1"/>
  <c r="BQ4357" i="1" s="1"/>
  <c r="BN4359" i="1"/>
  <c r="BR4357" i="1"/>
  <c r="BO4359" i="1" l="1"/>
  <c r="BP4358" i="1" s="1"/>
  <c r="BQ4358" i="1" s="1"/>
  <c r="BN4360" i="1"/>
  <c r="BR4358" i="1"/>
  <c r="BO4360" i="1" l="1"/>
  <c r="BP4359" i="1" s="1"/>
  <c r="BQ4359" i="1" s="1"/>
  <c r="BN4361" i="1"/>
  <c r="BR4359" i="1"/>
  <c r="BO4361" i="1" l="1"/>
  <c r="BP4360" i="1" s="1"/>
  <c r="BQ4360" i="1" s="1"/>
  <c r="BN4362" i="1"/>
  <c r="BR4360" i="1" l="1"/>
  <c r="BO4362" i="1"/>
  <c r="BP4361" i="1" s="1"/>
  <c r="BQ4361" i="1" s="1"/>
  <c r="BN4363" i="1"/>
  <c r="BR4361" i="1" l="1"/>
  <c r="BO4363" i="1"/>
  <c r="BP4362" i="1" s="1"/>
  <c r="BQ4362" i="1" s="1"/>
  <c r="BN4364" i="1"/>
  <c r="BR4362" i="1" l="1"/>
  <c r="BO4364" i="1"/>
  <c r="BP4363" i="1" s="1"/>
  <c r="BQ4363" i="1" s="1"/>
  <c r="BN4365" i="1"/>
  <c r="BR4363" i="1" l="1"/>
  <c r="BO4365" i="1"/>
  <c r="BP4364" i="1" s="1"/>
  <c r="BQ4364" i="1" s="1"/>
  <c r="BN4366" i="1"/>
  <c r="BR4364" i="1" l="1"/>
  <c r="BO4366" i="1"/>
  <c r="BP4365" i="1" s="1"/>
  <c r="BQ4365" i="1" s="1"/>
  <c r="BN4367" i="1"/>
  <c r="BR4365" i="1" l="1"/>
  <c r="BO4367" i="1"/>
  <c r="BP4366" i="1" s="1"/>
  <c r="BQ4366" i="1" s="1"/>
  <c r="BN4368" i="1"/>
  <c r="BR4366" i="1" l="1"/>
  <c r="BO4368" i="1"/>
  <c r="BP4367" i="1" s="1"/>
  <c r="BQ4367" i="1" s="1"/>
  <c r="BN4369" i="1"/>
  <c r="BR4367" i="1" l="1"/>
  <c r="BO4369" i="1"/>
  <c r="BP4368" i="1" s="1"/>
  <c r="BQ4368" i="1" s="1"/>
  <c r="BN4370" i="1"/>
  <c r="BR4368" i="1" l="1"/>
  <c r="BO4370" i="1"/>
  <c r="BP4369" i="1" s="1"/>
  <c r="BQ4369" i="1" s="1"/>
  <c r="BN4371" i="1"/>
  <c r="BR4369" i="1" l="1"/>
  <c r="BO4371" i="1"/>
  <c r="BP4370" i="1" s="1"/>
  <c r="BQ4370" i="1" s="1"/>
  <c r="BN4372" i="1"/>
  <c r="BR4370" i="1" l="1"/>
  <c r="BO4372" i="1"/>
  <c r="BP4371" i="1" s="1"/>
  <c r="BQ4371" i="1" s="1"/>
  <c r="BN4373" i="1"/>
  <c r="BR4371" i="1" l="1"/>
  <c r="BO4373" i="1"/>
  <c r="BP4372" i="1" s="1"/>
  <c r="BQ4372" i="1" s="1"/>
  <c r="BN4374" i="1"/>
  <c r="BR4372" i="1" l="1"/>
  <c r="BO4374" i="1"/>
  <c r="BP4373" i="1" s="1"/>
  <c r="BQ4373" i="1" s="1"/>
  <c r="BN4375" i="1"/>
  <c r="BR4373" i="1" l="1"/>
  <c r="BO4375" i="1"/>
  <c r="BP4374" i="1" s="1"/>
  <c r="BQ4374" i="1" s="1"/>
  <c r="BN4376" i="1"/>
  <c r="BR4374" i="1" l="1"/>
  <c r="BO4376" i="1"/>
  <c r="BP4375" i="1" s="1"/>
  <c r="BQ4375" i="1" s="1"/>
  <c r="BN4377" i="1"/>
  <c r="BR4375" i="1" l="1"/>
  <c r="BO4377" i="1"/>
  <c r="BP4376" i="1" s="1"/>
  <c r="BQ4376" i="1" s="1"/>
  <c r="BN4378" i="1"/>
  <c r="BR4376" i="1" l="1"/>
  <c r="BO4378" i="1"/>
  <c r="BP4377" i="1" s="1"/>
  <c r="BQ4377" i="1" s="1"/>
  <c r="BN4379" i="1"/>
  <c r="BR4377" i="1" l="1"/>
  <c r="BO4379" i="1"/>
  <c r="BP4378" i="1" s="1"/>
  <c r="BQ4378" i="1" s="1"/>
  <c r="BN4380" i="1"/>
  <c r="BR4378" i="1" l="1"/>
  <c r="BO4380" i="1"/>
  <c r="BP4379" i="1" s="1"/>
  <c r="BQ4379" i="1" s="1"/>
  <c r="BN4381" i="1"/>
  <c r="BR4379" i="1"/>
  <c r="BO4381" i="1" l="1"/>
  <c r="BP4380" i="1" s="1"/>
  <c r="BQ4380" i="1" s="1"/>
  <c r="BN4382" i="1"/>
  <c r="BR4380" i="1"/>
  <c r="BO4382" i="1" l="1"/>
  <c r="BP4381" i="1" s="1"/>
  <c r="BQ4381" i="1" s="1"/>
  <c r="BN4383" i="1"/>
  <c r="BR4381" i="1"/>
  <c r="BO4383" i="1" l="1"/>
  <c r="BP4382" i="1" s="1"/>
  <c r="BQ4382" i="1" s="1"/>
  <c r="BN4384" i="1"/>
  <c r="BR4382" i="1" l="1"/>
  <c r="BO4384" i="1"/>
  <c r="BP4383" i="1" s="1"/>
  <c r="BQ4383" i="1" s="1"/>
  <c r="BN4385" i="1"/>
  <c r="BR4383" i="1" l="1"/>
  <c r="BO4385" i="1"/>
  <c r="BP4384" i="1" s="1"/>
  <c r="BQ4384" i="1" s="1"/>
  <c r="BN4386" i="1"/>
  <c r="BR4384" i="1" l="1"/>
  <c r="BO4386" i="1"/>
  <c r="BP4385" i="1" s="1"/>
  <c r="BQ4385" i="1" s="1"/>
  <c r="BN4387" i="1"/>
  <c r="BR4385" i="1" l="1"/>
  <c r="BO4387" i="1"/>
  <c r="BP4386" i="1" s="1"/>
  <c r="BQ4386" i="1" s="1"/>
  <c r="BN4388" i="1"/>
  <c r="BR4386" i="1" l="1"/>
  <c r="BO4388" i="1"/>
  <c r="BP4387" i="1" s="1"/>
  <c r="BQ4387" i="1" s="1"/>
  <c r="BN4389" i="1"/>
  <c r="BR4387" i="1"/>
  <c r="BO4389" i="1" l="1"/>
  <c r="BP4388" i="1" s="1"/>
  <c r="BQ4388" i="1" s="1"/>
  <c r="BN4390" i="1"/>
  <c r="BR4388" i="1" l="1"/>
  <c r="BO4390" i="1"/>
  <c r="BP4389" i="1" s="1"/>
  <c r="BQ4389" i="1" s="1"/>
  <c r="BN4391" i="1"/>
  <c r="BR4389" i="1"/>
  <c r="BO4391" i="1" l="1"/>
  <c r="BP4390" i="1" s="1"/>
  <c r="BQ4390" i="1" s="1"/>
  <c r="BN4392" i="1"/>
  <c r="BR4390" i="1"/>
  <c r="BO4392" i="1" l="1"/>
  <c r="BP4391" i="1" s="1"/>
  <c r="BQ4391" i="1" s="1"/>
  <c r="BN4393" i="1"/>
  <c r="BR4391" i="1"/>
  <c r="BO4393" i="1" l="1"/>
  <c r="BP4392" i="1" s="1"/>
  <c r="BQ4392" i="1" s="1"/>
  <c r="BN4394" i="1"/>
  <c r="BR4392" i="1" l="1"/>
  <c r="BO4394" i="1"/>
  <c r="BP4393" i="1" s="1"/>
  <c r="BQ4393" i="1" s="1"/>
  <c r="BN4395" i="1"/>
  <c r="BR4393" i="1"/>
  <c r="BO4395" i="1" l="1"/>
  <c r="BP4394" i="1" s="1"/>
  <c r="BQ4394" i="1" s="1"/>
  <c r="BN4396" i="1"/>
  <c r="BR4394" i="1" l="1"/>
  <c r="BO4396" i="1"/>
  <c r="BP4395" i="1" s="1"/>
  <c r="BQ4395" i="1" s="1"/>
  <c r="BN4397" i="1"/>
  <c r="BR4395" i="1" l="1"/>
  <c r="BO4397" i="1"/>
  <c r="BP4396" i="1" s="1"/>
  <c r="BQ4396" i="1" s="1"/>
  <c r="BN4398" i="1"/>
  <c r="BR4396" i="1" l="1"/>
  <c r="BO4398" i="1"/>
  <c r="BP4397" i="1" s="1"/>
  <c r="BQ4397" i="1" s="1"/>
  <c r="BN4399" i="1"/>
  <c r="BR4397" i="1" l="1"/>
  <c r="BO4399" i="1"/>
  <c r="BP4398" i="1" s="1"/>
  <c r="BQ4398" i="1" s="1"/>
  <c r="BN4400" i="1"/>
  <c r="BR4398" i="1"/>
  <c r="BO4400" i="1" l="1"/>
  <c r="BP4399" i="1" s="1"/>
  <c r="BQ4399" i="1" s="1"/>
  <c r="BN4401" i="1"/>
  <c r="BR4399" i="1"/>
  <c r="BO4401" i="1" l="1"/>
  <c r="BP4400" i="1" s="1"/>
  <c r="BQ4400" i="1" s="1"/>
  <c r="BN4402" i="1"/>
  <c r="BR4400" i="1" l="1"/>
  <c r="BO4402" i="1"/>
  <c r="BP4401" i="1" s="1"/>
  <c r="BQ4401" i="1" s="1"/>
  <c r="BN4403" i="1"/>
  <c r="BR4401" i="1" l="1"/>
  <c r="BO4403" i="1"/>
  <c r="BP4402" i="1" s="1"/>
  <c r="BQ4402" i="1" s="1"/>
  <c r="BN4404" i="1"/>
  <c r="BR4402" i="1"/>
  <c r="BO4404" i="1" l="1"/>
  <c r="BP4403" i="1" s="1"/>
  <c r="BQ4403" i="1" s="1"/>
  <c r="BN4405" i="1"/>
  <c r="BR4403" i="1"/>
  <c r="BO4405" i="1" l="1"/>
  <c r="BP4404" i="1" s="1"/>
  <c r="BQ4404" i="1" s="1"/>
  <c r="BN4406" i="1"/>
  <c r="BR4404" i="1"/>
  <c r="BO4406" i="1" l="1"/>
  <c r="BP4405" i="1" s="1"/>
  <c r="BQ4405" i="1" s="1"/>
  <c r="BN4407" i="1"/>
  <c r="BR4405" i="1"/>
  <c r="BO4407" i="1" l="1"/>
  <c r="BP4406" i="1" s="1"/>
  <c r="BQ4406" i="1" s="1"/>
  <c r="BN4408" i="1"/>
  <c r="BR4406" i="1"/>
  <c r="BO4408" i="1" l="1"/>
  <c r="BP4407" i="1" s="1"/>
  <c r="BQ4407" i="1" s="1"/>
  <c r="BN4409" i="1"/>
  <c r="BR4407" i="1" l="1"/>
  <c r="BO4409" i="1"/>
  <c r="BP4408" i="1" s="1"/>
  <c r="BQ4408" i="1" s="1"/>
  <c r="BN4410" i="1"/>
  <c r="BR4408" i="1" l="1"/>
  <c r="BO4410" i="1"/>
  <c r="BP4409" i="1" s="1"/>
  <c r="BQ4409" i="1" s="1"/>
  <c r="BN4411" i="1"/>
  <c r="BR4409" i="1"/>
  <c r="BO4411" i="1" l="1"/>
  <c r="BP4410" i="1" s="1"/>
  <c r="BQ4410" i="1" s="1"/>
  <c r="BN4412" i="1"/>
  <c r="BR4410" i="1"/>
  <c r="BO4412" i="1" l="1"/>
  <c r="BP4411" i="1" s="1"/>
  <c r="BQ4411" i="1" s="1"/>
  <c r="BN4413" i="1"/>
  <c r="BR4411" i="1"/>
  <c r="BO4413" i="1" l="1"/>
  <c r="BP4412" i="1" s="1"/>
  <c r="BQ4412" i="1" s="1"/>
  <c r="BN4414" i="1"/>
  <c r="BR4412" i="1"/>
  <c r="BO4414" i="1" l="1"/>
  <c r="BP4413" i="1" s="1"/>
  <c r="BQ4413" i="1" s="1"/>
  <c r="BN4415" i="1"/>
  <c r="BR4413" i="1"/>
  <c r="BO4415" i="1" l="1"/>
  <c r="BP4414" i="1" s="1"/>
  <c r="BQ4414" i="1" s="1"/>
  <c r="BN4416" i="1"/>
  <c r="BR4414" i="1"/>
  <c r="BO4416" i="1" l="1"/>
  <c r="BP4415" i="1" s="1"/>
  <c r="BQ4415" i="1" s="1"/>
  <c r="BN4417" i="1"/>
  <c r="BR4415" i="1"/>
  <c r="BO4417" i="1" l="1"/>
  <c r="BP4416" i="1" s="1"/>
  <c r="BQ4416" i="1" s="1"/>
  <c r="BN4418" i="1"/>
  <c r="BR4416" i="1"/>
  <c r="BO4418" i="1" l="1"/>
  <c r="BP4417" i="1" s="1"/>
  <c r="BQ4417" i="1" s="1"/>
  <c r="BN4419" i="1"/>
  <c r="BR4417" i="1"/>
  <c r="BO4419" i="1" l="1"/>
  <c r="BP4418" i="1" s="1"/>
  <c r="BQ4418" i="1" s="1"/>
  <c r="BN4420" i="1"/>
  <c r="BR4418" i="1"/>
  <c r="BO4420" i="1" l="1"/>
  <c r="BP4419" i="1" s="1"/>
  <c r="BQ4419" i="1" s="1"/>
  <c r="BN4421" i="1"/>
  <c r="BR4419" i="1"/>
  <c r="BO4421" i="1" l="1"/>
  <c r="BP4420" i="1" s="1"/>
  <c r="BQ4420" i="1" s="1"/>
  <c r="BN4422" i="1"/>
  <c r="BR4420" i="1" l="1"/>
  <c r="BO4422" i="1"/>
  <c r="BP4421" i="1" s="1"/>
  <c r="BQ4421" i="1" s="1"/>
  <c r="BN4423" i="1"/>
  <c r="BR4421" i="1" l="1"/>
  <c r="BO4423" i="1"/>
  <c r="BP4422" i="1" s="1"/>
  <c r="BQ4422" i="1" s="1"/>
  <c r="BN4424" i="1"/>
  <c r="BR4422" i="1" l="1"/>
  <c r="BO4424" i="1"/>
  <c r="BP4423" i="1" s="1"/>
  <c r="BQ4423" i="1" s="1"/>
  <c r="BN4425" i="1"/>
  <c r="BR4423" i="1" l="1"/>
  <c r="BO4425" i="1"/>
  <c r="BP4424" i="1" s="1"/>
  <c r="BQ4424" i="1" s="1"/>
  <c r="BN4426" i="1"/>
  <c r="BR4424" i="1" l="1"/>
  <c r="BO4426" i="1"/>
  <c r="BP4425" i="1" s="1"/>
  <c r="BQ4425" i="1" s="1"/>
  <c r="BN4427" i="1"/>
  <c r="BR4425" i="1"/>
  <c r="BO4427" i="1" l="1"/>
  <c r="BP4426" i="1" s="1"/>
  <c r="BQ4426" i="1" s="1"/>
  <c r="BN4428" i="1"/>
  <c r="BR4426" i="1" l="1"/>
  <c r="BO4428" i="1"/>
  <c r="BP4427" i="1" s="1"/>
  <c r="BQ4427" i="1" s="1"/>
  <c r="BN4429" i="1"/>
  <c r="BR4427" i="1" l="1"/>
  <c r="BO4429" i="1"/>
  <c r="BP4428" i="1" s="1"/>
  <c r="BQ4428" i="1" s="1"/>
  <c r="BN4430" i="1"/>
  <c r="BR4428" i="1" l="1"/>
  <c r="BO4430" i="1"/>
  <c r="BP4429" i="1" s="1"/>
  <c r="BQ4429" i="1" s="1"/>
  <c r="BN4431" i="1"/>
  <c r="BR4429" i="1"/>
  <c r="BO4431" i="1" l="1"/>
  <c r="BP4430" i="1" s="1"/>
  <c r="BQ4430" i="1" s="1"/>
  <c r="BN4432" i="1"/>
  <c r="BR4430" i="1"/>
  <c r="BO4432" i="1" l="1"/>
  <c r="BP4431" i="1" s="1"/>
  <c r="BQ4431" i="1" s="1"/>
  <c r="BN4433" i="1"/>
  <c r="BR4431" i="1"/>
  <c r="BO4433" i="1" l="1"/>
  <c r="BP4432" i="1" s="1"/>
  <c r="BQ4432" i="1" s="1"/>
  <c r="BN4434" i="1"/>
  <c r="BR4432" i="1"/>
  <c r="BO4434" i="1" l="1"/>
  <c r="BP4433" i="1" s="1"/>
  <c r="BQ4433" i="1" s="1"/>
  <c r="BN4435" i="1"/>
  <c r="BR4433" i="1" l="1"/>
  <c r="BO4435" i="1"/>
  <c r="BP4434" i="1" s="1"/>
  <c r="BQ4434" i="1" s="1"/>
  <c r="BN4436" i="1"/>
  <c r="BR4434" i="1" l="1"/>
  <c r="BO4436" i="1"/>
  <c r="BP4435" i="1" s="1"/>
  <c r="BQ4435" i="1" s="1"/>
  <c r="BN4437" i="1"/>
  <c r="BR4435" i="1"/>
  <c r="BO4437" i="1" l="1"/>
  <c r="BP4436" i="1" s="1"/>
  <c r="BQ4436" i="1" s="1"/>
  <c r="BN4438" i="1"/>
  <c r="BR4436" i="1" l="1"/>
  <c r="BO4438" i="1"/>
  <c r="BP4437" i="1" s="1"/>
  <c r="BQ4437" i="1" s="1"/>
  <c r="BN4439" i="1"/>
  <c r="BR4437" i="1" l="1"/>
  <c r="BO4439" i="1"/>
  <c r="BP4438" i="1" s="1"/>
  <c r="BQ4438" i="1" s="1"/>
  <c r="BN4440" i="1"/>
  <c r="BR4438" i="1"/>
  <c r="BO4440" i="1" l="1"/>
  <c r="BP4439" i="1" s="1"/>
  <c r="BQ4439" i="1" s="1"/>
  <c r="BN4441" i="1"/>
  <c r="BR4439" i="1" l="1"/>
  <c r="BO4441" i="1"/>
  <c r="BP4440" i="1" s="1"/>
  <c r="BQ4440" i="1" s="1"/>
  <c r="BN4442" i="1"/>
  <c r="BR4440" i="1"/>
  <c r="BO4442" i="1" l="1"/>
  <c r="BP4441" i="1" s="1"/>
  <c r="BQ4441" i="1" s="1"/>
  <c r="BN4443" i="1"/>
  <c r="BR4441" i="1" l="1"/>
  <c r="BO4443" i="1"/>
  <c r="BP4442" i="1" s="1"/>
  <c r="BQ4442" i="1" s="1"/>
  <c r="BN4444" i="1"/>
  <c r="BR4442" i="1" l="1"/>
  <c r="BO4444" i="1"/>
  <c r="BP4443" i="1" s="1"/>
  <c r="BQ4443" i="1" s="1"/>
  <c r="BN4445" i="1"/>
  <c r="BR4443" i="1"/>
  <c r="BO4445" i="1" l="1"/>
  <c r="BP4444" i="1" s="1"/>
  <c r="BQ4444" i="1" s="1"/>
  <c r="BN4446" i="1"/>
  <c r="BR4444" i="1"/>
  <c r="BO4446" i="1" l="1"/>
  <c r="BP4445" i="1" s="1"/>
  <c r="BQ4445" i="1" s="1"/>
  <c r="BN4447" i="1"/>
  <c r="BR4445" i="1"/>
  <c r="BO4447" i="1" l="1"/>
  <c r="BP4446" i="1" s="1"/>
  <c r="BQ4446" i="1" s="1"/>
  <c r="BN4448" i="1"/>
  <c r="BR4446" i="1"/>
  <c r="BO4448" i="1" l="1"/>
  <c r="BP4447" i="1" s="1"/>
  <c r="BQ4447" i="1" s="1"/>
  <c r="BN4449" i="1"/>
  <c r="BR4447" i="1" l="1"/>
  <c r="BO4449" i="1"/>
  <c r="BP4448" i="1" s="1"/>
  <c r="BQ4448" i="1" s="1"/>
  <c r="BN4450" i="1"/>
  <c r="BR4448" i="1"/>
  <c r="BO4450" i="1" l="1"/>
  <c r="BP4449" i="1" s="1"/>
  <c r="BQ4449" i="1" s="1"/>
  <c r="BN4451" i="1"/>
  <c r="BR4449" i="1"/>
  <c r="BO4451" i="1" l="1"/>
  <c r="BP4450" i="1" s="1"/>
  <c r="BQ4450" i="1" s="1"/>
  <c r="BN4452" i="1"/>
  <c r="BR4450" i="1"/>
  <c r="BO4452" i="1" l="1"/>
  <c r="BP4451" i="1" s="1"/>
  <c r="BQ4451" i="1" s="1"/>
  <c r="BN4453" i="1"/>
  <c r="BR4451" i="1" l="1"/>
  <c r="BO4453" i="1"/>
  <c r="BP4452" i="1" s="1"/>
  <c r="BQ4452" i="1" s="1"/>
  <c r="BN4454" i="1"/>
  <c r="BR4452" i="1" l="1"/>
  <c r="BO4454" i="1"/>
  <c r="BP4453" i="1" s="1"/>
  <c r="BQ4453" i="1" s="1"/>
  <c r="BN4455" i="1"/>
  <c r="BR4453" i="1"/>
  <c r="BO4455" i="1" l="1"/>
  <c r="BP4454" i="1" s="1"/>
  <c r="BQ4454" i="1" s="1"/>
  <c r="BN4456" i="1"/>
  <c r="BR4454" i="1"/>
  <c r="BO4456" i="1" l="1"/>
  <c r="BP4455" i="1" s="1"/>
  <c r="BQ4455" i="1" s="1"/>
  <c r="BN4457" i="1"/>
  <c r="BR4455" i="1"/>
  <c r="BO4457" i="1" l="1"/>
  <c r="BP4456" i="1" s="1"/>
  <c r="BQ4456" i="1" s="1"/>
  <c r="BN4458" i="1"/>
  <c r="BR4456" i="1"/>
  <c r="BO4458" i="1" l="1"/>
  <c r="BP4457" i="1" s="1"/>
  <c r="BQ4457" i="1" s="1"/>
  <c r="BN4459" i="1"/>
  <c r="BR4457" i="1"/>
  <c r="BO4459" i="1" l="1"/>
  <c r="BP4458" i="1" s="1"/>
  <c r="BQ4458" i="1" s="1"/>
  <c r="BN4460" i="1"/>
  <c r="BR4458" i="1" l="1"/>
  <c r="BO4460" i="1"/>
  <c r="BP4459" i="1" s="1"/>
  <c r="BQ4459" i="1" s="1"/>
  <c r="BN4461" i="1"/>
  <c r="BR4459" i="1" l="1"/>
  <c r="BO4461" i="1"/>
  <c r="BP4460" i="1" s="1"/>
  <c r="BQ4460" i="1" s="1"/>
  <c r="BN4462" i="1"/>
  <c r="BR4460" i="1"/>
  <c r="BO4462" i="1" l="1"/>
  <c r="BP4461" i="1" s="1"/>
  <c r="BQ4461" i="1" s="1"/>
  <c r="BN4463" i="1"/>
  <c r="BR4461" i="1" l="1"/>
  <c r="BO4463" i="1"/>
  <c r="BP4462" i="1" s="1"/>
  <c r="BQ4462" i="1" s="1"/>
  <c r="BN4464" i="1"/>
  <c r="BR4462" i="1"/>
  <c r="BO4464" i="1" l="1"/>
  <c r="BP4463" i="1" s="1"/>
  <c r="BQ4463" i="1" s="1"/>
  <c r="BN4465" i="1"/>
  <c r="BR4463" i="1"/>
  <c r="BO4465" i="1" l="1"/>
  <c r="BP4464" i="1" s="1"/>
  <c r="BQ4464" i="1" s="1"/>
  <c r="BN4466" i="1"/>
  <c r="BR4464" i="1"/>
  <c r="BO4466" i="1" l="1"/>
  <c r="BP4465" i="1" s="1"/>
  <c r="BQ4465" i="1" s="1"/>
  <c r="BN4467" i="1"/>
  <c r="BR4465" i="1"/>
  <c r="BO4467" i="1" l="1"/>
  <c r="BP4466" i="1" s="1"/>
  <c r="BQ4466" i="1" s="1"/>
  <c r="BN4468" i="1"/>
  <c r="BR4466" i="1"/>
  <c r="BO4468" i="1" l="1"/>
  <c r="BP4467" i="1" s="1"/>
  <c r="BQ4467" i="1" s="1"/>
  <c r="BN4469" i="1"/>
  <c r="BR4467" i="1" l="1"/>
  <c r="BO4469" i="1"/>
  <c r="BP4468" i="1" s="1"/>
  <c r="BQ4468" i="1" s="1"/>
  <c r="BN4470" i="1"/>
  <c r="BR4468" i="1"/>
  <c r="BO4470" i="1" l="1"/>
  <c r="BP4469" i="1" s="1"/>
  <c r="BQ4469" i="1" s="1"/>
  <c r="BN4471" i="1"/>
  <c r="BR4469" i="1"/>
  <c r="BO4471" i="1" l="1"/>
  <c r="BP4470" i="1" s="1"/>
  <c r="BQ4470" i="1" s="1"/>
  <c r="BN4472" i="1"/>
  <c r="BR4470" i="1"/>
  <c r="BO4472" i="1" l="1"/>
  <c r="BP4471" i="1" s="1"/>
  <c r="BQ4471" i="1" s="1"/>
  <c r="BN4473" i="1"/>
  <c r="BR4471" i="1"/>
  <c r="BO4473" i="1" l="1"/>
  <c r="BP4472" i="1" s="1"/>
  <c r="BQ4472" i="1" s="1"/>
  <c r="BN4474" i="1"/>
  <c r="BR4472" i="1"/>
  <c r="BO4474" i="1" l="1"/>
  <c r="BP4473" i="1" s="1"/>
  <c r="BQ4473" i="1" s="1"/>
  <c r="BN4475" i="1"/>
  <c r="BR4473" i="1"/>
  <c r="BO4475" i="1" l="1"/>
  <c r="BP4474" i="1" s="1"/>
  <c r="BQ4474" i="1" s="1"/>
  <c r="BN4476" i="1"/>
  <c r="BR4474" i="1"/>
  <c r="BO4476" i="1" l="1"/>
  <c r="BP4475" i="1" s="1"/>
  <c r="BQ4475" i="1" s="1"/>
  <c r="BN4477" i="1"/>
  <c r="BR4475" i="1"/>
  <c r="BO4477" i="1" l="1"/>
  <c r="BP4476" i="1" s="1"/>
  <c r="BQ4476" i="1" s="1"/>
  <c r="BN4478" i="1"/>
  <c r="BR4476" i="1"/>
  <c r="BO4478" i="1" l="1"/>
  <c r="BP4477" i="1" s="1"/>
  <c r="BQ4477" i="1" s="1"/>
  <c r="BN4479" i="1"/>
  <c r="BR4477" i="1" l="1"/>
  <c r="BO4479" i="1"/>
  <c r="BP4478" i="1" s="1"/>
  <c r="BQ4478" i="1" s="1"/>
  <c r="BN4480" i="1"/>
  <c r="BR4478" i="1" l="1"/>
  <c r="BO4480" i="1"/>
  <c r="BP4479" i="1" s="1"/>
  <c r="BQ4479" i="1" s="1"/>
  <c r="BN4481" i="1"/>
  <c r="BR4479" i="1" l="1"/>
  <c r="BO4481" i="1"/>
  <c r="BP4480" i="1" s="1"/>
  <c r="BQ4480" i="1" s="1"/>
  <c r="BN4482" i="1"/>
  <c r="BR4480" i="1" l="1"/>
  <c r="BO4482" i="1"/>
  <c r="BP4481" i="1" s="1"/>
  <c r="BQ4481" i="1" s="1"/>
  <c r="BN4483" i="1"/>
  <c r="BR4481" i="1" l="1"/>
  <c r="BO4483" i="1"/>
  <c r="BP4482" i="1" s="1"/>
  <c r="BQ4482" i="1" s="1"/>
  <c r="BN4484" i="1"/>
  <c r="BR4482" i="1" l="1"/>
  <c r="BO4484" i="1"/>
  <c r="BP4483" i="1" s="1"/>
  <c r="BQ4483" i="1" s="1"/>
  <c r="BN4485" i="1"/>
  <c r="BR4483" i="1"/>
  <c r="BO4485" i="1" l="1"/>
  <c r="BP4484" i="1" s="1"/>
  <c r="BQ4484" i="1" s="1"/>
  <c r="BN4486" i="1"/>
  <c r="BR4484" i="1"/>
  <c r="BO4486" i="1" l="1"/>
  <c r="BP4485" i="1" s="1"/>
  <c r="BQ4485" i="1" s="1"/>
  <c r="BN4487" i="1"/>
  <c r="BR4485" i="1" l="1"/>
  <c r="BO4487" i="1"/>
  <c r="BP4486" i="1" s="1"/>
  <c r="BQ4486" i="1" s="1"/>
  <c r="BN4488" i="1"/>
  <c r="BR4486" i="1"/>
  <c r="BO4488" i="1" l="1"/>
  <c r="BP4487" i="1" s="1"/>
  <c r="BQ4487" i="1" s="1"/>
  <c r="BN4489" i="1"/>
  <c r="BR4487" i="1" l="1"/>
  <c r="BO4489" i="1"/>
  <c r="BP4488" i="1" s="1"/>
  <c r="BQ4488" i="1" s="1"/>
  <c r="BN4490" i="1"/>
  <c r="BR4488" i="1" l="1"/>
  <c r="BO4490" i="1"/>
  <c r="BN4491" i="1"/>
  <c r="BP4489" i="1" l="1"/>
  <c r="BO4491" i="1"/>
  <c r="BN4492" i="1"/>
  <c r="BQ4489" i="1" l="1"/>
  <c r="BR4489" i="1"/>
  <c r="BO4492" i="1"/>
  <c r="BN4493" i="1"/>
  <c r="BP4490" i="1"/>
  <c r="BQ4490" i="1" l="1"/>
  <c r="BR4490" i="1"/>
  <c r="BO4493" i="1"/>
  <c r="BP4492" i="1" s="1"/>
  <c r="BQ4492" i="1" s="1"/>
  <c r="BN4494" i="1"/>
  <c r="BP4491" i="1"/>
  <c r="BQ4491" i="1" l="1"/>
  <c r="BR4491" i="1"/>
  <c r="BR4492" i="1"/>
  <c r="BO4494" i="1"/>
  <c r="BP4493" i="1" s="1"/>
  <c r="BQ4493" i="1" s="1"/>
  <c r="BN4495" i="1"/>
  <c r="BR4493" i="1" l="1"/>
  <c r="BO4495" i="1"/>
  <c r="BP4494" i="1" s="1"/>
  <c r="BQ4494" i="1" s="1"/>
  <c r="BN4496" i="1"/>
  <c r="BR4494" i="1" l="1"/>
  <c r="BO4496" i="1"/>
  <c r="BP4495" i="1" s="1"/>
  <c r="BQ4495" i="1" s="1"/>
  <c r="BN4497" i="1"/>
  <c r="BR4495" i="1" l="1"/>
  <c r="BO4497" i="1"/>
  <c r="BP4496" i="1" s="1"/>
  <c r="BQ4496" i="1" s="1"/>
  <c r="BN4498" i="1"/>
  <c r="BR4496" i="1" l="1"/>
  <c r="BO4498" i="1"/>
  <c r="BP4497" i="1" s="1"/>
  <c r="BQ4497" i="1" s="1"/>
  <c r="BN4499" i="1"/>
  <c r="BR4497" i="1" l="1"/>
  <c r="BO4499" i="1"/>
  <c r="BP4498" i="1" s="1"/>
  <c r="BQ4498" i="1" s="1"/>
  <c r="BN4500" i="1"/>
  <c r="BR4498" i="1" l="1"/>
  <c r="BO4500" i="1"/>
  <c r="BP4499" i="1" s="1"/>
  <c r="BQ4499" i="1" s="1"/>
  <c r="BN4501" i="1"/>
  <c r="BR4499" i="1" l="1"/>
  <c r="BO4501" i="1"/>
  <c r="BP4500" i="1" s="1"/>
  <c r="BQ4500" i="1" s="1"/>
  <c r="BN4502" i="1"/>
  <c r="BR4500" i="1" l="1"/>
  <c r="BO4502" i="1"/>
  <c r="BP4501" i="1" s="1"/>
  <c r="BQ4501" i="1" s="1"/>
  <c r="BN4503" i="1"/>
  <c r="BR4501" i="1" l="1"/>
  <c r="BO4503" i="1"/>
  <c r="BP4502" i="1" s="1"/>
  <c r="BQ4502" i="1" s="1"/>
  <c r="BN4504" i="1"/>
  <c r="BR4502" i="1" l="1"/>
  <c r="BO4504" i="1"/>
  <c r="BP4503" i="1" s="1"/>
  <c r="BQ4503" i="1" s="1"/>
  <c r="BN4505" i="1"/>
  <c r="BR4503" i="1" l="1"/>
  <c r="BO4505" i="1"/>
  <c r="BP4504" i="1" s="1"/>
  <c r="BQ4504" i="1" s="1"/>
  <c r="BN4506" i="1"/>
  <c r="BR4504" i="1" l="1"/>
  <c r="BO4506" i="1"/>
  <c r="BP4505" i="1" s="1"/>
  <c r="BQ4505" i="1" s="1"/>
  <c r="BN4507" i="1"/>
  <c r="BR4505" i="1" l="1"/>
  <c r="BO4507" i="1"/>
  <c r="BP4506" i="1" s="1"/>
  <c r="BQ4506" i="1" s="1"/>
  <c r="BN4508" i="1"/>
  <c r="BR4506" i="1"/>
  <c r="BO4508" i="1" l="1"/>
  <c r="BP4507" i="1" s="1"/>
  <c r="BQ4507" i="1" s="1"/>
  <c r="BN4509" i="1"/>
  <c r="BR4507" i="1"/>
  <c r="BO4509" i="1" l="1"/>
  <c r="BP4508" i="1" s="1"/>
  <c r="BQ4508" i="1" s="1"/>
  <c r="BN4510" i="1"/>
  <c r="BR4508" i="1"/>
  <c r="BO4510" i="1" l="1"/>
  <c r="BP4509" i="1" s="1"/>
  <c r="BQ4509" i="1" s="1"/>
  <c r="BN4511" i="1"/>
  <c r="BR4509" i="1" l="1"/>
  <c r="BO4511" i="1"/>
  <c r="BP4510" i="1" s="1"/>
  <c r="BQ4510" i="1" s="1"/>
  <c r="BN4512" i="1"/>
  <c r="BR4510" i="1"/>
  <c r="BO4512" i="1" l="1"/>
  <c r="BP4511" i="1" s="1"/>
  <c r="BQ4511" i="1" s="1"/>
  <c r="BN4513" i="1"/>
  <c r="BR4511" i="1"/>
  <c r="BO4513" i="1" l="1"/>
  <c r="BP4512" i="1" s="1"/>
  <c r="BQ4512" i="1" s="1"/>
  <c r="BN4514" i="1"/>
  <c r="BR4512" i="1"/>
  <c r="BO4514" i="1" l="1"/>
  <c r="BP4513" i="1" s="1"/>
  <c r="BQ4513" i="1" s="1"/>
  <c r="BN4515" i="1"/>
  <c r="BR4513" i="1"/>
  <c r="BO4515" i="1" l="1"/>
  <c r="BP4514" i="1" s="1"/>
  <c r="BQ4514" i="1" s="1"/>
  <c r="BN4516" i="1"/>
  <c r="BR4514" i="1"/>
  <c r="BO4516" i="1" l="1"/>
  <c r="BP4515" i="1" s="1"/>
  <c r="BQ4515" i="1" s="1"/>
  <c r="BN4517" i="1"/>
  <c r="BR4515" i="1" l="1"/>
  <c r="BO4517" i="1"/>
  <c r="BP4516" i="1" s="1"/>
  <c r="BQ4516" i="1" s="1"/>
  <c r="BN4518" i="1"/>
  <c r="BR4516" i="1" l="1"/>
  <c r="BO4518" i="1"/>
  <c r="BP4517" i="1" s="1"/>
  <c r="BQ4517" i="1" s="1"/>
  <c r="BN4519" i="1"/>
  <c r="BR4517" i="1" l="1"/>
  <c r="BO4519" i="1"/>
  <c r="BP4518" i="1" s="1"/>
  <c r="BQ4518" i="1" s="1"/>
  <c r="BN4520" i="1"/>
  <c r="BR4518" i="1"/>
  <c r="BO4520" i="1" l="1"/>
  <c r="BP4519" i="1" s="1"/>
  <c r="BQ4519" i="1" s="1"/>
  <c r="BN4521" i="1"/>
  <c r="BR4519" i="1"/>
  <c r="BO4521" i="1" l="1"/>
  <c r="BP4520" i="1" s="1"/>
  <c r="BQ4520" i="1" s="1"/>
  <c r="BN4522" i="1"/>
  <c r="BR4520" i="1"/>
  <c r="BO4522" i="1" l="1"/>
  <c r="BP4521" i="1" s="1"/>
  <c r="BQ4521" i="1" s="1"/>
  <c r="BN4523" i="1"/>
  <c r="BR4521" i="1"/>
  <c r="BO4523" i="1" l="1"/>
  <c r="BP4522" i="1" s="1"/>
  <c r="BQ4522" i="1" s="1"/>
  <c r="BN4524" i="1"/>
  <c r="BR4522" i="1"/>
  <c r="BO4524" i="1" l="1"/>
  <c r="BP4523" i="1" s="1"/>
  <c r="BQ4523" i="1" s="1"/>
  <c r="BN4525" i="1"/>
  <c r="BR4523" i="1" l="1"/>
  <c r="BO4525" i="1"/>
  <c r="BP4524" i="1" s="1"/>
  <c r="BQ4524" i="1" s="1"/>
  <c r="BN4526" i="1"/>
  <c r="BR4524" i="1" l="1"/>
  <c r="BO4526" i="1"/>
  <c r="BP4525" i="1" s="1"/>
  <c r="BQ4525" i="1" s="1"/>
  <c r="BN4527" i="1"/>
  <c r="BR4525" i="1"/>
  <c r="BO4527" i="1" l="1"/>
  <c r="BP4526" i="1" s="1"/>
  <c r="BQ4526" i="1" s="1"/>
  <c r="BN4528" i="1"/>
  <c r="BR4526" i="1" l="1"/>
  <c r="BO4528" i="1"/>
  <c r="BP4527" i="1" s="1"/>
  <c r="BQ4527" i="1" s="1"/>
  <c r="BN4529" i="1"/>
  <c r="BR4527" i="1"/>
  <c r="BO4529" i="1" l="1"/>
  <c r="BP4528" i="1" s="1"/>
  <c r="BQ4528" i="1" s="1"/>
  <c r="BN4530" i="1"/>
  <c r="BR4528" i="1"/>
  <c r="BO4530" i="1" l="1"/>
  <c r="BP4529" i="1" s="1"/>
  <c r="BQ4529" i="1" s="1"/>
  <c r="BN4531" i="1"/>
  <c r="BR4529" i="1"/>
  <c r="BO4531" i="1" l="1"/>
  <c r="BP4530" i="1" s="1"/>
  <c r="BQ4530" i="1" s="1"/>
  <c r="BN4532" i="1"/>
  <c r="BR4530" i="1"/>
  <c r="BO4532" i="1" l="1"/>
  <c r="BP4531" i="1" s="1"/>
  <c r="BQ4531" i="1" s="1"/>
  <c r="BN4533" i="1"/>
  <c r="BR4531" i="1" l="1"/>
  <c r="BO4533" i="1"/>
  <c r="BP4532" i="1" s="1"/>
  <c r="BQ4532" i="1" s="1"/>
  <c r="BN4534" i="1"/>
  <c r="BR4532" i="1"/>
  <c r="BO4534" i="1" l="1"/>
  <c r="BP4533" i="1" s="1"/>
  <c r="BQ4533" i="1" s="1"/>
  <c r="BN4535" i="1"/>
  <c r="BR4533" i="1"/>
  <c r="BO4535" i="1" l="1"/>
  <c r="BP4534" i="1" s="1"/>
  <c r="BQ4534" i="1" s="1"/>
  <c r="BN4536" i="1"/>
  <c r="BR4534" i="1"/>
  <c r="BO4536" i="1" l="1"/>
  <c r="BP4535" i="1" s="1"/>
  <c r="BQ4535" i="1" s="1"/>
  <c r="BN4537" i="1"/>
  <c r="BR4535" i="1"/>
  <c r="BO4537" i="1" l="1"/>
  <c r="BP4536" i="1" s="1"/>
  <c r="BQ4536" i="1" s="1"/>
  <c r="BN4538" i="1"/>
  <c r="BR4536" i="1"/>
  <c r="BO4538" i="1" l="1"/>
  <c r="BP4537" i="1" s="1"/>
  <c r="BQ4537" i="1" s="1"/>
  <c r="BN4539" i="1"/>
  <c r="BR4537" i="1"/>
  <c r="BO4539" i="1" l="1"/>
  <c r="BP4538" i="1" s="1"/>
  <c r="BQ4538" i="1" s="1"/>
  <c r="BN4540" i="1"/>
  <c r="BR4538" i="1"/>
  <c r="BO4540" i="1" l="1"/>
  <c r="BP4539" i="1" s="1"/>
  <c r="BQ4539" i="1" s="1"/>
  <c r="BN4541" i="1"/>
  <c r="BR4539" i="1"/>
  <c r="BO4541" i="1" l="1"/>
  <c r="BP4540" i="1" s="1"/>
  <c r="BQ4540" i="1" s="1"/>
  <c r="BN4542" i="1"/>
  <c r="BR4540" i="1"/>
  <c r="BO4542" i="1" l="1"/>
  <c r="BP4541" i="1" s="1"/>
  <c r="BQ4541" i="1" s="1"/>
  <c r="BN4543" i="1"/>
  <c r="BR4541" i="1"/>
  <c r="BO4543" i="1" l="1"/>
  <c r="BP4542" i="1" s="1"/>
  <c r="BQ4542" i="1" s="1"/>
  <c r="BN4544" i="1"/>
  <c r="BR4542" i="1"/>
  <c r="BO4544" i="1" l="1"/>
  <c r="BP4543" i="1" s="1"/>
  <c r="BQ4543" i="1" s="1"/>
  <c r="BN4545" i="1"/>
  <c r="BR4543" i="1"/>
  <c r="BO4545" i="1" l="1"/>
  <c r="BP4544" i="1" s="1"/>
  <c r="BQ4544" i="1" s="1"/>
  <c r="BN4546" i="1"/>
  <c r="BR4544" i="1"/>
  <c r="BO4546" i="1" l="1"/>
  <c r="BP4545" i="1" s="1"/>
  <c r="BQ4545" i="1" s="1"/>
  <c r="BN4547" i="1"/>
  <c r="BR4545" i="1"/>
  <c r="BO4547" i="1" l="1"/>
  <c r="BP4546" i="1" s="1"/>
  <c r="BQ4546" i="1" s="1"/>
  <c r="BN4548" i="1"/>
  <c r="BR4546" i="1"/>
  <c r="BO4548" i="1" l="1"/>
  <c r="BP4547" i="1" s="1"/>
  <c r="BQ4547" i="1" s="1"/>
  <c r="BN4549" i="1"/>
  <c r="BR4547" i="1"/>
  <c r="BO4549" i="1" l="1"/>
  <c r="BP4548" i="1" s="1"/>
  <c r="BQ4548" i="1" s="1"/>
  <c r="BN4550" i="1"/>
  <c r="BR4548" i="1"/>
  <c r="BO4550" i="1" l="1"/>
  <c r="BP4549" i="1" s="1"/>
  <c r="BQ4549" i="1" s="1"/>
  <c r="BN4551" i="1"/>
  <c r="BR4549" i="1"/>
  <c r="BO4551" i="1" l="1"/>
  <c r="BP4550" i="1" s="1"/>
  <c r="BQ4550" i="1" s="1"/>
  <c r="BN4552" i="1"/>
  <c r="BR4550" i="1"/>
  <c r="BO4552" i="1" l="1"/>
  <c r="BP4551" i="1" s="1"/>
  <c r="BQ4551" i="1" s="1"/>
  <c r="BN4553" i="1"/>
  <c r="BR4551" i="1"/>
  <c r="BO4553" i="1" l="1"/>
  <c r="BP4552" i="1" s="1"/>
  <c r="BQ4552" i="1" s="1"/>
  <c r="BN4554" i="1"/>
  <c r="BR4552" i="1"/>
  <c r="BO4554" i="1" l="1"/>
  <c r="BP4553" i="1" s="1"/>
  <c r="BQ4553" i="1" s="1"/>
  <c r="BN4555" i="1"/>
  <c r="BR4553" i="1"/>
  <c r="BO4555" i="1" l="1"/>
  <c r="BP4554" i="1" s="1"/>
  <c r="BQ4554" i="1" s="1"/>
  <c r="BN4556" i="1"/>
  <c r="BR4554" i="1"/>
  <c r="BN4557" i="1" l="1"/>
  <c r="BO4556" i="1"/>
  <c r="BP4555" i="1" s="1"/>
  <c r="BQ4555" i="1" s="1"/>
  <c r="BR4555" i="1" l="1"/>
  <c r="BO4557" i="1"/>
  <c r="BN4558" i="1"/>
  <c r="BO4558" i="1" l="1"/>
  <c r="BP4557" i="1" s="1"/>
  <c r="BQ4557" i="1" s="1"/>
  <c r="BN4559" i="1"/>
  <c r="BR4557" i="1"/>
  <c r="BP4556" i="1"/>
  <c r="BQ4556" i="1" l="1"/>
  <c r="BR4556" i="1"/>
  <c r="BO4559" i="1"/>
  <c r="BP4558" i="1" s="1"/>
  <c r="BQ4558" i="1" s="1"/>
  <c r="BN4560" i="1"/>
  <c r="BR4558" i="1" l="1"/>
  <c r="BO4560" i="1"/>
  <c r="BP4559" i="1" s="1"/>
  <c r="BQ4559" i="1" s="1"/>
  <c r="BN4561" i="1"/>
  <c r="BR4559" i="1" l="1"/>
  <c r="BO4561" i="1"/>
  <c r="BP4560" i="1" s="1"/>
  <c r="BQ4560" i="1" s="1"/>
  <c r="BN4562" i="1"/>
  <c r="BR4560" i="1" l="1"/>
  <c r="BO4562" i="1"/>
  <c r="BP4561" i="1" s="1"/>
  <c r="BQ4561" i="1" s="1"/>
  <c r="BN4563" i="1"/>
  <c r="BR4561" i="1" l="1"/>
  <c r="BO4563" i="1"/>
  <c r="BP4562" i="1" s="1"/>
  <c r="BQ4562" i="1" s="1"/>
  <c r="BN4564" i="1"/>
  <c r="BR4562" i="1" l="1"/>
  <c r="BO4564" i="1"/>
  <c r="BP4563" i="1" s="1"/>
  <c r="BQ4563" i="1" s="1"/>
  <c r="BN4565" i="1"/>
  <c r="BR4563" i="1" l="1"/>
  <c r="BO4565" i="1"/>
  <c r="BP4564" i="1" s="1"/>
  <c r="BQ4564" i="1" s="1"/>
  <c r="BN4566" i="1"/>
  <c r="BR4564" i="1" l="1"/>
  <c r="BO4566" i="1"/>
  <c r="BP4565" i="1" s="1"/>
  <c r="BQ4565" i="1" s="1"/>
  <c r="BN4567" i="1"/>
  <c r="BR4565" i="1" l="1"/>
  <c r="BO4567" i="1"/>
  <c r="BP4566" i="1" s="1"/>
  <c r="BQ4566" i="1" s="1"/>
  <c r="BN4568" i="1"/>
  <c r="BR4566" i="1" l="1"/>
  <c r="BO4568" i="1"/>
  <c r="BP4567" i="1" s="1"/>
  <c r="BQ4567" i="1" s="1"/>
  <c r="BN4569" i="1"/>
  <c r="BR4567" i="1" l="1"/>
  <c r="BO4569" i="1"/>
  <c r="BP4568" i="1" s="1"/>
  <c r="BQ4568" i="1" s="1"/>
  <c r="BN4570" i="1"/>
  <c r="BR4568" i="1" l="1"/>
  <c r="BO4570" i="1"/>
  <c r="BP4569" i="1" s="1"/>
  <c r="BQ4569" i="1" s="1"/>
  <c r="BN4571" i="1"/>
  <c r="BR4569" i="1" l="1"/>
  <c r="BO4571" i="1"/>
  <c r="BP4570" i="1" s="1"/>
  <c r="BQ4570" i="1" s="1"/>
  <c r="BN4572" i="1"/>
  <c r="BR4570" i="1" l="1"/>
  <c r="BO4572" i="1"/>
  <c r="BP4571" i="1" s="1"/>
  <c r="BQ4571" i="1" s="1"/>
  <c r="BN4573" i="1"/>
  <c r="BR4571" i="1" l="1"/>
  <c r="BO4573" i="1"/>
  <c r="BP4572" i="1" s="1"/>
  <c r="BQ4572" i="1" s="1"/>
  <c r="BN4574" i="1"/>
  <c r="BR4572" i="1" l="1"/>
  <c r="BN4575" i="1"/>
  <c r="BO4574" i="1"/>
  <c r="BP4573" i="1" s="1"/>
  <c r="BQ4573" i="1" s="1"/>
  <c r="BR4573" i="1" l="1"/>
  <c r="BO4575" i="1"/>
  <c r="BN4576" i="1"/>
  <c r="BO4576" i="1" l="1"/>
  <c r="BP4575" i="1" s="1"/>
  <c r="BQ4575" i="1" s="1"/>
  <c r="BN4577" i="1"/>
  <c r="BR4575" i="1"/>
  <c r="BP4574" i="1"/>
  <c r="BQ4574" i="1" l="1"/>
  <c r="BR4574" i="1"/>
  <c r="BO4577" i="1"/>
  <c r="BP4576" i="1" s="1"/>
  <c r="BQ4576" i="1" s="1"/>
  <c r="BN4578" i="1"/>
  <c r="BR4576" i="1" l="1"/>
  <c r="BO4578" i="1"/>
  <c r="BP4577" i="1" s="1"/>
  <c r="BQ4577" i="1" s="1"/>
  <c r="BN4579" i="1"/>
  <c r="BR4577" i="1" l="1"/>
  <c r="BO4579" i="1"/>
  <c r="BP4578" i="1" s="1"/>
  <c r="BQ4578" i="1" s="1"/>
  <c r="BN4580" i="1"/>
  <c r="BR4578" i="1" l="1"/>
  <c r="BO4580" i="1"/>
  <c r="BP4579" i="1" s="1"/>
  <c r="BQ4579" i="1" s="1"/>
  <c r="BN4581" i="1"/>
  <c r="BR4579" i="1" l="1"/>
  <c r="BO4581" i="1"/>
  <c r="BP4580" i="1" s="1"/>
  <c r="BQ4580" i="1" s="1"/>
  <c r="BN4582" i="1"/>
  <c r="BR4580" i="1"/>
  <c r="BO4582" i="1" l="1"/>
  <c r="BP4581" i="1" s="1"/>
  <c r="BQ4581" i="1" s="1"/>
  <c r="BN4583" i="1"/>
  <c r="BR4581" i="1"/>
  <c r="BO4583" i="1" l="1"/>
  <c r="BP4582" i="1" s="1"/>
  <c r="BQ4582" i="1" s="1"/>
  <c r="BN4584" i="1"/>
  <c r="BR4582" i="1" l="1"/>
  <c r="BO4584" i="1"/>
  <c r="BP4583" i="1" s="1"/>
  <c r="BQ4583" i="1" s="1"/>
  <c r="BN4585" i="1"/>
  <c r="BR4583" i="1"/>
  <c r="BO4585" i="1" l="1"/>
  <c r="BP4584" i="1" s="1"/>
  <c r="BQ4584" i="1" s="1"/>
  <c r="BN4586" i="1"/>
  <c r="BR4584" i="1"/>
  <c r="BO4586" i="1" l="1"/>
  <c r="BP4585" i="1" s="1"/>
  <c r="BQ4585" i="1" s="1"/>
  <c r="BN4587" i="1"/>
  <c r="BR4585" i="1"/>
  <c r="BO4587" i="1" l="1"/>
  <c r="BP4586" i="1" s="1"/>
  <c r="BQ4586" i="1" s="1"/>
  <c r="BN4588" i="1"/>
  <c r="BR4586" i="1" l="1"/>
  <c r="BO4588" i="1"/>
  <c r="BP4587" i="1" s="1"/>
  <c r="BQ4587" i="1" s="1"/>
  <c r="BN4589" i="1"/>
  <c r="BR4587" i="1"/>
  <c r="BO4589" i="1" l="1"/>
  <c r="BP4588" i="1" s="1"/>
  <c r="BQ4588" i="1" s="1"/>
  <c r="BN4590" i="1"/>
  <c r="BR4588" i="1"/>
  <c r="BO4590" i="1" l="1"/>
  <c r="BP4589" i="1" s="1"/>
  <c r="BQ4589" i="1" s="1"/>
  <c r="BN4591" i="1"/>
  <c r="BR4589" i="1"/>
  <c r="BO4591" i="1" l="1"/>
  <c r="BP4590" i="1" s="1"/>
  <c r="BQ4590" i="1" s="1"/>
  <c r="BN4592" i="1"/>
  <c r="BR4590" i="1" l="1"/>
  <c r="BO4592" i="1"/>
  <c r="BP4591" i="1" s="1"/>
  <c r="BQ4591" i="1" s="1"/>
  <c r="BN4593" i="1"/>
  <c r="BR4591" i="1" l="1"/>
  <c r="BO4593" i="1"/>
  <c r="BP4592" i="1" s="1"/>
  <c r="BQ4592" i="1" s="1"/>
  <c r="BN4594" i="1"/>
  <c r="BR4592" i="1" l="1"/>
  <c r="BO4594" i="1"/>
  <c r="BP4593" i="1" s="1"/>
  <c r="BQ4593" i="1" s="1"/>
  <c r="BN4595" i="1"/>
  <c r="BR4593" i="1"/>
  <c r="BO4595" i="1" l="1"/>
  <c r="BP4594" i="1" s="1"/>
  <c r="BQ4594" i="1" s="1"/>
  <c r="BN4596" i="1"/>
  <c r="BR4594" i="1"/>
  <c r="BO4596" i="1" l="1"/>
  <c r="BP4595" i="1" s="1"/>
  <c r="BQ4595" i="1" s="1"/>
  <c r="BN4597" i="1"/>
  <c r="BR4595" i="1"/>
  <c r="BO4597" i="1" l="1"/>
  <c r="BP4596" i="1" s="1"/>
  <c r="BQ4596" i="1" s="1"/>
  <c r="BN4598" i="1"/>
  <c r="BR4596" i="1" l="1"/>
  <c r="BO4598" i="1"/>
  <c r="BP4597" i="1" s="1"/>
  <c r="BQ4597" i="1" s="1"/>
  <c r="BN4599" i="1"/>
  <c r="BR4597" i="1" l="1"/>
  <c r="BO4599" i="1"/>
  <c r="BP4598" i="1" s="1"/>
  <c r="BQ4598" i="1" s="1"/>
  <c r="BN4600" i="1"/>
  <c r="BR4598" i="1"/>
  <c r="BO4600" i="1" l="1"/>
  <c r="BP4599" i="1" s="1"/>
  <c r="BQ4599" i="1" s="1"/>
  <c r="BN4601" i="1"/>
  <c r="BR4599" i="1"/>
  <c r="BO4601" i="1" l="1"/>
  <c r="BP4600" i="1" s="1"/>
  <c r="BQ4600" i="1" s="1"/>
  <c r="BN4602" i="1"/>
  <c r="BR4600" i="1"/>
  <c r="BO4602" i="1" l="1"/>
  <c r="BP4601" i="1" s="1"/>
  <c r="BQ4601" i="1" s="1"/>
  <c r="BN4603" i="1"/>
  <c r="BR4601" i="1"/>
  <c r="BO4603" i="1" l="1"/>
  <c r="BP4602" i="1" s="1"/>
  <c r="BQ4602" i="1" s="1"/>
  <c r="BN4604" i="1"/>
  <c r="BR4602" i="1"/>
  <c r="BO4604" i="1" l="1"/>
  <c r="BP4603" i="1" s="1"/>
  <c r="BQ4603" i="1" s="1"/>
  <c r="BN4605" i="1"/>
  <c r="BR4603" i="1" l="1"/>
  <c r="BO4605" i="1"/>
  <c r="BP4604" i="1" s="1"/>
  <c r="BQ4604" i="1" s="1"/>
  <c r="BN4606" i="1"/>
  <c r="BR4604" i="1"/>
  <c r="BO4606" i="1" l="1"/>
  <c r="BP4605" i="1" s="1"/>
  <c r="BQ4605" i="1" s="1"/>
  <c r="BN4607" i="1"/>
  <c r="BR4605" i="1"/>
  <c r="BO4607" i="1" l="1"/>
  <c r="BP4606" i="1" s="1"/>
  <c r="BQ4606" i="1" s="1"/>
  <c r="BN4608" i="1"/>
  <c r="BR4606" i="1"/>
  <c r="BO4608" i="1" l="1"/>
  <c r="BP4607" i="1" s="1"/>
  <c r="BQ4607" i="1" s="1"/>
  <c r="BN4609" i="1"/>
  <c r="BR4607" i="1" l="1"/>
  <c r="BO4609" i="1"/>
  <c r="BP4608" i="1" s="1"/>
  <c r="BQ4608" i="1" s="1"/>
  <c r="BN4610" i="1"/>
  <c r="BR4608" i="1"/>
  <c r="BO4610" i="1" l="1"/>
  <c r="BP4609" i="1" s="1"/>
  <c r="BQ4609" i="1" s="1"/>
  <c r="BN4611" i="1"/>
  <c r="BR4609" i="1"/>
  <c r="BO4611" i="1" l="1"/>
  <c r="BP4610" i="1" s="1"/>
  <c r="BQ4610" i="1" s="1"/>
  <c r="BN4612" i="1"/>
  <c r="BR4610" i="1"/>
  <c r="BO4612" i="1" l="1"/>
  <c r="BP4611" i="1" s="1"/>
  <c r="BQ4611" i="1" s="1"/>
  <c r="BN4613" i="1"/>
  <c r="BR4611" i="1"/>
  <c r="BO4613" i="1" l="1"/>
  <c r="BP4612" i="1" s="1"/>
  <c r="BQ4612" i="1" s="1"/>
  <c r="BN4614" i="1"/>
  <c r="BR4612" i="1"/>
  <c r="BO4614" i="1" l="1"/>
  <c r="BP4613" i="1" s="1"/>
  <c r="BQ4613" i="1" s="1"/>
  <c r="BN4615" i="1"/>
  <c r="BR4613" i="1"/>
  <c r="BO4615" i="1" l="1"/>
  <c r="BP4614" i="1" s="1"/>
  <c r="BQ4614" i="1" s="1"/>
  <c r="BN4616" i="1"/>
  <c r="BR4614" i="1"/>
  <c r="BO4616" i="1" l="1"/>
  <c r="BP4615" i="1" s="1"/>
  <c r="BQ4615" i="1" s="1"/>
  <c r="BN4617" i="1"/>
  <c r="BR4615" i="1"/>
  <c r="BO4617" i="1" l="1"/>
  <c r="BP4616" i="1" s="1"/>
  <c r="BQ4616" i="1" s="1"/>
  <c r="BN4618" i="1"/>
  <c r="BR4616" i="1" l="1"/>
  <c r="BO4618" i="1"/>
  <c r="BP4617" i="1" s="1"/>
  <c r="BQ4617" i="1" s="1"/>
  <c r="BN4619" i="1"/>
  <c r="BR4617" i="1"/>
  <c r="BO4619" i="1" l="1"/>
  <c r="BP4618" i="1" s="1"/>
  <c r="BQ4618" i="1" s="1"/>
  <c r="BN4620" i="1"/>
  <c r="BR4618" i="1"/>
  <c r="BO4620" i="1" l="1"/>
  <c r="BP4619" i="1" s="1"/>
  <c r="BQ4619" i="1" s="1"/>
  <c r="BN4621" i="1"/>
  <c r="BR4619" i="1"/>
  <c r="BO4621" i="1" l="1"/>
  <c r="BP4620" i="1" s="1"/>
  <c r="BQ4620" i="1" s="1"/>
  <c r="BN4622" i="1"/>
  <c r="BR4620" i="1"/>
  <c r="BO4622" i="1" l="1"/>
  <c r="BP4621" i="1" s="1"/>
  <c r="BQ4621" i="1" s="1"/>
  <c r="BN4623" i="1"/>
  <c r="BR4621" i="1" l="1"/>
  <c r="BO4623" i="1"/>
  <c r="BP4622" i="1" s="1"/>
  <c r="BQ4622" i="1" s="1"/>
  <c r="BN4624" i="1"/>
  <c r="BR4622" i="1"/>
  <c r="BO4624" i="1" l="1"/>
  <c r="BP4623" i="1" s="1"/>
  <c r="BQ4623" i="1" s="1"/>
  <c r="BN4625" i="1"/>
  <c r="BR4623" i="1" l="1"/>
  <c r="BO4625" i="1"/>
  <c r="BP4624" i="1" s="1"/>
  <c r="BQ4624" i="1" s="1"/>
  <c r="BN4626" i="1"/>
  <c r="BR4624" i="1" l="1"/>
  <c r="BO4626" i="1"/>
  <c r="BP4625" i="1" s="1"/>
  <c r="BQ4625" i="1" s="1"/>
  <c r="BN4627" i="1"/>
  <c r="BR4625" i="1" l="1"/>
  <c r="BO4627" i="1"/>
  <c r="BP4626" i="1" s="1"/>
  <c r="BQ4626" i="1" s="1"/>
  <c r="BN4628" i="1"/>
  <c r="BR4626" i="1" l="1"/>
  <c r="BO4628" i="1"/>
  <c r="BP4627" i="1" s="1"/>
  <c r="BQ4627" i="1" s="1"/>
  <c r="BN4629" i="1"/>
  <c r="BR4627" i="1" l="1"/>
  <c r="BO4629" i="1"/>
  <c r="BP4628" i="1" s="1"/>
  <c r="BQ4628" i="1" s="1"/>
  <c r="BN4630" i="1"/>
  <c r="BR4628" i="1" l="1"/>
  <c r="BO4630" i="1"/>
  <c r="BP4629" i="1" s="1"/>
  <c r="BQ4629" i="1" s="1"/>
  <c r="BN4631" i="1"/>
  <c r="BR4629" i="1"/>
  <c r="BO4631" i="1" l="1"/>
  <c r="BP4630" i="1" s="1"/>
  <c r="BQ4630" i="1" s="1"/>
  <c r="BN4632" i="1"/>
  <c r="BR4630" i="1"/>
  <c r="BO4632" i="1" l="1"/>
  <c r="BP4631" i="1" s="1"/>
  <c r="BQ4631" i="1" s="1"/>
  <c r="BN4633" i="1"/>
  <c r="BR4631" i="1" l="1"/>
  <c r="BO4633" i="1"/>
  <c r="BP4632" i="1" s="1"/>
  <c r="BQ4632" i="1" s="1"/>
  <c r="BN4634" i="1"/>
  <c r="BR4632" i="1"/>
  <c r="BO4634" i="1" l="1"/>
  <c r="BP4633" i="1" s="1"/>
  <c r="BQ4633" i="1" s="1"/>
  <c r="BN4635" i="1"/>
  <c r="BR4633" i="1"/>
  <c r="BO4635" i="1" l="1"/>
  <c r="BP4634" i="1" s="1"/>
  <c r="BQ4634" i="1" s="1"/>
  <c r="BN4636" i="1"/>
  <c r="BR4634" i="1"/>
  <c r="BO4636" i="1" l="1"/>
  <c r="BP4635" i="1" s="1"/>
  <c r="BQ4635" i="1" s="1"/>
  <c r="BN4637" i="1"/>
  <c r="BR4635" i="1" l="1"/>
  <c r="BO4637" i="1"/>
  <c r="BP4636" i="1" s="1"/>
  <c r="BQ4636" i="1" s="1"/>
  <c r="BN4638" i="1"/>
  <c r="BR4636" i="1"/>
  <c r="BO4638" i="1" l="1"/>
  <c r="BP4637" i="1" s="1"/>
  <c r="BQ4637" i="1" s="1"/>
  <c r="BN4639" i="1"/>
  <c r="BR4637" i="1"/>
  <c r="BO4639" i="1" l="1"/>
  <c r="BP4638" i="1" s="1"/>
  <c r="BQ4638" i="1" s="1"/>
  <c r="BN4640" i="1"/>
  <c r="BR4638" i="1"/>
  <c r="BO4640" i="1" l="1"/>
  <c r="BP4639" i="1" s="1"/>
  <c r="BQ4639" i="1" s="1"/>
  <c r="BN4641" i="1"/>
  <c r="BR4639" i="1"/>
  <c r="BO4641" i="1" l="1"/>
  <c r="BP4640" i="1" s="1"/>
  <c r="BQ4640" i="1" s="1"/>
  <c r="BN4642" i="1"/>
  <c r="BR4640" i="1"/>
  <c r="BO4642" i="1" l="1"/>
  <c r="BP4641" i="1" s="1"/>
  <c r="BQ4641" i="1" s="1"/>
  <c r="BN4643" i="1"/>
  <c r="BR4641" i="1"/>
  <c r="BO4643" i="1" l="1"/>
  <c r="BP4642" i="1" s="1"/>
  <c r="BQ4642" i="1" s="1"/>
  <c r="BN4644" i="1"/>
  <c r="BR4642" i="1"/>
  <c r="BO4644" i="1" l="1"/>
  <c r="BP4643" i="1" s="1"/>
  <c r="BQ4643" i="1" s="1"/>
  <c r="BN4645" i="1"/>
  <c r="BR4643" i="1"/>
  <c r="BO4645" i="1" l="1"/>
  <c r="BP4644" i="1" s="1"/>
  <c r="BQ4644" i="1" s="1"/>
  <c r="BN4646" i="1"/>
  <c r="BR4644" i="1"/>
  <c r="BO4646" i="1" l="1"/>
  <c r="BP4645" i="1" s="1"/>
  <c r="BQ4645" i="1" s="1"/>
  <c r="BN4647" i="1"/>
  <c r="BR4645" i="1"/>
  <c r="BO4647" i="1" l="1"/>
  <c r="BP4646" i="1" s="1"/>
  <c r="BQ4646" i="1" s="1"/>
  <c r="BN4648" i="1"/>
  <c r="BR4646" i="1"/>
  <c r="BO4648" i="1" l="1"/>
  <c r="BP4647" i="1" s="1"/>
  <c r="BQ4647" i="1" s="1"/>
  <c r="BN4649" i="1"/>
  <c r="BR4647" i="1"/>
  <c r="BO4649" i="1" l="1"/>
  <c r="BP4648" i="1" s="1"/>
  <c r="BQ4648" i="1" s="1"/>
  <c r="BN4650" i="1"/>
  <c r="BR4648" i="1"/>
  <c r="BO4650" i="1" l="1"/>
  <c r="BP4649" i="1" s="1"/>
  <c r="BQ4649" i="1" s="1"/>
  <c r="BN4651" i="1"/>
  <c r="BR4649" i="1"/>
  <c r="BO4651" i="1" l="1"/>
  <c r="BP4650" i="1" s="1"/>
  <c r="BQ4650" i="1" s="1"/>
  <c r="BN4652" i="1"/>
  <c r="BR4650" i="1" l="1"/>
  <c r="BO4652" i="1"/>
  <c r="BP4651" i="1" s="1"/>
  <c r="BQ4651" i="1" s="1"/>
  <c r="BN4653" i="1"/>
  <c r="BR4651" i="1"/>
  <c r="BO4653" i="1" l="1"/>
  <c r="BP4652" i="1" s="1"/>
  <c r="BQ4652" i="1" s="1"/>
  <c r="BN4654" i="1"/>
  <c r="BR4652" i="1"/>
  <c r="BO4654" i="1" l="1"/>
  <c r="BP4653" i="1" s="1"/>
  <c r="BQ4653" i="1" s="1"/>
  <c r="BN4655" i="1"/>
  <c r="BR4653" i="1"/>
  <c r="BO4655" i="1" l="1"/>
  <c r="BP4654" i="1" s="1"/>
  <c r="BQ4654" i="1" s="1"/>
  <c r="BN4656" i="1"/>
  <c r="BR4654" i="1"/>
  <c r="BO4656" i="1" l="1"/>
  <c r="BP4655" i="1" s="1"/>
  <c r="BQ4655" i="1" s="1"/>
  <c r="BN4657" i="1"/>
  <c r="BR4655" i="1"/>
  <c r="BO4657" i="1" l="1"/>
  <c r="BP4656" i="1" s="1"/>
  <c r="BQ4656" i="1" s="1"/>
  <c r="BN4658" i="1"/>
  <c r="BR4656" i="1"/>
  <c r="BO4658" i="1" l="1"/>
  <c r="BP4657" i="1" s="1"/>
  <c r="BQ4657" i="1" s="1"/>
  <c r="BN4659" i="1"/>
  <c r="BR4657" i="1"/>
  <c r="BO4659" i="1" l="1"/>
  <c r="BP4658" i="1" s="1"/>
  <c r="BQ4658" i="1" s="1"/>
  <c r="BN4660" i="1"/>
  <c r="BR4658" i="1"/>
  <c r="BO4660" i="1" l="1"/>
  <c r="BP4659" i="1" s="1"/>
  <c r="BQ4659" i="1" s="1"/>
  <c r="BN4661" i="1"/>
  <c r="BR4659" i="1"/>
  <c r="BO4661" i="1" l="1"/>
  <c r="BP4660" i="1" s="1"/>
  <c r="BQ4660" i="1" s="1"/>
  <c r="BN4662" i="1"/>
  <c r="BR4660" i="1"/>
  <c r="BO4662" i="1" l="1"/>
  <c r="BP4661" i="1" s="1"/>
  <c r="BQ4661" i="1" s="1"/>
  <c r="BN4663" i="1"/>
  <c r="BR4661" i="1" l="1"/>
  <c r="BO4663" i="1"/>
  <c r="BP4662" i="1" s="1"/>
  <c r="BQ4662" i="1" s="1"/>
  <c r="BN4664" i="1"/>
  <c r="BR4662" i="1" l="1"/>
  <c r="BO4664" i="1"/>
  <c r="BP4663" i="1" s="1"/>
  <c r="BQ4663" i="1" s="1"/>
  <c r="BN4665" i="1"/>
  <c r="BR4663" i="1" l="1"/>
  <c r="BO4665" i="1"/>
  <c r="BP4664" i="1" s="1"/>
  <c r="BQ4664" i="1" s="1"/>
  <c r="BN4666" i="1"/>
  <c r="BR4664" i="1" l="1"/>
  <c r="BO4666" i="1"/>
  <c r="BP4665" i="1" s="1"/>
  <c r="BQ4665" i="1" s="1"/>
  <c r="BN4667" i="1"/>
  <c r="BR4665" i="1"/>
  <c r="BO4667" i="1" l="1"/>
  <c r="BP4666" i="1" s="1"/>
  <c r="BQ4666" i="1" s="1"/>
  <c r="BN4668" i="1"/>
  <c r="BR4666" i="1"/>
  <c r="BO4668" i="1" l="1"/>
  <c r="BP4667" i="1" s="1"/>
  <c r="BQ4667" i="1" s="1"/>
  <c r="BN4669" i="1"/>
  <c r="BR4667" i="1"/>
  <c r="BO4669" i="1" l="1"/>
  <c r="BP4668" i="1" s="1"/>
  <c r="BQ4668" i="1" s="1"/>
  <c r="BN4670" i="1"/>
  <c r="BR4668" i="1"/>
  <c r="BO4670" i="1" l="1"/>
  <c r="BP4669" i="1" s="1"/>
  <c r="BQ4669" i="1" s="1"/>
  <c r="BN4671" i="1"/>
  <c r="BR4669" i="1"/>
  <c r="BO4671" i="1" l="1"/>
  <c r="BP4670" i="1" s="1"/>
  <c r="BQ4670" i="1" s="1"/>
  <c r="BN4672" i="1"/>
  <c r="BR4670" i="1"/>
  <c r="BO4672" i="1" l="1"/>
  <c r="BP4671" i="1" s="1"/>
  <c r="BQ4671" i="1" s="1"/>
  <c r="BN4673" i="1"/>
  <c r="BR4671" i="1"/>
  <c r="BO4673" i="1" l="1"/>
  <c r="BP4672" i="1" s="1"/>
  <c r="BQ4672" i="1" s="1"/>
  <c r="BN4674" i="1"/>
  <c r="BR4672" i="1"/>
  <c r="BO4674" i="1" l="1"/>
  <c r="BP4673" i="1" s="1"/>
  <c r="BQ4673" i="1" s="1"/>
  <c r="BN4675" i="1"/>
  <c r="BR4673" i="1"/>
  <c r="BO4675" i="1" l="1"/>
  <c r="BP4674" i="1" s="1"/>
  <c r="BQ4674" i="1" s="1"/>
  <c r="BN4676" i="1"/>
  <c r="BR4674" i="1"/>
  <c r="BO4676" i="1" l="1"/>
  <c r="BP4675" i="1" s="1"/>
  <c r="BQ4675" i="1" s="1"/>
  <c r="BN4677" i="1"/>
  <c r="BR4675" i="1"/>
  <c r="BO4677" i="1" l="1"/>
  <c r="BP4676" i="1" s="1"/>
  <c r="BQ4676" i="1" s="1"/>
  <c r="BN4678" i="1"/>
  <c r="BR4676" i="1"/>
  <c r="BO4678" i="1" l="1"/>
  <c r="BP4677" i="1" s="1"/>
  <c r="BQ4677" i="1" s="1"/>
  <c r="BN4679" i="1"/>
  <c r="BR4677" i="1" l="1"/>
  <c r="BO4679" i="1"/>
  <c r="BP4678" i="1" s="1"/>
  <c r="BQ4678" i="1" s="1"/>
  <c r="BN4680" i="1"/>
  <c r="BR4678" i="1"/>
  <c r="BO4680" i="1" l="1"/>
  <c r="BP4679" i="1" s="1"/>
  <c r="BQ4679" i="1" s="1"/>
  <c r="BN4681" i="1"/>
  <c r="BR4679" i="1"/>
  <c r="BO4681" i="1" l="1"/>
  <c r="BP4680" i="1" s="1"/>
  <c r="BQ4680" i="1" s="1"/>
  <c r="BN4682" i="1"/>
  <c r="BR4680" i="1"/>
  <c r="BO4682" i="1" l="1"/>
  <c r="BP4681" i="1" s="1"/>
  <c r="BQ4681" i="1" s="1"/>
  <c r="BN4683" i="1"/>
  <c r="BR4681" i="1"/>
  <c r="BO4683" i="1" l="1"/>
  <c r="BP4682" i="1" s="1"/>
  <c r="BQ4682" i="1" s="1"/>
  <c r="BN4684" i="1"/>
  <c r="BR4682" i="1" l="1"/>
  <c r="BO4684" i="1"/>
  <c r="BP4683" i="1" s="1"/>
  <c r="BQ4683" i="1" s="1"/>
  <c r="BN4685" i="1"/>
  <c r="BR4683" i="1" l="1"/>
  <c r="BO4685" i="1"/>
  <c r="BP4684" i="1" s="1"/>
  <c r="BQ4684" i="1" s="1"/>
  <c r="BN4686" i="1"/>
  <c r="BR4684" i="1" l="1"/>
  <c r="BO4686" i="1"/>
  <c r="BP4685" i="1" s="1"/>
  <c r="BQ4685" i="1" s="1"/>
  <c r="BN4687" i="1"/>
  <c r="BR4685" i="1" l="1"/>
  <c r="BO4687" i="1"/>
  <c r="BP4686" i="1" s="1"/>
  <c r="BQ4686" i="1" s="1"/>
  <c r="BN4688" i="1"/>
  <c r="BR4686" i="1" l="1"/>
  <c r="BO4688" i="1"/>
  <c r="BP4687" i="1" s="1"/>
  <c r="BQ4687" i="1" s="1"/>
  <c r="BN4689" i="1"/>
  <c r="BR4687" i="1" l="1"/>
  <c r="BO4689" i="1"/>
  <c r="BP4688" i="1" s="1"/>
  <c r="BQ4688" i="1" s="1"/>
  <c r="BN4690" i="1"/>
  <c r="BR4688" i="1" l="1"/>
  <c r="BO4690" i="1"/>
  <c r="BP4689" i="1" s="1"/>
  <c r="BQ4689" i="1" s="1"/>
  <c r="BN4691" i="1"/>
  <c r="BR4689" i="1"/>
  <c r="BO4691" i="1" l="1"/>
  <c r="BP4690" i="1" s="1"/>
  <c r="BQ4690" i="1" s="1"/>
  <c r="BN4692" i="1"/>
  <c r="BR4690" i="1" l="1"/>
  <c r="BO4692" i="1"/>
  <c r="BP4691" i="1" s="1"/>
  <c r="BQ4691" i="1" s="1"/>
  <c r="BN4693" i="1"/>
  <c r="BR4691" i="1" l="1"/>
  <c r="BO4693" i="1"/>
  <c r="BP4692" i="1" s="1"/>
  <c r="BQ4692" i="1" s="1"/>
  <c r="BN4694" i="1"/>
  <c r="BR4692" i="1" l="1"/>
  <c r="BO4694" i="1"/>
  <c r="BP4693" i="1" s="1"/>
  <c r="BQ4693" i="1" s="1"/>
  <c r="BN4695" i="1"/>
  <c r="BR4693" i="1" l="1"/>
  <c r="BO4695" i="1"/>
  <c r="BP4694" i="1" s="1"/>
  <c r="BQ4694" i="1" s="1"/>
  <c r="BN4696" i="1"/>
  <c r="BR4694" i="1" l="1"/>
  <c r="BO4696" i="1"/>
  <c r="BP4695" i="1" s="1"/>
  <c r="BQ4695" i="1" s="1"/>
  <c r="BN4697" i="1"/>
  <c r="BR4695" i="1" l="1"/>
  <c r="BO4697" i="1"/>
  <c r="BP4696" i="1" s="1"/>
  <c r="BQ4696" i="1" s="1"/>
  <c r="BN4698" i="1"/>
  <c r="BR4696" i="1" l="1"/>
  <c r="BO4698" i="1"/>
  <c r="BP4697" i="1" s="1"/>
  <c r="BQ4697" i="1" s="1"/>
  <c r="BN4699" i="1"/>
  <c r="BR4697" i="1" l="1"/>
  <c r="BO4699" i="1"/>
  <c r="BP4698" i="1" s="1"/>
  <c r="BQ4698" i="1" s="1"/>
  <c r="BN4700" i="1"/>
  <c r="BR4698" i="1" l="1"/>
  <c r="BO4700" i="1"/>
  <c r="BP4699" i="1" s="1"/>
  <c r="BQ4699" i="1" s="1"/>
  <c r="BN4701" i="1"/>
  <c r="BR4699" i="1"/>
  <c r="BO4701" i="1" l="1"/>
  <c r="BP4700" i="1" s="1"/>
  <c r="BQ4700" i="1" s="1"/>
  <c r="BN4702" i="1"/>
  <c r="BR4700" i="1" l="1"/>
  <c r="BO4702" i="1"/>
  <c r="BP4701" i="1" s="1"/>
  <c r="BQ4701" i="1" s="1"/>
  <c r="BN4703" i="1"/>
  <c r="BR4701" i="1" l="1"/>
  <c r="BO4703" i="1"/>
  <c r="BP4702" i="1" s="1"/>
  <c r="BQ4702" i="1" s="1"/>
  <c r="BN4704" i="1"/>
  <c r="BR4702" i="1" l="1"/>
  <c r="BO4704" i="1"/>
  <c r="BP4703" i="1" s="1"/>
  <c r="BQ4703" i="1" s="1"/>
  <c r="BN4705" i="1"/>
  <c r="BR4703" i="1" l="1"/>
  <c r="BO4705" i="1"/>
  <c r="BP4704" i="1" s="1"/>
  <c r="BQ4704" i="1" s="1"/>
  <c r="BN4706" i="1"/>
  <c r="BR4704" i="1" l="1"/>
  <c r="BO4706" i="1"/>
  <c r="BP4705" i="1" s="1"/>
  <c r="BQ4705" i="1" s="1"/>
  <c r="BN4707" i="1"/>
  <c r="BR4705" i="1" l="1"/>
  <c r="BO4707" i="1"/>
  <c r="BP4706" i="1" s="1"/>
  <c r="BQ4706" i="1" s="1"/>
  <c r="BN4708" i="1"/>
  <c r="BR4706" i="1" l="1"/>
  <c r="BO4708" i="1"/>
  <c r="BP4707" i="1" s="1"/>
  <c r="BQ4707" i="1" s="1"/>
  <c r="BN4709" i="1"/>
  <c r="BR4707" i="1" l="1"/>
  <c r="BO4709" i="1"/>
  <c r="BP4708" i="1" s="1"/>
  <c r="BQ4708" i="1" s="1"/>
  <c r="BN4710" i="1"/>
  <c r="BR4708" i="1" l="1"/>
  <c r="BO4710" i="1"/>
  <c r="BP4709" i="1" s="1"/>
  <c r="BQ4709" i="1" s="1"/>
  <c r="BN4711" i="1"/>
  <c r="BR4709" i="1" l="1"/>
  <c r="BO4711" i="1"/>
  <c r="BP4710" i="1" s="1"/>
  <c r="BQ4710" i="1" s="1"/>
  <c r="BN4712" i="1"/>
  <c r="BR4710" i="1" l="1"/>
  <c r="BO4712" i="1"/>
  <c r="BP4711" i="1" s="1"/>
  <c r="BQ4711" i="1" s="1"/>
  <c r="BN4713" i="1"/>
  <c r="BR4711" i="1" l="1"/>
  <c r="BO4713" i="1"/>
  <c r="BP4712" i="1" s="1"/>
  <c r="BQ4712" i="1" s="1"/>
  <c r="BN4714" i="1"/>
  <c r="BR4712" i="1" l="1"/>
  <c r="BO4714" i="1"/>
  <c r="BP4713" i="1" s="1"/>
  <c r="BQ4713" i="1" s="1"/>
  <c r="BN4715" i="1"/>
  <c r="BR4713" i="1" l="1"/>
  <c r="BO4715" i="1"/>
  <c r="BP4714" i="1" s="1"/>
  <c r="BQ4714" i="1" s="1"/>
  <c r="BN4716" i="1"/>
  <c r="BR4714" i="1" l="1"/>
  <c r="BO4716" i="1"/>
  <c r="BP4715" i="1" s="1"/>
  <c r="BQ4715" i="1" s="1"/>
  <c r="BN4717" i="1"/>
  <c r="BR4715" i="1" l="1"/>
  <c r="BO4717" i="1"/>
  <c r="BP4716" i="1" s="1"/>
  <c r="BQ4716" i="1" s="1"/>
  <c r="BN4718" i="1"/>
  <c r="BR4716" i="1" l="1"/>
  <c r="BO4718" i="1"/>
  <c r="BP4717" i="1" s="1"/>
  <c r="BQ4717" i="1" s="1"/>
  <c r="BN4719" i="1"/>
  <c r="BR4717" i="1" l="1"/>
  <c r="BO4719" i="1"/>
  <c r="BP4718" i="1" s="1"/>
  <c r="BQ4718" i="1" s="1"/>
  <c r="BN4720" i="1"/>
  <c r="BR4718" i="1" l="1"/>
  <c r="BO4720" i="1"/>
  <c r="BP4719" i="1" s="1"/>
  <c r="BQ4719" i="1" s="1"/>
  <c r="BN4721" i="1"/>
  <c r="BR4719" i="1" l="1"/>
  <c r="BO4721" i="1"/>
  <c r="BP4720" i="1" s="1"/>
  <c r="BQ4720" i="1" s="1"/>
  <c r="BN4722" i="1"/>
  <c r="BR4720" i="1" l="1"/>
  <c r="BO4722" i="1"/>
  <c r="BP4721" i="1" s="1"/>
  <c r="BQ4721" i="1" s="1"/>
  <c r="BN4723" i="1"/>
  <c r="BR4721" i="1" l="1"/>
  <c r="BO4723" i="1"/>
  <c r="BP4722" i="1" s="1"/>
  <c r="BQ4722" i="1" s="1"/>
  <c r="BN4724" i="1"/>
  <c r="BR4722" i="1" l="1"/>
  <c r="BO4724" i="1"/>
  <c r="BP4723" i="1" s="1"/>
  <c r="BQ4723" i="1" s="1"/>
  <c r="BN4725" i="1"/>
  <c r="BR4723" i="1" l="1"/>
  <c r="BO4725" i="1"/>
  <c r="BP4724" i="1" s="1"/>
  <c r="BQ4724" i="1" s="1"/>
  <c r="BN4726" i="1"/>
  <c r="BR4724" i="1" l="1"/>
  <c r="BO4726" i="1"/>
  <c r="BP4725" i="1" s="1"/>
  <c r="BQ4725" i="1" s="1"/>
  <c r="BN4727" i="1"/>
  <c r="BR4725" i="1" l="1"/>
  <c r="BO4727" i="1"/>
  <c r="BP4726" i="1" s="1"/>
  <c r="BQ4726" i="1" s="1"/>
  <c r="BN4728" i="1"/>
  <c r="BR4726" i="1" l="1"/>
  <c r="BO4728" i="1"/>
  <c r="BP4727" i="1" s="1"/>
  <c r="BQ4727" i="1" s="1"/>
  <c r="BN4729" i="1"/>
  <c r="BR4727" i="1" l="1"/>
  <c r="BO4729" i="1"/>
  <c r="BP4728" i="1" s="1"/>
  <c r="BQ4728" i="1" s="1"/>
  <c r="BN4730" i="1"/>
  <c r="BR4728" i="1" l="1"/>
  <c r="BO4730" i="1"/>
  <c r="BP4729" i="1" s="1"/>
  <c r="BQ4729" i="1" s="1"/>
  <c r="BN4731" i="1"/>
  <c r="BR4729" i="1" l="1"/>
  <c r="BO4731" i="1"/>
  <c r="BP4730" i="1" s="1"/>
  <c r="BQ4730" i="1" s="1"/>
  <c r="BN4732" i="1"/>
  <c r="BR4730" i="1" l="1"/>
  <c r="BO4732" i="1"/>
  <c r="BP4731" i="1" s="1"/>
  <c r="BQ4731" i="1" s="1"/>
  <c r="BN4733" i="1"/>
  <c r="BR4731" i="1"/>
  <c r="BO4733" i="1" l="1"/>
  <c r="BP4732" i="1" s="1"/>
  <c r="BQ4732" i="1" s="1"/>
  <c r="BN4734" i="1"/>
  <c r="BR4732" i="1"/>
  <c r="BN4735" i="1" l="1"/>
  <c r="BO4734" i="1"/>
  <c r="BP4733" i="1" s="1"/>
  <c r="BQ4733" i="1" s="1"/>
  <c r="BR4733" i="1" l="1"/>
  <c r="BO4735" i="1"/>
  <c r="BN4736" i="1"/>
  <c r="BO4736" i="1" l="1"/>
  <c r="BP4735" i="1" s="1"/>
  <c r="BQ4735" i="1" s="1"/>
  <c r="BN4737" i="1"/>
  <c r="BR4735" i="1"/>
  <c r="BP4734" i="1"/>
  <c r="BQ4734" i="1" l="1"/>
  <c r="BR4734" i="1"/>
  <c r="BO4737" i="1"/>
  <c r="BP4736" i="1" s="1"/>
  <c r="BQ4736" i="1" s="1"/>
  <c r="BN4738" i="1"/>
  <c r="BR4736" i="1" l="1"/>
  <c r="BO4738" i="1"/>
  <c r="BP4737" i="1" s="1"/>
  <c r="BQ4737" i="1" s="1"/>
  <c r="BN4739" i="1"/>
  <c r="BR4737" i="1" l="1"/>
  <c r="BO4739" i="1"/>
  <c r="BP4738" i="1" s="1"/>
  <c r="BQ4738" i="1" s="1"/>
  <c r="BN4740" i="1"/>
  <c r="BR4738" i="1" l="1"/>
  <c r="BO4740" i="1"/>
  <c r="BP4739" i="1" s="1"/>
  <c r="BQ4739" i="1" s="1"/>
  <c r="BN4741" i="1"/>
  <c r="BR4739" i="1" l="1"/>
  <c r="BO4741" i="1"/>
  <c r="BP4740" i="1" s="1"/>
  <c r="BQ4740" i="1" s="1"/>
  <c r="BN4742" i="1"/>
  <c r="BR4740" i="1" l="1"/>
  <c r="BO4742" i="1"/>
  <c r="BP4741" i="1" s="1"/>
  <c r="BQ4741" i="1" s="1"/>
  <c r="BN4743" i="1"/>
  <c r="BR4741" i="1" l="1"/>
  <c r="BO4743" i="1"/>
  <c r="BP4742" i="1" s="1"/>
  <c r="BQ4742" i="1" s="1"/>
  <c r="BN4744" i="1"/>
  <c r="BR4742" i="1" l="1"/>
  <c r="BN4745" i="1"/>
  <c r="BO4744" i="1"/>
  <c r="BP4743" i="1" s="1"/>
  <c r="BQ4743" i="1" s="1"/>
  <c r="BR4743" i="1" l="1"/>
  <c r="BO4745" i="1"/>
  <c r="BN4746" i="1"/>
  <c r="BO4746" i="1" l="1"/>
  <c r="BP4745" i="1" s="1"/>
  <c r="BQ4745" i="1" s="1"/>
  <c r="BN4747" i="1"/>
  <c r="BR4745" i="1"/>
  <c r="BP4744" i="1"/>
  <c r="BQ4744" i="1" l="1"/>
  <c r="BR4744" i="1"/>
  <c r="BO4747" i="1"/>
  <c r="BP4746" i="1" s="1"/>
  <c r="BQ4746" i="1" s="1"/>
  <c r="BN4748" i="1"/>
  <c r="BR4746" i="1" l="1"/>
  <c r="BO4748" i="1"/>
  <c r="BP4747" i="1" s="1"/>
  <c r="BQ4747" i="1" s="1"/>
  <c r="BN4749" i="1"/>
  <c r="BR4747" i="1" l="1"/>
  <c r="BO4749" i="1"/>
  <c r="BP4748" i="1" s="1"/>
  <c r="BQ4748" i="1" s="1"/>
  <c r="BN4750" i="1"/>
  <c r="BR4748" i="1" l="1"/>
  <c r="BO4750" i="1"/>
  <c r="BP4749" i="1" s="1"/>
  <c r="BQ4749" i="1" s="1"/>
  <c r="BN4751" i="1"/>
  <c r="BR4749" i="1"/>
  <c r="BO4751" i="1" l="1"/>
  <c r="BP4750" i="1" s="1"/>
  <c r="BQ4750" i="1" s="1"/>
  <c r="BN4752" i="1"/>
  <c r="BR4750" i="1"/>
  <c r="BN4753" i="1" l="1"/>
  <c r="BO4752" i="1"/>
  <c r="BP4751" i="1" s="1"/>
  <c r="BQ4751" i="1" s="1"/>
  <c r="BR4751" i="1" l="1"/>
  <c r="BO4753" i="1"/>
  <c r="BN4754" i="1"/>
  <c r="BO4754" i="1" l="1"/>
  <c r="BP4753" i="1" s="1"/>
  <c r="BQ4753" i="1" s="1"/>
  <c r="BN4755" i="1"/>
  <c r="BR4753" i="1"/>
  <c r="BP4752" i="1"/>
  <c r="BQ4752" i="1" l="1"/>
  <c r="BR4752" i="1"/>
  <c r="BO4755" i="1"/>
  <c r="BP4754" i="1" s="1"/>
  <c r="BQ4754" i="1" s="1"/>
  <c r="BN4756" i="1"/>
  <c r="BR4754" i="1" l="1"/>
  <c r="BO4756" i="1"/>
  <c r="BP4755" i="1" s="1"/>
  <c r="BQ4755" i="1" s="1"/>
  <c r="BN4757" i="1"/>
  <c r="BR4755" i="1" l="1"/>
  <c r="BO4757" i="1"/>
  <c r="BP4756" i="1" s="1"/>
  <c r="BQ4756" i="1" s="1"/>
  <c r="BN4758" i="1"/>
  <c r="BR4756" i="1"/>
  <c r="BO4758" i="1" l="1"/>
  <c r="BP4757" i="1" s="1"/>
  <c r="BQ4757" i="1" s="1"/>
  <c r="BN4759" i="1"/>
  <c r="BR4757" i="1"/>
  <c r="BO4759" i="1" l="1"/>
  <c r="BP4758" i="1" s="1"/>
  <c r="BQ4758" i="1" s="1"/>
  <c r="BN4760" i="1"/>
  <c r="BR4758" i="1" l="1"/>
  <c r="BO4760" i="1"/>
  <c r="BP4759" i="1" s="1"/>
  <c r="BQ4759" i="1" s="1"/>
  <c r="BN4761" i="1"/>
  <c r="BR4759" i="1" l="1"/>
  <c r="BO4761" i="1"/>
  <c r="BP4760" i="1" s="1"/>
  <c r="BQ4760" i="1" s="1"/>
  <c r="BN4762" i="1"/>
  <c r="BR4760" i="1" l="1"/>
  <c r="BO4762" i="1"/>
  <c r="BP4761" i="1" s="1"/>
  <c r="BQ4761" i="1" s="1"/>
  <c r="BN4763" i="1"/>
  <c r="BR4761" i="1" l="1"/>
  <c r="BO4763" i="1"/>
  <c r="BP4762" i="1" s="1"/>
  <c r="BQ4762" i="1" s="1"/>
  <c r="BN4764" i="1"/>
  <c r="BR4762" i="1" l="1"/>
  <c r="BO4764" i="1"/>
  <c r="BP4763" i="1" s="1"/>
  <c r="BQ4763" i="1" s="1"/>
  <c r="BN4765" i="1"/>
  <c r="BR4763" i="1" l="1"/>
  <c r="BO4765" i="1"/>
  <c r="BP4764" i="1" s="1"/>
  <c r="BQ4764" i="1" s="1"/>
  <c r="BN4766" i="1"/>
  <c r="BR4764" i="1" l="1"/>
  <c r="BO4766" i="1"/>
  <c r="BP4765" i="1" s="1"/>
  <c r="BQ4765" i="1" s="1"/>
  <c r="BN4767" i="1"/>
  <c r="BR4765" i="1"/>
  <c r="BO4767" i="1" l="1"/>
  <c r="BP4766" i="1" s="1"/>
  <c r="BQ4766" i="1" s="1"/>
  <c r="BN4768" i="1"/>
  <c r="BR4766" i="1"/>
  <c r="BO4768" i="1" l="1"/>
  <c r="BP4767" i="1" s="1"/>
  <c r="BQ4767" i="1" s="1"/>
  <c r="BN4769" i="1"/>
  <c r="BR4767" i="1" l="1"/>
  <c r="BO4769" i="1"/>
  <c r="BP4768" i="1" s="1"/>
  <c r="BQ4768" i="1" s="1"/>
  <c r="BN4770" i="1"/>
  <c r="BR4768" i="1" l="1"/>
  <c r="BO4770" i="1"/>
  <c r="BP4769" i="1" s="1"/>
  <c r="BQ4769" i="1" s="1"/>
  <c r="BN4771" i="1"/>
  <c r="BR4769" i="1" l="1"/>
  <c r="BO4771" i="1"/>
  <c r="BP4770" i="1" s="1"/>
  <c r="BQ4770" i="1" s="1"/>
  <c r="BN4772" i="1"/>
  <c r="BR4770" i="1"/>
  <c r="BO4772" i="1" l="1"/>
  <c r="BP4771" i="1" s="1"/>
  <c r="BQ4771" i="1" s="1"/>
  <c r="BN4773" i="1"/>
  <c r="BR4771" i="1" l="1"/>
  <c r="BO4773" i="1"/>
  <c r="BP4772" i="1" s="1"/>
  <c r="BQ4772" i="1" s="1"/>
  <c r="BN4774" i="1"/>
  <c r="BR4772" i="1"/>
  <c r="BO4774" i="1" l="1"/>
  <c r="BP4773" i="1" s="1"/>
  <c r="BQ4773" i="1" s="1"/>
  <c r="BN4775" i="1"/>
  <c r="BR4773" i="1" l="1"/>
  <c r="BO4775" i="1"/>
  <c r="BP4774" i="1" s="1"/>
  <c r="BQ4774" i="1" s="1"/>
  <c r="BN4776" i="1"/>
  <c r="BR4774" i="1"/>
  <c r="BO4776" i="1" l="1"/>
  <c r="BP4775" i="1" s="1"/>
  <c r="BQ4775" i="1" s="1"/>
  <c r="BN4777" i="1"/>
  <c r="BR4775" i="1" l="1"/>
  <c r="BO4777" i="1"/>
  <c r="BP4776" i="1" s="1"/>
  <c r="BQ4776" i="1" s="1"/>
  <c r="BN4778" i="1"/>
  <c r="BR4776" i="1" l="1"/>
  <c r="BO4778" i="1"/>
  <c r="BP4777" i="1" s="1"/>
  <c r="BQ4777" i="1" s="1"/>
  <c r="BN4779" i="1"/>
  <c r="BR4777" i="1" l="1"/>
  <c r="BO4779" i="1"/>
  <c r="BP4778" i="1" s="1"/>
  <c r="BQ4778" i="1" s="1"/>
  <c r="BN4780" i="1"/>
  <c r="BR4778" i="1" l="1"/>
  <c r="BN4781" i="1"/>
  <c r="BO4780" i="1"/>
  <c r="BP4779" i="1" s="1"/>
  <c r="BQ4779" i="1" s="1"/>
  <c r="BR4779" i="1" l="1"/>
  <c r="BO4781" i="1"/>
  <c r="BN4782" i="1"/>
  <c r="BO4782" i="1" l="1"/>
  <c r="BP4781" i="1" s="1"/>
  <c r="BQ4781" i="1" s="1"/>
  <c r="BN4783" i="1"/>
  <c r="BP4780" i="1"/>
  <c r="BR4781" i="1" l="1"/>
  <c r="BQ4780" i="1"/>
  <c r="BR4780" i="1"/>
  <c r="BO4783" i="1"/>
  <c r="BP4782" i="1" s="1"/>
  <c r="BQ4782" i="1" s="1"/>
  <c r="BN4784" i="1"/>
  <c r="BR4782" i="1" l="1"/>
  <c r="BO4784" i="1"/>
  <c r="BP4783" i="1" s="1"/>
  <c r="BQ4783" i="1" s="1"/>
  <c r="BN4785" i="1"/>
  <c r="BR4783" i="1" l="1"/>
  <c r="BO4785" i="1"/>
  <c r="BP4784" i="1" s="1"/>
  <c r="BQ4784" i="1" s="1"/>
  <c r="BN4786" i="1"/>
  <c r="BR4784" i="1" l="1"/>
  <c r="BO4786" i="1"/>
  <c r="BP4785" i="1" s="1"/>
  <c r="BQ4785" i="1" s="1"/>
  <c r="BN4787" i="1"/>
  <c r="BR4785" i="1" l="1"/>
  <c r="BO4787" i="1"/>
  <c r="BP4786" i="1" s="1"/>
  <c r="BQ4786" i="1" s="1"/>
  <c r="BN4788" i="1"/>
  <c r="BR4786" i="1" l="1"/>
  <c r="BN4789" i="1"/>
  <c r="BO4788" i="1"/>
  <c r="BP4787" i="1" s="1"/>
  <c r="BQ4787" i="1" s="1"/>
  <c r="BR4787" i="1" l="1"/>
  <c r="BO4789" i="1"/>
  <c r="BP4788" i="1" s="1"/>
  <c r="BQ4788" i="1" s="1"/>
  <c r="BN4790" i="1"/>
  <c r="BR4788" i="1" l="1"/>
  <c r="BO4790" i="1"/>
  <c r="BP4789" i="1" s="1"/>
  <c r="BQ4789" i="1" s="1"/>
  <c r="BN4791" i="1"/>
  <c r="BR4789" i="1" l="1"/>
  <c r="BO4791" i="1"/>
  <c r="BP4790" i="1" s="1"/>
  <c r="BQ4790" i="1" s="1"/>
  <c r="BN4792" i="1"/>
  <c r="BR4790" i="1" l="1"/>
  <c r="BO4792" i="1"/>
  <c r="BP4791" i="1" s="1"/>
  <c r="BQ4791" i="1" s="1"/>
  <c r="BN4793" i="1"/>
  <c r="BR4791" i="1" l="1"/>
  <c r="BO4793" i="1"/>
  <c r="BP4792" i="1" s="1"/>
  <c r="BQ4792" i="1" s="1"/>
  <c r="BN4794" i="1"/>
  <c r="BR4792" i="1" l="1"/>
  <c r="BO4794" i="1"/>
  <c r="BP4793" i="1" s="1"/>
  <c r="BQ4793" i="1" s="1"/>
  <c r="BN4795" i="1"/>
  <c r="BR4793" i="1" l="1"/>
  <c r="BO4795" i="1"/>
  <c r="BP4794" i="1" s="1"/>
  <c r="BQ4794" i="1" s="1"/>
  <c r="BN4796" i="1"/>
  <c r="BR4794" i="1" l="1"/>
  <c r="BO4796" i="1"/>
  <c r="BP4795" i="1" s="1"/>
  <c r="BQ4795" i="1" s="1"/>
  <c r="BN4797" i="1"/>
  <c r="BR4795" i="1" l="1"/>
  <c r="BO4797" i="1"/>
  <c r="BP4796" i="1" s="1"/>
  <c r="BQ4796" i="1" s="1"/>
  <c r="BN4798" i="1"/>
  <c r="BR4796" i="1" l="1"/>
  <c r="BO4798" i="1"/>
  <c r="BP4797" i="1" s="1"/>
  <c r="BQ4797" i="1" s="1"/>
  <c r="BN4799" i="1"/>
  <c r="BR4797" i="1" l="1"/>
  <c r="BO4799" i="1"/>
  <c r="BP4798" i="1" s="1"/>
  <c r="BQ4798" i="1" s="1"/>
  <c r="BN4800" i="1"/>
  <c r="BR4798" i="1" l="1"/>
  <c r="BO4800" i="1"/>
  <c r="BP4799" i="1" s="1"/>
  <c r="BQ4799" i="1" s="1"/>
  <c r="BN4801" i="1"/>
  <c r="BR4799" i="1" l="1"/>
  <c r="BO4801" i="1"/>
  <c r="BP4800" i="1" s="1"/>
  <c r="BQ4800" i="1" s="1"/>
  <c r="BN4802" i="1"/>
  <c r="BR4800" i="1" l="1"/>
  <c r="BO4802" i="1"/>
  <c r="BP4801" i="1" s="1"/>
  <c r="BQ4801" i="1" s="1"/>
  <c r="BN4803" i="1"/>
  <c r="BR4801" i="1" l="1"/>
  <c r="BO4803" i="1"/>
  <c r="BP4802" i="1" s="1"/>
  <c r="BQ4802" i="1" s="1"/>
  <c r="BN4804" i="1"/>
  <c r="BR4802" i="1" l="1"/>
  <c r="BN4805" i="1"/>
  <c r="BO4804" i="1"/>
  <c r="BP4803" i="1" l="1"/>
  <c r="BO4805" i="1"/>
  <c r="BN4806" i="1"/>
  <c r="BQ4803" i="1" l="1"/>
  <c r="BR4803" i="1"/>
  <c r="BO4806" i="1"/>
  <c r="BP4805" i="1" s="1"/>
  <c r="BQ4805" i="1" s="1"/>
  <c r="BN4807" i="1"/>
  <c r="BP4804" i="1"/>
  <c r="BR4805" i="1" l="1"/>
  <c r="BQ4804" i="1"/>
  <c r="BR4804" i="1"/>
  <c r="BO4807" i="1"/>
  <c r="BP4806" i="1" s="1"/>
  <c r="BQ4806" i="1" s="1"/>
  <c r="BN4808" i="1"/>
  <c r="BR4806" i="1" l="1"/>
  <c r="BO4808" i="1"/>
  <c r="BP4807" i="1" s="1"/>
  <c r="BQ4807" i="1" s="1"/>
  <c r="BN4809" i="1"/>
  <c r="BR4807" i="1" l="1"/>
  <c r="BO4809" i="1"/>
  <c r="BP4808" i="1" s="1"/>
  <c r="BQ4808" i="1" s="1"/>
  <c r="BN4810" i="1"/>
  <c r="BR4808" i="1" l="1"/>
  <c r="BO4810" i="1"/>
  <c r="BP4809" i="1" s="1"/>
  <c r="BQ4809" i="1" s="1"/>
  <c r="BN4811" i="1"/>
  <c r="BR4809" i="1" l="1"/>
  <c r="BO4811" i="1"/>
  <c r="BP4810" i="1" s="1"/>
  <c r="BQ4810" i="1" s="1"/>
  <c r="BN4812" i="1"/>
  <c r="BR4810" i="1" l="1"/>
  <c r="BO4812" i="1"/>
  <c r="BP4811" i="1" s="1"/>
  <c r="BQ4811" i="1" s="1"/>
  <c r="BN4813" i="1"/>
  <c r="BR4811" i="1" l="1"/>
  <c r="BO4813" i="1"/>
  <c r="BP4812" i="1" s="1"/>
  <c r="BQ4812" i="1" s="1"/>
  <c r="BN4814" i="1"/>
  <c r="BR4812" i="1" l="1"/>
  <c r="BO4814" i="1"/>
  <c r="BP4813" i="1" s="1"/>
  <c r="BQ4813" i="1" s="1"/>
  <c r="BN4815" i="1"/>
  <c r="BR4813" i="1" l="1"/>
  <c r="BO4815" i="1"/>
  <c r="BP4814" i="1" s="1"/>
  <c r="BQ4814" i="1" s="1"/>
  <c r="BN4816" i="1"/>
  <c r="BR4814" i="1" l="1"/>
  <c r="BO4816" i="1"/>
  <c r="BP4815" i="1" s="1"/>
  <c r="BQ4815" i="1" s="1"/>
  <c r="BN4817" i="1"/>
  <c r="BR4815" i="1" l="1"/>
  <c r="BO4817" i="1"/>
  <c r="BP4816" i="1" s="1"/>
  <c r="BQ4816" i="1" s="1"/>
  <c r="BN4818" i="1"/>
  <c r="BR4816" i="1"/>
  <c r="BO4818" i="1" l="1"/>
  <c r="BP4817" i="1" s="1"/>
  <c r="BQ4817" i="1" s="1"/>
  <c r="BN4819" i="1"/>
  <c r="BR4817" i="1" l="1"/>
  <c r="BO4819" i="1"/>
  <c r="BP4818" i="1" s="1"/>
  <c r="BQ4818" i="1" s="1"/>
  <c r="BN4820" i="1"/>
  <c r="BR4818" i="1" l="1"/>
  <c r="BO4820" i="1"/>
  <c r="BP4819" i="1" s="1"/>
  <c r="BQ4819" i="1" s="1"/>
  <c r="BN4821" i="1"/>
  <c r="BR4819" i="1" l="1"/>
  <c r="BO4821" i="1"/>
  <c r="BP4820" i="1" s="1"/>
  <c r="BQ4820" i="1" s="1"/>
  <c r="BN4822" i="1"/>
  <c r="BR4820" i="1" l="1"/>
  <c r="BO4822" i="1"/>
  <c r="BP4821" i="1" s="1"/>
  <c r="BQ4821" i="1" s="1"/>
  <c r="BN4823" i="1"/>
  <c r="BR4821" i="1" l="1"/>
  <c r="BO4823" i="1"/>
  <c r="BP4822" i="1" s="1"/>
  <c r="BQ4822" i="1" s="1"/>
  <c r="BN4824" i="1"/>
  <c r="BR4822" i="1" l="1"/>
  <c r="BO4824" i="1"/>
  <c r="BP4823" i="1" s="1"/>
  <c r="BQ4823" i="1" s="1"/>
  <c r="BN4825" i="1"/>
  <c r="BR4823" i="1" l="1"/>
  <c r="BO4825" i="1"/>
  <c r="BP4824" i="1" s="1"/>
  <c r="BQ4824" i="1" s="1"/>
  <c r="BN4826" i="1"/>
  <c r="BR4824" i="1" l="1"/>
  <c r="BO4826" i="1"/>
  <c r="BP4825" i="1" s="1"/>
  <c r="BQ4825" i="1" s="1"/>
  <c r="BN4827" i="1"/>
  <c r="BR4825" i="1"/>
  <c r="BO4827" i="1" l="1"/>
  <c r="BP4826" i="1" s="1"/>
  <c r="BQ4826" i="1" s="1"/>
  <c r="BN4828" i="1"/>
  <c r="BR4826" i="1"/>
  <c r="BO4828" i="1" l="1"/>
  <c r="BP4827" i="1" s="1"/>
  <c r="BQ4827" i="1" s="1"/>
  <c r="BN4829" i="1"/>
  <c r="BR4827" i="1"/>
  <c r="BO4829" i="1" l="1"/>
  <c r="BP4828" i="1" s="1"/>
  <c r="BQ4828" i="1" s="1"/>
  <c r="BN4830" i="1"/>
  <c r="BR4828" i="1"/>
  <c r="BO4830" i="1" l="1"/>
  <c r="BP4829" i="1" s="1"/>
  <c r="BQ4829" i="1" s="1"/>
  <c r="BN4831" i="1"/>
  <c r="BR4829" i="1"/>
  <c r="BO4831" i="1" l="1"/>
  <c r="BP4830" i="1" s="1"/>
  <c r="BQ4830" i="1" s="1"/>
  <c r="BN4832" i="1"/>
  <c r="BR4830" i="1"/>
  <c r="BO4832" i="1" l="1"/>
  <c r="BP4831" i="1" s="1"/>
  <c r="BQ4831" i="1" s="1"/>
  <c r="BN4833" i="1"/>
  <c r="BR4831" i="1"/>
  <c r="BO4833" i="1" l="1"/>
  <c r="BP4832" i="1" s="1"/>
  <c r="BQ4832" i="1" s="1"/>
  <c r="BN4834" i="1"/>
  <c r="BR4832" i="1"/>
  <c r="BO4834" i="1" l="1"/>
  <c r="BP4833" i="1" s="1"/>
  <c r="BQ4833" i="1" s="1"/>
  <c r="BN4835" i="1"/>
  <c r="BR4833" i="1"/>
  <c r="BO4835" i="1" l="1"/>
  <c r="BP4834" i="1" s="1"/>
  <c r="BQ4834" i="1" s="1"/>
  <c r="BN4836" i="1"/>
  <c r="BR4834" i="1" l="1"/>
  <c r="BO4836" i="1"/>
  <c r="BP4835" i="1" s="1"/>
  <c r="BQ4835" i="1" s="1"/>
  <c r="BN4837" i="1"/>
  <c r="BR4835" i="1" l="1"/>
  <c r="BO4837" i="1"/>
  <c r="BP4836" i="1" s="1"/>
  <c r="BQ4836" i="1" s="1"/>
  <c r="BN4838" i="1"/>
  <c r="BR4836" i="1" l="1"/>
  <c r="BO4838" i="1"/>
  <c r="BP4837" i="1" s="1"/>
  <c r="BQ4837" i="1" s="1"/>
  <c r="BN4839" i="1"/>
  <c r="BR4837" i="1" l="1"/>
  <c r="BO4839" i="1"/>
  <c r="BP4838" i="1" s="1"/>
  <c r="BQ4838" i="1" s="1"/>
  <c r="BN4840" i="1"/>
  <c r="BR4838" i="1" l="1"/>
  <c r="BO4840" i="1"/>
  <c r="BP4839" i="1" s="1"/>
  <c r="BQ4839" i="1" s="1"/>
  <c r="BN4841" i="1"/>
  <c r="BR4839" i="1" l="1"/>
  <c r="BO4841" i="1"/>
  <c r="BP4840" i="1" s="1"/>
  <c r="BQ4840" i="1" s="1"/>
  <c r="BN4842" i="1"/>
  <c r="BR4840" i="1" l="1"/>
  <c r="BO4842" i="1"/>
  <c r="BP4841" i="1" s="1"/>
  <c r="BQ4841" i="1" s="1"/>
  <c r="BN4843" i="1"/>
  <c r="BR4841" i="1" l="1"/>
  <c r="BO4843" i="1"/>
  <c r="BP4842" i="1" s="1"/>
  <c r="BQ4842" i="1" s="1"/>
  <c r="BN4844" i="1"/>
  <c r="BR4842" i="1" l="1"/>
  <c r="BO4844" i="1"/>
  <c r="BP4843" i="1" s="1"/>
  <c r="BQ4843" i="1" s="1"/>
  <c r="BN4845" i="1"/>
  <c r="BR4843" i="1" l="1"/>
  <c r="BO4845" i="1"/>
  <c r="BP4844" i="1" s="1"/>
  <c r="BQ4844" i="1" s="1"/>
  <c r="BN4846" i="1"/>
  <c r="BR4844" i="1" l="1"/>
  <c r="BO4846" i="1"/>
  <c r="BP4845" i="1" s="1"/>
  <c r="BQ4845" i="1" s="1"/>
  <c r="BN4847" i="1"/>
  <c r="BR4845" i="1" l="1"/>
  <c r="BO4847" i="1"/>
  <c r="BP4846" i="1" s="1"/>
  <c r="BQ4846" i="1" s="1"/>
  <c r="BN4848" i="1"/>
  <c r="BR4846" i="1" l="1"/>
  <c r="BO4848" i="1"/>
  <c r="BP4847" i="1" s="1"/>
  <c r="BQ4847" i="1" s="1"/>
  <c r="BN4849" i="1"/>
  <c r="BR4847" i="1" l="1"/>
  <c r="BO4849" i="1"/>
  <c r="BP4848" i="1" s="1"/>
  <c r="BQ4848" i="1" s="1"/>
  <c r="BN4850" i="1"/>
  <c r="BR4848" i="1" l="1"/>
  <c r="BO4850" i="1"/>
  <c r="BP4849" i="1" s="1"/>
  <c r="BQ4849" i="1" s="1"/>
  <c r="BN4851" i="1"/>
  <c r="BR4849" i="1" l="1"/>
  <c r="BO4851" i="1"/>
  <c r="BP4850" i="1" s="1"/>
  <c r="BQ4850" i="1" s="1"/>
  <c r="BN4852" i="1"/>
  <c r="BR4850" i="1" l="1"/>
  <c r="BO4852" i="1"/>
  <c r="BP4851" i="1" s="1"/>
  <c r="BQ4851" i="1" s="1"/>
  <c r="BN4853" i="1"/>
  <c r="BR4851" i="1"/>
  <c r="BO4853" i="1" l="1"/>
  <c r="BP4852" i="1" s="1"/>
  <c r="BQ4852" i="1" s="1"/>
  <c r="BN4854" i="1"/>
  <c r="BR4852" i="1"/>
  <c r="BO4854" i="1" l="1"/>
  <c r="BP4853" i="1" s="1"/>
  <c r="BQ4853" i="1" s="1"/>
  <c r="BN4855" i="1"/>
  <c r="BR4853" i="1"/>
  <c r="BO4855" i="1" l="1"/>
  <c r="BP4854" i="1" s="1"/>
  <c r="BQ4854" i="1" s="1"/>
  <c r="BN4856" i="1"/>
  <c r="BR4854" i="1"/>
  <c r="BO4856" i="1" l="1"/>
  <c r="BP4855" i="1" s="1"/>
  <c r="BQ4855" i="1" s="1"/>
  <c r="BN4857" i="1"/>
  <c r="BR4855" i="1"/>
  <c r="BO4857" i="1" l="1"/>
  <c r="BP4856" i="1" s="1"/>
  <c r="BQ4856" i="1" s="1"/>
  <c r="BN4858" i="1"/>
  <c r="BR4856" i="1"/>
  <c r="BO4858" i="1" l="1"/>
  <c r="BP4857" i="1" s="1"/>
  <c r="BQ4857" i="1" s="1"/>
  <c r="BN4859" i="1"/>
  <c r="BR4857" i="1" l="1"/>
  <c r="BO4859" i="1"/>
  <c r="BP4858" i="1" s="1"/>
  <c r="BQ4858" i="1" s="1"/>
  <c r="BN4860" i="1"/>
  <c r="BR4858" i="1" l="1"/>
  <c r="BO4860" i="1"/>
  <c r="BP4859" i="1" s="1"/>
  <c r="BQ4859" i="1" s="1"/>
  <c r="BN4861" i="1"/>
  <c r="BR4859" i="1" l="1"/>
  <c r="BO4861" i="1"/>
  <c r="BP4860" i="1" s="1"/>
  <c r="BQ4860" i="1" s="1"/>
  <c r="BN4862" i="1"/>
  <c r="BR4860" i="1"/>
  <c r="BO4862" i="1" l="1"/>
  <c r="BP4861" i="1" s="1"/>
  <c r="BQ4861" i="1" s="1"/>
  <c r="BN4863" i="1"/>
  <c r="BR4861" i="1"/>
  <c r="BO4863" i="1" l="1"/>
  <c r="BP4862" i="1" s="1"/>
  <c r="BQ4862" i="1" s="1"/>
  <c r="BN4864" i="1"/>
  <c r="BR4862" i="1"/>
  <c r="BO4864" i="1" l="1"/>
  <c r="BP4863" i="1" s="1"/>
  <c r="BQ4863" i="1" s="1"/>
  <c r="BN4865" i="1"/>
  <c r="BR4863" i="1"/>
  <c r="BO4865" i="1" l="1"/>
  <c r="BP4864" i="1" s="1"/>
  <c r="BQ4864" i="1" s="1"/>
  <c r="BN4866" i="1"/>
  <c r="BR4864" i="1"/>
  <c r="BO4866" i="1" l="1"/>
  <c r="BP4865" i="1" s="1"/>
  <c r="BQ4865" i="1" s="1"/>
  <c r="BN4867" i="1"/>
  <c r="BR4865" i="1"/>
  <c r="BO4867" i="1" l="1"/>
  <c r="BP4866" i="1" s="1"/>
  <c r="BQ4866" i="1" s="1"/>
  <c r="BN4868" i="1"/>
  <c r="BR4866" i="1"/>
  <c r="BO4868" i="1" l="1"/>
  <c r="BP4867" i="1" s="1"/>
  <c r="BQ4867" i="1" s="1"/>
  <c r="BN4869" i="1"/>
  <c r="BR4867" i="1"/>
  <c r="BO4869" i="1" l="1"/>
  <c r="BP4868" i="1" s="1"/>
  <c r="BQ4868" i="1" s="1"/>
  <c r="BN4870" i="1"/>
  <c r="BR4868" i="1"/>
  <c r="BO4870" i="1" l="1"/>
  <c r="BP4869" i="1" s="1"/>
  <c r="BQ4869" i="1" s="1"/>
  <c r="BN4871" i="1"/>
  <c r="BR4869" i="1"/>
  <c r="BO4871" i="1" l="1"/>
  <c r="BP4870" i="1" s="1"/>
  <c r="BQ4870" i="1" s="1"/>
  <c r="BN4872" i="1"/>
  <c r="BR4870" i="1"/>
  <c r="BO4872" i="1" l="1"/>
  <c r="BP4871" i="1" s="1"/>
  <c r="BQ4871" i="1" s="1"/>
  <c r="BN4873" i="1"/>
  <c r="BR4871" i="1"/>
  <c r="BO4873" i="1" l="1"/>
  <c r="BP4872" i="1" s="1"/>
  <c r="BQ4872" i="1" s="1"/>
  <c r="BN4874" i="1"/>
  <c r="BR4872" i="1"/>
  <c r="BO4874" i="1" l="1"/>
  <c r="BP4873" i="1" s="1"/>
  <c r="BQ4873" i="1" s="1"/>
  <c r="BN4875" i="1"/>
  <c r="BR4873" i="1"/>
  <c r="BO4875" i="1" l="1"/>
  <c r="BP4874" i="1" s="1"/>
  <c r="BQ4874" i="1" s="1"/>
  <c r="BN4876" i="1"/>
  <c r="BR4874" i="1"/>
  <c r="BO4876" i="1" l="1"/>
  <c r="BP4875" i="1" s="1"/>
  <c r="BQ4875" i="1" s="1"/>
  <c r="BN4877" i="1"/>
  <c r="BR4875" i="1"/>
  <c r="BO4877" i="1" l="1"/>
  <c r="BP4876" i="1" s="1"/>
  <c r="BQ4876" i="1" s="1"/>
  <c r="BN4878" i="1"/>
  <c r="BR4876" i="1"/>
  <c r="BO4878" i="1" l="1"/>
  <c r="BP4877" i="1" s="1"/>
  <c r="BQ4877" i="1" s="1"/>
  <c r="BN4879" i="1"/>
  <c r="BR4877" i="1"/>
  <c r="BO4879" i="1" l="1"/>
  <c r="BP4878" i="1" s="1"/>
  <c r="BQ4878" i="1" s="1"/>
  <c r="BN4880" i="1"/>
  <c r="BR4878" i="1"/>
  <c r="BO4880" i="1" l="1"/>
  <c r="BP4879" i="1" s="1"/>
  <c r="BQ4879" i="1" s="1"/>
  <c r="BN4881" i="1"/>
  <c r="BR4879" i="1"/>
  <c r="BO4881" i="1" l="1"/>
  <c r="BP4880" i="1" s="1"/>
  <c r="BQ4880" i="1" s="1"/>
  <c r="BN4882" i="1"/>
  <c r="BR4880" i="1"/>
  <c r="BO4882" i="1" l="1"/>
  <c r="BP4881" i="1" s="1"/>
  <c r="BQ4881" i="1" s="1"/>
  <c r="BN4883" i="1"/>
  <c r="BR4881" i="1"/>
  <c r="BO4883" i="1" l="1"/>
  <c r="BP4882" i="1" s="1"/>
  <c r="BQ4882" i="1" s="1"/>
  <c r="BN4884" i="1"/>
  <c r="BR4882" i="1"/>
  <c r="BO4884" i="1" l="1"/>
  <c r="BP4883" i="1" s="1"/>
  <c r="BQ4883" i="1" s="1"/>
  <c r="BN4885" i="1"/>
  <c r="BR4883" i="1"/>
  <c r="BO4885" i="1" l="1"/>
  <c r="BP4884" i="1" s="1"/>
  <c r="BQ4884" i="1" s="1"/>
  <c r="BN4886" i="1"/>
  <c r="BR4884" i="1"/>
  <c r="BO4886" i="1" l="1"/>
  <c r="BP4885" i="1" s="1"/>
  <c r="BQ4885" i="1" s="1"/>
  <c r="BN4887" i="1"/>
  <c r="BR4885" i="1"/>
  <c r="BO4887" i="1" l="1"/>
  <c r="BP4886" i="1" s="1"/>
  <c r="BQ4886" i="1" s="1"/>
  <c r="BN4888" i="1"/>
  <c r="BR4886" i="1" l="1"/>
  <c r="BN4889" i="1"/>
  <c r="BO4888" i="1"/>
  <c r="BP4887" i="1" s="1"/>
  <c r="BQ4887" i="1" s="1"/>
  <c r="BR4887" i="1"/>
  <c r="BO4889" i="1" l="1"/>
  <c r="BN4890" i="1"/>
  <c r="BO4890" i="1" l="1"/>
  <c r="BP4889" i="1" s="1"/>
  <c r="BQ4889" i="1" s="1"/>
  <c r="BN4891" i="1"/>
  <c r="BR4889" i="1"/>
  <c r="BP4888" i="1"/>
  <c r="BQ4888" i="1" l="1"/>
  <c r="BR4888" i="1"/>
  <c r="BO4891" i="1"/>
  <c r="BP4890" i="1" s="1"/>
  <c r="BQ4890" i="1" s="1"/>
  <c r="BN4892" i="1"/>
  <c r="BR4890" i="1" l="1"/>
  <c r="BO4892" i="1"/>
  <c r="BP4891" i="1" s="1"/>
  <c r="BQ4891" i="1" s="1"/>
  <c r="BN4893" i="1"/>
  <c r="BR4891" i="1" l="1"/>
  <c r="BO4893" i="1"/>
  <c r="BP4892" i="1" s="1"/>
  <c r="BQ4892" i="1" s="1"/>
  <c r="BN4894" i="1"/>
  <c r="BR4892" i="1" l="1"/>
  <c r="BO4894" i="1"/>
  <c r="BP4893" i="1" s="1"/>
  <c r="BQ4893" i="1" s="1"/>
  <c r="BN4895" i="1"/>
  <c r="BR4893" i="1" l="1"/>
  <c r="BO4895" i="1"/>
  <c r="BP4894" i="1" s="1"/>
  <c r="BQ4894" i="1" s="1"/>
  <c r="BN4896" i="1"/>
  <c r="BR4894" i="1" l="1"/>
  <c r="BO4896" i="1"/>
  <c r="BP4895" i="1" s="1"/>
  <c r="BQ4895" i="1" s="1"/>
  <c r="BN4897" i="1"/>
  <c r="BR4895" i="1" l="1"/>
  <c r="BO4897" i="1"/>
  <c r="BP4896" i="1" s="1"/>
  <c r="BQ4896" i="1" s="1"/>
  <c r="BN4898" i="1"/>
  <c r="BR4896" i="1" l="1"/>
  <c r="BO4898" i="1"/>
  <c r="BP4897" i="1" s="1"/>
  <c r="BQ4897" i="1" s="1"/>
  <c r="BN4899" i="1"/>
  <c r="BR4897" i="1" l="1"/>
  <c r="BO4899" i="1"/>
  <c r="BP4898" i="1" s="1"/>
  <c r="BQ4898" i="1" s="1"/>
  <c r="BN4900" i="1"/>
  <c r="BR4898" i="1" l="1"/>
  <c r="BO4900" i="1"/>
  <c r="BP4899" i="1" s="1"/>
  <c r="BQ4899" i="1" s="1"/>
  <c r="BN4901" i="1"/>
  <c r="BR4899" i="1" l="1"/>
  <c r="BO4901" i="1"/>
  <c r="BP4900" i="1" s="1"/>
  <c r="BQ4900" i="1" s="1"/>
  <c r="BN4902" i="1"/>
  <c r="BR4900" i="1" l="1"/>
  <c r="BO4902" i="1"/>
  <c r="BP4901" i="1" s="1"/>
  <c r="BQ4901" i="1" s="1"/>
  <c r="BN4903" i="1"/>
  <c r="BR4901" i="1" l="1"/>
  <c r="BO4903" i="1"/>
  <c r="BP4902" i="1" s="1"/>
  <c r="BQ4902" i="1" s="1"/>
  <c r="BN4904" i="1"/>
  <c r="BR4902" i="1" l="1"/>
  <c r="BO4904" i="1"/>
  <c r="BP4903" i="1" s="1"/>
  <c r="BQ4903" i="1" s="1"/>
  <c r="BN4905" i="1"/>
  <c r="BR4903" i="1" l="1"/>
  <c r="BO4905" i="1"/>
  <c r="BP4904" i="1" s="1"/>
  <c r="BQ4904" i="1" s="1"/>
  <c r="BN4906" i="1"/>
  <c r="BR4904" i="1" l="1"/>
  <c r="BO4906" i="1"/>
  <c r="BP4905" i="1" s="1"/>
  <c r="BQ4905" i="1" s="1"/>
  <c r="BN4907" i="1"/>
  <c r="BR4905" i="1"/>
  <c r="BO4907" i="1" l="1"/>
  <c r="BP4906" i="1" s="1"/>
  <c r="BQ4906" i="1" s="1"/>
  <c r="BN4908" i="1"/>
  <c r="BR4906" i="1"/>
  <c r="BO4908" i="1" l="1"/>
  <c r="BP4907" i="1" s="1"/>
  <c r="BQ4907" i="1" s="1"/>
  <c r="BN4909" i="1"/>
  <c r="BR4907" i="1"/>
  <c r="BO4909" i="1" l="1"/>
  <c r="BP4908" i="1" s="1"/>
  <c r="BQ4908" i="1" s="1"/>
  <c r="BN4910" i="1"/>
  <c r="BR4908" i="1"/>
  <c r="BO4910" i="1" l="1"/>
  <c r="BP4909" i="1" s="1"/>
  <c r="BQ4909" i="1" s="1"/>
  <c r="BN4911" i="1"/>
  <c r="BR4909" i="1"/>
  <c r="BO4911" i="1" l="1"/>
  <c r="BP4910" i="1" s="1"/>
  <c r="BQ4910" i="1" s="1"/>
  <c r="BN4912" i="1"/>
  <c r="BR4910" i="1"/>
  <c r="BN4913" i="1" l="1"/>
  <c r="BO4912" i="1"/>
  <c r="BP4911" i="1" s="1"/>
  <c r="BQ4911" i="1" s="1"/>
  <c r="BR4911" i="1" l="1"/>
  <c r="BO4913" i="1"/>
  <c r="BN4914" i="1"/>
  <c r="BO4914" i="1" l="1"/>
  <c r="BP4913" i="1" s="1"/>
  <c r="BQ4913" i="1" s="1"/>
  <c r="BN4915" i="1"/>
  <c r="BR4913" i="1"/>
  <c r="BP4912" i="1"/>
  <c r="BQ4912" i="1" l="1"/>
  <c r="BR4912" i="1"/>
  <c r="BO4915" i="1"/>
  <c r="BP4914" i="1" s="1"/>
  <c r="BQ4914" i="1" s="1"/>
  <c r="BN4916" i="1"/>
  <c r="BR4914" i="1" l="1"/>
  <c r="BO4916" i="1"/>
  <c r="BP4915" i="1" s="1"/>
  <c r="BQ4915" i="1" s="1"/>
  <c r="BN4917" i="1"/>
  <c r="BR4915" i="1" l="1"/>
  <c r="BO4917" i="1"/>
  <c r="BP4916" i="1" s="1"/>
  <c r="BQ4916" i="1" s="1"/>
  <c r="BN4918" i="1"/>
  <c r="BR4916" i="1" l="1"/>
  <c r="BO4918" i="1"/>
  <c r="BP4917" i="1" s="1"/>
  <c r="BQ4917" i="1" s="1"/>
  <c r="BN4919" i="1"/>
  <c r="BR4917" i="1" l="1"/>
  <c r="BO4919" i="1"/>
  <c r="BP4918" i="1" s="1"/>
  <c r="BQ4918" i="1" s="1"/>
  <c r="BN4920" i="1"/>
  <c r="BR4918" i="1" l="1"/>
  <c r="BO4920" i="1"/>
  <c r="BP4919" i="1" s="1"/>
  <c r="BQ4919" i="1" s="1"/>
  <c r="BN4921" i="1"/>
  <c r="BR4919" i="1" l="1"/>
  <c r="BO4921" i="1"/>
  <c r="BP4920" i="1" s="1"/>
  <c r="BQ4920" i="1" s="1"/>
  <c r="BN4922" i="1"/>
  <c r="BR4920" i="1"/>
  <c r="BO4922" i="1" l="1"/>
  <c r="BP4921" i="1" s="1"/>
  <c r="BQ4921" i="1" s="1"/>
  <c r="BN4923" i="1"/>
  <c r="BR4921" i="1"/>
  <c r="BO4923" i="1" l="1"/>
  <c r="BP4922" i="1" s="1"/>
  <c r="BQ4922" i="1" s="1"/>
  <c r="BN4924" i="1"/>
  <c r="BR4922" i="1"/>
  <c r="BO4924" i="1" l="1"/>
  <c r="BP4923" i="1" s="1"/>
  <c r="BQ4923" i="1" s="1"/>
  <c r="BN4925" i="1"/>
  <c r="BR4923" i="1" l="1"/>
  <c r="BO4925" i="1"/>
  <c r="BP4924" i="1" s="1"/>
  <c r="BQ4924" i="1" s="1"/>
  <c r="BN4926" i="1"/>
  <c r="BR4924" i="1" l="1"/>
  <c r="BO4926" i="1"/>
  <c r="BP4925" i="1" s="1"/>
  <c r="BQ4925" i="1" s="1"/>
  <c r="BN4927" i="1"/>
  <c r="BR4925" i="1"/>
  <c r="BO4927" i="1" l="1"/>
  <c r="BP4926" i="1" s="1"/>
  <c r="BQ4926" i="1" s="1"/>
  <c r="BN4928" i="1"/>
  <c r="BR4926" i="1"/>
  <c r="BO4928" i="1" l="1"/>
  <c r="BP4927" i="1" s="1"/>
  <c r="BQ4927" i="1" s="1"/>
  <c r="BN4929" i="1"/>
  <c r="BR4927" i="1" l="1"/>
  <c r="BO4929" i="1"/>
  <c r="BP4928" i="1" s="1"/>
  <c r="BQ4928" i="1" s="1"/>
  <c r="BN4930" i="1"/>
  <c r="BR4928" i="1"/>
  <c r="BO4930" i="1" l="1"/>
  <c r="BP4929" i="1" s="1"/>
  <c r="BQ4929" i="1" s="1"/>
  <c r="BN4931" i="1"/>
  <c r="BR4929" i="1" l="1"/>
  <c r="BO4931" i="1"/>
  <c r="BP4930" i="1" s="1"/>
  <c r="BQ4930" i="1" s="1"/>
  <c r="BN4932" i="1"/>
  <c r="BR4930" i="1" l="1"/>
  <c r="BN4933" i="1"/>
  <c r="BO4932" i="1"/>
  <c r="BP4931" i="1" s="1"/>
  <c r="BQ4931" i="1" s="1"/>
  <c r="BR4931" i="1" l="1"/>
  <c r="BO4933" i="1"/>
  <c r="BN4934" i="1"/>
  <c r="BP4932" i="1" l="1"/>
  <c r="BO4934" i="1"/>
  <c r="BN4935" i="1"/>
  <c r="BQ4932" i="1" l="1"/>
  <c r="BR4932" i="1"/>
  <c r="BO4935" i="1"/>
  <c r="BP4934" i="1" s="1"/>
  <c r="BQ4934" i="1" s="1"/>
  <c r="BN4936" i="1"/>
  <c r="BP4933" i="1"/>
  <c r="BR4934" i="1" l="1"/>
  <c r="BQ4933" i="1"/>
  <c r="BR4933" i="1"/>
  <c r="BO4936" i="1"/>
  <c r="BP4935" i="1" s="1"/>
  <c r="BQ4935" i="1" s="1"/>
  <c r="BN4937" i="1"/>
  <c r="BR4935" i="1"/>
  <c r="BO4937" i="1" l="1"/>
  <c r="BP4936" i="1" s="1"/>
  <c r="BQ4936" i="1" s="1"/>
  <c r="BN4938" i="1"/>
  <c r="BR4936" i="1" l="1"/>
  <c r="BO4938" i="1"/>
  <c r="BP4937" i="1" s="1"/>
  <c r="BQ4937" i="1" s="1"/>
  <c r="BN4939" i="1"/>
  <c r="BR4937" i="1" l="1"/>
  <c r="BO4939" i="1"/>
  <c r="BP4938" i="1" s="1"/>
  <c r="BQ4938" i="1" s="1"/>
  <c r="BN4940" i="1"/>
  <c r="BR4938" i="1" l="1"/>
  <c r="BO4940" i="1"/>
  <c r="BP4939" i="1" s="1"/>
  <c r="BQ4939" i="1" s="1"/>
  <c r="BN4941" i="1"/>
  <c r="BR4939" i="1" l="1"/>
  <c r="BO4941" i="1"/>
  <c r="BP4940" i="1" s="1"/>
  <c r="BQ4940" i="1" s="1"/>
  <c r="BN4942" i="1"/>
  <c r="BR4940" i="1"/>
  <c r="BO4942" i="1" l="1"/>
  <c r="BP4941" i="1" s="1"/>
  <c r="BQ4941" i="1" s="1"/>
  <c r="BN4943" i="1"/>
  <c r="BR4941" i="1"/>
  <c r="BO4943" i="1" l="1"/>
  <c r="BP4942" i="1" s="1"/>
  <c r="BQ4942" i="1" s="1"/>
  <c r="BN4944" i="1"/>
  <c r="BR4942" i="1"/>
  <c r="BN4945" i="1" l="1"/>
  <c r="BO4944" i="1"/>
  <c r="BP4943" i="1" s="1"/>
  <c r="BQ4943" i="1" s="1"/>
  <c r="BR4943" i="1" l="1"/>
  <c r="BO4945" i="1"/>
  <c r="BN4946" i="1"/>
  <c r="BO4946" i="1" l="1"/>
  <c r="BP4945" i="1" s="1"/>
  <c r="BQ4945" i="1" s="1"/>
  <c r="BN4947" i="1"/>
  <c r="BR4945" i="1"/>
  <c r="BP4944" i="1"/>
  <c r="BQ4944" i="1" l="1"/>
  <c r="BR4944" i="1"/>
  <c r="BO4947" i="1"/>
  <c r="BP4946" i="1" s="1"/>
  <c r="BQ4946" i="1" s="1"/>
  <c r="BN4948" i="1"/>
  <c r="BR4946" i="1" l="1"/>
  <c r="BO4948" i="1"/>
  <c r="BP4947" i="1" s="1"/>
  <c r="BQ4947" i="1" s="1"/>
  <c r="BN4949" i="1"/>
  <c r="BR4947" i="1" l="1"/>
  <c r="BO4949" i="1"/>
  <c r="BP4948" i="1" s="1"/>
  <c r="BQ4948" i="1" s="1"/>
  <c r="BN4950" i="1"/>
  <c r="BR4948" i="1" l="1"/>
  <c r="BO4950" i="1"/>
  <c r="BP4949" i="1" s="1"/>
  <c r="BQ4949" i="1" s="1"/>
  <c r="BN4951" i="1"/>
  <c r="BR4949" i="1" l="1"/>
  <c r="BO4951" i="1"/>
  <c r="BP4950" i="1" s="1"/>
  <c r="BQ4950" i="1" s="1"/>
  <c r="BN4952" i="1"/>
  <c r="BR4950" i="1" l="1"/>
  <c r="BO4952" i="1"/>
  <c r="BP4951" i="1" s="1"/>
  <c r="BQ4951" i="1" s="1"/>
  <c r="BN4953" i="1"/>
  <c r="BR4951" i="1" l="1"/>
  <c r="BO4953" i="1"/>
  <c r="BP4952" i="1" s="1"/>
  <c r="BQ4952" i="1" s="1"/>
  <c r="BN4954" i="1"/>
  <c r="BR4952" i="1" l="1"/>
  <c r="BO4954" i="1"/>
  <c r="BP4953" i="1" s="1"/>
  <c r="BQ4953" i="1" s="1"/>
  <c r="BN4955" i="1"/>
  <c r="BR4953" i="1" l="1"/>
  <c r="BO4955" i="1"/>
  <c r="BP4954" i="1" s="1"/>
  <c r="BQ4954" i="1" s="1"/>
  <c r="BN4956" i="1"/>
  <c r="BR4954" i="1" l="1"/>
  <c r="BO4956" i="1"/>
  <c r="BP4955" i="1" s="1"/>
  <c r="BQ4955" i="1" s="1"/>
  <c r="BN4957" i="1"/>
  <c r="BR4955" i="1"/>
  <c r="BO4957" i="1" l="1"/>
  <c r="BP4956" i="1" s="1"/>
  <c r="BQ4956" i="1" s="1"/>
  <c r="BN4958" i="1"/>
  <c r="BR4956" i="1" l="1"/>
  <c r="BO4958" i="1"/>
  <c r="BP4957" i="1" s="1"/>
  <c r="BQ4957" i="1" s="1"/>
  <c r="BN4959" i="1"/>
  <c r="BR4957" i="1" l="1"/>
  <c r="BO4959" i="1"/>
  <c r="BP4958" i="1" s="1"/>
  <c r="BQ4958" i="1" s="1"/>
  <c r="BN4960" i="1"/>
  <c r="BR4958" i="1" l="1"/>
  <c r="BO4960" i="1"/>
  <c r="BP4959" i="1" s="1"/>
  <c r="BQ4959" i="1" s="1"/>
  <c r="BN4961" i="1"/>
  <c r="BR4959" i="1" l="1"/>
  <c r="BO4961" i="1"/>
  <c r="BP4960" i="1" s="1"/>
  <c r="BQ4960" i="1" s="1"/>
  <c r="BN4962" i="1"/>
  <c r="BR4960" i="1" l="1"/>
  <c r="BO4962" i="1"/>
  <c r="BP4961" i="1" s="1"/>
  <c r="BQ4961" i="1" s="1"/>
  <c r="BN4963" i="1"/>
  <c r="BR4961" i="1" l="1"/>
  <c r="BO4963" i="1"/>
  <c r="BP4962" i="1" s="1"/>
  <c r="BQ4962" i="1" s="1"/>
  <c r="BN4964" i="1"/>
  <c r="BR4962" i="1" l="1"/>
  <c r="BO4964" i="1"/>
  <c r="BP4963" i="1" s="1"/>
  <c r="BQ4963" i="1" s="1"/>
  <c r="BN4965" i="1"/>
  <c r="BR4963" i="1"/>
  <c r="BO4965" i="1" l="1"/>
  <c r="BP4964" i="1" s="1"/>
  <c r="BQ4964" i="1" s="1"/>
  <c r="BN4966" i="1"/>
  <c r="BR4964" i="1" l="1"/>
  <c r="BO4966" i="1"/>
  <c r="BP4965" i="1" s="1"/>
  <c r="BQ4965" i="1" s="1"/>
  <c r="BN4967" i="1"/>
  <c r="BR4965" i="1" l="1"/>
  <c r="BO4967" i="1"/>
  <c r="BP4966" i="1" s="1"/>
  <c r="BQ4966" i="1" s="1"/>
  <c r="BN4968" i="1"/>
  <c r="BR4966" i="1" l="1"/>
  <c r="BO4968" i="1"/>
  <c r="BP4967" i="1" s="1"/>
  <c r="BQ4967" i="1" s="1"/>
  <c r="BN4969" i="1"/>
  <c r="BR4967" i="1" l="1"/>
  <c r="BO4969" i="1"/>
  <c r="BP4968" i="1" s="1"/>
  <c r="BQ4968" i="1" s="1"/>
  <c r="BN4970" i="1"/>
  <c r="BR4968" i="1" l="1"/>
  <c r="BO4970" i="1"/>
  <c r="BP4969" i="1" s="1"/>
  <c r="BQ4969" i="1" s="1"/>
  <c r="BN4971" i="1"/>
  <c r="BR4969" i="1" l="1"/>
  <c r="BO4971" i="1"/>
  <c r="BP4970" i="1" s="1"/>
  <c r="BQ4970" i="1" s="1"/>
  <c r="BN4972" i="1"/>
  <c r="BR4970" i="1" l="1"/>
  <c r="BN4973" i="1"/>
  <c r="BO4972" i="1"/>
  <c r="BP4971" i="1" s="1"/>
  <c r="BQ4971" i="1" s="1"/>
  <c r="BR4971" i="1" l="1"/>
  <c r="BO4973" i="1"/>
  <c r="BN4974" i="1"/>
  <c r="BO4974" i="1" l="1"/>
  <c r="BP4973" i="1" s="1"/>
  <c r="BQ4973" i="1" s="1"/>
  <c r="BN4975" i="1"/>
  <c r="BP4972" i="1"/>
  <c r="BQ4972" i="1" l="1"/>
  <c r="BR4972" i="1"/>
  <c r="BR4973" i="1"/>
  <c r="BO4975" i="1"/>
  <c r="BP4974" i="1" s="1"/>
  <c r="BQ4974" i="1" s="1"/>
  <c r="BN4976" i="1"/>
  <c r="BR4974" i="1" l="1"/>
  <c r="BO4976" i="1"/>
  <c r="BP4975" i="1" s="1"/>
  <c r="BQ4975" i="1" s="1"/>
  <c r="BN4977" i="1"/>
  <c r="BR4975" i="1" l="1"/>
  <c r="BO4977" i="1"/>
  <c r="BP4976" i="1" s="1"/>
  <c r="BQ4976" i="1" s="1"/>
  <c r="BN4978" i="1"/>
  <c r="BR4976" i="1" l="1"/>
  <c r="BO4978" i="1"/>
  <c r="BP4977" i="1" s="1"/>
  <c r="BQ4977" i="1" s="1"/>
  <c r="BN4979" i="1"/>
  <c r="BR4977" i="1" l="1"/>
  <c r="BO4979" i="1"/>
  <c r="BP4978" i="1" s="1"/>
  <c r="BQ4978" i="1" s="1"/>
  <c r="BN4980" i="1"/>
  <c r="BR4978" i="1" l="1"/>
  <c r="BO4980" i="1"/>
  <c r="BP4979" i="1" s="1"/>
  <c r="BQ4979" i="1" s="1"/>
  <c r="BN4981" i="1"/>
  <c r="BR4979" i="1" l="1"/>
  <c r="BO4981" i="1"/>
  <c r="BP4980" i="1" s="1"/>
  <c r="BQ4980" i="1" s="1"/>
  <c r="BN4982" i="1"/>
  <c r="BR4980" i="1" l="1"/>
  <c r="BO4982" i="1"/>
  <c r="BP4981" i="1" s="1"/>
  <c r="BQ4981" i="1" s="1"/>
  <c r="BN4983" i="1"/>
  <c r="BR4981" i="1" l="1"/>
  <c r="BO4983" i="1"/>
  <c r="BP4982" i="1" s="1"/>
  <c r="BQ4982" i="1" s="1"/>
  <c r="BN4984" i="1"/>
  <c r="BR4982" i="1" l="1"/>
  <c r="BO4984" i="1"/>
  <c r="BP4983" i="1" s="1"/>
  <c r="BQ4983" i="1" s="1"/>
  <c r="BN4985" i="1"/>
  <c r="BR4983" i="1" l="1"/>
  <c r="BO4985" i="1"/>
  <c r="BP4984" i="1" s="1"/>
  <c r="BQ4984" i="1" s="1"/>
  <c r="BN4986" i="1"/>
  <c r="BR4984" i="1" l="1"/>
  <c r="BO4986" i="1"/>
  <c r="BP4985" i="1" s="1"/>
  <c r="BQ4985" i="1" s="1"/>
  <c r="BN4987" i="1"/>
  <c r="BR4985" i="1" l="1"/>
  <c r="BO4987" i="1"/>
  <c r="BP4986" i="1" s="1"/>
  <c r="BQ4986" i="1" s="1"/>
  <c r="BN4988" i="1"/>
  <c r="BR4986" i="1" l="1"/>
  <c r="BO4988" i="1"/>
  <c r="BP4987" i="1" s="1"/>
  <c r="BQ4987" i="1" s="1"/>
  <c r="BN4989" i="1"/>
  <c r="BR4987" i="1" l="1"/>
  <c r="BO4989" i="1"/>
  <c r="BP4988" i="1" s="1"/>
  <c r="BQ4988" i="1" s="1"/>
  <c r="BN4990" i="1"/>
  <c r="BR4988" i="1" l="1"/>
  <c r="BN4991" i="1"/>
  <c r="BO4990" i="1"/>
  <c r="BP4989" i="1" s="1"/>
  <c r="BQ4989" i="1" s="1"/>
  <c r="BR4989" i="1" l="1"/>
  <c r="BO4991" i="1"/>
  <c r="BN4992" i="1"/>
  <c r="BO4992" i="1" l="1"/>
  <c r="BP4991" i="1" s="1"/>
  <c r="BQ4991" i="1" s="1"/>
  <c r="BN4993" i="1"/>
  <c r="BP4990" i="1"/>
  <c r="BR4991" i="1" l="1"/>
  <c r="BQ4990" i="1"/>
  <c r="BR4990" i="1"/>
  <c r="BO4993" i="1"/>
  <c r="BP4992" i="1" s="1"/>
  <c r="BQ4992" i="1" s="1"/>
  <c r="BN4994" i="1"/>
  <c r="BR4992" i="1" l="1"/>
  <c r="BO4994" i="1"/>
  <c r="BP4993" i="1" s="1"/>
  <c r="BQ4993" i="1" s="1"/>
  <c r="BN4995" i="1"/>
  <c r="BR4993" i="1" l="1"/>
  <c r="BO4995" i="1"/>
  <c r="BP4994" i="1" s="1"/>
  <c r="BQ4994" i="1" s="1"/>
  <c r="BN4996" i="1"/>
  <c r="BR4994" i="1" l="1"/>
  <c r="BO4996" i="1"/>
  <c r="BP4995" i="1" s="1"/>
  <c r="BQ4995" i="1" s="1"/>
  <c r="BN4997" i="1"/>
  <c r="BR4995" i="1" l="1"/>
  <c r="BO4997" i="1"/>
  <c r="BP4996" i="1" s="1"/>
  <c r="BQ4996" i="1" s="1"/>
  <c r="BN4998" i="1"/>
  <c r="BR4996" i="1" l="1"/>
  <c r="BO4998" i="1"/>
  <c r="BP4997" i="1" s="1"/>
  <c r="BQ4997" i="1" s="1"/>
  <c r="BN4999" i="1"/>
  <c r="BR4997" i="1" l="1"/>
  <c r="BO4999" i="1"/>
  <c r="BP4998" i="1" s="1"/>
  <c r="BQ4998" i="1" s="1"/>
  <c r="BN5000" i="1"/>
  <c r="BR4998" i="1" l="1"/>
  <c r="BO5000" i="1"/>
  <c r="BP4999" i="1" s="1"/>
  <c r="BQ4999" i="1" s="1"/>
  <c r="BN5001" i="1"/>
  <c r="BR4999" i="1" l="1"/>
  <c r="BO5001" i="1"/>
  <c r="BP5000" i="1" s="1"/>
  <c r="BQ5000" i="1" s="1"/>
  <c r="BN5002" i="1"/>
  <c r="BR5000" i="1" l="1"/>
  <c r="BO5002" i="1"/>
  <c r="BP5001" i="1" s="1"/>
  <c r="BQ5001" i="1" s="1"/>
  <c r="BN5003" i="1"/>
  <c r="BR5001" i="1" l="1"/>
  <c r="BO5003" i="1"/>
  <c r="BP5002" i="1" s="1"/>
  <c r="BQ5002" i="1" s="1"/>
  <c r="BN5004" i="1"/>
  <c r="BR5002" i="1" l="1"/>
  <c r="BO5004" i="1"/>
  <c r="BP5003" i="1" s="1"/>
  <c r="BQ5003" i="1" s="1"/>
  <c r="BN5005" i="1"/>
  <c r="BR5003" i="1"/>
  <c r="BO5005" i="1" l="1"/>
  <c r="BP5004" i="1" s="1"/>
  <c r="BQ5004" i="1" s="1"/>
  <c r="BN5006" i="1"/>
  <c r="BR5004" i="1" l="1"/>
  <c r="BO5006" i="1"/>
  <c r="BP5005" i="1" s="1"/>
  <c r="BQ5005" i="1" s="1"/>
  <c r="BN5007" i="1"/>
  <c r="BR5005" i="1"/>
  <c r="BO5007" i="1" l="1"/>
  <c r="BP5006" i="1" s="1"/>
  <c r="BQ5006" i="1" s="1"/>
  <c r="BN5008" i="1"/>
  <c r="BR5006" i="1"/>
  <c r="BO5008" i="1" l="1"/>
  <c r="BP5007" i="1" s="1"/>
  <c r="BQ5007" i="1" s="1"/>
  <c r="BN5009" i="1"/>
  <c r="BR5007" i="1" l="1"/>
  <c r="BO5009" i="1"/>
  <c r="BP5008" i="1" s="1"/>
  <c r="BQ5008" i="1" s="1"/>
  <c r="BN5010" i="1"/>
  <c r="BR5008" i="1"/>
  <c r="BO5010" i="1" l="1"/>
  <c r="BP5009" i="1" s="1"/>
  <c r="BQ5009" i="1" s="1"/>
  <c r="BN5011" i="1"/>
  <c r="BR5009" i="1"/>
  <c r="BO5011" i="1" l="1"/>
  <c r="BP5010" i="1" s="1"/>
  <c r="BQ5010" i="1" s="1"/>
  <c r="BN5012" i="1"/>
  <c r="BR5010" i="1"/>
  <c r="BO5012" i="1" l="1"/>
  <c r="BP5011" i="1" s="1"/>
  <c r="BQ5011" i="1" s="1"/>
  <c r="BN5013" i="1"/>
  <c r="BR5011" i="1"/>
  <c r="BO5013" i="1" l="1"/>
  <c r="BP5012" i="1" s="1"/>
  <c r="BQ5012" i="1" s="1"/>
  <c r="BN5014" i="1"/>
  <c r="BR5012" i="1" l="1"/>
  <c r="BO5014" i="1"/>
  <c r="BP5013" i="1" s="1"/>
  <c r="BQ5013" i="1" s="1"/>
  <c r="BN5015" i="1"/>
  <c r="BR5013" i="1"/>
  <c r="BO5015" i="1" l="1"/>
  <c r="BP5014" i="1" s="1"/>
  <c r="BQ5014" i="1" s="1"/>
  <c r="BN5016" i="1"/>
  <c r="BR5014" i="1"/>
  <c r="BO5016" i="1" l="1"/>
  <c r="BP5015" i="1" s="1"/>
  <c r="BQ5015" i="1" s="1"/>
  <c r="BN5017" i="1"/>
  <c r="BR5015" i="1" l="1"/>
  <c r="BO5017" i="1"/>
  <c r="BP5016" i="1" s="1"/>
  <c r="BQ5016" i="1" s="1"/>
  <c r="BN5018" i="1"/>
  <c r="BR5016" i="1"/>
  <c r="BO5018" i="1" l="1"/>
  <c r="BP5017" i="1" s="1"/>
  <c r="BQ5017" i="1" s="1"/>
  <c r="BN5019" i="1"/>
  <c r="BR5017" i="1"/>
  <c r="BO5019" i="1" l="1"/>
  <c r="BP5018" i="1" s="1"/>
  <c r="BQ5018" i="1" s="1"/>
  <c r="BN5020" i="1"/>
  <c r="BR5018" i="1" l="1"/>
  <c r="BO5020" i="1"/>
  <c r="BP5019" i="1" s="1"/>
  <c r="BQ5019" i="1" s="1"/>
  <c r="BN5021" i="1"/>
  <c r="BR5019" i="1"/>
  <c r="BO5021" i="1" l="1"/>
  <c r="BP5020" i="1" s="1"/>
  <c r="BQ5020" i="1" s="1"/>
  <c r="BN5022" i="1"/>
  <c r="BR5020" i="1" l="1"/>
  <c r="BO5022" i="1"/>
  <c r="BP5021" i="1" s="1"/>
  <c r="BQ5021" i="1" s="1"/>
  <c r="BN5023" i="1"/>
  <c r="BR5021" i="1" l="1"/>
  <c r="BO5023" i="1"/>
  <c r="BP5022" i="1" s="1"/>
  <c r="BQ5022" i="1" s="1"/>
  <c r="BN5024" i="1"/>
  <c r="BR5022" i="1" l="1"/>
  <c r="BO5024" i="1"/>
  <c r="BP5023" i="1" s="1"/>
  <c r="BQ5023" i="1" s="1"/>
  <c r="BN5025" i="1"/>
  <c r="BR5023" i="1"/>
  <c r="BO5025" i="1" l="1"/>
  <c r="BP5024" i="1" s="1"/>
  <c r="BQ5024" i="1" s="1"/>
  <c r="BN5026" i="1"/>
  <c r="BR5024" i="1"/>
  <c r="BN5027" i="1" l="1"/>
  <c r="BO5026" i="1"/>
  <c r="BP5025" i="1" s="1"/>
  <c r="BQ5025" i="1" s="1"/>
  <c r="BR5025" i="1" l="1"/>
  <c r="BO5027" i="1"/>
  <c r="BN5028" i="1"/>
  <c r="BO5028" i="1" l="1"/>
  <c r="BP5027" i="1" s="1"/>
  <c r="BQ5027" i="1" s="1"/>
  <c r="BN5029" i="1"/>
  <c r="BP5026" i="1"/>
  <c r="BR5027" i="1" l="1"/>
  <c r="BQ5026" i="1"/>
  <c r="BR5026" i="1"/>
  <c r="BO5029" i="1"/>
  <c r="BP5028" i="1" s="1"/>
  <c r="BQ5028" i="1" s="1"/>
  <c r="BN5030" i="1"/>
  <c r="BR5028" i="1" l="1"/>
  <c r="BO5030" i="1"/>
  <c r="BP5029" i="1" s="1"/>
  <c r="BQ5029" i="1" s="1"/>
  <c r="BN5031" i="1"/>
  <c r="BR5029" i="1" l="1"/>
  <c r="BO5031" i="1"/>
  <c r="BP5030" i="1" s="1"/>
  <c r="BQ5030" i="1" s="1"/>
  <c r="BN5032" i="1"/>
  <c r="BR5030" i="1" l="1"/>
  <c r="BO5032" i="1"/>
  <c r="BP5031" i="1" s="1"/>
  <c r="BQ5031" i="1" s="1"/>
  <c r="BN5033" i="1"/>
  <c r="BR5031" i="1" l="1"/>
  <c r="BO5033" i="1"/>
  <c r="BP5032" i="1" s="1"/>
  <c r="BQ5032" i="1" s="1"/>
  <c r="BN5034" i="1"/>
  <c r="BR5032" i="1" l="1"/>
  <c r="BO5034" i="1"/>
  <c r="BP5033" i="1" s="1"/>
  <c r="BQ5033" i="1" s="1"/>
  <c r="BN5035" i="1"/>
  <c r="BR5033" i="1" l="1"/>
  <c r="BO5035" i="1"/>
  <c r="BP5034" i="1" s="1"/>
  <c r="BQ5034" i="1" s="1"/>
  <c r="BN5036" i="1"/>
  <c r="BR5034" i="1" l="1"/>
  <c r="BO5036" i="1"/>
  <c r="BP5035" i="1" s="1"/>
  <c r="BQ5035" i="1" s="1"/>
  <c r="BN5037" i="1"/>
  <c r="BR5035" i="1" l="1"/>
  <c r="BO5037" i="1"/>
  <c r="BP5036" i="1" s="1"/>
  <c r="BQ5036" i="1" s="1"/>
  <c r="BN5038" i="1"/>
  <c r="BR5036" i="1" l="1"/>
  <c r="BO5038" i="1"/>
  <c r="BP5037" i="1" s="1"/>
  <c r="BQ5037" i="1" s="1"/>
  <c r="BN5039" i="1"/>
  <c r="BR5037" i="1" l="1"/>
  <c r="BO5039" i="1"/>
  <c r="BP5038" i="1" s="1"/>
  <c r="BQ5038" i="1" s="1"/>
  <c r="BN5040" i="1"/>
  <c r="BR5038" i="1"/>
  <c r="BO5040" i="1" l="1"/>
  <c r="BP5039" i="1" s="1"/>
  <c r="BQ5039" i="1" s="1"/>
  <c r="BN5041" i="1"/>
  <c r="BR5039" i="1"/>
  <c r="BO5041" i="1" l="1"/>
  <c r="BP5040" i="1" s="1"/>
  <c r="BQ5040" i="1" s="1"/>
  <c r="BN5042" i="1"/>
  <c r="BR5040" i="1" l="1"/>
  <c r="BO5042" i="1"/>
  <c r="BP5041" i="1" s="1"/>
  <c r="BQ5041" i="1" s="1"/>
  <c r="BN5043" i="1"/>
  <c r="BR5041" i="1"/>
  <c r="BO5043" i="1" l="1"/>
  <c r="BP5042" i="1" s="1"/>
  <c r="BQ5042" i="1" s="1"/>
  <c r="BN5044" i="1"/>
  <c r="BR5042" i="1" l="1"/>
  <c r="BN5045" i="1"/>
  <c r="BO5044" i="1"/>
  <c r="BP5043" i="1" s="1"/>
  <c r="BQ5043" i="1" s="1"/>
  <c r="BR5043" i="1" l="1"/>
  <c r="BO5045" i="1"/>
  <c r="BN5046" i="1"/>
  <c r="BO5046" i="1" l="1"/>
  <c r="BP5045" i="1" s="1"/>
  <c r="BQ5045" i="1" s="1"/>
  <c r="BN5047" i="1"/>
  <c r="BR5045" i="1"/>
  <c r="BP5044" i="1"/>
  <c r="BQ5044" i="1" l="1"/>
  <c r="BR5044" i="1"/>
  <c r="BO5047" i="1"/>
  <c r="BP5046" i="1" s="1"/>
  <c r="BQ5046" i="1" s="1"/>
  <c r="BN5048" i="1"/>
  <c r="BR5046" i="1" l="1"/>
  <c r="BO5048" i="1"/>
  <c r="BP5047" i="1" s="1"/>
  <c r="BQ5047" i="1" s="1"/>
  <c r="BN5049" i="1"/>
  <c r="BR5047" i="1" l="1"/>
  <c r="BO5049" i="1"/>
  <c r="BP5048" i="1" s="1"/>
  <c r="BQ5048" i="1" s="1"/>
  <c r="BN5050" i="1"/>
  <c r="BR5048" i="1" l="1"/>
  <c r="BO5050" i="1"/>
  <c r="BP5049" i="1" s="1"/>
  <c r="BQ5049" i="1" s="1"/>
  <c r="BN5051" i="1"/>
  <c r="BR5049" i="1" l="1"/>
  <c r="BO5051" i="1"/>
  <c r="BP5050" i="1" s="1"/>
  <c r="BQ5050" i="1" s="1"/>
  <c r="BN5052" i="1"/>
  <c r="BR5050" i="1" l="1"/>
  <c r="BO5052" i="1"/>
  <c r="BP5051" i="1" s="1"/>
  <c r="BQ5051" i="1" s="1"/>
  <c r="BN5053" i="1"/>
  <c r="BR5051" i="1" l="1"/>
  <c r="BO5053" i="1"/>
  <c r="BP5052" i="1" s="1"/>
  <c r="BQ5052" i="1" s="1"/>
  <c r="BN5054" i="1"/>
  <c r="BR5052" i="1" l="1"/>
  <c r="BO5054" i="1"/>
  <c r="BP5053" i="1" s="1"/>
  <c r="BQ5053" i="1" s="1"/>
  <c r="BN5055" i="1"/>
  <c r="BR5053" i="1" l="1"/>
  <c r="BO5055" i="1"/>
  <c r="BP5054" i="1" s="1"/>
  <c r="BQ5054" i="1" s="1"/>
  <c r="BN5056" i="1"/>
  <c r="BR5054" i="1" l="1"/>
  <c r="BN5057" i="1"/>
  <c r="BO5056" i="1"/>
  <c r="BP5055" i="1" s="1"/>
  <c r="BQ5055" i="1" s="1"/>
  <c r="BR5055" i="1" l="1"/>
  <c r="BO5057" i="1"/>
  <c r="BN5058" i="1"/>
  <c r="BO5058" i="1" l="1"/>
  <c r="BP5057" i="1" s="1"/>
  <c r="BQ5057" i="1" s="1"/>
  <c r="BN5059" i="1"/>
  <c r="BR5057" i="1"/>
  <c r="BP5056" i="1"/>
  <c r="BQ5056" i="1" l="1"/>
  <c r="BR5056" i="1"/>
  <c r="BO5059" i="1"/>
  <c r="BP5058" i="1" s="1"/>
  <c r="BQ5058" i="1" s="1"/>
  <c r="BN5060" i="1"/>
  <c r="BR5058" i="1" l="1"/>
  <c r="BO5060" i="1"/>
  <c r="BP5059" i="1" s="1"/>
  <c r="BQ5059" i="1" s="1"/>
  <c r="BN5061" i="1"/>
  <c r="BR5059" i="1" l="1"/>
  <c r="BO5061" i="1"/>
  <c r="BP5060" i="1" s="1"/>
  <c r="BQ5060" i="1" s="1"/>
  <c r="BN5062" i="1"/>
  <c r="BR5060" i="1" l="1"/>
  <c r="BO5062" i="1"/>
  <c r="BP5061" i="1" s="1"/>
  <c r="BQ5061" i="1" s="1"/>
  <c r="BN5063" i="1"/>
  <c r="BR5061" i="1" l="1"/>
  <c r="BO5063" i="1"/>
  <c r="BP5062" i="1" s="1"/>
  <c r="BQ5062" i="1" s="1"/>
  <c r="BN5064" i="1"/>
  <c r="BR5062" i="1" l="1"/>
  <c r="BO5064" i="1"/>
  <c r="BP5063" i="1" s="1"/>
  <c r="BQ5063" i="1" s="1"/>
  <c r="BN5065" i="1"/>
  <c r="BR5063" i="1" l="1"/>
  <c r="BO5065" i="1"/>
  <c r="BP5064" i="1" s="1"/>
  <c r="BQ5064" i="1" s="1"/>
  <c r="BN5066" i="1"/>
  <c r="BR5064" i="1" l="1"/>
  <c r="BO5066" i="1"/>
  <c r="BP5065" i="1" s="1"/>
  <c r="BQ5065" i="1" s="1"/>
  <c r="BN5067" i="1"/>
  <c r="BR5065" i="1" l="1"/>
  <c r="BO5067" i="1"/>
  <c r="BP5066" i="1" s="1"/>
  <c r="BQ5066" i="1" s="1"/>
  <c r="BN5068" i="1"/>
  <c r="BR5066" i="1" l="1"/>
  <c r="BO5068" i="1"/>
  <c r="BP5067" i="1" s="1"/>
  <c r="BQ5067" i="1" s="1"/>
  <c r="BN5069" i="1"/>
  <c r="BR5067" i="1" l="1"/>
  <c r="BO5069" i="1"/>
  <c r="BP5068" i="1" s="1"/>
  <c r="BQ5068" i="1" s="1"/>
  <c r="BN5070" i="1"/>
  <c r="BR5068" i="1"/>
  <c r="BO5070" i="1" l="1"/>
  <c r="BP5069" i="1" s="1"/>
  <c r="BQ5069" i="1" s="1"/>
  <c r="BN5071" i="1"/>
  <c r="BR5069" i="1"/>
  <c r="BO5071" i="1" l="1"/>
  <c r="BP5070" i="1" s="1"/>
  <c r="BQ5070" i="1" s="1"/>
  <c r="BN5072" i="1"/>
  <c r="BR5070" i="1"/>
  <c r="BO5072" i="1" l="1"/>
  <c r="BP5071" i="1" s="1"/>
  <c r="BQ5071" i="1" s="1"/>
  <c r="BN5073" i="1"/>
  <c r="BR5071" i="1"/>
  <c r="BN5074" i="1" l="1"/>
  <c r="BO5073" i="1"/>
  <c r="BP5072" i="1" s="1"/>
  <c r="BQ5072" i="1" s="1"/>
  <c r="BR5072" i="1" l="1"/>
  <c r="BO5074" i="1"/>
  <c r="BN5075" i="1"/>
  <c r="BO5075" i="1" l="1"/>
  <c r="BP5074" i="1" s="1"/>
  <c r="BQ5074" i="1" s="1"/>
  <c r="BN5076" i="1"/>
  <c r="BP5073" i="1"/>
  <c r="BQ5073" i="1" l="1"/>
  <c r="BR5073" i="1"/>
  <c r="BR5074" i="1"/>
  <c r="BO5076" i="1"/>
  <c r="BP5075" i="1" s="1"/>
  <c r="BQ5075" i="1" s="1"/>
  <c r="BN5077" i="1"/>
  <c r="BR5075" i="1" l="1"/>
  <c r="BO5077" i="1"/>
  <c r="BP5076" i="1" s="1"/>
  <c r="BQ5076" i="1" s="1"/>
  <c r="BN5078" i="1"/>
  <c r="BR5076" i="1" l="1"/>
  <c r="BO5078" i="1"/>
  <c r="BP5077" i="1" s="1"/>
  <c r="BQ5077" i="1" s="1"/>
  <c r="BN5079" i="1"/>
  <c r="BR5077" i="1" l="1"/>
  <c r="BO5079" i="1"/>
  <c r="BP5078" i="1" s="1"/>
  <c r="BQ5078" i="1" s="1"/>
  <c r="BN5080" i="1"/>
  <c r="BR5078" i="1" l="1"/>
  <c r="BO5080" i="1"/>
  <c r="BP5079" i="1" s="1"/>
  <c r="BQ5079" i="1" s="1"/>
  <c r="BN5081" i="1"/>
  <c r="BR5079" i="1" l="1"/>
  <c r="BO5081" i="1"/>
  <c r="BP5080" i="1" s="1"/>
  <c r="BQ5080" i="1" s="1"/>
  <c r="BN5082" i="1"/>
  <c r="BR5080" i="1" l="1"/>
  <c r="BO5082" i="1"/>
  <c r="BP5081" i="1" s="1"/>
  <c r="BQ5081" i="1" s="1"/>
  <c r="BN5083" i="1"/>
  <c r="BR5081" i="1" l="1"/>
  <c r="BO5083" i="1"/>
  <c r="BP5082" i="1" s="1"/>
  <c r="BQ5082" i="1" s="1"/>
  <c r="BN5084" i="1"/>
  <c r="BR5082" i="1" l="1"/>
  <c r="BO5084" i="1"/>
  <c r="BP5083" i="1" s="1"/>
  <c r="BQ5083" i="1" s="1"/>
  <c r="BN5085" i="1"/>
  <c r="BR5083" i="1"/>
  <c r="BO5085" i="1" l="1"/>
  <c r="BP5084" i="1" s="1"/>
  <c r="BQ5084" i="1" s="1"/>
  <c r="BN5086" i="1"/>
  <c r="BR5084" i="1"/>
  <c r="BO5086" i="1" l="1"/>
  <c r="BP5085" i="1" s="1"/>
  <c r="BQ5085" i="1" s="1"/>
  <c r="BN5087" i="1"/>
  <c r="BR5085" i="1"/>
  <c r="BO5087" i="1" l="1"/>
  <c r="BP5086" i="1" s="1"/>
  <c r="BQ5086" i="1" s="1"/>
  <c r="BN5088" i="1"/>
  <c r="BR5086" i="1" l="1"/>
  <c r="BO5088" i="1"/>
  <c r="BP5087" i="1" s="1"/>
  <c r="BQ5087" i="1" s="1"/>
  <c r="BN5089" i="1"/>
  <c r="BR5087" i="1" l="1"/>
  <c r="BO5089" i="1"/>
  <c r="BP5088" i="1" s="1"/>
  <c r="BQ5088" i="1" s="1"/>
  <c r="BN5090" i="1"/>
  <c r="BR5088" i="1" l="1"/>
  <c r="BO5090" i="1"/>
  <c r="BP5089" i="1" s="1"/>
  <c r="BQ5089" i="1" s="1"/>
  <c r="BN5091" i="1"/>
  <c r="BR5089" i="1" l="1"/>
  <c r="BO5091" i="1"/>
  <c r="BP5090" i="1" s="1"/>
  <c r="BQ5090" i="1" s="1"/>
  <c r="BN5092" i="1"/>
  <c r="BR5090" i="1" l="1"/>
  <c r="BO5092" i="1"/>
  <c r="BP5091" i="1" s="1"/>
  <c r="BQ5091" i="1" s="1"/>
  <c r="BN5093" i="1"/>
  <c r="BR5091" i="1" l="1"/>
  <c r="BO5093" i="1"/>
  <c r="BP5092" i="1" s="1"/>
  <c r="BQ5092" i="1" s="1"/>
  <c r="BN5094" i="1"/>
  <c r="BR5092" i="1" l="1"/>
  <c r="BO5094" i="1"/>
  <c r="BP5093" i="1" s="1"/>
  <c r="BQ5093" i="1" s="1"/>
  <c r="BN5095" i="1"/>
  <c r="BR5093" i="1" l="1"/>
  <c r="BO5095" i="1"/>
  <c r="BP5094" i="1" s="1"/>
  <c r="BQ5094" i="1" s="1"/>
  <c r="BN5096" i="1"/>
  <c r="BR5094" i="1" l="1"/>
  <c r="BO5096" i="1"/>
  <c r="BP5095" i="1" s="1"/>
  <c r="BQ5095" i="1" s="1"/>
  <c r="BN5097" i="1"/>
  <c r="BR5095" i="1" l="1"/>
  <c r="BO5097" i="1"/>
  <c r="BP5096" i="1" s="1"/>
  <c r="BQ5096" i="1" s="1"/>
  <c r="BN5098" i="1"/>
  <c r="BR5096" i="1" l="1"/>
  <c r="BO5098" i="1"/>
  <c r="BP5097" i="1" s="1"/>
  <c r="BQ5097" i="1" s="1"/>
  <c r="BN5099" i="1"/>
  <c r="BR5097" i="1" l="1"/>
  <c r="BO5099" i="1"/>
  <c r="BP5098" i="1" s="1"/>
  <c r="BQ5098" i="1" s="1"/>
  <c r="BN5100" i="1"/>
  <c r="BR5098" i="1" l="1"/>
  <c r="BO5100" i="1"/>
  <c r="BP5099" i="1" s="1"/>
  <c r="BQ5099" i="1" s="1"/>
  <c r="BN5101" i="1"/>
  <c r="BR5099" i="1" l="1"/>
  <c r="BO5101" i="1"/>
  <c r="BP5100" i="1" s="1"/>
  <c r="BQ5100" i="1" s="1"/>
  <c r="BN5102" i="1"/>
  <c r="BR5100" i="1" l="1"/>
  <c r="BO5102" i="1"/>
  <c r="BP5101" i="1" s="1"/>
  <c r="BQ5101" i="1" s="1"/>
  <c r="BN5103" i="1"/>
  <c r="BR5101" i="1" l="1"/>
  <c r="BO5103" i="1"/>
  <c r="BP5102" i="1" s="1"/>
  <c r="BQ5102" i="1" s="1"/>
  <c r="BN5104" i="1"/>
  <c r="BR5102" i="1" l="1"/>
  <c r="BO5104" i="1"/>
  <c r="BP5103" i="1" s="1"/>
  <c r="BQ5103" i="1" s="1"/>
  <c r="BN5105" i="1"/>
  <c r="BR5103" i="1" l="1"/>
  <c r="BO5105" i="1"/>
  <c r="BP5104" i="1" s="1"/>
  <c r="BQ5104" i="1" s="1"/>
  <c r="BN5106" i="1"/>
  <c r="BR5104" i="1"/>
  <c r="BO5106" i="1" l="1"/>
  <c r="BP5105" i="1" s="1"/>
  <c r="BQ5105" i="1" s="1"/>
  <c r="BN5107" i="1"/>
  <c r="BR5105" i="1"/>
  <c r="BO5107" i="1" l="1"/>
  <c r="BP5106" i="1" s="1"/>
  <c r="BQ5106" i="1" s="1"/>
  <c r="BN5108" i="1"/>
  <c r="BR5106" i="1"/>
  <c r="BN5109" i="1" l="1"/>
  <c r="BO5108" i="1"/>
  <c r="BP5107" i="1" s="1"/>
  <c r="BQ5107" i="1" s="1"/>
  <c r="BR5107" i="1" l="1"/>
  <c r="BO5109" i="1"/>
  <c r="BN5110" i="1"/>
  <c r="BO5110" i="1" l="1"/>
  <c r="BP5109" i="1" s="1"/>
  <c r="BQ5109" i="1" s="1"/>
  <c r="BN5111" i="1"/>
  <c r="BP5108" i="1"/>
  <c r="BQ5108" i="1" l="1"/>
  <c r="BR5108" i="1"/>
  <c r="BR5109" i="1"/>
  <c r="BO5111" i="1"/>
  <c r="BP5110" i="1" s="1"/>
  <c r="BQ5110" i="1" s="1"/>
  <c r="BN5112" i="1"/>
  <c r="BR5110" i="1"/>
  <c r="BO5112" i="1" l="1"/>
  <c r="BP5111" i="1" s="1"/>
  <c r="BQ5111" i="1" s="1"/>
  <c r="BN5113" i="1"/>
  <c r="BR5111" i="1"/>
  <c r="BO5113" i="1" l="1"/>
  <c r="BP5112" i="1" s="1"/>
  <c r="BQ5112" i="1" s="1"/>
  <c r="BN5114" i="1"/>
  <c r="BR5112" i="1"/>
  <c r="BO5114" i="1" l="1"/>
  <c r="BP5113" i="1" s="1"/>
  <c r="BQ5113" i="1" s="1"/>
  <c r="BN5115" i="1"/>
  <c r="BR5113" i="1" l="1"/>
  <c r="BO5115" i="1"/>
  <c r="BP5114" i="1" s="1"/>
  <c r="BQ5114" i="1" s="1"/>
  <c r="BN5116" i="1"/>
  <c r="BR5114" i="1" l="1"/>
  <c r="BO5116" i="1"/>
  <c r="BP5115" i="1" s="1"/>
  <c r="BQ5115" i="1" s="1"/>
  <c r="BN5117" i="1"/>
  <c r="BR5115" i="1" l="1"/>
  <c r="BO5117" i="1"/>
  <c r="BP5116" i="1" s="1"/>
  <c r="BQ5116" i="1" s="1"/>
  <c r="BN5118" i="1"/>
  <c r="BR5116" i="1" l="1"/>
  <c r="BO5118" i="1"/>
  <c r="BP5117" i="1" s="1"/>
  <c r="BQ5117" i="1" s="1"/>
  <c r="BN5119" i="1"/>
  <c r="BR5117" i="1" l="1"/>
  <c r="BO5119" i="1"/>
  <c r="BP5118" i="1" s="1"/>
  <c r="BQ5118" i="1" s="1"/>
  <c r="BN5120" i="1"/>
  <c r="BR5118" i="1" l="1"/>
  <c r="BO5120" i="1"/>
  <c r="BP5119" i="1" s="1"/>
  <c r="BQ5119" i="1" s="1"/>
  <c r="BN5121" i="1"/>
  <c r="BR5119" i="1" l="1"/>
  <c r="BO5121" i="1"/>
  <c r="BP5120" i="1" s="1"/>
  <c r="BQ5120" i="1" s="1"/>
  <c r="BN5122" i="1"/>
  <c r="BR5120" i="1" l="1"/>
  <c r="BO5122" i="1"/>
  <c r="BP5121" i="1" s="1"/>
  <c r="BQ5121" i="1" s="1"/>
  <c r="BN5123" i="1"/>
  <c r="BR5121" i="1" l="1"/>
  <c r="BO5123" i="1"/>
  <c r="BP5122" i="1" s="1"/>
  <c r="BQ5122" i="1" s="1"/>
  <c r="BN5124" i="1"/>
  <c r="BR5122" i="1" l="1"/>
  <c r="BO5124" i="1"/>
  <c r="BP5123" i="1" s="1"/>
  <c r="BQ5123" i="1" s="1"/>
  <c r="BN5125" i="1"/>
  <c r="BR5123" i="1" l="1"/>
  <c r="BO5125" i="1"/>
  <c r="BP5124" i="1" s="1"/>
  <c r="BQ5124" i="1" s="1"/>
  <c r="BN5126" i="1"/>
  <c r="BR5124" i="1" l="1"/>
  <c r="BO5126" i="1"/>
  <c r="BP5125" i="1" s="1"/>
  <c r="BQ5125" i="1" s="1"/>
  <c r="BN5127" i="1"/>
  <c r="BR5125" i="1" l="1"/>
  <c r="BO5127" i="1"/>
  <c r="BP5126" i="1" s="1"/>
  <c r="BQ5126" i="1" s="1"/>
  <c r="BN5128" i="1"/>
  <c r="BR5126" i="1"/>
  <c r="BO5128" i="1" l="1"/>
  <c r="BP5127" i="1" s="1"/>
  <c r="BQ5127" i="1" s="1"/>
  <c r="BN5129" i="1"/>
  <c r="BR5127" i="1"/>
  <c r="BO5129" i="1" l="1"/>
  <c r="BP5128" i="1" s="1"/>
  <c r="BQ5128" i="1" s="1"/>
  <c r="BN5130" i="1"/>
  <c r="BR5128" i="1"/>
  <c r="BO5130" i="1" l="1"/>
  <c r="BP5129" i="1" s="1"/>
  <c r="BQ5129" i="1" s="1"/>
  <c r="BN5131" i="1"/>
  <c r="BR5129" i="1"/>
  <c r="BO5131" i="1" l="1"/>
  <c r="BP5130" i="1" s="1"/>
  <c r="BQ5130" i="1" s="1"/>
  <c r="BN5132" i="1"/>
  <c r="BR5130" i="1"/>
  <c r="BO5132" i="1" l="1"/>
  <c r="BP5131" i="1" s="1"/>
  <c r="BQ5131" i="1" s="1"/>
  <c r="BN5133" i="1"/>
  <c r="BR5131" i="1"/>
  <c r="BO5133" i="1" l="1"/>
  <c r="BP5132" i="1" s="1"/>
  <c r="BQ5132" i="1" s="1"/>
  <c r="BN5134" i="1"/>
  <c r="BR5132" i="1"/>
  <c r="BO5134" i="1" l="1"/>
  <c r="BP5133" i="1" s="1"/>
  <c r="BQ5133" i="1" s="1"/>
  <c r="BN5135" i="1"/>
  <c r="BR5133" i="1"/>
  <c r="BO5135" i="1" l="1"/>
  <c r="BP5134" i="1" s="1"/>
  <c r="BQ5134" i="1" s="1"/>
  <c r="BN5136" i="1"/>
  <c r="BR5134" i="1"/>
  <c r="BO5136" i="1" l="1"/>
  <c r="BP5135" i="1" s="1"/>
  <c r="BQ5135" i="1" s="1"/>
  <c r="BN5137" i="1"/>
  <c r="BR5135" i="1"/>
  <c r="BO5137" i="1" l="1"/>
  <c r="BP5136" i="1" s="1"/>
  <c r="BQ5136" i="1" s="1"/>
  <c r="BN5138" i="1"/>
  <c r="BR5136" i="1"/>
  <c r="BO5138" i="1" l="1"/>
  <c r="BP5137" i="1" s="1"/>
  <c r="BQ5137" i="1" s="1"/>
  <c r="BN5139" i="1"/>
  <c r="BR5137" i="1"/>
  <c r="BO5139" i="1" l="1"/>
  <c r="BP5138" i="1" s="1"/>
  <c r="BQ5138" i="1" s="1"/>
  <c r="BN5140" i="1"/>
  <c r="BR5138" i="1"/>
  <c r="BO5140" i="1" l="1"/>
  <c r="BP5139" i="1" s="1"/>
  <c r="BQ5139" i="1" s="1"/>
  <c r="BN5141" i="1"/>
  <c r="BR5139" i="1"/>
  <c r="BO5141" i="1" l="1"/>
  <c r="BP5140" i="1" s="1"/>
  <c r="BQ5140" i="1" s="1"/>
  <c r="BN5142" i="1"/>
  <c r="BR5140" i="1"/>
  <c r="BO5142" i="1" l="1"/>
  <c r="BP5141" i="1" s="1"/>
  <c r="BQ5141" i="1" s="1"/>
  <c r="BN5143" i="1"/>
  <c r="BR5141" i="1"/>
  <c r="BO5143" i="1" l="1"/>
  <c r="BP5142" i="1" s="1"/>
  <c r="BQ5142" i="1" s="1"/>
  <c r="BN5144" i="1"/>
  <c r="BR5142" i="1"/>
  <c r="BN5145" i="1" l="1"/>
  <c r="BO5144" i="1"/>
  <c r="BP5143" i="1" s="1"/>
  <c r="BQ5143" i="1" s="1"/>
  <c r="BR5143" i="1" l="1"/>
  <c r="BO5145" i="1"/>
  <c r="BN5146" i="1"/>
  <c r="BO5146" i="1" l="1"/>
  <c r="BP5145" i="1" s="1"/>
  <c r="BQ5145" i="1" s="1"/>
  <c r="BN5147" i="1"/>
  <c r="BR5145" i="1"/>
  <c r="BP5144" i="1"/>
  <c r="BQ5144" i="1" l="1"/>
  <c r="BR5144" i="1"/>
  <c r="BO5147" i="1"/>
  <c r="BP5146" i="1" s="1"/>
  <c r="BQ5146" i="1" s="1"/>
  <c r="BN5148" i="1"/>
  <c r="BR5146" i="1" l="1"/>
  <c r="BO5148" i="1"/>
  <c r="BP5147" i="1" s="1"/>
  <c r="BQ5147" i="1" s="1"/>
  <c r="BN5149" i="1"/>
  <c r="BR5147" i="1" l="1"/>
  <c r="BO5149" i="1"/>
  <c r="BP5148" i="1" s="1"/>
  <c r="BQ5148" i="1" s="1"/>
  <c r="BN5150" i="1"/>
  <c r="BR5148" i="1" l="1"/>
  <c r="BO5150" i="1"/>
  <c r="BP5149" i="1" s="1"/>
  <c r="BQ5149" i="1" s="1"/>
  <c r="BN5151" i="1"/>
  <c r="BR5149" i="1" l="1"/>
  <c r="BO5151" i="1"/>
  <c r="BP5150" i="1" s="1"/>
  <c r="BQ5150" i="1" s="1"/>
  <c r="BN5152" i="1"/>
  <c r="BR5150" i="1" l="1"/>
  <c r="BO5152" i="1"/>
  <c r="BP5151" i="1" s="1"/>
  <c r="BQ5151" i="1" s="1"/>
  <c r="BN5153" i="1"/>
  <c r="BR5151" i="1" l="1"/>
  <c r="BO5153" i="1"/>
  <c r="BP5152" i="1" s="1"/>
  <c r="BQ5152" i="1" s="1"/>
  <c r="BN5154" i="1"/>
  <c r="BR5152" i="1" l="1"/>
  <c r="BO5154" i="1"/>
  <c r="BP5153" i="1" s="1"/>
  <c r="BQ5153" i="1" s="1"/>
  <c r="BN5155" i="1"/>
  <c r="BR5153" i="1" l="1"/>
  <c r="BO5155" i="1"/>
  <c r="BP5154" i="1" s="1"/>
  <c r="BQ5154" i="1" s="1"/>
  <c r="BN5156" i="1"/>
  <c r="BR5154" i="1" l="1"/>
  <c r="BO5156" i="1"/>
  <c r="BP5155" i="1" s="1"/>
  <c r="BQ5155" i="1" s="1"/>
  <c r="BN5157" i="1"/>
  <c r="BR5155" i="1" l="1"/>
  <c r="BO5157" i="1"/>
  <c r="BP5156" i="1" s="1"/>
  <c r="BQ5156" i="1" s="1"/>
  <c r="BN5158" i="1"/>
  <c r="BR5156" i="1" l="1"/>
  <c r="BO5158" i="1"/>
  <c r="BP5157" i="1" s="1"/>
  <c r="BQ5157" i="1" s="1"/>
  <c r="BN5159" i="1"/>
  <c r="BR5157" i="1" l="1"/>
  <c r="BO5159" i="1"/>
  <c r="BP5158" i="1" s="1"/>
  <c r="BQ5158" i="1" s="1"/>
  <c r="BN5160" i="1"/>
  <c r="BR5158" i="1"/>
  <c r="BO5160" i="1" l="1"/>
  <c r="BP5159" i="1" s="1"/>
  <c r="BQ5159" i="1" s="1"/>
  <c r="BN5161" i="1"/>
  <c r="BR5159" i="1"/>
  <c r="BO5161" i="1" l="1"/>
  <c r="BP5160" i="1" s="1"/>
  <c r="BQ5160" i="1" s="1"/>
  <c r="BN5162" i="1"/>
  <c r="BR5160" i="1"/>
  <c r="BO5162" i="1" l="1"/>
  <c r="BP5161" i="1" s="1"/>
  <c r="BQ5161" i="1" s="1"/>
  <c r="BN5163" i="1"/>
  <c r="BR5161" i="1"/>
  <c r="BO5163" i="1" l="1"/>
  <c r="BP5162" i="1" s="1"/>
  <c r="BQ5162" i="1" s="1"/>
  <c r="BN5164" i="1"/>
  <c r="BR5162" i="1" l="1"/>
  <c r="BO5164" i="1"/>
  <c r="BP5163" i="1" s="1"/>
  <c r="BQ5163" i="1" s="1"/>
  <c r="BN5165" i="1"/>
  <c r="BR5163" i="1" l="1"/>
  <c r="BO5165" i="1"/>
  <c r="BP5164" i="1" s="1"/>
  <c r="BQ5164" i="1" s="1"/>
  <c r="BN5166" i="1"/>
  <c r="BR5164" i="1" l="1"/>
  <c r="BO5166" i="1"/>
  <c r="BP5165" i="1" s="1"/>
  <c r="BQ5165" i="1" s="1"/>
  <c r="BN5167" i="1"/>
  <c r="BR5165" i="1" l="1"/>
  <c r="BO5167" i="1"/>
  <c r="BP5166" i="1" s="1"/>
  <c r="BQ5166" i="1" s="1"/>
  <c r="BN5168" i="1"/>
  <c r="BR5166" i="1" l="1"/>
  <c r="BO5168" i="1"/>
  <c r="BP5167" i="1" s="1"/>
  <c r="BQ5167" i="1" s="1"/>
  <c r="BN5169" i="1"/>
  <c r="BR5167" i="1" l="1"/>
  <c r="BO5169" i="1"/>
  <c r="BP5168" i="1" s="1"/>
  <c r="BQ5168" i="1" s="1"/>
  <c r="BN5170" i="1"/>
  <c r="BR5168" i="1" l="1"/>
  <c r="BO5170" i="1"/>
  <c r="BP5169" i="1" s="1"/>
  <c r="BQ5169" i="1" s="1"/>
  <c r="BN5171" i="1"/>
  <c r="BR5169" i="1" l="1"/>
  <c r="BO5171" i="1"/>
  <c r="BP5170" i="1" s="1"/>
  <c r="BQ5170" i="1" s="1"/>
  <c r="BN5172" i="1"/>
  <c r="BR5170" i="1" l="1"/>
  <c r="BO5172" i="1"/>
  <c r="BP5171" i="1" s="1"/>
  <c r="BQ5171" i="1" s="1"/>
  <c r="BN5173" i="1"/>
  <c r="BR5171" i="1" l="1"/>
  <c r="BO5173" i="1"/>
  <c r="BP5172" i="1" s="1"/>
  <c r="BQ5172" i="1" s="1"/>
  <c r="BN5174" i="1"/>
  <c r="BR5172" i="1" l="1"/>
  <c r="BO5174" i="1"/>
  <c r="BP5173" i="1" s="1"/>
  <c r="BQ5173" i="1" s="1"/>
  <c r="BN5175" i="1"/>
  <c r="BR5173" i="1" l="1"/>
  <c r="BO5175" i="1"/>
  <c r="BP5174" i="1" s="1"/>
  <c r="BQ5174" i="1" s="1"/>
  <c r="BN5176" i="1"/>
  <c r="BR5174" i="1" l="1"/>
  <c r="BO5176" i="1"/>
  <c r="BP5175" i="1" s="1"/>
  <c r="BQ5175" i="1" s="1"/>
  <c r="BN5177" i="1"/>
  <c r="BR5175" i="1" l="1"/>
  <c r="BO5177" i="1"/>
  <c r="BP5176" i="1" s="1"/>
  <c r="BQ5176" i="1" s="1"/>
  <c r="BN5178" i="1"/>
  <c r="BR5176" i="1"/>
  <c r="BO5178" i="1" l="1"/>
  <c r="BP5177" i="1" s="1"/>
  <c r="BQ5177" i="1" s="1"/>
  <c r="BN5179" i="1"/>
  <c r="BR5177" i="1"/>
  <c r="BO5179" i="1" l="1"/>
  <c r="BP5178" i="1" s="1"/>
  <c r="BQ5178" i="1" s="1"/>
  <c r="BN5180" i="1"/>
  <c r="BR5178" i="1"/>
  <c r="BO5180" i="1" l="1"/>
  <c r="BN5181" i="1"/>
  <c r="BP5179" i="1" l="1"/>
  <c r="BO5181" i="1"/>
  <c r="BN5182" i="1"/>
  <c r="BQ5179" i="1" l="1"/>
  <c r="BR5179" i="1"/>
  <c r="BO5182" i="1"/>
  <c r="BP5181" i="1" s="1"/>
  <c r="BQ5181" i="1" s="1"/>
  <c r="BN5183" i="1"/>
  <c r="BP5180" i="1"/>
  <c r="BQ5180" i="1" l="1"/>
  <c r="BR5180" i="1"/>
  <c r="BR5181" i="1"/>
  <c r="BO5183" i="1"/>
  <c r="BN5184" i="1"/>
  <c r="BO5184" i="1" l="1"/>
  <c r="BP5183" i="1" s="1"/>
  <c r="BQ5183" i="1" s="1"/>
  <c r="BN5185" i="1"/>
  <c r="BR5183" i="1"/>
  <c r="BP5182" i="1"/>
  <c r="BQ5182" i="1" l="1"/>
  <c r="BR5182" i="1"/>
  <c r="BO5185" i="1"/>
  <c r="BP5184" i="1" s="1"/>
  <c r="BQ5184" i="1" s="1"/>
  <c r="BN5186" i="1"/>
  <c r="BR5184" i="1" l="1"/>
  <c r="BO5186" i="1"/>
  <c r="BP5185" i="1" s="1"/>
  <c r="BQ5185" i="1" s="1"/>
  <c r="BN5187" i="1"/>
  <c r="BR5185" i="1" l="1"/>
  <c r="BO5187" i="1"/>
  <c r="BP5186" i="1" s="1"/>
  <c r="BQ5186" i="1" s="1"/>
  <c r="BN5188" i="1"/>
  <c r="BR5186" i="1" l="1"/>
  <c r="BO5188" i="1"/>
  <c r="BP5187" i="1" s="1"/>
  <c r="BQ5187" i="1" s="1"/>
  <c r="BN5189" i="1"/>
  <c r="BR5187" i="1" l="1"/>
  <c r="BO5189" i="1"/>
  <c r="BP5188" i="1" s="1"/>
  <c r="BQ5188" i="1" s="1"/>
  <c r="BN5190" i="1"/>
  <c r="BR5188" i="1" l="1"/>
  <c r="BO5190" i="1"/>
  <c r="BP5189" i="1" s="1"/>
  <c r="BQ5189" i="1" s="1"/>
  <c r="BN5191" i="1"/>
  <c r="BR5189" i="1" l="1"/>
  <c r="BO5191" i="1"/>
  <c r="BP5190" i="1" s="1"/>
  <c r="BQ5190" i="1" s="1"/>
  <c r="BN5192" i="1"/>
  <c r="BR5190" i="1" l="1"/>
  <c r="BO5192" i="1"/>
  <c r="BP5191" i="1" s="1"/>
  <c r="BQ5191" i="1" s="1"/>
  <c r="BN5193" i="1"/>
  <c r="BR5191" i="1"/>
  <c r="BO5193" i="1" l="1"/>
  <c r="BP5192" i="1" s="1"/>
  <c r="BQ5192" i="1" s="1"/>
  <c r="BN5194" i="1"/>
  <c r="BR5192" i="1"/>
  <c r="BO5194" i="1" l="1"/>
  <c r="BP5193" i="1" s="1"/>
  <c r="BQ5193" i="1" s="1"/>
  <c r="BN5195" i="1"/>
  <c r="BR5193" i="1"/>
  <c r="BO5195" i="1" l="1"/>
  <c r="BP5194" i="1" s="1"/>
  <c r="BQ5194" i="1" s="1"/>
  <c r="BN5196" i="1"/>
  <c r="BR5194" i="1"/>
  <c r="BO5196" i="1" l="1"/>
  <c r="BP5195" i="1" s="1"/>
  <c r="BQ5195" i="1" s="1"/>
  <c r="BN5197" i="1"/>
  <c r="BR5195" i="1"/>
  <c r="BO5197" i="1" l="1"/>
  <c r="BP5196" i="1" s="1"/>
  <c r="BQ5196" i="1" s="1"/>
  <c r="BN5198" i="1"/>
  <c r="BR5196" i="1"/>
  <c r="BO5198" i="1" l="1"/>
  <c r="BP5197" i="1" s="1"/>
  <c r="BQ5197" i="1" s="1"/>
  <c r="BN5199" i="1"/>
  <c r="BR5197" i="1"/>
  <c r="BO5199" i="1" l="1"/>
  <c r="BP5198" i="1" s="1"/>
  <c r="BQ5198" i="1" s="1"/>
  <c r="BN5200" i="1"/>
  <c r="BR5198" i="1"/>
  <c r="BO5200" i="1" l="1"/>
  <c r="BP5199" i="1" s="1"/>
  <c r="BQ5199" i="1" s="1"/>
  <c r="BN5201" i="1"/>
  <c r="BR5199" i="1"/>
  <c r="BO5201" i="1" l="1"/>
  <c r="BP5200" i="1" s="1"/>
  <c r="BQ5200" i="1" s="1"/>
  <c r="BN5202" i="1"/>
  <c r="BR5200" i="1"/>
  <c r="BO5202" i="1" l="1"/>
  <c r="BP5201" i="1" s="1"/>
  <c r="BQ5201" i="1" s="1"/>
  <c r="BN5203" i="1"/>
  <c r="BR5201" i="1"/>
  <c r="BO5203" i="1" l="1"/>
  <c r="BP5202" i="1" s="1"/>
  <c r="BQ5202" i="1" s="1"/>
  <c r="BN5204" i="1"/>
  <c r="BR5202" i="1"/>
  <c r="BN5205" i="1" l="1"/>
  <c r="BO5204" i="1"/>
  <c r="BP5203" i="1" s="1"/>
  <c r="BQ5203" i="1" s="1"/>
  <c r="BR5203" i="1" l="1"/>
  <c r="BO5205" i="1"/>
  <c r="BN5206" i="1"/>
  <c r="BO5206" i="1" l="1"/>
  <c r="BP5205" i="1" s="1"/>
  <c r="BQ5205" i="1" s="1"/>
  <c r="BN5207" i="1"/>
  <c r="BR5205" i="1"/>
  <c r="BP5204" i="1"/>
  <c r="BQ5204" i="1" l="1"/>
  <c r="BR5204" i="1"/>
  <c r="BO5207" i="1"/>
  <c r="BP5206" i="1" s="1"/>
  <c r="BQ5206" i="1" s="1"/>
  <c r="BN5208" i="1"/>
  <c r="BR5206" i="1" l="1"/>
  <c r="BO5208" i="1"/>
  <c r="BP5207" i="1" s="1"/>
  <c r="BQ5207" i="1" s="1"/>
  <c r="BN5209" i="1"/>
  <c r="BR5207" i="1" l="1"/>
  <c r="BO5209" i="1"/>
  <c r="BP5208" i="1" s="1"/>
  <c r="BQ5208" i="1" s="1"/>
  <c r="BN5210" i="1"/>
  <c r="BR5208" i="1" l="1"/>
  <c r="BO5210" i="1"/>
  <c r="BP5209" i="1" s="1"/>
  <c r="BQ5209" i="1" s="1"/>
  <c r="BN5211" i="1"/>
  <c r="BR5209" i="1" l="1"/>
  <c r="BO5211" i="1"/>
  <c r="BP5210" i="1" s="1"/>
  <c r="BQ5210" i="1" s="1"/>
  <c r="BN5212" i="1"/>
  <c r="BR5210" i="1" l="1"/>
  <c r="BN5213" i="1"/>
  <c r="BO5212" i="1"/>
  <c r="BP5211" i="1" s="1"/>
  <c r="BQ5211" i="1" s="1"/>
  <c r="BR5211" i="1" l="1"/>
  <c r="BO5213" i="1"/>
  <c r="BN5214" i="1"/>
  <c r="BN5215" i="1" l="1"/>
  <c r="BO5214" i="1"/>
  <c r="BP5213" i="1" s="1"/>
  <c r="BQ5213" i="1" s="1"/>
  <c r="BP5212" i="1"/>
  <c r="BR5213" i="1" l="1"/>
  <c r="BQ5212" i="1"/>
  <c r="BR5212" i="1"/>
  <c r="BO5215" i="1"/>
  <c r="BN5216" i="1"/>
  <c r="BO5216" i="1" l="1"/>
  <c r="BP5215" i="1" s="1"/>
  <c r="BQ5215" i="1" s="1"/>
  <c r="BN5217" i="1"/>
  <c r="BR5215" i="1"/>
  <c r="BP5214" i="1"/>
  <c r="BQ5214" i="1" l="1"/>
  <c r="BR5214" i="1"/>
  <c r="BO5217" i="1"/>
  <c r="BP5216" i="1" s="1"/>
  <c r="BQ5216" i="1" s="1"/>
  <c r="BN5218" i="1"/>
  <c r="BR5216" i="1"/>
  <c r="BO5218" i="1" l="1"/>
  <c r="BP5217" i="1" s="1"/>
  <c r="BQ5217" i="1" s="1"/>
  <c r="BN5219" i="1"/>
  <c r="BR5217" i="1"/>
  <c r="BO5219" i="1" l="1"/>
  <c r="BP5218" i="1" s="1"/>
  <c r="BQ5218" i="1" s="1"/>
  <c r="BN5220" i="1"/>
  <c r="BR5218" i="1" l="1"/>
  <c r="BO5220" i="1"/>
  <c r="BP5219" i="1" s="1"/>
  <c r="BQ5219" i="1" s="1"/>
  <c r="BN5221" i="1"/>
  <c r="BR5219" i="1" l="1"/>
  <c r="BN5222" i="1"/>
  <c r="BO5221" i="1"/>
  <c r="BP5220" i="1" s="1"/>
  <c r="BQ5220" i="1" s="1"/>
  <c r="BR5220" i="1" l="1"/>
  <c r="BO5222" i="1"/>
  <c r="BN5223" i="1"/>
  <c r="BO5223" i="1" l="1"/>
  <c r="BP5222" i="1" s="1"/>
  <c r="BQ5222" i="1" s="1"/>
  <c r="BN5224" i="1"/>
  <c r="BP5221" i="1"/>
  <c r="BQ5221" i="1" l="1"/>
  <c r="BR5221" i="1"/>
  <c r="BR5222" i="1"/>
  <c r="BO5224" i="1"/>
  <c r="BP5223" i="1" s="1"/>
  <c r="BQ5223" i="1" s="1"/>
  <c r="BN5225" i="1"/>
  <c r="BR5223" i="1" l="1"/>
  <c r="BO5225" i="1"/>
  <c r="BP5224" i="1" s="1"/>
  <c r="BQ5224" i="1" s="1"/>
  <c r="BN5226" i="1"/>
  <c r="BR5224" i="1"/>
  <c r="BO5226" i="1" l="1"/>
  <c r="BP5225" i="1" s="1"/>
  <c r="BQ5225" i="1" s="1"/>
  <c r="BN5227" i="1"/>
  <c r="BR5225" i="1"/>
  <c r="BO5227" i="1" l="1"/>
  <c r="BP5226" i="1" s="1"/>
  <c r="BQ5226" i="1" s="1"/>
  <c r="BN5228" i="1"/>
  <c r="BR5226" i="1" l="1"/>
  <c r="BO5228" i="1"/>
  <c r="BP5227" i="1" s="1"/>
  <c r="BQ5227" i="1" s="1"/>
  <c r="BN5229" i="1"/>
  <c r="BR5227" i="1" l="1"/>
  <c r="BO5229" i="1"/>
  <c r="BP5228" i="1" s="1"/>
  <c r="BQ5228" i="1" s="1"/>
  <c r="BN5230" i="1"/>
  <c r="BR5228" i="1" l="1"/>
  <c r="BN5231" i="1"/>
  <c r="BO5230" i="1"/>
  <c r="BP5229" i="1" s="1"/>
  <c r="BQ5229" i="1" s="1"/>
  <c r="BR5229" i="1" l="1"/>
  <c r="BO5231" i="1"/>
  <c r="BN5232" i="1"/>
  <c r="BO5232" i="1" l="1"/>
  <c r="BP5231" i="1" s="1"/>
  <c r="BQ5231" i="1" s="1"/>
  <c r="BN5233" i="1"/>
  <c r="BR5231" i="1"/>
  <c r="BP5230" i="1"/>
  <c r="BQ5230" i="1" l="1"/>
  <c r="BR5230" i="1"/>
  <c r="BO5233" i="1"/>
  <c r="BP5232" i="1" s="1"/>
  <c r="BQ5232" i="1" s="1"/>
  <c r="BN5234" i="1"/>
  <c r="BR5232" i="1" l="1"/>
  <c r="BO5234" i="1"/>
  <c r="BP5233" i="1" s="1"/>
  <c r="BQ5233" i="1" s="1"/>
  <c r="BN5235" i="1"/>
  <c r="BR5233" i="1" l="1"/>
  <c r="BO5235" i="1"/>
  <c r="BP5234" i="1" s="1"/>
  <c r="BQ5234" i="1" s="1"/>
  <c r="BN5236" i="1"/>
  <c r="BR5234" i="1" l="1"/>
  <c r="BO5236" i="1"/>
  <c r="BP5235" i="1" s="1"/>
  <c r="BQ5235" i="1" s="1"/>
  <c r="BN5237" i="1"/>
  <c r="BR5235" i="1" l="1"/>
  <c r="BO5237" i="1"/>
  <c r="BP5236" i="1" s="1"/>
  <c r="BQ5236" i="1" s="1"/>
  <c r="BN5238" i="1"/>
  <c r="BR5236" i="1" l="1"/>
  <c r="BO5238" i="1"/>
  <c r="BP5237" i="1" s="1"/>
  <c r="BQ5237" i="1" s="1"/>
  <c r="BN5239" i="1"/>
  <c r="BR5237" i="1" l="1"/>
  <c r="BO5239" i="1"/>
  <c r="BP5238" i="1" s="1"/>
  <c r="BQ5238" i="1" s="1"/>
  <c r="BN5240" i="1"/>
  <c r="BR5238" i="1" l="1"/>
  <c r="BO5240" i="1"/>
  <c r="BP5239" i="1" s="1"/>
  <c r="BQ5239" i="1" s="1"/>
  <c r="BN5241" i="1"/>
  <c r="BR5239" i="1" l="1"/>
  <c r="BO5241" i="1"/>
  <c r="BP5240" i="1" s="1"/>
  <c r="BQ5240" i="1" s="1"/>
  <c r="BN5242" i="1"/>
  <c r="BR5240" i="1" l="1"/>
  <c r="BN5243" i="1"/>
  <c r="BO5242" i="1"/>
  <c r="BP5241" i="1" s="1"/>
  <c r="BQ5241" i="1" s="1"/>
  <c r="BR5241" i="1" l="1"/>
  <c r="BO5243" i="1"/>
  <c r="BN5244" i="1"/>
  <c r="BO5244" i="1" l="1"/>
  <c r="BP5243" i="1" s="1"/>
  <c r="BQ5243" i="1" s="1"/>
  <c r="BN5245" i="1"/>
  <c r="BR5243" i="1"/>
  <c r="BP5242" i="1"/>
  <c r="BQ5242" i="1" l="1"/>
  <c r="BR5242" i="1"/>
  <c r="BO5245" i="1"/>
  <c r="BP5244" i="1" s="1"/>
  <c r="BQ5244" i="1" s="1"/>
  <c r="BN5246" i="1"/>
  <c r="BR5244" i="1" l="1"/>
  <c r="BN5247" i="1"/>
  <c r="BO5246" i="1"/>
  <c r="BP5245" i="1" s="1"/>
  <c r="BQ5245" i="1" s="1"/>
  <c r="BR5245" i="1" l="1"/>
  <c r="BO5247" i="1"/>
  <c r="BN5248" i="1"/>
  <c r="BO5248" i="1" l="1"/>
  <c r="BP5247" i="1" s="1"/>
  <c r="BQ5247" i="1" s="1"/>
  <c r="BN5249" i="1"/>
  <c r="BR5247" i="1"/>
  <c r="BP5246" i="1"/>
  <c r="BQ5246" i="1" l="1"/>
  <c r="BR5246" i="1"/>
  <c r="BO5249" i="1"/>
  <c r="BP5248" i="1" s="1"/>
  <c r="BQ5248" i="1" s="1"/>
  <c r="BN5250" i="1"/>
  <c r="BR5248" i="1" l="1"/>
  <c r="BO5250" i="1"/>
  <c r="BP5249" i="1" s="1"/>
  <c r="BQ5249" i="1" s="1"/>
  <c r="BN5251" i="1"/>
  <c r="BR5249" i="1" l="1"/>
  <c r="BO5251" i="1"/>
  <c r="BP5250" i="1" s="1"/>
  <c r="BQ5250" i="1" s="1"/>
  <c r="BN5252" i="1"/>
  <c r="BR5250" i="1" l="1"/>
  <c r="BO5252" i="1"/>
  <c r="BP5251" i="1" s="1"/>
  <c r="BQ5251" i="1" s="1"/>
  <c r="BN5253" i="1"/>
  <c r="BR5251" i="1" l="1"/>
  <c r="BO5253" i="1"/>
  <c r="BP5252" i="1" s="1"/>
  <c r="BQ5252" i="1" s="1"/>
  <c r="BN5254" i="1"/>
  <c r="BR5252" i="1" l="1"/>
  <c r="BN5255" i="1"/>
  <c r="BO5254" i="1"/>
  <c r="BP5253" i="1" s="1"/>
  <c r="BQ5253" i="1" s="1"/>
  <c r="BR5253" i="1" l="1"/>
  <c r="BO5255" i="1"/>
  <c r="BN5256" i="1"/>
  <c r="BO5256" i="1" l="1"/>
  <c r="BP5255" i="1" s="1"/>
  <c r="BQ5255" i="1" s="1"/>
  <c r="BN5257" i="1"/>
  <c r="BP5254" i="1"/>
  <c r="BR5255" i="1" l="1"/>
  <c r="BQ5254" i="1"/>
  <c r="BR5254" i="1"/>
  <c r="BO5257" i="1"/>
  <c r="BP5256" i="1" s="1"/>
  <c r="BQ5256" i="1" s="1"/>
  <c r="BN5258" i="1"/>
  <c r="BR5256" i="1" l="1"/>
  <c r="BO5258" i="1"/>
  <c r="BP5257" i="1" s="1"/>
  <c r="BQ5257" i="1" s="1"/>
  <c r="BN5259" i="1"/>
  <c r="BR5257" i="1" l="1"/>
  <c r="BO5259" i="1"/>
  <c r="BP5258" i="1" s="1"/>
  <c r="BQ5258" i="1" s="1"/>
  <c r="BN5260" i="1"/>
  <c r="BR5258" i="1" l="1"/>
  <c r="BO5260" i="1"/>
  <c r="BP5259" i="1" s="1"/>
  <c r="BQ5259" i="1" s="1"/>
  <c r="BN5261" i="1"/>
  <c r="BR5259" i="1" l="1"/>
  <c r="BO5261" i="1"/>
  <c r="BP5260" i="1" s="1"/>
  <c r="BQ5260" i="1" s="1"/>
  <c r="BN5262" i="1"/>
  <c r="BR5260" i="1" l="1"/>
  <c r="BO5262" i="1"/>
  <c r="BP5261" i="1" s="1"/>
  <c r="BQ5261" i="1" s="1"/>
  <c r="BN5263" i="1"/>
  <c r="BR5261" i="1"/>
  <c r="BO5263" i="1" l="1"/>
  <c r="BP5262" i="1" s="1"/>
  <c r="BQ5262" i="1" s="1"/>
  <c r="BN5264" i="1"/>
  <c r="BR5262" i="1"/>
  <c r="BO5264" i="1" l="1"/>
  <c r="BP5263" i="1" s="1"/>
  <c r="BQ5263" i="1" s="1"/>
  <c r="BN5265" i="1"/>
  <c r="BR5263" i="1"/>
  <c r="BO5265" i="1" l="1"/>
  <c r="BP5264" i="1" s="1"/>
  <c r="BQ5264" i="1" s="1"/>
  <c r="BN5266" i="1"/>
  <c r="BR5264" i="1" l="1"/>
  <c r="BO5266" i="1"/>
  <c r="BP5265" i="1" s="1"/>
  <c r="BQ5265" i="1" s="1"/>
  <c r="BN5267" i="1"/>
  <c r="BR5265" i="1"/>
  <c r="BO5267" i="1" l="1"/>
  <c r="BP5266" i="1" s="1"/>
  <c r="BQ5266" i="1" s="1"/>
  <c r="BN5268" i="1"/>
  <c r="BR5266" i="1"/>
  <c r="BO5268" i="1" l="1"/>
  <c r="BP5267" i="1" s="1"/>
  <c r="BQ5267" i="1" s="1"/>
  <c r="BN5269" i="1"/>
  <c r="BR5267" i="1" l="1"/>
  <c r="BO5269" i="1"/>
  <c r="BP5268" i="1" s="1"/>
  <c r="BQ5268" i="1" s="1"/>
  <c r="BN5270" i="1"/>
  <c r="BR5268" i="1"/>
  <c r="BO5270" i="1" l="1"/>
  <c r="BP5269" i="1" s="1"/>
  <c r="BQ5269" i="1" s="1"/>
  <c r="BN5271" i="1"/>
  <c r="BR5269" i="1" l="1"/>
  <c r="BO5271" i="1"/>
  <c r="BP5270" i="1" s="1"/>
  <c r="BQ5270" i="1" s="1"/>
  <c r="BN5272" i="1"/>
  <c r="BR5270" i="1"/>
  <c r="BO5272" i="1" l="1"/>
  <c r="BP5271" i="1" s="1"/>
  <c r="BQ5271" i="1" s="1"/>
  <c r="BN5273" i="1"/>
  <c r="BR5271" i="1"/>
  <c r="BO5273" i="1" l="1"/>
  <c r="BP5272" i="1" s="1"/>
  <c r="BQ5272" i="1" s="1"/>
  <c r="BN5274" i="1"/>
  <c r="BR5272" i="1"/>
  <c r="BO5274" i="1" l="1"/>
  <c r="BP5273" i="1" s="1"/>
  <c r="BQ5273" i="1" s="1"/>
  <c r="BN5275" i="1"/>
  <c r="BR5273" i="1" l="1"/>
  <c r="BO5275" i="1"/>
  <c r="BP5274" i="1" s="1"/>
  <c r="BQ5274" i="1" s="1"/>
  <c r="BN5276" i="1"/>
  <c r="BR5274" i="1" l="1"/>
  <c r="BO5276" i="1"/>
  <c r="BP5275" i="1" s="1"/>
  <c r="BQ5275" i="1" s="1"/>
  <c r="BN5277" i="1"/>
  <c r="BR5275" i="1" l="1"/>
  <c r="BO5277" i="1"/>
  <c r="BP5276" i="1" s="1"/>
  <c r="BQ5276" i="1" s="1"/>
  <c r="BN5278" i="1"/>
  <c r="BR5276" i="1" l="1"/>
  <c r="BO5278" i="1"/>
  <c r="BP5277" i="1" s="1"/>
  <c r="BQ5277" i="1" s="1"/>
  <c r="BN5279" i="1"/>
  <c r="BR5277" i="1" l="1"/>
  <c r="BO5279" i="1"/>
  <c r="BP5278" i="1" s="1"/>
  <c r="BQ5278" i="1" s="1"/>
  <c r="BN5280" i="1"/>
  <c r="BR5278" i="1"/>
  <c r="BO5280" i="1" l="1"/>
  <c r="BP5279" i="1" s="1"/>
  <c r="BQ5279" i="1" s="1"/>
  <c r="BN5281" i="1"/>
  <c r="BR5279" i="1"/>
  <c r="BN5282" i="1" l="1"/>
  <c r="BO5281" i="1"/>
  <c r="BP5280" i="1" s="1"/>
  <c r="BQ5280" i="1" s="1"/>
  <c r="BR5280" i="1" l="1"/>
  <c r="BO5282" i="1"/>
  <c r="BN5283" i="1"/>
  <c r="BO5283" i="1" l="1"/>
  <c r="BP5282" i="1" s="1"/>
  <c r="BQ5282" i="1" s="1"/>
  <c r="BN5284" i="1"/>
  <c r="BR5282" i="1"/>
  <c r="BP5281" i="1"/>
  <c r="BQ5281" i="1" l="1"/>
  <c r="BR5281" i="1"/>
  <c r="BO5284" i="1"/>
  <c r="BP5283" i="1" s="1"/>
  <c r="BQ5283" i="1" s="1"/>
  <c r="BN5285" i="1"/>
  <c r="BR5283" i="1" l="1"/>
  <c r="BO5285" i="1"/>
  <c r="BP5284" i="1" s="1"/>
  <c r="BQ5284" i="1" s="1"/>
  <c r="BN5286" i="1"/>
  <c r="BR5284" i="1" l="1"/>
  <c r="BO5286" i="1"/>
  <c r="BP5285" i="1" s="1"/>
  <c r="BQ5285" i="1" s="1"/>
  <c r="BN5287" i="1"/>
  <c r="BR5285" i="1"/>
  <c r="BO5287" i="1" l="1"/>
  <c r="BP5286" i="1" s="1"/>
  <c r="BQ5286" i="1" s="1"/>
  <c r="BN5288" i="1"/>
  <c r="BR5286" i="1"/>
  <c r="BO5288" i="1" l="1"/>
  <c r="BP5287" i="1" s="1"/>
  <c r="BQ5287" i="1" s="1"/>
  <c r="BN5289" i="1"/>
  <c r="BR5287" i="1"/>
  <c r="BO5289" i="1" l="1"/>
  <c r="BP5288" i="1" s="1"/>
  <c r="BQ5288" i="1" s="1"/>
  <c r="BN5290" i="1"/>
  <c r="BR5288" i="1"/>
  <c r="BN5291" i="1" l="1"/>
  <c r="BO5290" i="1"/>
  <c r="BP5289" i="1" s="1"/>
  <c r="BQ5289" i="1" s="1"/>
  <c r="BR5289" i="1" l="1"/>
  <c r="BO5291" i="1"/>
  <c r="BN5292" i="1"/>
  <c r="BO5292" i="1" l="1"/>
  <c r="BP5291" i="1" s="1"/>
  <c r="BQ5291" i="1" s="1"/>
  <c r="BN5293" i="1"/>
  <c r="BR5291" i="1"/>
  <c r="BP5290" i="1"/>
  <c r="BQ5290" i="1" l="1"/>
  <c r="BR5290" i="1"/>
  <c r="BO5293" i="1"/>
  <c r="BP5292" i="1" s="1"/>
  <c r="BQ5292" i="1" s="1"/>
  <c r="BN5294" i="1"/>
  <c r="BR5292" i="1" l="1"/>
  <c r="BO5294" i="1"/>
  <c r="BP5293" i="1" s="1"/>
  <c r="BQ5293" i="1" s="1"/>
  <c r="BN5295" i="1"/>
  <c r="BR5293" i="1"/>
  <c r="BO5295" i="1" l="1"/>
  <c r="BP5294" i="1" s="1"/>
  <c r="BQ5294" i="1" s="1"/>
  <c r="BN5296" i="1"/>
  <c r="BR5294" i="1"/>
  <c r="BO5296" i="1" l="1"/>
  <c r="BP5295" i="1" s="1"/>
  <c r="BQ5295" i="1" s="1"/>
  <c r="BN5297" i="1"/>
  <c r="BR5295" i="1"/>
  <c r="BO5297" i="1" l="1"/>
  <c r="BP5296" i="1" s="1"/>
  <c r="BQ5296" i="1" s="1"/>
  <c r="BN5298" i="1"/>
  <c r="BR5296" i="1" l="1"/>
  <c r="BO5298" i="1"/>
  <c r="BP5297" i="1" s="1"/>
  <c r="BQ5297" i="1" s="1"/>
  <c r="BN5299" i="1"/>
  <c r="BR5297" i="1"/>
  <c r="BO5299" i="1" l="1"/>
  <c r="BP5298" i="1" s="1"/>
  <c r="BQ5298" i="1" s="1"/>
  <c r="BN5300" i="1"/>
  <c r="BR5298" i="1"/>
  <c r="BO5300" i="1" l="1"/>
  <c r="BP5299" i="1" s="1"/>
  <c r="BQ5299" i="1" s="1"/>
  <c r="BN5301" i="1"/>
  <c r="BR5299" i="1"/>
  <c r="BO5301" i="1" l="1"/>
  <c r="BP5300" i="1" s="1"/>
  <c r="BQ5300" i="1" s="1"/>
  <c r="BN5302" i="1"/>
  <c r="BR5300" i="1"/>
  <c r="BO5302" i="1" l="1"/>
  <c r="BP5301" i="1" s="1"/>
  <c r="BQ5301" i="1" s="1"/>
  <c r="BN5303" i="1"/>
  <c r="BR5301" i="1"/>
  <c r="BO5303" i="1" l="1"/>
  <c r="BP5302" i="1" s="1"/>
  <c r="BQ5302" i="1" s="1"/>
  <c r="BN5304" i="1"/>
  <c r="BR5302" i="1"/>
  <c r="BO5304" i="1" l="1"/>
  <c r="BP5303" i="1" s="1"/>
  <c r="BQ5303" i="1" s="1"/>
  <c r="BN5305" i="1"/>
  <c r="BR5303" i="1" l="1"/>
  <c r="BO5305" i="1"/>
  <c r="BP5304" i="1" s="1"/>
  <c r="BQ5304" i="1" s="1"/>
  <c r="BN5306" i="1"/>
  <c r="BR5304" i="1" l="1"/>
  <c r="BO5306" i="1"/>
  <c r="BP5305" i="1" s="1"/>
  <c r="BQ5305" i="1" s="1"/>
  <c r="BN5307" i="1"/>
  <c r="BR5305" i="1"/>
  <c r="BO5307" i="1" l="1"/>
  <c r="BP5306" i="1" s="1"/>
  <c r="BQ5306" i="1" s="1"/>
  <c r="BN5308" i="1"/>
  <c r="BR5306" i="1"/>
  <c r="BO5308" i="1" l="1"/>
  <c r="BP5307" i="1" s="1"/>
  <c r="BQ5307" i="1" s="1"/>
  <c r="BN5309" i="1"/>
  <c r="BR5307" i="1"/>
  <c r="BO5309" i="1" l="1"/>
  <c r="BP5308" i="1" s="1"/>
  <c r="BQ5308" i="1" s="1"/>
  <c r="BN5310" i="1"/>
  <c r="BR5308" i="1"/>
  <c r="BO5310" i="1" l="1"/>
  <c r="BP5309" i="1" s="1"/>
  <c r="BQ5309" i="1" s="1"/>
  <c r="BN5311" i="1"/>
  <c r="BR5309" i="1" l="1"/>
  <c r="BO5311" i="1"/>
  <c r="BP5310" i="1" s="1"/>
  <c r="BQ5310" i="1" s="1"/>
  <c r="BN5312" i="1"/>
  <c r="BR5310" i="1"/>
  <c r="BO5312" i="1" l="1"/>
  <c r="BP5311" i="1" s="1"/>
  <c r="BQ5311" i="1" s="1"/>
  <c r="BN5313" i="1"/>
  <c r="BR5311" i="1"/>
  <c r="BO5313" i="1" l="1"/>
  <c r="BP5312" i="1" s="1"/>
  <c r="BQ5312" i="1" s="1"/>
  <c r="BN5314" i="1"/>
  <c r="BR5312" i="1" l="1"/>
  <c r="BO5314" i="1"/>
  <c r="BP5313" i="1" s="1"/>
  <c r="BQ5313" i="1" s="1"/>
  <c r="BN5315" i="1"/>
  <c r="BR5313" i="1"/>
  <c r="BO5315" i="1" l="1"/>
  <c r="BP5314" i="1" s="1"/>
  <c r="BQ5314" i="1" s="1"/>
  <c r="BN5316" i="1"/>
  <c r="BR5314" i="1"/>
  <c r="BN5317" i="1" l="1"/>
  <c r="BO5316" i="1"/>
  <c r="BP5315" i="1" s="1"/>
  <c r="BQ5315" i="1" s="1"/>
  <c r="BR5315" i="1"/>
  <c r="BO5317" i="1" l="1"/>
  <c r="BN5318" i="1"/>
  <c r="BO5318" i="1" l="1"/>
  <c r="BP5317" i="1" s="1"/>
  <c r="BQ5317" i="1" s="1"/>
  <c r="BN5319" i="1"/>
  <c r="BR5317" i="1"/>
  <c r="BP5316" i="1"/>
  <c r="BQ5316" i="1" l="1"/>
  <c r="BR5316" i="1"/>
  <c r="BO5319" i="1"/>
  <c r="BP5318" i="1" s="1"/>
  <c r="BQ5318" i="1" s="1"/>
  <c r="BN5320" i="1"/>
  <c r="BR5318" i="1"/>
  <c r="BN5321" i="1" l="1"/>
  <c r="BO5320" i="1"/>
  <c r="BP5319" i="1" s="1"/>
  <c r="BQ5319" i="1" s="1"/>
  <c r="BR5319" i="1"/>
  <c r="BO5321" i="1" l="1"/>
  <c r="BN5322" i="1"/>
  <c r="BO5322" i="1" l="1"/>
  <c r="BP5321" i="1" s="1"/>
  <c r="BQ5321" i="1" s="1"/>
  <c r="BN5323" i="1"/>
  <c r="BR5321" i="1"/>
  <c r="BP5320" i="1"/>
  <c r="BQ5320" i="1" l="1"/>
  <c r="BR5320" i="1"/>
  <c r="BO5323" i="1"/>
  <c r="BP5322" i="1" s="1"/>
  <c r="BQ5322" i="1" s="1"/>
  <c r="BN5324" i="1"/>
  <c r="BR5322" i="1" l="1"/>
  <c r="BO5324" i="1"/>
  <c r="BP5323" i="1" s="1"/>
  <c r="BQ5323" i="1" s="1"/>
  <c r="BN5325" i="1"/>
  <c r="BR5323" i="1"/>
  <c r="BO5325" i="1" l="1"/>
  <c r="BP5324" i="1" s="1"/>
  <c r="BQ5324" i="1" s="1"/>
  <c r="BN5326" i="1"/>
  <c r="BR5324" i="1"/>
  <c r="BO5326" i="1" l="1"/>
  <c r="BP5325" i="1" s="1"/>
  <c r="BQ5325" i="1" s="1"/>
  <c r="BN5327" i="1"/>
  <c r="BR5325" i="1"/>
  <c r="BO5327" i="1" l="1"/>
  <c r="BP5326" i="1" s="1"/>
  <c r="BQ5326" i="1" s="1"/>
  <c r="BN5328" i="1"/>
  <c r="BR5326" i="1"/>
  <c r="BO5328" i="1" l="1"/>
  <c r="BP5327" i="1" s="1"/>
  <c r="BQ5327" i="1" s="1"/>
  <c r="BN5329" i="1"/>
  <c r="BR5327" i="1" l="1"/>
  <c r="BO5329" i="1"/>
  <c r="BP5328" i="1" s="1"/>
  <c r="BQ5328" i="1" s="1"/>
  <c r="BN5330" i="1"/>
  <c r="BR5328" i="1"/>
  <c r="BN5331" i="1" l="1"/>
  <c r="BO5330" i="1"/>
  <c r="BP5329" i="1" s="1"/>
  <c r="BQ5329" i="1" s="1"/>
  <c r="BR5329" i="1" l="1"/>
  <c r="BO5331" i="1"/>
  <c r="BN5332" i="1"/>
  <c r="BO5332" i="1" l="1"/>
  <c r="BP5331" i="1" s="1"/>
  <c r="BQ5331" i="1" s="1"/>
  <c r="BN5333" i="1"/>
  <c r="BR5331" i="1"/>
  <c r="BP5330" i="1"/>
  <c r="BQ5330" i="1" l="1"/>
  <c r="BR5330" i="1"/>
  <c r="BO5333" i="1"/>
  <c r="BP5332" i="1" s="1"/>
  <c r="BQ5332" i="1" s="1"/>
  <c r="BN5334" i="1"/>
  <c r="BR5332" i="1"/>
  <c r="BO5334" i="1" l="1"/>
  <c r="BP5333" i="1" s="1"/>
  <c r="BQ5333" i="1" s="1"/>
  <c r="BN5335" i="1"/>
  <c r="BR5333" i="1"/>
  <c r="BO5335" i="1" l="1"/>
  <c r="BP5334" i="1" s="1"/>
  <c r="BQ5334" i="1" s="1"/>
  <c r="BN5336" i="1"/>
  <c r="BR5334" i="1"/>
  <c r="BO5336" i="1" l="1"/>
  <c r="BP5335" i="1" s="1"/>
  <c r="BQ5335" i="1" s="1"/>
  <c r="BN5337" i="1"/>
  <c r="BR5335" i="1"/>
  <c r="BO5337" i="1" l="1"/>
  <c r="BP5336" i="1" s="1"/>
  <c r="BQ5336" i="1" s="1"/>
  <c r="BN5338" i="1"/>
  <c r="BR5336" i="1"/>
  <c r="BO5338" i="1" l="1"/>
  <c r="BP5337" i="1" s="1"/>
  <c r="BQ5337" i="1" s="1"/>
  <c r="BN5339" i="1"/>
  <c r="BR5337" i="1"/>
  <c r="BO5339" i="1" l="1"/>
  <c r="BP5338" i="1" s="1"/>
  <c r="BQ5338" i="1" s="1"/>
  <c r="BN5340" i="1"/>
  <c r="BR5338" i="1"/>
  <c r="BO5340" i="1" l="1"/>
  <c r="BP5339" i="1" s="1"/>
  <c r="BQ5339" i="1" s="1"/>
  <c r="BN5341" i="1"/>
  <c r="BR5339" i="1"/>
  <c r="BN5342" i="1" l="1"/>
  <c r="BO5341" i="1"/>
  <c r="BP5340" i="1" s="1"/>
  <c r="BQ5340" i="1" s="1"/>
  <c r="BR5340" i="1"/>
  <c r="BO5342" i="1" l="1"/>
  <c r="BN5343" i="1"/>
  <c r="BO5343" i="1" l="1"/>
  <c r="BP5342" i="1" s="1"/>
  <c r="BQ5342" i="1" s="1"/>
  <c r="BN5344" i="1"/>
  <c r="BR5342" i="1"/>
  <c r="BP5341" i="1"/>
  <c r="BQ5341" i="1" l="1"/>
  <c r="BR5341" i="1"/>
  <c r="BO5344" i="1"/>
  <c r="BP5343" i="1" s="1"/>
  <c r="BQ5343" i="1" s="1"/>
  <c r="BN5345" i="1"/>
  <c r="BR5343" i="1"/>
  <c r="BO5345" i="1" l="1"/>
  <c r="BP5344" i="1" s="1"/>
  <c r="BQ5344" i="1" s="1"/>
  <c r="BN5346" i="1"/>
  <c r="BR5344" i="1"/>
  <c r="BO5346" i="1" l="1"/>
  <c r="BP5345" i="1" s="1"/>
  <c r="BQ5345" i="1" s="1"/>
  <c r="BN5347" i="1"/>
  <c r="BR5345" i="1"/>
  <c r="BO5347" i="1" l="1"/>
  <c r="BP5346" i="1" s="1"/>
  <c r="BQ5346" i="1" s="1"/>
  <c r="BN5348" i="1"/>
  <c r="BR5346" i="1"/>
  <c r="BO5348" i="1" l="1"/>
  <c r="BP5347" i="1" s="1"/>
  <c r="BQ5347" i="1" s="1"/>
  <c r="BN5349" i="1"/>
  <c r="BR5347" i="1" l="1"/>
  <c r="BO5349" i="1"/>
  <c r="BP5348" i="1" s="1"/>
  <c r="BQ5348" i="1" s="1"/>
  <c r="BN5350" i="1"/>
  <c r="BR5348" i="1"/>
  <c r="BO5350" i="1" l="1"/>
  <c r="BP5349" i="1" s="1"/>
  <c r="BQ5349" i="1" s="1"/>
  <c r="BN5351" i="1"/>
  <c r="BR5349" i="1" l="1"/>
  <c r="BN5352" i="1"/>
  <c r="BO5351" i="1"/>
  <c r="BP5350" i="1" s="1"/>
  <c r="BQ5350" i="1" s="1"/>
  <c r="BR5350" i="1" l="1"/>
  <c r="BO5352" i="1"/>
  <c r="BN5353" i="1"/>
  <c r="BO5353" i="1" l="1"/>
  <c r="BP5352" i="1" s="1"/>
  <c r="BQ5352" i="1" s="1"/>
  <c r="BN5354" i="1"/>
  <c r="BR5352" i="1"/>
  <c r="BP5351" i="1"/>
  <c r="BQ5351" i="1" l="1"/>
  <c r="BR5351" i="1"/>
  <c r="BO5354" i="1"/>
  <c r="BP5353" i="1" s="1"/>
  <c r="BQ5353" i="1" s="1"/>
  <c r="BN5355" i="1"/>
  <c r="BR5353" i="1"/>
  <c r="BO5355" i="1" l="1"/>
  <c r="BP5354" i="1" s="1"/>
  <c r="BQ5354" i="1" s="1"/>
  <c r="BN5356" i="1"/>
  <c r="BR5354" i="1"/>
  <c r="BO5356" i="1" l="1"/>
  <c r="BP5355" i="1" s="1"/>
  <c r="BQ5355" i="1" s="1"/>
  <c r="BN5357" i="1"/>
  <c r="BR5355" i="1"/>
  <c r="BO5357" i="1" l="1"/>
  <c r="BP5356" i="1" s="1"/>
  <c r="BQ5356" i="1" s="1"/>
  <c r="BN5358" i="1"/>
  <c r="BR5356" i="1"/>
  <c r="BO5358" i="1" l="1"/>
  <c r="BP5357" i="1" s="1"/>
  <c r="BQ5357" i="1" s="1"/>
  <c r="BN5359" i="1"/>
  <c r="BR5357" i="1"/>
  <c r="BO5359" i="1" l="1"/>
  <c r="BP5358" i="1" s="1"/>
  <c r="BQ5358" i="1" s="1"/>
  <c r="BN5360" i="1"/>
  <c r="BR5358" i="1"/>
  <c r="BO5360" i="1" l="1"/>
  <c r="BP5359" i="1" s="1"/>
  <c r="BQ5359" i="1" s="1"/>
  <c r="BN5361" i="1"/>
  <c r="BR5359" i="1"/>
  <c r="BO5361" i="1" l="1"/>
  <c r="BP5360" i="1" s="1"/>
  <c r="BQ5360" i="1" s="1"/>
  <c r="BN5362" i="1"/>
  <c r="BR5360" i="1"/>
  <c r="BO5362" i="1" l="1"/>
  <c r="BP5361" i="1" s="1"/>
  <c r="BQ5361" i="1" s="1"/>
  <c r="BN5363" i="1"/>
  <c r="BR5361" i="1"/>
  <c r="BO5363" i="1" l="1"/>
  <c r="BP5362" i="1" s="1"/>
  <c r="BQ5362" i="1" s="1"/>
  <c r="BN5364" i="1"/>
  <c r="BR5362" i="1"/>
  <c r="BO5364" i="1" l="1"/>
  <c r="BP5363" i="1" s="1"/>
  <c r="BQ5363" i="1" s="1"/>
  <c r="BN5365" i="1"/>
  <c r="BR5363" i="1"/>
  <c r="BO5365" i="1" l="1"/>
  <c r="BP5364" i="1" s="1"/>
  <c r="BQ5364" i="1" s="1"/>
  <c r="BN5366" i="1"/>
  <c r="BR5364" i="1"/>
  <c r="BO5366" i="1" l="1"/>
  <c r="BP5365" i="1" s="1"/>
  <c r="BQ5365" i="1" s="1"/>
  <c r="BN5367" i="1"/>
  <c r="BR5365" i="1"/>
  <c r="BO5367" i="1" l="1"/>
  <c r="BP5366" i="1" s="1"/>
  <c r="BQ5366" i="1" s="1"/>
  <c r="BN5368" i="1"/>
  <c r="BR5366" i="1"/>
  <c r="BO5368" i="1" l="1"/>
  <c r="BP5367" i="1" s="1"/>
  <c r="BQ5367" i="1" s="1"/>
  <c r="BN5369" i="1"/>
  <c r="BR5367" i="1"/>
  <c r="BN5370" i="1" l="1"/>
  <c r="BO5369" i="1"/>
  <c r="BP5368" i="1" s="1"/>
  <c r="BQ5368" i="1" s="1"/>
  <c r="BR5368" i="1"/>
  <c r="BO5370" i="1" l="1"/>
  <c r="BN5371" i="1"/>
  <c r="BO5371" i="1" l="1"/>
  <c r="BP5370" i="1" s="1"/>
  <c r="BQ5370" i="1" s="1"/>
  <c r="BN5372" i="1"/>
  <c r="BR5370" i="1"/>
  <c r="BP5369" i="1"/>
  <c r="BQ5369" i="1" l="1"/>
  <c r="BR5369" i="1"/>
  <c r="BO5372" i="1"/>
  <c r="BP5371" i="1" s="1"/>
  <c r="BQ5371" i="1" s="1"/>
  <c r="BN5373" i="1"/>
  <c r="BR5371" i="1"/>
  <c r="BO5373" i="1" l="1"/>
  <c r="BP5372" i="1" s="1"/>
  <c r="BQ5372" i="1" s="1"/>
  <c r="BN5374" i="1"/>
  <c r="BR5372" i="1"/>
  <c r="BN5375" i="1" l="1"/>
  <c r="BO5374" i="1"/>
  <c r="BP5373" i="1" l="1"/>
  <c r="BO5375" i="1"/>
  <c r="BN5376" i="1"/>
  <c r="BQ5373" i="1" l="1"/>
  <c r="BR5373" i="1"/>
  <c r="BO5376" i="1"/>
  <c r="BN5377" i="1"/>
  <c r="BP5374" i="1"/>
  <c r="BQ5374" i="1" l="1"/>
  <c r="BR5374" i="1"/>
  <c r="BO5377" i="1"/>
  <c r="BP5376" i="1" s="1"/>
  <c r="BQ5376" i="1" s="1"/>
  <c r="BN5378" i="1"/>
  <c r="BP5375" i="1"/>
  <c r="BR5376" i="1" l="1"/>
  <c r="BQ5375" i="1"/>
  <c r="BR5375" i="1"/>
  <c r="BN5379" i="1"/>
  <c r="BO5378" i="1"/>
  <c r="BP5377" i="1" l="1"/>
  <c r="BO5379" i="1"/>
  <c r="BN5380" i="1"/>
  <c r="BQ5377" i="1" l="1"/>
  <c r="BR5377" i="1"/>
  <c r="BN5381" i="1"/>
  <c r="BO5380" i="1"/>
  <c r="BP5378" i="1"/>
  <c r="BQ5378" i="1" l="1"/>
  <c r="BR5378" i="1"/>
  <c r="BP5379" i="1"/>
  <c r="BO5381" i="1"/>
  <c r="BN5382" i="1"/>
  <c r="BQ5379" i="1" l="1"/>
  <c r="BR5379" i="1"/>
  <c r="BO5382" i="1"/>
  <c r="BP5381" i="1" s="1"/>
  <c r="BQ5381" i="1" s="1"/>
  <c r="BN5383" i="1"/>
  <c r="BP5380" i="1"/>
  <c r="BR5381" i="1" l="1"/>
  <c r="BQ5380" i="1"/>
  <c r="BR5380" i="1"/>
  <c r="BO5383" i="1"/>
  <c r="BP5382" i="1" s="1"/>
  <c r="BQ5382" i="1" s="1"/>
  <c r="BN5384" i="1"/>
  <c r="BR5382" i="1" l="1"/>
  <c r="BO5384" i="1"/>
  <c r="BP5383" i="1" s="1"/>
  <c r="BQ5383" i="1" s="1"/>
  <c r="BN5385" i="1"/>
  <c r="BR5383" i="1" l="1"/>
  <c r="BO5385" i="1"/>
  <c r="BP5384" i="1" s="1"/>
  <c r="BQ5384" i="1" s="1"/>
  <c r="BN5386" i="1"/>
  <c r="BR5384" i="1" l="1"/>
  <c r="BO5386" i="1"/>
  <c r="BP5385" i="1" s="1"/>
  <c r="BQ5385" i="1" s="1"/>
  <c r="BN5387" i="1"/>
  <c r="BR5385" i="1" l="1"/>
  <c r="BO5387" i="1"/>
  <c r="BP5386" i="1" s="1"/>
  <c r="BQ5386" i="1" s="1"/>
  <c r="BN5388" i="1"/>
  <c r="BR5386" i="1" l="1"/>
  <c r="BO5388" i="1"/>
  <c r="BP5387" i="1" s="1"/>
  <c r="BQ5387" i="1" s="1"/>
  <c r="BN5389" i="1"/>
  <c r="BR5387" i="1" l="1"/>
  <c r="BO5389" i="1"/>
  <c r="BP5388" i="1" s="1"/>
  <c r="BQ5388" i="1" s="1"/>
  <c r="BN5390" i="1"/>
  <c r="BR5388" i="1" l="1"/>
  <c r="BO5390" i="1"/>
  <c r="BP5389" i="1" s="1"/>
  <c r="BQ5389" i="1" s="1"/>
  <c r="BN5391" i="1"/>
  <c r="BR5389" i="1" l="1"/>
  <c r="BO5391" i="1"/>
  <c r="BP5390" i="1" s="1"/>
  <c r="BQ5390" i="1" s="1"/>
  <c r="BN5392" i="1"/>
  <c r="BR5390" i="1" l="1"/>
  <c r="BO5392" i="1"/>
  <c r="BP5391" i="1" s="1"/>
  <c r="BQ5391" i="1" s="1"/>
  <c r="BN5393" i="1"/>
  <c r="BR5391" i="1" l="1"/>
  <c r="BO5393" i="1"/>
  <c r="BP5392" i="1" s="1"/>
  <c r="BQ5392" i="1" s="1"/>
  <c r="BN5394" i="1"/>
  <c r="BR5392" i="1" l="1"/>
  <c r="BO5394" i="1"/>
  <c r="BP5393" i="1" s="1"/>
  <c r="BQ5393" i="1" s="1"/>
  <c r="BN5395" i="1"/>
  <c r="BR5393" i="1" l="1"/>
  <c r="BO5395" i="1"/>
  <c r="BP5394" i="1" s="1"/>
  <c r="BQ5394" i="1" s="1"/>
  <c r="BN5396" i="1"/>
  <c r="BR5394" i="1" l="1"/>
  <c r="BO5396" i="1"/>
  <c r="BP5395" i="1" s="1"/>
  <c r="BQ5395" i="1" s="1"/>
  <c r="BN5397" i="1"/>
  <c r="BR5395" i="1" l="1"/>
  <c r="BO5397" i="1"/>
  <c r="BP5396" i="1" s="1"/>
  <c r="BQ5396" i="1" s="1"/>
  <c r="BN5398" i="1"/>
  <c r="BR5396" i="1" l="1"/>
  <c r="BO5398" i="1"/>
  <c r="BP5397" i="1" s="1"/>
  <c r="BQ5397" i="1" s="1"/>
  <c r="BN5399" i="1"/>
  <c r="BR5397" i="1" l="1"/>
  <c r="BO5399" i="1"/>
  <c r="BP5398" i="1" s="1"/>
  <c r="BQ5398" i="1" s="1"/>
  <c r="BN5400" i="1"/>
  <c r="BR5398" i="1" l="1"/>
  <c r="BO5400" i="1"/>
  <c r="BP5399" i="1" s="1"/>
  <c r="BQ5399" i="1" s="1"/>
  <c r="BN5401" i="1"/>
  <c r="BR5399" i="1" l="1"/>
  <c r="BO5401" i="1"/>
  <c r="BP5400" i="1" s="1"/>
  <c r="BQ5400" i="1" s="1"/>
  <c r="BN5402" i="1"/>
  <c r="BR5400" i="1" l="1"/>
  <c r="BO5402" i="1"/>
  <c r="BP5401" i="1" s="1"/>
  <c r="BQ5401" i="1" s="1"/>
  <c r="BN5403" i="1"/>
  <c r="BR5401" i="1" l="1"/>
  <c r="BO5403" i="1"/>
  <c r="BP5402" i="1" s="1"/>
  <c r="BQ5402" i="1" s="1"/>
  <c r="BN5404" i="1"/>
  <c r="BR5402" i="1" l="1"/>
  <c r="BO5404" i="1"/>
  <c r="BP5403" i="1" s="1"/>
  <c r="BQ5403" i="1" s="1"/>
  <c r="BN5405" i="1"/>
  <c r="BR5403" i="1" l="1"/>
  <c r="BO5405" i="1"/>
  <c r="BP5404" i="1" s="1"/>
  <c r="BQ5404" i="1" s="1"/>
  <c r="BN5406" i="1"/>
  <c r="BR5404" i="1" l="1"/>
  <c r="BO5406" i="1"/>
  <c r="BP5405" i="1" s="1"/>
  <c r="BQ5405" i="1" s="1"/>
  <c r="BN5407" i="1"/>
  <c r="BR5405" i="1" l="1"/>
  <c r="BO5407" i="1"/>
  <c r="BP5406" i="1" s="1"/>
  <c r="BQ5406" i="1" s="1"/>
  <c r="BN5408" i="1"/>
  <c r="BR5406" i="1" l="1"/>
  <c r="BO5408" i="1"/>
  <c r="BP5407" i="1" s="1"/>
  <c r="BQ5407" i="1" s="1"/>
  <c r="BN5409" i="1"/>
  <c r="BR5407" i="1" l="1"/>
  <c r="BO5409" i="1"/>
  <c r="BP5408" i="1" s="1"/>
  <c r="BQ5408" i="1" s="1"/>
  <c r="BN5410" i="1"/>
  <c r="BR5408" i="1" l="1"/>
  <c r="BO5410" i="1"/>
  <c r="BP5409" i="1" s="1"/>
  <c r="BQ5409" i="1" s="1"/>
  <c r="BN5411" i="1"/>
  <c r="BR5409" i="1" l="1"/>
  <c r="BO5411" i="1"/>
  <c r="BP5410" i="1" s="1"/>
  <c r="BQ5410" i="1" s="1"/>
  <c r="BN5412" i="1"/>
  <c r="BR5410" i="1"/>
  <c r="BO5412" i="1" l="1"/>
  <c r="BP5411" i="1" s="1"/>
  <c r="BQ5411" i="1" s="1"/>
  <c r="BN5413" i="1"/>
  <c r="BR5411" i="1"/>
  <c r="BO5413" i="1" l="1"/>
  <c r="BP5412" i="1" s="1"/>
  <c r="BQ5412" i="1" s="1"/>
  <c r="BN5414" i="1"/>
  <c r="BR5412" i="1"/>
  <c r="BN5415" i="1" l="1"/>
  <c r="BO5414" i="1"/>
  <c r="BP5413" i="1" s="1"/>
  <c r="BQ5413" i="1" s="1"/>
  <c r="BR5413" i="1"/>
  <c r="BO5415" i="1" l="1"/>
  <c r="BN5416" i="1"/>
  <c r="BO5416" i="1" l="1"/>
  <c r="BP5415" i="1" s="1"/>
  <c r="BQ5415" i="1" s="1"/>
  <c r="BN5417" i="1"/>
  <c r="BR5415" i="1"/>
  <c r="BP5414" i="1"/>
  <c r="BQ5414" i="1" l="1"/>
  <c r="BR5414" i="1"/>
  <c r="BO5417" i="1"/>
  <c r="BP5416" i="1" s="1"/>
  <c r="BQ5416" i="1" s="1"/>
  <c r="BN5418" i="1"/>
  <c r="BR5416" i="1"/>
  <c r="BO5418" i="1" l="1"/>
  <c r="BP5417" i="1" s="1"/>
  <c r="BQ5417" i="1" s="1"/>
  <c r="BN5419" i="1"/>
  <c r="BR5417" i="1"/>
  <c r="BO5419" i="1" l="1"/>
  <c r="BP5418" i="1" s="1"/>
  <c r="BQ5418" i="1" s="1"/>
  <c r="BN5420" i="1"/>
  <c r="BR5418" i="1" l="1"/>
  <c r="BO5420" i="1"/>
  <c r="BP5419" i="1" s="1"/>
  <c r="BQ5419" i="1" s="1"/>
  <c r="BN5421" i="1"/>
  <c r="BR5419" i="1"/>
  <c r="BO5421" i="1" l="1"/>
  <c r="BP5420" i="1" s="1"/>
  <c r="BQ5420" i="1" s="1"/>
  <c r="BN5422" i="1"/>
  <c r="BR5420" i="1"/>
  <c r="BN5423" i="1" l="1"/>
  <c r="BO5422" i="1"/>
  <c r="BP5421" i="1" s="1"/>
  <c r="BQ5421" i="1" s="1"/>
  <c r="BR5421" i="1" l="1"/>
  <c r="BN5424" i="1"/>
  <c r="BO5423" i="1"/>
  <c r="BN5425" i="1" l="1"/>
  <c r="BO5424" i="1"/>
  <c r="BP5422" i="1"/>
  <c r="BQ5422" i="1" l="1"/>
  <c r="BR5422" i="1"/>
  <c r="BO5425" i="1"/>
  <c r="BN5426" i="1"/>
  <c r="BP5423" i="1"/>
  <c r="BQ5423" i="1" l="1"/>
  <c r="BR5423" i="1"/>
  <c r="BN5427" i="1"/>
  <c r="BO5426" i="1"/>
  <c r="BP5425" i="1" s="1"/>
  <c r="BQ5425" i="1" s="1"/>
  <c r="BP5424" i="1"/>
  <c r="BR5425" i="1" l="1"/>
  <c r="BQ5424" i="1"/>
  <c r="BR5424" i="1"/>
  <c r="BO5427" i="1"/>
  <c r="BN5428" i="1"/>
  <c r="BO5428" i="1" l="1"/>
  <c r="BP5427" i="1" s="1"/>
  <c r="BQ5427" i="1" s="1"/>
  <c r="BN5429" i="1"/>
  <c r="BR5427" i="1"/>
  <c r="BP5426" i="1"/>
  <c r="BQ5426" i="1" l="1"/>
  <c r="BR5426" i="1"/>
  <c r="BO5429" i="1"/>
  <c r="BP5428" i="1" s="1"/>
  <c r="BQ5428" i="1" s="1"/>
  <c r="BN5430" i="1"/>
  <c r="BR5428" i="1"/>
  <c r="BO5430" i="1" l="1"/>
  <c r="BP5429" i="1" s="1"/>
  <c r="BQ5429" i="1" s="1"/>
  <c r="BN5431" i="1"/>
  <c r="BR5429" i="1"/>
  <c r="BO5431" i="1" l="1"/>
  <c r="BP5430" i="1" s="1"/>
  <c r="BQ5430" i="1" s="1"/>
  <c r="BN5432" i="1"/>
  <c r="BR5430" i="1"/>
  <c r="BO5432" i="1" l="1"/>
  <c r="BP5431" i="1" s="1"/>
  <c r="BQ5431" i="1" s="1"/>
  <c r="BN5433" i="1"/>
  <c r="BR5431" i="1"/>
  <c r="BO5433" i="1" l="1"/>
  <c r="BP5432" i="1" s="1"/>
  <c r="BQ5432" i="1" s="1"/>
  <c r="BN5434" i="1"/>
  <c r="BR5432" i="1"/>
  <c r="BO5434" i="1" l="1"/>
  <c r="BP5433" i="1" s="1"/>
  <c r="BQ5433" i="1" s="1"/>
  <c r="BN5435" i="1"/>
  <c r="BR5433" i="1"/>
  <c r="BO5435" i="1" l="1"/>
  <c r="BP5434" i="1" s="1"/>
  <c r="BQ5434" i="1" s="1"/>
  <c r="BN5436" i="1"/>
  <c r="BR5434" i="1"/>
  <c r="BO5436" i="1" l="1"/>
  <c r="BP5435" i="1" s="1"/>
  <c r="BQ5435" i="1" s="1"/>
  <c r="BN5437" i="1"/>
  <c r="BR5435" i="1" l="1"/>
  <c r="BO5437" i="1"/>
  <c r="BP5436" i="1" s="1"/>
  <c r="BQ5436" i="1" s="1"/>
  <c r="BN5438" i="1"/>
  <c r="BR5436" i="1" l="1"/>
  <c r="BO5438" i="1"/>
  <c r="BP5437" i="1" s="1"/>
  <c r="BQ5437" i="1" s="1"/>
  <c r="BN5439" i="1"/>
  <c r="BR5437" i="1" l="1"/>
  <c r="BO5439" i="1"/>
  <c r="BP5438" i="1" s="1"/>
  <c r="BQ5438" i="1" s="1"/>
  <c r="BN5440" i="1"/>
  <c r="BR5438" i="1" l="1"/>
  <c r="BN5441" i="1"/>
  <c r="BO5440" i="1"/>
  <c r="BP5439" i="1" s="1"/>
  <c r="BQ5439" i="1" s="1"/>
  <c r="BR5439" i="1" l="1"/>
  <c r="BO5441" i="1"/>
  <c r="BN5442" i="1"/>
  <c r="BO5442" i="1" l="1"/>
  <c r="BP5441" i="1" s="1"/>
  <c r="BQ5441" i="1" s="1"/>
  <c r="BN5443" i="1"/>
  <c r="BP5440" i="1"/>
  <c r="BR5441" i="1" l="1"/>
  <c r="BQ5440" i="1"/>
  <c r="BR5440" i="1"/>
  <c r="BO5443" i="1"/>
  <c r="BP5442" i="1" s="1"/>
  <c r="BQ5442" i="1" s="1"/>
  <c r="BN5444" i="1"/>
  <c r="BR5442" i="1" l="1"/>
  <c r="BO5444" i="1"/>
  <c r="BP5443" i="1" s="1"/>
  <c r="BQ5443" i="1" s="1"/>
  <c r="BN5445" i="1"/>
  <c r="BR5443" i="1" l="1"/>
  <c r="BO5445" i="1"/>
  <c r="BP5444" i="1" s="1"/>
  <c r="BQ5444" i="1" s="1"/>
  <c r="BN5446" i="1"/>
  <c r="BR5444" i="1" l="1"/>
  <c r="BO5446" i="1"/>
  <c r="BP5445" i="1" s="1"/>
  <c r="BQ5445" i="1" s="1"/>
  <c r="BN5447" i="1"/>
  <c r="BR5445" i="1"/>
  <c r="BO5447" i="1" l="1"/>
  <c r="BP5446" i="1" s="1"/>
  <c r="BQ5446" i="1" s="1"/>
  <c r="BN5448" i="1"/>
  <c r="BR5446" i="1"/>
  <c r="BO5448" i="1" l="1"/>
  <c r="BP5447" i="1" s="1"/>
  <c r="BQ5447" i="1" s="1"/>
  <c r="BN5449" i="1"/>
  <c r="BR5447" i="1"/>
  <c r="BO5449" i="1" l="1"/>
  <c r="BP5448" i="1" s="1"/>
  <c r="BQ5448" i="1" s="1"/>
  <c r="BN5450" i="1"/>
  <c r="BR5448" i="1"/>
  <c r="BO5450" i="1" l="1"/>
  <c r="BP5449" i="1" s="1"/>
  <c r="BQ5449" i="1" s="1"/>
  <c r="BN5451" i="1"/>
  <c r="BR5449" i="1"/>
  <c r="BO5451" i="1" l="1"/>
  <c r="BP5450" i="1" s="1"/>
  <c r="BQ5450" i="1" s="1"/>
  <c r="BN5452" i="1"/>
  <c r="BR5450" i="1"/>
  <c r="BO5452" i="1" l="1"/>
  <c r="BP5451" i="1" s="1"/>
  <c r="BQ5451" i="1" s="1"/>
  <c r="BN5453" i="1"/>
  <c r="BR5451" i="1"/>
  <c r="BO5453" i="1" l="1"/>
  <c r="BP5452" i="1" s="1"/>
  <c r="BQ5452" i="1" s="1"/>
  <c r="BN5454" i="1"/>
  <c r="BR5452" i="1"/>
  <c r="BO5454" i="1" l="1"/>
  <c r="BP5453" i="1" s="1"/>
  <c r="BQ5453" i="1" s="1"/>
  <c r="BN5455" i="1"/>
  <c r="BR5453" i="1"/>
  <c r="BN5456" i="1" l="1"/>
  <c r="BO5455" i="1"/>
  <c r="BP5454" i="1" s="1"/>
  <c r="BQ5454" i="1" s="1"/>
  <c r="BR5454" i="1" l="1"/>
  <c r="BO5456" i="1"/>
  <c r="BN5457" i="1"/>
  <c r="BO5457" i="1" l="1"/>
  <c r="BP5456" i="1" s="1"/>
  <c r="BQ5456" i="1" s="1"/>
  <c r="BN5458" i="1"/>
  <c r="BP5455" i="1"/>
  <c r="BR5456" i="1" l="1"/>
  <c r="BQ5455" i="1"/>
  <c r="BR5455" i="1"/>
  <c r="BO5458" i="1"/>
  <c r="BP5457" i="1" s="1"/>
  <c r="BQ5457" i="1" s="1"/>
  <c r="BN5459" i="1"/>
  <c r="BR5457" i="1" l="1"/>
  <c r="BO5459" i="1"/>
  <c r="BP5458" i="1" s="1"/>
  <c r="BQ5458" i="1" s="1"/>
  <c r="BN5460" i="1"/>
  <c r="BR5458" i="1"/>
  <c r="BO5460" i="1" l="1"/>
  <c r="BP5459" i="1" s="1"/>
  <c r="BQ5459" i="1" s="1"/>
  <c r="BN5461" i="1"/>
  <c r="BR5459" i="1"/>
  <c r="BO5461" i="1" l="1"/>
  <c r="BP5460" i="1" s="1"/>
  <c r="BQ5460" i="1" s="1"/>
  <c r="BN5462" i="1"/>
  <c r="BR5460" i="1"/>
  <c r="BO5462" i="1" l="1"/>
  <c r="BP5461" i="1" s="1"/>
  <c r="BQ5461" i="1" s="1"/>
  <c r="BN5463" i="1"/>
  <c r="BR5461" i="1" l="1"/>
  <c r="BO5463" i="1"/>
  <c r="BP5462" i="1" s="1"/>
  <c r="BQ5462" i="1" s="1"/>
  <c r="BN5464" i="1"/>
  <c r="BR5462" i="1" l="1"/>
  <c r="BO5464" i="1"/>
  <c r="BP5463" i="1" s="1"/>
  <c r="BQ5463" i="1" s="1"/>
  <c r="BN5465" i="1"/>
  <c r="BR5463" i="1" l="1"/>
  <c r="BO5465" i="1"/>
  <c r="BP5464" i="1" s="1"/>
  <c r="BQ5464" i="1" s="1"/>
  <c r="BN5466" i="1"/>
  <c r="BR5464" i="1" l="1"/>
  <c r="BN5467" i="1"/>
  <c r="BO5466" i="1"/>
  <c r="BP5465" i="1" s="1"/>
  <c r="BQ5465" i="1" s="1"/>
  <c r="BR5465" i="1" l="1"/>
  <c r="BO5467" i="1"/>
  <c r="BN5468" i="1"/>
  <c r="BO5468" i="1" l="1"/>
  <c r="BP5467" i="1" s="1"/>
  <c r="BQ5467" i="1" s="1"/>
  <c r="BN5469" i="1"/>
  <c r="BR5467" i="1"/>
  <c r="BP5466" i="1"/>
  <c r="BQ5466" i="1" l="1"/>
  <c r="BR5466" i="1"/>
  <c r="BO5469" i="1"/>
  <c r="BP5468" i="1" s="1"/>
  <c r="BQ5468" i="1" s="1"/>
  <c r="BN5470" i="1"/>
  <c r="BR5468" i="1"/>
  <c r="BO5470" i="1" l="1"/>
  <c r="BP5469" i="1" s="1"/>
  <c r="BQ5469" i="1" s="1"/>
  <c r="BN5471" i="1"/>
  <c r="BR5469" i="1" l="1"/>
  <c r="BO5471" i="1"/>
  <c r="BP5470" i="1" s="1"/>
  <c r="BQ5470" i="1" s="1"/>
  <c r="BN5472" i="1"/>
  <c r="BR5470" i="1"/>
  <c r="BO5472" i="1" l="1"/>
  <c r="BP5471" i="1" s="1"/>
  <c r="BQ5471" i="1" s="1"/>
  <c r="BN5473" i="1"/>
  <c r="BR5471" i="1"/>
  <c r="BO5473" i="1" l="1"/>
  <c r="BP5472" i="1" s="1"/>
  <c r="BQ5472" i="1" s="1"/>
  <c r="BN5474" i="1"/>
  <c r="BR5472" i="1"/>
  <c r="BO5474" i="1" l="1"/>
  <c r="BP5473" i="1" s="1"/>
  <c r="BQ5473" i="1" s="1"/>
  <c r="BN5475" i="1"/>
  <c r="BR5473" i="1" l="1"/>
  <c r="BO5475" i="1"/>
  <c r="BP5474" i="1" s="1"/>
  <c r="BQ5474" i="1" s="1"/>
  <c r="BN5476" i="1"/>
  <c r="BR5474" i="1"/>
  <c r="BN5477" i="1" l="1"/>
  <c r="BO5476" i="1"/>
  <c r="BP5475" i="1" s="1"/>
  <c r="BQ5475" i="1" s="1"/>
  <c r="BR5475" i="1" l="1"/>
  <c r="BN5478" i="1"/>
  <c r="BO5477" i="1"/>
  <c r="BO5478" i="1" l="1"/>
  <c r="BN5479" i="1"/>
  <c r="BP5476" i="1"/>
  <c r="BQ5476" i="1" l="1"/>
  <c r="BR5476" i="1"/>
  <c r="BO5479" i="1"/>
  <c r="BP5478" i="1" s="1"/>
  <c r="BQ5478" i="1" s="1"/>
  <c r="BN5480" i="1"/>
  <c r="BR5478" i="1"/>
  <c r="BP5477" i="1"/>
  <c r="BQ5477" i="1" l="1"/>
  <c r="BR5477" i="1"/>
  <c r="BO5480" i="1"/>
  <c r="BP5479" i="1" s="1"/>
  <c r="BQ5479" i="1" s="1"/>
  <c r="BN5481" i="1"/>
  <c r="BR5479" i="1" l="1"/>
  <c r="BO5481" i="1"/>
  <c r="BP5480" i="1" s="1"/>
  <c r="BQ5480" i="1" s="1"/>
  <c r="BN5482" i="1"/>
  <c r="BR5480" i="1" l="1"/>
  <c r="BO5482" i="1"/>
  <c r="BP5481" i="1" s="1"/>
  <c r="BQ5481" i="1" s="1"/>
  <c r="BN5483" i="1"/>
  <c r="BR5481" i="1"/>
  <c r="BO5483" i="1" l="1"/>
  <c r="BP5482" i="1" s="1"/>
  <c r="BQ5482" i="1" s="1"/>
  <c r="BN5484" i="1"/>
  <c r="BR5482" i="1"/>
  <c r="BO5484" i="1" l="1"/>
  <c r="BP5483" i="1" s="1"/>
  <c r="BQ5483" i="1" s="1"/>
  <c r="BN5485" i="1"/>
  <c r="BR5483" i="1"/>
  <c r="BO5485" i="1" l="1"/>
  <c r="BP5484" i="1" s="1"/>
  <c r="BQ5484" i="1" s="1"/>
  <c r="BN5486" i="1"/>
  <c r="BR5484" i="1"/>
  <c r="BO5486" i="1" l="1"/>
  <c r="BP5485" i="1" s="1"/>
  <c r="BQ5485" i="1" s="1"/>
  <c r="BN5487" i="1"/>
  <c r="BR5485" i="1"/>
  <c r="BO5487" i="1" l="1"/>
  <c r="BP5486" i="1" s="1"/>
  <c r="BQ5486" i="1" s="1"/>
  <c r="BN5488" i="1"/>
  <c r="BR5486" i="1"/>
  <c r="BO5488" i="1" l="1"/>
  <c r="BP5487" i="1" s="1"/>
  <c r="BQ5487" i="1" s="1"/>
  <c r="BN5489" i="1"/>
  <c r="BR5487" i="1"/>
  <c r="BO5489" i="1" l="1"/>
  <c r="BP5488" i="1" s="1"/>
  <c r="BQ5488" i="1" s="1"/>
  <c r="BN5490" i="1"/>
  <c r="BR5488" i="1"/>
  <c r="BO5490" i="1" l="1"/>
  <c r="BP5489" i="1" s="1"/>
  <c r="BQ5489" i="1" s="1"/>
  <c r="BN5491" i="1"/>
  <c r="BR5489" i="1"/>
  <c r="BO5491" i="1" l="1"/>
  <c r="BP5490" i="1" s="1"/>
  <c r="BQ5490" i="1" s="1"/>
  <c r="BN5492" i="1"/>
  <c r="BR5490" i="1"/>
  <c r="BO5492" i="1" l="1"/>
  <c r="BP5491" i="1" s="1"/>
  <c r="BQ5491" i="1" s="1"/>
  <c r="BN5493" i="1"/>
  <c r="BR5491" i="1"/>
  <c r="BO5493" i="1" l="1"/>
  <c r="BP5492" i="1" s="1"/>
  <c r="BQ5492" i="1" s="1"/>
  <c r="BN5494" i="1"/>
  <c r="BR5492" i="1"/>
  <c r="BO5494" i="1" l="1"/>
  <c r="BP5493" i="1" s="1"/>
  <c r="BQ5493" i="1" s="1"/>
  <c r="BN5495" i="1"/>
  <c r="BR5493" i="1" l="1"/>
  <c r="BO5495" i="1"/>
  <c r="BP5494" i="1" s="1"/>
  <c r="BQ5494" i="1" s="1"/>
  <c r="BN5496" i="1"/>
  <c r="BR5494" i="1"/>
  <c r="BO5496" i="1" l="1"/>
  <c r="BP5495" i="1" s="1"/>
  <c r="BQ5495" i="1" s="1"/>
  <c r="BN5497" i="1"/>
  <c r="BR5495" i="1"/>
  <c r="BO5497" i="1" l="1"/>
  <c r="BP5496" i="1" s="1"/>
  <c r="BQ5496" i="1" s="1"/>
  <c r="BN5498" i="1"/>
  <c r="BR5496" i="1"/>
  <c r="BO5498" i="1" l="1"/>
  <c r="BP5497" i="1" s="1"/>
  <c r="BQ5497" i="1" s="1"/>
  <c r="BN5499" i="1"/>
  <c r="BR5497" i="1"/>
  <c r="BO5499" i="1" l="1"/>
  <c r="BP5498" i="1" s="1"/>
  <c r="BQ5498" i="1" s="1"/>
  <c r="BN5500" i="1"/>
  <c r="BR5498" i="1"/>
  <c r="BO5500" i="1" l="1"/>
  <c r="BP5499" i="1" s="1"/>
  <c r="BQ5499" i="1" s="1"/>
  <c r="BN5501" i="1"/>
  <c r="BR5499" i="1"/>
  <c r="BO5501" i="1" l="1"/>
  <c r="BP5500" i="1" s="1"/>
  <c r="BQ5500" i="1" s="1"/>
  <c r="BN5502" i="1"/>
  <c r="BR5500" i="1"/>
  <c r="BO5502" i="1" l="1"/>
  <c r="BP5501" i="1" s="1"/>
  <c r="BQ5501" i="1" s="1"/>
  <c r="BN5503" i="1"/>
  <c r="BR5501" i="1"/>
  <c r="BO5503" i="1" l="1"/>
  <c r="BP5502" i="1" s="1"/>
  <c r="BQ5502" i="1" s="1"/>
  <c r="BN5504" i="1"/>
  <c r="BR5502" i="1"/>
  <c r="BO5504" i="1" l="1"/>
  <c r="BP5503" i="1" s="1"/>
  <c r="BQ5503" i="1" s="1"/>
  <c r="BN5505" i="1"/>
  <c r="BR5503" i="1"/>
  <c r="BO5505" i="1" l="1"/>
  <c r="BP5504" i="1" s="1"/>
  <c r="BQ5504" i="1" s="1"/>
  <c r="BN5506" i="1"/>
  <c r="BR5504" i="1"/>
  <c r="BN5507" i="1" l="1"/>
  <c r="BO5506" i="1"/>
  <c r="BP5505" i="1" s="1"/>
  <c r="BQ5505" i="1" s="1"/>
  <c r="BR5505" i="1"/>
  <c r="BO5507" i="1" l="1"/>
  <c r="BN5508" i="1"/>
  <c r="BO5508" i="1" l="1"/>
  <c r="BP5507" i="1" s="1"/>
  <c r="BQ5507" i="1" s="1"/>
  <c r="BN5509" i="1"/>
  <c r="BR5507" i="1"/>
  <c r="BP5506" i="1"/>
  <c r="BQ5506" i="1" l="1"/>
  <c r="BR5506" i="1"/>
  <c r="BO5509" i="1"/>
  <c r="BP5508" i="1" s="1"/>
  <c r="BQ5508" i="1" s="1"/>
  <c r="BN5510" i="1"/>
  <c r="BR5508" i="1"/>
  <c r="BO5510" i="1" l="1"/>
  <c r="BP5509" i="1" s="1"/>
  <c r="BQ5509" i="1" s="1"/>
  <c r="BN5511" i="1"/>
  <c r="BR5509" i="1"/>
  <c r="BO5511" i="1" l="1"/>
  <c r="BP5510" i="1" s="1"/>
  <c r="BQ5510" i="1" s="1"/>
  <c r="BN5512" i="1"/>
  <c r="BR5510" i="1"/>
  <c r="BO5512" i="1" l="1"/>
  <c r="BP5511" i="1" s="1"/>
  <c r="BQ5511" i="1" s="1"/>
  <c r="BN5513" i="1"/>
  <c r="BR5511" i="1"/>
  <c r="BO5513" i="1" l="1"/>
  <c r="BP5512" i="1" s="1"/>
  <c r="BQ5512" i="1" s="1"/>
  <c r="BN5514" i="1"/>
  <c r="BR5512" i="1"/>
  <c r="BO5514" i="1" l="1"/>
  <c r="BP5513" i="1" s="1"/>
  <c r="BQ5513" i="1" s="1"/>
  <c r="BN5515" i="1"/>
  <c r="BR5513" i="1"/>
  <c r="BN5516" i="1" l="1"/>
  <c r="BO5515" i="1"/>
  <c r="BP5514" i="1" s="1"/>
  <c r="BQ5514" i="1" s="1"/>
  <c r="BR5514" i="1"/>
  <c r="BO5516" i="1" l="1"/>
  <c r="BN5517" i="1"/>
  <c r="BO5517" i="1" l="1"/>
  <c r="BP5516" i="1" s="1"/>
  <c r="BQ5516" i="1" s="1"/>
  <c r="BN5518" i="1"/>
  <c r="BR5516" i="1"/>
  <c r="BP5515" i="1"/>
  <c r="BQ5515" i="1" l="1"/>
  <c r="BR5515" i="1"/>
  <c r="BO5518" i="1"/>
  <c r="BP5517" i="1" s="1"/>
  <c r="BQ5517" i="1" s="1"/>
  <c r="BN5519" i="1"/>
  <c r="BR5517" i="1"/>
  <c r="BN5520" i="1" l="1"/>
  <c r="BO5519" i="1"/>
  <c r="BP5518" i="1" s="1"/>
  <c r="BQ5518" i="1" s="1"/>
  <c r="BR5518" i="1"/>
  <c r="BO5520" i="1" l="1"/>
  <c r="BN5521" i="1"/>
  <c r="BO5521" i="1" l="1"/>
  <c r="BP5520" i="1" s="1"/>
  <c r="BQ5520" i="1" s="1"/>
  <c r="BN5522" i="1"/>
  <c r="BR5520" i="1"/>
  <c r="BP5519" i="1"/>
  <c r="BQ5519" i="1" l="1"/>
  <c r="BR5519" i="1"/>
  <c r="BO5522" i="1"/>
  <c r="BP5521" i="1" s="1"/>
  <c r="BQ5521" i="1" s="1"/>
  <c r="BN5523" i="1"/>
  <c r="BR5521" i="1"/>
  <c r="BO5523" i="1" l="1"/>
  <c r="BP5522" i="1" s="1"/>
  <c r="BQ5522" i="1" s="1"/>
  <c r="BN5524" i="1"/>
  <c r="BR5522" i="1"/>
  <c r="BN5525" i="1" l="1"/>
  <c r="BO5524" i="1"/>
  <c r="BP5523" i="1" s="1"/>
  <c r="BQ5523" i="1" s="1"/>
  <c r="BR5523" i="1"/>
  <c r="BO5525" i="1" l="1"/>
  <c r="BN5526" i="1"/>
  <c r="BO5526" i="1" l="1"/>
  <c r="BP5525" i="1" s="1"/>
  <c r="BQ5525" i="1" s="1"/>
  <c r="BN5527" i="1"/>
  <c r="BR5525" i="1"/>
  <c r="BP5524" i="1"/>
  <c r="BQ5524" i="1" l="1"/>
  <c r="BR5524" i="1"/>
  <c r="BO5527" i="1"/>
  <c r="BP5526" i="1" s="1"/>
  <c r="BQ5526" i="1" s="1"/>
  <c r="BN5528" i="1"/>
  <c r="BR5526" i="1"/>
  <c r="BO5528" i="1" l="1"/>
  <c r="BP5527" i="1" s="1"/>
  <c r="BQ5527" i="1" s="1"/>
  <c r="BN5529" i="1"/>
  <c r="BR5527" i="1"/>
  <c r="BO5529" i="1" l="1"/>
  <c r="BP5528" i="1" s="1"/>
  <c r="BQ5528" i="1" s="1"/>
  <c r="BN5530" i="1"/>
  <c r="BR5528" i="1"/>
  <c r="BO5530" i="1" l="1"/>
  <c r="BP5529" i="1" s="1"/>
  <c r="BQ5529" i="1" s="1"/>
  <c r="BN5531" i="1"/>
  <c r="BR5529" i="1"/>
  <c r="BO5531" i="1" l="1"/>
  <c r="BP5530" i="1" s="1"/>
  <c r="BQ5530" i="1" s="1"/>
  <c r="BN5532" i="1"/>
  <c r="BR5530" i="1"/>
  <c r="BO5532" i="1" l="1"/>
  <c r="BP5531" i="1" s="1"/>
  <c r="BQ5531" i="1" s="1"/>
  <c r="BN5533" i="1"/>
  <c r="BR5531" i="1"/>
  <c r="BO5533" i="1" l="1"/>
  <c r="BP5532" i="1" s="1"/>
  <c r="BQ5532" i="1" s="1"/>
  <c r="BN5534" i="1"/>
  <c r="BR5532" i="1"/>
  <c r="BO5534" i="1" l="1"/>
  <c r="BP5533" i="1" s="1"/>
  <c r="BQ5533" i="1" s="1"/>
  <c r="BN5535" i="1"/>
  <c r="BR5533" i="1" l="1"/>
  <c r="BO5535" i="1"/>
  <c r="BP5534" i="1" s="1"/>
  <c r="BQ5534" i="1" s="1"/>
  <c r="BN5536" i="1"/>
  <c r="BR5534" i="1"/>
  <c r="BN5537" i="1" l="1"/>
  <c r="BO5536" i="1"/>
  <c r="BP5535" i="1" s="1"/>
  <c r="BQ5535" i="1" s="1"/>
  <c r="BR5535" i="1" l="1"/>
  <c r="BO5537" i="1"/>
  <c r="BN5538" i="1"/>
  <c r="BN5539" i="1" l="1"/>
  <c r="BO5538" i="1"/>
  <c r="BP5537" i="1" s="1"/>
  <c r="BQ5537" i="1" s="1"/>
  <c r="BP5536" i="1"/>
  <c r="BQ5536" i="1" l="1"/>
  <c r="BR5536" i="1"/>
  <c r="BR5537" i="1"/>
  <c r="BO5539" i="1"/>
  <c r="BN5540" i="1"/>
  <c r="BO5540" i="1" l="1"/>
  <c r="BP5539" i="1" s="1"/>
  <c r="BQ5539" i="1" s="1"/>
  <c r="BN5541" i="1"/>
  <c r="BR5539" i="1"/>
  <c r="BP5538" i="1"/>
  <c r="BQ5538" i="1" l="1"/>
  <c r="BR5538" i="1"/>
  <c r="BO5541" i="1"/>
  <c r="BP5540" i="1" s="1"/>
  <c r="BQ5540" i="1" s="1"/>
  <c r="BN5542" i="1"/>
  <c r="BR5540" i="1" l="1"/>
  <c r="BO5542" i="1"/>
  <c r="BP5541" i="1" s="1"/>
  <c r="BQ5541" i="1" s="1"/>
  <c r="BN5543" i="1"/>
  <c r="BR5541" i="1"/>
  <c r="BO5543" i="1" l="1"/>
  <c r="BP5542" i="1" s="1"/>
  <c r="BQ5542" i="1" s="1"/>
  <c r="BN5544" i="1"/>
  <c r="BR5542" i="1"/>
  <c r="BO5544" i="1" l="1"/>
  <c r="BP5543" i="1" s="1"/>
  <c r="BQ5543" i="1" s="1"/>
  <c r="BN5545" i="1"/>
  <c r="BR5543" i="1"/>
  <c r="BO5545" i="1" l="1"/>
  <c r="BP5544" i="1" s="1"/>
  <c r="BQ5544" i="1" s="1"/>
  <c r="BN5546" i="1"/>
  <c r="BR5544" i="1"/>
  <c r="BO5546" i="1" l="1"/>
  <c r="BP5545" i="1" s="1"/>
  <c r="BQ5545" i="1" s="1"/>
  <c r="BN5547" i="1"/>
  <c r="BR5545" i="1"/>
  <c r="BO5547" i="1" l="1"/>
  <c r="BP5546" i="1" s="1"/>
  <c r="BQ5546" i="1" s="1"/>
  <c r="BN5548" i="1"/>
  <c r="BR5546" i="1"/>
  <c r="BO5548" i="1" l="1"/>
  <c r="BP5547" i="1" s="1"/>
  <c r="BQ5547" i="1" s="1"/>
  <c r="BN5549" i="1"/>
  <c r="BR5547" i="1"/>
  <c r="BO5549" i="1" l="1"/>
  <c r="BP5548" i="1" s="1"/>
  <c r="BQ5548" i="1" s="1"/>
  <c r="BN5550" i="1"/>
  <c r="BR5548" i="1"/>
  <c r="BO5550" i="1" l="1"/>
  <c r="BP5549" i="1" s="1"/>
  <c r="BQ5549" i="1" s="1"/>
  <c r="BN5551" i="1"/>
  <c r="BR5549" i="1"/>
  <c r="BO5551" i="1" l="1"/>
  <c r="BP5550" i="1" s="1"/>
  <c r="BQ5550" i="1" s="1"/>
  <c r="BN5552" i="1"/>
  <c r="BR5550" i="1"/>
  <c r="BO5552" i="1" l="1"/>
  <c r="BP5551" i="1" s="1"/>
  <c r="BQ5551" i="1" s="1"/>
  <c r="BN5553" i="1"/>
  <c r="BR5551" i="1" l="1"/>
  <c r="BO5553" i="1"/>
  <c r="BP5552" i="1" s="1"/>
  <c r="BQ5552" i="1" s="1"/>
  <c r="BN5554" i="1"/>
  <c r="BR5552" i="1" l="1"/>
  <c r="BN5555" i="1"/>
  <c r="BO5554" i="1"/>
  <c r="BP5553" i="1" s="1"/>
  <c r="BQ5553" i="1" s="1"/>
  <c r="BR5553" i="1" l="1"/>
  <c r="BO5555" i="1"/>
  <c r="BN5556" i="1"/>
  <c r="BO5556" i="1" l="1"/>
  <c r="BP5555" i="1" s="1"/>
  <c r="BQ5555" i="1" s="1"/>
  <c r="BN5557" i="1"/>
  <c r="BR5555" i="1"/>
  <c r="BP5554" i="1"/>
  <c r="BQ5554" i="1" l="1"/>
  <c r="BR5554" i="1"/>
  <c r="BN5558" i="1"/>
  <c r="BO5557" i="1"/>
  <c r="BP5556" i="1" s="1"/>
  <c r="BQ5556" i="1" s="1"/>
  <c r="BR5556" i="1" l="1"/>
  <c r="BO5558" i="1"/>
  <c r="BN5559" i="1"/>
  <c r="BN5560" i="1" l="1"/>
  <c r="BO5559" i="1"/>
  <c r="BP5558" i="1" s="1"/>
  <c r="BQ5558" i="1" s="1"/>
  <c r="BP5557" i="1"/>
  <c r="BQ5557" i="1" l="1"/>
  <c r="BR5557" i="1"/>
  <c r="BR5558" i="1"/>
  <c r="BO5560" i="1"/>
  <c r="BN5561" i="1"/>
  <c r="BO5561" i="1" l="1"/>
  <c r="BP5560" i="1" s="1"/>
  <c r="BQ5560" i="1" s="1"/>
  <c r="BN5562" i="1"/>
  <c r="BP5559" i="1"/>
  <c r="BR5560" i="1" l="1"/>
  <c r="BQ5559" i="1"/>
  <c r="BR5559" i="1"/>
  <c r="BO5562" i="1"/>
  <c r="BP5561" i="1" s="1"/>
  <c r="BQ5561" i="1" s="1"/>
  <c r="BN5563" i="1"/>
  <c r="BR5561" i="1" l="1"/>
  <c r="BO5563" i="1"/>
  <c r="BP5562" i="1" s="1"/>
  <c r="BR5562" i="1" s="1"/>
  <c r="BN5564" i="1"/>
  <c r="BQ5562" i="1" l="1"/>
  <c r="BO5564" i="1"/>
  <c r="BP5563" i="1" s="1"/>
  <c r="BQ5563" i="1" s="1"/>
  <c r="BN5565" i="1"/>
  <c r="BR5563" i="1" l="1"/>
  <c r="BO5565" i="1"/>
  <c r="BP5564" i="1" s="1"/>
  <c r="BQ5564" i="1" s="1"/>
  <c r="BN5566" i="1"/>
  <c r="BR5564" i="1"/>
  <c r="BO5566" i="1" l="1"/>
  <c r="BP5565" i="1" s="1"/>
  <c r="BQ5565" i="1" s="1"/>
  <c r="BN5567" i="1"/>
  <c r="BR5565" i="1"/>
  <c r="BO5567" i="1" l="1"/>
  <c r="BP5566" i="1" s="1"/>
  <c r="BQ5566" i="1" s="1"/>
  <c r="BN5568" i="1"/>
  <c r="BR5566" i="1"/>
  <c r="BO5568" i="1" l="1"/>
  <c r="BP5567" i="1" s="1"/>
  <c r="BQ5567" i="1" s="1"/>
  <c r="BN5569" i="1"/>
  <c r="BR5567" i="1"/>
  <c r="BO5569" i="1" l="1"/>
  <c r="BP5568" i="1" s="1"/>
  <c r="BQ5568" i="1" s="1"/>
  <c r="BN5570" i="1"/>
  <c r="BR5568" i="1"/>
  <c r="BO5570" i="1" l="1"/>
  <c r="BP5569" i="1" s="1"/>
  <c r="BQ5569" i="1" s="1"/>
  <c r="BN5571" i="1"/>
  <c r="BR5569" i="1" l="1"/>
  <c r="BO5571" i="1"/>
  <c r="BP5570" i="1" s="1"/>
  <c r="BQ5570" i="1" s="1"/>
  <c r="BN5572" i="1"/>
  <c r="BR5570" i="1"/>
  <c r="BO5572" i="1" l="1"/>
  <c r="BN5573" i="1"/>
  <c r="BP5571" i="1"/>
  <c r="BQ5571" i="1" s="1"/>
  <c r="BR5571" i="1" l="1"/>
  <c r="BO5573" i="1"/>
  <c r="BP5572" i="1" s="1"/>
  <c r="BQ5572" i="1" s="1"/>
  <c r="BN5574" i="1"/>
  <c r="BR5572" i="1"/>
  <c r="BO5574" i="1" l="1"/>
  <c r="BP5573" i="1" s="1"/>
  <c r="BQ5573" i="1" s="1"/>
  <c r="BN5575" i="1"/>
  <c r="BR5573" i="1"/>
  <c r="BO5575" i="1" l="1"/>
  <c r="BP5574" i="1" s="1"/>
  <c r="BQ5574" i="1" s="1"/>
  <c r="BN5576" i="1"/>
  <c r="BR5574" i="1"/>
  <c r="BO5576" i="1" l="1"/>
  <c r="BP5575" i="1" s="1"/>
  <c r="BQ5575" i="1" s="1"/>
  <c r="BN5577" i="1"/>
  <c r="BR5575" i="1"/>
  <c r="BO5577" i="1" l="1"/>
  <c r="BP5576" i="1" s="1"/>
  <c r="BQ5576" i="1" s="1"/>
  <c r="BN5578" i="1"/>
  <c r="BR5576" i="1"/>
  <c r="BO5578" i="1" l="1"/>
  <c r="BP5577" i="1" s="1"/>
  <c r="BQ5577" i="1" s="1"/>
  <c r="BN5579" i="1"/>
  <c r="BR5577" i="1"/>
  <c r="BO5579" i="1" l="1"/>
  <c r="BP5578" i="1" s="1"/>
  <c r="BQ5578" i="1" s="1"/>
  <c r="BN5580" i="1"/>
  <c r="BR5578" i="1" l="1"/>
  <c r="BO5580" i="1"/>
  <c r="BP5579" i="1" s="1"/>
  <c r="BQ5579" i="1" s="1"/>
  <c r="BN5581" i="1"/>
  <c r="BR5579" i="1"/>
  <c r="BO5581" i="1" l="1"/>
  <c r="BP5580" i="1" s="1"/>
  <c r="BQ5580" i="1" s="1"/>
  <c r="BN5582" i="1"/>
  <c r="BR5580" i="1"/>
  <c r="BO5582" i="1" l="1"/>
  <c r="BP5581" i="1" s="1"/>
  <c r="BQ5581" i="1" s="1"/>
  <c r="BN5583" i="1"/>
  <c r="BR5581" i="1"/>
  <c r="BO5583" i="1" l="1"/>
  <c r="BP5582" i="1" s="1"/>
  <c r="BQ5582" i="1" s="1"/>
  <c r="BN5584" i="1"/>
  <c r="BR5582" i="1"/>
  <c r="BO5584" i="1" l="1"/>
  <c r="BP5583" i="1" s="1"/>
  <c r="BQ5583" i="1" s="1"/>
  <c r="BN5585" i="1"/>
  <c r="BR5583" i="1"/>
  <c r="BN5586" i="1" l="1"/>
  <c r="BO5585" i="1"/>
  <c r="BP5584" i="1" s="1"/>
  <c r="BQ5584" i="1" s="1"/>
  <c r="BR5584" i="1" l="1"/>
  <c r="BN5587" i="1"/>
  <c r="BO5586" i="1"/>
  <c r="BO5587" i="1" l="1"/>
  <c r="BN5588" i="1"/>
  <c r="BP5585" i="1"/>
  <c r="BQ5585" i="1" l="1"/>
  <c r="BR5585" i="1"/>
  <c r="BN5589" i="1"/>
  <c r="BO5588" i="1"/>
  <c r="BP5587" i="1" s="1"/>
  <c r="BQ5587" i="1" s="1"/>
  <c r="BP5586" i="1"/>
  <c r="BR5587" i="1" l="1"/>
  <c r="BQ5586" i="1"/>
  <c r="BR5586" i="1"/>
  <c r="BO5589" i="1"/>
  <c r="BN5590" i="1"/>
  <c r="BO5590" i="1" l="1"/>
  <c r="BP5589" i="1" s="1"/>
  <c r="BQ5589" i="1" s="1"/>
  <c r="BN5591" i="1"/>
  <c r="BR5589" i="1"/>
  <c r="BP5588" i="1"/>
  <c r="BQ5588" i="1" l="1"/>
  <c r="BR5588" i="1"/>
  <c r="BO5591" i="1"/>
  <c r="BP5590" i="1" s="1"/>
  <c r="BQ5590" i="1" s="1"/>
  <c r="BN5592" i="1"/>
  <c r="BR5590" i="1" l="1"/>
  <c r="BO5592" i="1"/>
  <c r="BP5591" i="1" s="1"/>
  <c r="BQ5591" i="1" s="1"/>
  <c r="BN5593" i="1"/>
  <c r="BO5593" i="1" s="1"/>
  <c r="BR5591" i="1"/>
  <c r="BO5594" i="1" l="1"/>
  <c r="BP5593" i="1" s="1"/>
  <c r="BQ5593" i="1" s="1"/>
  <c r="BP5592" i="1"/>
  <c r="BQ5592" i="1" s="1"/>
  <c r="BR5592" i="1"/>
  <c r="BR5593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<sst xmlns="http://schemas.openxmlformats.org/spreadsheetml/2006/main" count="530" uniqueCount="399">
  <si>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</si>
  <si>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</si>
  <si>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</si>
  <si>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</si>
  <si>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</si>
  <si>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</si>
  <si>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</si>
  <si>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</si>
  <si>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</si>
  <si>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</si>
  <si>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</si>
  <si>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</si>
  <si>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</si>
  <si>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</si>
  <si>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</si>
  <si>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</si>
  <si>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</si>
  <si>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</si>
  <si>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</si>
  <si>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</si>
  <si>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</si>
  <si>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</si>
  <si>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</si>
  <si>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</si>
  <si>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</si>
  <si>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</si>
  <si>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</si>
  <si>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</si>
  <si>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</si>
  <si>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</si>
  <si>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</si>
  <si>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</si>
  <si>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</si>
  <si>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</si>
  <si>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</si>
  <si>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</si>
  <si>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</si>
  <si>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</si>
  <si>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</si>
  <si>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</si>
  <si>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</si>
  <si>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</si>
  <si>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</si>
  <si>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</si>
  <si>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</si>
  <si>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</si>
  <si>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</si>
  <si>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</si>
  <si>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</si>
  <si>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</si>
  <si>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</si>
  <si>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</si>
  <si>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</si>
  <si>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</si>
  <si>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</si>
  <si>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</si>
  <si>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</si>
  <si>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</si>
  <si>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</si>
  <si>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</si>
  <si>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MATRIZES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</si>
  <si>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</si>
  <si>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</si>
  <si>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</si>
  <si>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</si>
  <si>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</si>
  <si>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</si>
  <si>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</si>
  <si>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</si>
  <si>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</si>
  <si>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</si>
  <si>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</si>
  <si>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</si>
  <si>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</si>
  <si>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</si>
  <si>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</si>
  <si>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</si>
  <si>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</si>
  <si>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</si>
  <si>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</si>
  <si>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</si>
  <si>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</si>
  <si>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</si>
  <si>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</si>
  <si>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</si>
  <si>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</si>
  <si>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</si>
  <si>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</si>
  <si>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</si>
  <si>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</si>
  <si>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</si>
  <si>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</si>
  <si>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</si>
  <si>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Admissibilidade</t>
  </si>
  <si>
    <t>Valor da variável</t>
  </si>
  <si>
    <t>Média dos valores observados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</si>
  <si>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</si>
  <si>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</si>
  <si>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</si>
  <si>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</si>
  <si>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</si>
  <si>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</si>
  <si>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Preço no mercado</t>
  </si>
  <si>
    <t>constante</t>
  </si>
  <si>
    <t>x</t>
  </si>
  <si>
    <t>Limites de extrapolação. NBR 14653-2:2011. Avaliação de bens. Parte 2: Imóveis urbanos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</si>
  <si>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</si>
  <si>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</si>
  <si>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</si>
  <si>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</si>
  <si>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</si>
  <si>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</si>
  <si>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</si>
  <si>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</si>
  <si>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</si>
  <si>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</si>
  <si>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</si>
  <si>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</si>
  <si>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</si>
  <si>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</si>
  <si>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</si>
  <si>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</si>
  <si>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</si>
  <si>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</si>
  <si>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</si>
  <si>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</si>
  <si>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Campo de arbítrio no intervalo [-15%;+15%]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</si>
  <si>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</si>
  <si>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</si>
  <si>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</si>
  <si>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</si>
  <si>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</si>
  <si>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</si>
  <si>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</si>
  <si>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</si>
  <si>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</si>
  <si>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</si>
  <si>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</si>
  <si>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</si>
  <si>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</si>
  <si>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</si>
  <si>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</si>
  <si>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</si>
  <si>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</si>
  <si>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</si>
  <si>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</si>
  <si>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</si>
  <si>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</si>
  <si>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</si>
  <si>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</si>
  <si>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</si>
  <si>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</si>
  <si>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</si>
  <si>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</si>
  <si>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</si>
  <si>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t>A representação gráfica do teste pode ser visualizada ao lado: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</si>
  <si>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</si>
  <si>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</si>
  <si>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</si>
  <si>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</si>
  <si>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</si>
  <si>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</si>
  <si>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</si>
  <si>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</si>
  <si>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</si>
  <si>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</si>
  <si>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</si>
  <si>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</si>
  <si>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</si>
  <si>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</si>
  <si>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</si>
  <si>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não se admite extrapolação</t>
  </si>
  <si>
    <t>Tamanho mínimo da amostra</t>
  </si>
  <si>
    <t>VARIÁVEIS INCLUÍDAS NO MODELO DE REGRESSÃO LINEAR MÚLTIPLA</t>
  </si>
  <si>
    <t>RESUMO DOS RESULTADOS</t>
  </si>
  <si>
    <t>PRESSUPOSTO DE VALIDADE</t>
  </si>
  <si>
    <t>ATINGIDO</t>
  </si>
  <si>
    <t>CONCLUSÃO</t>
  </si>
  <si>
    <t>Grau de precisão alcançado</t>
  </si>
  <si>
    <t>A partir da análise do gráfico acima, não se verifica padrão de dispersão dos resíduos contra os valores ajustados. Portanto, rejeita-se a hipótese de heteroscedasticidade, afirmando-se, por consequência que os resíduos são homoscedásticos.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</si>
  <si>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</si>
  <si>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</si>
  <si>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</si>
  <si>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</si>
  <si>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</si>
  <si>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</si>
  <si>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</si>
  <si>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</si>
  <si>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</si>
  <si>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</si>
  <si>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</si>
  <si>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</si>
  <si>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</si>
  <si>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</si>
  <si>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</si>
  <si>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</si>
  <si>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</si>
  <si>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</si>
  <si>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</si>
  <si>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</si>
  <si>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</si>
  <si>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</si>
  <si>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</si>
  <si>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</si>
  <si>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</si>
  <si>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</si>
  <si>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</si>
  <si>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</si>
  <si>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</si>
  <si>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</si>
  <si>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</si>
  <si>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</si>
  <si>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</si>
  <si>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</si>
  <si>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</si>
  <si>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</si>
  <si>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</si>
  <si>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</si>
  <si>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</si>
  <si>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</si>
  <si>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</si>
  <si>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</si>
  <si>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</si>
  <si>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</si>
  <si>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</si>
  <si>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</si>
  <si>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</si>
  <si>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</si>
  <si>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</si>
  <si>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</si>
  <si>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</si>
  <si>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</si>
  <si>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</si>
  <si>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</si>
  <si>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</si>
  <si>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</si>
  <si>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</si>
  <si>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</si>
  <si>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</si>
  <si>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</si>
  <si>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</si>
  <si>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</si>
  <si>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</si>
  <si>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</si>
  <si>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</si>
  <si>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</si>
  <si>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</si>
  <si>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</si>
  <si>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</si>
  <si>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</si>
  <si>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</si>
  <si>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</si>
  <si>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</si>
  <si>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</si>
  <si>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</si>
  <si>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</si>
  <si>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</si>
  <si>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</si>
  <si>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</si>
  <si>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</si>
  <si>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</si>
  <si>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</si>
  <si>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</si>
  <si>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</si>
  <si>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</si>
  <si>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</si>
  <si>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</si>
  <si>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</si>
  <si>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</si>
  <si>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</si>
  <si>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</si>
  <si>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</si>
  <si>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</si>
  <si>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</si>
  <si>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</si>
  <si>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</si>
  <si>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</si>
  <si>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</si>
  <si>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</si>
  <si>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</si>
  <si>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</si>
  <si>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</si>
  <si>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</si>
  <si>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</si>
  <si>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</si>
  <si>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</si>
  <si>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</si>
  <si>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</si>
  <si>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</si>
  <si>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</si>
  <si>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</si>
  <si>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</si>
  <si>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</si>
  <si>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</si>
  <si>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</si>
  <si>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</si>
  <si>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</si>
  <si>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</si>
  <si>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</si>
  <si>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</si>
  <si>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</si>
  <si>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</si>
  <si>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</si>
  <si>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</si>
  <si>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</si>
  <si>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</si>
  <si>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</si>
  <si>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</si>
  <si>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</si>
  <si>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</si>
  <si>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</si>
  <si>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</si>
  <si>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</si>
  <si>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</si>
  <si>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</si>
  <si>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</si>
  <si>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</si>
  <si>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</si>
  <si>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</si>
  <si>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</si>
  <si>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</si>
  <si>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</si>
  <si>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</si>
  <si>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</si>
  <si>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</si>
  <si>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</si>
  <si>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</si>
  <si>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</si>
  <si>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</si>
  <si>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</si>
  <si>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</si>
  <si>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CHARNET, Reinaldo; FREIRE, Clarice Azevedo de Luna; CHARNET, Eugênia M. Reginato; BONVINO, Heloísa.  Análise de modelos de regressão linear: com aplicações. 2. ed. Campinas,SP: Editora da Unicamp, 2008.</t>
  </si>
  <si>
    <t>2.8 - Áreas do imóvel, lote, ou gleba</t>
  </si>
  <si>
    <t>2.10 - Informações relativas ao condomínio, se for o caso</t>
  </si>
  <si>
    <t>Cartório de Registro de Imóveis:</t>
  </si>
  <si>
    <t>Distância de Mahalanobis</t>
  </si>
  <si>
    <t>alfa</t>
  </si>
  <si>
    <t>limite (cauda direita)</t>
  </si>
  <si>
    <t>Ponto</t>
  </si>
  <si>
    <t>Distribuição acumulada</t>
  </si>
  <si>
    <t>Primeira significância</t>
  </si>
  <si>
    <t>Segunda significância</t>
  </si>
  <si>
    <t>Região de rejeição da hipótese alternativa</t>
  </si>
  <si>
    <t>Região de aceitação da hipótese alternativa</t>
  </si>
  <si>
    <t>Estatistica F</t>
  </si>
  <si>
    <t>Ponto percentual alcançado</t>
  </si>
  <si>
    <t>Resultado do teste de Mahalanobis a um nível de significância de 10% (dez por cento)</t>
  </si>
  <si>
    <t>Resíduo studentizado</t>
  </si>
  <si>
    <t>Resíduo relativo</t>
  </si>
  <si>
    <t>Resíduos padronizados
[-2;+2]</t>
  </si>
  <si>
    <t>Distância de Cook</t>
  </si>
  <si>
    <t>Nível de significância máximo para a rejeição da hipótese nula do modelo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</si>
  <si>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</si>
  <si>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Nível de significância do modelo</t>
  </si>
  <si>
    <t>Ponto percentual crítico</t>
  </si>
  <si>
    <t>Atributos do bem avaliando</t>
  </si>
  <si>
    <t>a estimativa será alterada em:</t>
  </si>
  <si>
    <t>Variáveis independentes incluídas no modelo</t>
  </si>
  <si>
    <t>declive maior que10%</t>
  </si>
  <si>
    <t>TRIBUNAL REGIONAL DO TRABALHO DA 15ª REGIÃO</t>
  </si>
  <si>
    <t>VARA DO TRABALHO DE BEBEDOURO-SP</t>
  </si>
  <si>
    <t>F) Informações adicionais relevantes:</t>
  </si>
  <si>
    <t>Influência de cada elemento sobre os resultados da regressão</t>
  </si>
  <si>
    <t>Conclusão:</t>
  </si>
  <si>
    <t>Tamanho da amostra (n)</t>
  </si>
  <si>
    <t>Variáveis do modelo (k)</t>
  </si>
  <si>
    <t>ANÁLISE DE PONTOS ATÍPICOS: "OUTLIERS" - PONTOS INFLUENCIANTES - DISTÂNCIA DOS ELEMENTOS ATÉ O CENTRO DA NUVEM DE DADOS</t>
  </si>
  <si>
    <r>
      <t>Distribuição Χ</t>
    </r>
    <r>
      <rPr>
        <b/>
        <sz val="7.7"/>
        <rFont val="Aptos"/>
        <family val="2"/>
      </rPr>
      <t xml:space="preserve">²
</t>
    </r>
    <r>
      <rPr>
        <b/>
        <sz val="11"/>
        <rFont val="Aptos"/>
        <family val="2"/>
      </rPr>
      <t>(cauda direita)</t>
    </r>
  </si>
  <si>
    <t>Atributo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</si>
  <si>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</si>
  <si>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</si>
  <si>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MATRIZ DE PROJEÇÃO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</si>
  <si>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</si>
  <si>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</si>
  <si>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</si>
  <si>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</si>
  <si>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</si>
  <si>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</si>
  <si>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</si>
  <si>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</si>
  <si>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</si>
  <si>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</si>
  <si>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</si>
  <si>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r>
      <t>x</t>
    </r>
    <r>
      <rPr>
        <vertAlign val="subscript"/>
        <sz val="11"/>
        <rFont val="Aptos"/>
        <family val="2"/>
      </rPr>
      <t>1</t>
    </r>
  </si>
  <si>
    <t>Laudo de vistoria elaborado pelo Prof. Vagner Sebastião Sperone, Oficial de Justiça do Tribunal de Justiça do Estado de São Paulo.</t>
  </si>
  <si>
    <t>Soma dos resíduos elevados ao quadrado SQR (não explicados):</t>
  </si>
  <si>
    <t>Soma total dos resíduos elevados ao quadrado (SQT = SQE + SQR)</t>
  </si>
  <si>
    <t>Resíduo padronizado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</si>
  <si>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</si>
  <si>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¹ Foram utilizados os nomes e as abreviações recomendados por Wooldrige (2022, p. 39).</t>
  </si>
  <si>
    <t>² Os resíduos padronizados apresentados pelo Microsoft Excel® estão ajustados aos graus de liberdade.</t>
  </si>
  <si>
    <t>Resíduo padronizado ajustado aos graus de liberdade²</t>
  </si>
  <si>
    <t>DIAGONAL</t>
  </si>
  <si>
    <t>MAHALANOBIS</t>
  </si>
  <si>
    <t>COOK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</si>
  <si>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1</t>
    </r>
  </si>
  <si>
    <t>Área</t>
  </si>
  <si>
    <t>INDEPENDENTE (EXPLANATÓRIA)</t>
  </si>
  <si>
    <t>Explicação sobre o modelo adotado para se fazer a estimativa: a equação da regressão informa que, a cada alteração em uma unidade na variável independente: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</si>
</sst>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4" formatCode="_-&quot;R$&quot;\ * #,##0.00_-;\-&quot;R$&quot;\ * #,##0.00_-;_-&quot;R$&quot;\ 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#,##0_ ;[Red]\-#,##0\ "/>
    <numFmt numFmtId="171" formatCode="#,##0.000000_ ;[Red]\-#,##0.000000\ "/>
    <numFmt numFmtId="172" formatCode="#,##0.0000000_ ;[Red]\-#,##0.0000000\ "/>
    <numFmt numFmtId="173" formatCode="0.000%"/>
    <numFmt numFmtId="174" formatCode="0.0000%"/>
    <numFmt numFmtId="175" formatCode="#,##0.000_ ;\-#,##0.000\ "/>
    <numFmt numFmtId="176" formatCode="#,##0.0000_ ;\-#,##0.0000\ "/>
    <numFmt numFmtId="177" formatCode="#,##0.0000000_ ;\-#,##0.0000000\ "/>
    <numFmt numFmtId="178" formatCode="#,##0.00000000000000000_ ;\-#,##0.00000000000000000\ "/>
    <numFmt numFmtId="179" formatCode="0.000000%"/>
    <numFmt numFmtId="180" formatCode="#,##0.00000000_ ;\-#,##0.00000000\ "/>
    <numFmt numFmtId="181" formatCode="#,##0.000000000000_ ;\-#,##0.000000000000\ "/>
    <numFmt numFmtId="182" formatCode="#,##0.00000000000000_ ;\-#,##0.00000000000000\ "/>
    <numFmt numFmtId="183" formatCode="0.00000000000%"/>
  </numFmts>
  <fonts count="20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sz val="12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b/>
      <sz val="7.7"/>
      <name val="Aptos"/>
      <family val="2"/>
    </font>
    <font>
      <vertAlign val="superscript"/>
      <sz val="11"/>
      <name val="Aptos"/>
      <family val="2"/>
    </font>
    <font>
      <vertAlign val="subscript"/>
      <sz val="11"/>
      <name val="Aptos Display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9"/>
      <color theme="0"/>
      <name val="Aptos"/>
      <family val="2"/>
    </font>
    <font>
      <sz val="12"/>
      <color theme="0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70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74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9" fontId="2" fillId="0" borderId="0" xfId="1" applyFont="1" applyBorder="1" applyAlignment="1" applyProtection="1">
      <alignment horizontal="center" vertical="center" wrapText="1"/>
      <protection hidden="1"/>
    </xf>
    <xf numFmtId="173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0" fontId="2" fillId="0" borderId="0" xfId="1" applyNumberFormat="1" applyFont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5" fontId="7" fillId="0" borderId="0" xfId="0" applyNumberFormat="1" applyFont="1" applyAlignment="1" applyProtection="1">
      <alignment vertical="center"/>
      <protection hidden="1"/>
    </xf>
    <xf numFmtId="164" fontId="10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1" fillId="0" borderId="0" xfId="0" applyFont="1" applyAlignment="1">
      <alignment horizontal="center" vertical="center"/>
    </xf>
    <xf numFmtId="164" fontId="0" fillId="0" borderId="8" xfId="0" applyBorder="1"/>
    <xf numFmtId="164" fontId="0" fillId="0" borderId="13" xfId="0" applyBorder="1"/>
    <xf numFmtId="164" fontId="0" fillId="0" borderId="2" xfId="0" applyBorder="1"/>
    <xf numFmtId="164" fontId="0" fillId="0" borderId="14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4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4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4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0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4" fontId="0" fillId="0" borderId="21" xfId="0" applyBorder="1" applyAlignment="1">
      <alignment vertical="center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4" fontId="0" fillId="0" borderId="27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8" xfId="0" applyBorder="1" applyAlignment="1">
      <alignment horizontal="left" vertical="center"/>
    </xf>
    <xf numFmtId="176" fontId="2" fillId="0" borderId="0" xfId="0" applyNumberFormat="1" applyFont="1" applyAlignment="1" applyProtection="1">
      <alignment vertical="center"/>
      <protection hidden="1"/>
    </xf>
    <xf numFmtId="176" fontId="2" fillId="0" borderId="1" xfId="0" applyNumberFormat="1" applyFont="1" applyBorder="1" applyAlignment="1" applyProtection="1">
      <alignment vertical="center"/>
      <protection hidden="1"/>
    </xf>
    <xf numFmtId="10" fontId="2" fillId="0" borderId="1" xfId="1" applyNumberFormat="1" applyFont="1" applyFill="1" applyBorder="1" applyAlignment="1" applyProtection="1">
      <alignment vertical="center"/>
      <protection hidden="1"/>
    </xf>
    <xf numFmtId="176" fontId="7" fillId="0" borderId="1" xfId="0" applyNumberFormat="1" applyFont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0" xfId="0" applyNumberFormat="1" applyFont="1" applyFill="1" applyAlignment="1" applyProtection="1">
      <alignment horizontal="right" vertical="center" indent="2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Border="1" applyAlignment="1" applyProtection="1">
      <alignment horizontal="right" vertical="center" indent="2"/>
      <protection hidden="1"/>
    </xf>
    <xf numFmtId="167" fontId="2" fillId="0" borderId="1" xfId="0" applyNumberFormat="1" applyFont="1" applyBorder="1" applyAlignment="1" applyProtection="1">
      <alignment horizontal="right" vertical="center" indent="2"/>
      <protection hidden="1"/>
    </xf>
    <xf numFmtId="179" fontId="2" fillId="0" borderId="2" xfId="1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locked="0"/>
    </xf>
    <xf numFmtId="10" fontId="2" fillId="0" borderId="1" xfId="1" applyNumberFormat="1" applyFont="1" applyBorder="1" applyAlignment="1" applyProtection="1">
      <alignment horizontal="right" vertical="center" indent="2"/>
      <protection hidden="1"/>
    </xf>
    <xf numFmtId="165" fontId="3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0" xfId="0" applyNumberFormat="1" applyFont="1" applyAlignment="1" applyProtection="1">
      <alignment horizontal="right" vertical="center" indent="2"/>
      <protection hidden="1"/>
    </xf>
    <xf numFmtId="9" fontId="2" fillId="0" borderId="0" xfId="1" applyFont="1" applyAlignment="1" applyProtection="1">
      <alignment horizontal="right" vertical="center" indent="2"/>
      <protection hidden="1"/>
    </xf>
    <xf numFmtId="17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Fill="1" applyBorder="1" applyAlignment="1" applyProtection="1">
      <alignment horizontal="right" vertical="center" indent="2"/>
      <protection hidden="1"/>
    </xf>
    <xf numFmtId="165" fontId="2" fillId="0" borderId="3" xfId="0" applyNumberFormat="1" applyFont="1" applyBorder="1" applyAlignment="1" applyProtection="1">
      <alignment horizontal="right" vertical="center" indent="2"/>
      <protection hidden="1"/>
    </xf>
    <xf numFmtId="10" fontId="2" fillId="0" borderId="0" xfId="1" applyNumberFormat="1" applyFont="1" applyFill="1" applyAlignment="1" applyProtection="1">
      <alignment horizontal="right" vertical="center" indent="2"/>
      <protection hidden="1"/>
    </xf>
    <xf numFmtId="10" fontId="2" fillId="0" borderId="1" xfId="1" applyNumberFormat="1" applyFont="1" applyFill="1" applyBorder="1" applyAlignment="1" applyProtection="1">
      <alignment horizontal="right" vertical="center" indent="2"/>
      <protection hidden="1"/>
    </xf>
    <xf numFmtId="168" fontId="2" fillId="0" borderId="1" xfId="0" applyNumberFormat="1" applyFont="1" applyBorder="1" applyAlignment="1" applyProtection="1">
      <alignment horizontal="right" vertical="center" indent="2"/>
      <protection hidden="1"/>
    </xf>
    <xf numFmtId="181" fontId="2" fillId="0" borderId="1" xfId="0" applyNumberFormat="1" applyFont="1" applyBorder="1" applyAlignment="1" applyProtection="1">
      <alignment horizontal="right" vertical="center" indent="2"/>
      <protection hidden="1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0" fontId="2" fillId="0" borderId="0" xfId="1" applyNumberFormat="1" applyFont="1" applyAlignment="1" applyProtection="1">
      <alignment horizontal="right" vertical="center" indent="2"/>
      <protection hidden="1"/>
    </xf>
    <xf numFmtId="165" fontId="2" fillId="0" borderId="2" xfId="2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8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 applyProtection="1">
      <alignment horizontal="right" vertical="center" indent="2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righ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 indent="1"/>
      <protection hidden="1"/>
    </xf>
    <xf numFmtId="166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6" fontId="2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Border="1" applyAlignment="1" applyProtection="1">
      <alignment horizontal="right" vertical="center" indent="2"/>
      <protection hidden="1"/>
    </xf>
    <xf numFmtId="168" fontId="2" fillId="0" borderId="0" xfId="0" applyNumberFormat="1" applyFont="1" applyAlignment="1" applyProtection="1">
      <alignment horizontal="right" vertical="center" indent="2"/>
      <protection hidden="1"/>
    </xf>
    <xf numFmtId="181" fontId="2" fillId="0" borderId="0" xfId="0" applyNumberFormat="1" applyFont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locked="0"/>
    </xf>
    <xf numFmtId="165" fontId="16" fillId="0" borderId="0" xfId="0" applyNumberFormat="1" applyFont="1" applyAlignment="1" applyProtection="1">
      <alignment vertical="center"/>
      <protection hidden="1"/>
    </xf>
    <xf numFmtId="164" fontId="16" fillId="0" borderId="0" xfId="0" applyFont="1" applyAlignment="1" applyProtection="1">
      <alignment horizontal="justify" vertical="center"/>
      <protection hidden="1"/>
    </xf>
    <xf numFmtId="164" fontId="16" fillId="0" borderId="0" xfId="0" applyFont="1" applyAlignment="1" applyProtection="1">
      <alignment horizontal="right" vertical="center"/>
      <protection hidden="1"/>
    </xf>
    <xf numFmtId="164" fontId="17" fillId="0" borderId="0" xfId="0" applyFont="1" applyAlignment="1" applyProtection="1">
      <alignment horizontal="justify" vertical="center"/>
      <protection hidden="1"/>
    </xf>
    <xf numFmtId="166" fontId="16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horizontal="center" vertical="center"/>
      <protection hidden="1"/>
    </xf>
    <xf numFmtId="165" fontId="15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vertical="center" wrapText="1"/>
      <protection hidden="1"/>
    </xf>
    <xf numFmtId="176" fontId="16" fillId="0" borderId="0" xfId="0" applyNumberFormat="1" applyFont="1" applyAlignment="1" applyProtection="1">
      <alignment vertical="center" wrapText="1"/>
      <protection hidden="1"/>
    </xf>
    <xf numFmtId="165" fontId="16" fillId="0" borderId="0" xfId="0" applyNumberFormat="1" applyFont="1" applyAlignment="1" applyProtection="1">
      <alignment horizontal="right" vertical="center"/>
      <protection hidden="1"/>
    </xf>
    <xf numFmtId="166" fontId="16" fillId="0" borderId="0" xfId="0" applyNumberFormat="1" applyFont="1" applyAlignment="1" applyProtection="1">
      <alignment horizontal="center" vertical="center"/>
      <protection hidden="1"/>
    </xf>
    <xf numFmtId="165" fontId="18" fillId="0" borderId="0" xfId="0" applyNumberFormat="1" applyFont="1" applyAlignment="1" applyProtection="1">
      <alignment vertical="center"/>
      <protection hidden="1"/>
    </xf>
    <xf numFmtId="177" fontId="16" fillId="0" borderId="0" xfId="0" applyNumberFormat="1" applyFont="1" applyAlignment="1" applyProtection="1">
      <alignment vertical="center"/>
      <protection hidden="1"/>
    </xf>
    <xf numFmtId="166" fontId="15" fillId="0" borderId="0" xfId="0" applyNumberFormat="1" applyFont="1" applyAlignment="1" applyProtection="1">
      <alignment horizontal="center" vertical="center"/>
      <protection hidden="1"/>
    </xf>
    <xf numFmtId="165" fontId="16" fillId="0" borderId="0" xfId="0" applyNumberFormat="1" applyFont="1" applyAlignment="1" applyProtection="1">
      <alignment horizontal="center" vertical="center" wrapText="1"/>
      <protection hidden="1"/>
    </xf>
    <xf numFmtId="10" fontId="16" fillId="0" borderId="0" xfId="1" applyNumberFormat="1" applyFont="1" applyAlignment="1" applyProtection="1">
      <alignment vertical="center"/>
      <protection hidden="1"/>
    </xf>
    <xf numFmtId="165" fontId="19" fillId="0" borderId="0" xfId="0" applyNumberFormat="1" applyFont="1" applyAlignment="1" applyProtection="1">
      <alignment vertical="center"/>
      <protection hidden="1"/>
    </xf>
    <xf numFmtId="167" fontId="16" fillId="0" borderId="0" xfId="0" applyNumberFormat="1" applyFont="1" applyAlignment="1" applyProtection="1">
      <alignment vertical="center"/>
      <protection hidden="1"/>
    </xf>
    <xf numFmtId="10" fontId="16" fillId="0" borderId="0" xfId="1" applyNumberFormat="1" applyFont="1" applyFill="1" applyBorder="1" applyAlignment="1" applyProtection="1">
      <alignment vertical="center"/>
      <protection hidden="1"/>
    </xf>
    <xf numFmtId="168" fontId="16" fillId="0" borderId="0" xfId="0" applyNumberFormat="1" applyFont="1" applyAlignment="1" applyProtection="1">
      <alignment vertical="center"/>
      <protection hidden="1"/>
    </xf>
    <xf numFmtId="169" fontId="16" fillId="0" borderId="0" xfId="0" applyNumberFormat="1" applyFont="1" applyAlignment="1" applyProtection="1">
      <alignment vertical="center"/>
      <protection hidden="1"/>
    </xf>
    <xf numFmtId="178" fontId="16" fillId="0" borderId="0" xfId="0" applyNumberFormat="1" applyFont="1" applyAlignment="1" applyProtection="1">
      <alignment vertical="center"/>
      <protection hidden="1"/>
    </xf>
    <xf numFmtId="164" fontId="16" fillId="0" borderId="0" xfId="0" applyFont="1" applyAlignment="1" applyProtection="1">
      <alignment vertical="center"/>
      <protection hidden="1"/>
    </xf>
    <xf numFmtId="170" fontId="17" fillId="0" borderId="0" xfId="0" applyNumberFormat="1" applyFont="1" applyAlignment="1" applyProtection="1">
      <alignment horizontal="right" vertical="center"/>
      <protection hidden="1"/>
    </xf>
    <xf numFmtId="172" fontId="17" fillId="0" borderId="0" xfId="0" applyNumberFormat="1" applyFont="1" applyAlignment="1" applyProtection="1">
      <alignment horizontal="right" vertical="center"/>
      <protection hidden="1"/>
    </xf>
    <xf numFmtId="171" fontId="17" fillId="0" borderId="0" xfId="0" applyNumberFormat="1" applyFont="1" applyAlignment="1" applyProtection="1">
      <alignment horizontal="right" vertical="center"/>
      <protection hidden="1"/>
    </xf>
    <xf numFmtId="171" fontId="17" fillId="0" borderId="0" xfId="0" applyNumberFormat="1" applyFont="1" applyAlignment="1" applyProtection="1">
      <alignment horizontal="justify" vertical="center"/>
      <protection hidden="1"/>
    </xf>
    <xf numFmtId="176" fontId="16" fillId="0" borderId="0" xfId="0" applyNumberFormat="1" applyFont="1" applyAlignment="1" applyProtection="1">
      <alignment vertical="center"/>
      <protection hidden="1"/>
    </xf>
    <xf numFmtId="180" fontId="16" fillId="0" borderId="0" xfId="0" applyNumberFormat="1" applyFont="1" applyAlignment="1" applyProtection="1">
      <alignment vertical="center"/>
      <protection hidden="1"/>
    </xf>
    <xf numFmtId="182" fontId="16" fillId="0" borderId="0" xfId="0" applyNumberFormat="1" applyFont="1" applyAlignment="1" applyProtection="1">
      <alignment vertical="center"/>
      <protection hidden="1"/>
    </xf>
    <xf numFmtId="181" fontId="16" fillId="0" borderId="0" xfId="0" applyNumberFormat="1" applyFont="1" applyAlignment="1" applyProtection="1">
      <alignment vertical="center"/>
      <protection hidden="1"/>
    </xf>
    <xf numFmtId="10" fontId="16" fillId="0" borderId="0" xfId="1" applyNumberFormat="1" applyFont="1" applyFill="1" applyAlignment="1" applyProtection="1">
      <alignment vertical="center"/>
      <protection hidden="1"/>
    </xf>
    <xf numFmtId="183" fontId="16" fillId="0" borderId="0" xfId="1" applyNumberFormat="1" applyFont="1" applyFill="1" applyAlignment="1" applyProtection="1">
      <alignment vertical="center"/>
      <protection hidden="1"/>
    </xf>
    <xf numFmtId="166" fontId="16" fillId="0" borderId="0" xfId="0" applyNumberFormat="1" applyFont="1" applyAlignment="1" applyProtection="1">
      <alignment horizontal="center" vertical="center" wrapText="1"/>
      <protection hidden="1"/>
    </xf>
    <xf numFmtId="168" fontId="16" fillId="0" borderId="0" xfId="0" applyNumberFormat="1" applyFont="1" applyAlignment="1" applyProtection="1">
      <alignment horizontal="center" vertical="center" wrapText="1"/>
      <protection hidden="1"/>
    </xf>
    <xf numFmtId="178" fontId="16" fillId="0" borderId="0" xfId="0" applyNumberFormat="1" applyFont="1" applyAlignment="1" applyProtection="1">
      <alignment horizontal="center" vertical="center" wrapText="1"/>
      <protection hidden="1"/>
    </xf>
    <xf numFmtId="169" fontId="16" fillId="0" borderId="0" xfId="0" applyNumberFormat="1" applyFont="1" applyAlignment="1" applyProtection="1">
      <alignment horizontal="center" vertical="center" wrapText="1"/>
      <protection hidden="1"/>
    </xf>
    <xf numFmtId="164" fontId="16" fillId="0" borderId="0" xfId="0" applyFont="1" applyAlignment="1" applyProtection="1">
      <alignment horizontal="center" vertical="center" wrapText="1"/>
      <protection hidden="1"/>
    </xf>
    <xf numFmtId="170" fontId="17" fillId="0" borderId="0" xfId="0" applyNumberFormat="1" applyFont="1" applyAlignment="1" applyProtection="1">
      <alignment horizontal="center" vertical="center" wrapText="1"/>
      <protection hidden="1"/>
    </xf>
    <xf numFmtId="172" fontId="17" fillId="0" borderId="0" xfId="0" applyNumberFormat="1" applyFont="1" applyAlignment="1" applyProtection="1">
      <alignment horizontal="center" vertical="center" wrapText="1"/>
      <protection hidden="1"/>
    </xf>
    <xf numFmtId="171" fontId="17" fillId="0" borderId="0" xfId="0" applyNumberFormat="1" applyFont="1" applyAlignment="1" applyProtection="1">
      <alignment horizontal="center" vertical="center" wrapText="1"/>
      <protection hidden="1"/>
    </xf>
    <xf numFmtId="164" fontId="17" fillId="0" borderId="0" xfId="0" applyFont="1" applyAlignment="1" applyProtection="1">
      <alignment horizontal="center" vertical="center" wrapText="1"/>
      <protection hidden="1"/>
    </xf>
    <xf numFmtId="181" fontId="16" fillId="0" borderId="0" xfId="0" applyNumberFormat="1" applyFont="1" applyAlignment="1" applyProtection="1">
      <alignment horizontal="center" vertical="center" wrapText="1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8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7" fillId="0" borderId="3" xfId="0" applyNumberFormat="1" applyFont="1" applyBorder="1" applyAlignment="1" applyProtection="1">
      <alignment horizontal="center" vertical="center" wrapText="1"/>
      <protection hidden="1"/>
    </xf>
    <xf numFmtId="165" fontId="7" fillId="0" borderId="2" xfId="0" applyNumberFormat="1" applyFont="1" applyBorder="1" applyAlignment="1" applyProtection="1">
      <alignment horizontal="center" vertical="center" wrapText="1"/>
      <protection hidden="1"/>
    </xf>
    <xf numFmtId="165" fontId="7" fillId="0" borderId="3" xfId="0" applyNumberFormat="1" applyFont="1" applyBorder="1" applyAlignment="1" applyProtection="1">
      <alignment horizontal="justify" vertical="center" wrapText="1"/>
      <protection hidden="1"/>
    </xf>
    <xf numFmtId="165" fontId="7" fillId="0" borderId="2" xfId="0" applyNumberFormat="1" applyFont="1" applyBorder="1" applyAlignment="1" applyProtection="1">
      <alignment horizontal="justify" vertical="center" wrapText="1"/>
      <protection hidden="1"/>
    </xf>
    <xf numFmtId="10" fontId="7" fillId="0" borderId="3" xfId="1" applyNumberFormat="1" applyFont="1" applyBorder="1" applyAlignment="1" applyProtection="1">
      <alignment horizontal="center" vertical="center" wrapText="1"/>
      <protection hidden="1"/>
    </xf>
    <xf numFmtId="10" fontId="7" fillId="0" borderId="2" xfId="1" applyNumberFormat="1" applyFont="1" applyBorder="1" applyAlignment="1" applyProtection="1">
      <alignment horizontal="center" vertical="center" wrapText="1"/>
      <protection hidden="1"/>
    </xf>
    <xf numFmtId="165" fontId="7" fillId="0" borderId="1" xfId="0" applyNumberFormat="1" applyFont="1" applyBorder="1" applyAlignment="1" applyProtection="1">
      <alignment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73" fontId="2" fillId="0" borderId="0" xfId="0" applyNumberFormat="1" applyFont="1" applyAlignment="1" applyProtection="1">
      <alignment horizontal="justify" vertical="center" wrapText="1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4" fontId="2" fillId="0" borderId="2" xfId="0" applyFont="1" applyBorder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justify" vertical="center" wrapText="1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2" fillId="2" borderId="0" xfId="0" applyNumberFormat="1" applyFont="1" applyFill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76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5" xfId="0" applyNumberFormat="1" applyFont="1" applyBorder="1" applyAlignment="1" applyProtection="1">
      <alignment horizontal="right" vertical="center" textRotation="90" wrapText="1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164" fontId="0" fillId="0" borderId="9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164" fontId="0" fillId="0" borderId="0" xfId="0" applyAlignment="1" applyProtection="1">
      <alignment vertical="center"/>
      <protection hidden="1"/>
    </xf>
    <xf numFmtId="164" fontId="0" fillId="0" borderId="4" xfId="0" applyBorder="1" applyAlignment="1">
      <alignment vertical="center"/>
    </xf>
    <xf numFmtId="3" fontId="0" fillId="0" borderId="4" xfId="0" applyNumberFormat="1" applyBorder="1" applyAlignment="1">
      <alignment vertical="center"/>
    </xf>
    <xf numFmtId="164" fontId="0" fillId="0" borderId="9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/>
    <xf numFmtId="164" fontId="9" fillId="0" borderId="4" xfId="0" applyFont="1" applyBorder="1"/>
    <xf numFmtId="164" fontId="3" fillId="0" borderId="0" xfId="0" applyFont="1" applyAlignment="1">
      <alignment vertical="center"/>
    </xf>
    <xf numFmtId="164" fontId="10" fillId="0" borderId="0" xfId="0" applyFont="1" applyAlignment="1">
      <alignment horizontal="center" vertical="center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4" fontId="3" fillId="0" borderId="4" xfId="0" applyFont="1" applyBorder="1" applyAlignment="1">
      <alignment vertical="center" wrapText="1"/>
    </xf>
    <xf numFmtId="164" fontId="9" fillId="0" borderId="9" xfId="0" applyFont="1" applyBorder="1"/>
    <xf numFmtId="164" fontId="9" fillId="0" borderId="1" xfId="0" applyFont="1" applyBorder="1"/>
    <xf numFmtId="164" fontId="9" fillId="0" borderId="15" xfId="0" applyFont="1" applyBorder="1"/>
    <xf numFmtId="164" fontId="3" fillId="0" borderId="9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24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5" xfId="0" applyBorder="1" applyAlignment="1">
      <alignment horizontal="left" vertical="center"/>
    </xf>
    <xf numFmtId="164" fontId="3" fillId="0" borderId="29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3" fillId="0" borderId="26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1" xfId="0" applyFont="1" applyBorder="1" applyAlignment="1">
      <alignment horizontal="center" vertical="center" wrapText="1"/>
    </xf>
    <xf numFmtId="164" fontId="0" fillId="0" borderId="0" xfId="0"/>
    <xf numFmtId="164" fontId="0" fillId="0" borderId="2" xfId="0" applyBorder="1"/>
    <xf numFmtId="164" fontId="2" fillId="0" borderId="0" xfId="0" applyFont="1" applyAlignment="1">
      <alignment vertical="center" wrapText="1"/>
    </xf>
    <xf numFmtId="164" fontId="0" fillId="0" borderId="21" xfId="0" applyBorder="1"/>
    <xf numFmtId="164" fontId="0" fillId="0" borderId="22" xfId="0" applyBorder="1"/>
    <xf numFmtId="164" fontId="0" fillId="0" borderId="23" xfId="0" applyBorder="1"/>
    <xf numFmtId="20" fontId="0" fillId="0" borderId="24" xfId="0" applyNumberFormat="1" applyBorder="1"/>
    <xf numFmtId="20" fontId="0" fillId="0" borderId="19" xfId="0" applyNumberFormat="1" applyBorder="1"/>
    <xf numFmtId="20" fontId="0" fillId="0" borderId="25" xfId="0" applyNumberFormat="1" applyBorder="1"/>
    <xf numFmtId="175" fontId="16" fillId="0" borderId="0" xfId="0" applyNumberFormat="1" applyFont="1" applyAlignment="1" applyProtection="1">
      <alignment vertical="center"/>
      <protection hidden="1"/>
    </xf>
    <xf numFmtId="10" fontId="2" fillId="0" borderId="0" xfId="1" applyNumberFormat="1" applyFont="1" applyAlignment="1" applyProtection="1">
      <alignment vertical="center"/>
      <protection hidden="1"/>
    </xf>
  </cellXfs>
  <cellStyles count="3">
    <cellStyle name="Moeda" xfId="2" builtinId="4"/>
    <cellStyle name="Normal" xfId="0" builtinId="0" customBuiltin="1"/>
    <cellStyle name="Porcentagem" xfId="1" builtinId="5"/>
  </cellStyles>
  <dxfs count="1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156082"/>
      <color rgb="FFFFFF99"/>
      <color rgb="FFE6F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20000"/>
            <c:backward val="50000"/>
            <c:dispRSqr val="0"/>
            <c:dispEq val="0"/>
          </c:trendline>
          <c:xVal>
            <c:numRef>
              <c:f>'REGRESSÃO LINEAR MÚLTIPLA'!$B$125:$B$136</c:f>
              <c:numCache>
                <c:formatCode>#,##0.00_ ;\-#,##0.00\ </c:formatCode>
                <c:ptCount val="12"/>
                <c:pt idx="0">
                  <c:v>57843.909009279087</c:v>
                </c:pt>
                <c:pt idx="1">
                  <c:v>62412.152050284763</c:v>
                </c:pt>
                <c:pt idx="2">
                  <c:v>63658.036516013584</c:v>
                </c:pt>
                <c:pt idx="3">
                  <c:v>63658.036516013584</c:v>
                </c:pt>
                <c:pt idx="4">
                  <c:v>63658.036516013584</c:v>
                </c:pt>
                <c:pt idx="5">
                  <c:v>62412.152050284763</c:v>
                </c:pt>
                <c:pt idx="6">
                  <c:v>67810.984735109654</c:v>
                </c:pt>
                <c:pt idx="7">
                  <c:v>63658.036516013584</c:v>
                </c:pt>
                <c:pt idx="8">
                  <c:v>67810.984735109654</c:v>
                </c:pt>
                <c:pt idx="9">
                  <c:v>67810.984735109654</c:v>
                </c:pt>
                <c:pt idx="10">
                  <c:v>74455.701885663366</c:v>
                </c:pt>
                <c:pt idx="11">
                  <c:v>67810.984735109654</c:v>
                </c:pt>
              </c:numCache>
            </c:numRef>
          </c:xVal>
          <c:yVal>
            <c:numRef>
              <c:f>'REGRESSÃO LINEAR MÚLTIPLA'!$C$11:$C$22</c:f>
              <c:numCache>
                <c:formatCode>#,##0.00_ ;\-#,##0.00\ </c:formatCode>
                <c:ptCount val="12"/>
                <c:pt idx="0">
                  <c:v>56000</c:v>
                </c:pt>
                <c:pt idx="1">
                  <c:v>61000</c:v>
                </c:pt>
                <c:pt idx="2">
                  <c:v>61000</c:v>
                </c:pt>
                <c:pt idx="3">
                  <c:v>62000</c:v>
                </c:pt>
                <c:pt idx="4">
                  <c:v>62000</c:v>
                </c:pt>
                <c:pt idx="5">
                  <c:v>65000</c:v>
                </c:pt>
                <c:pt idx="6">
                  <c:v>65000</c:v>
                </c:pt>
                <c:pt idx="7">
                  <c:v>67000</c:v>
                </c:pt>
                <c:pt idx="8">
                  <c:v>69000</c:v>
                </c:pt>
                <c:pt idx="9">
                  <c:v>70000</c:v>
                </c:pt>
                <c:pt idx="10">
                  <c:v>71000</c:v>
                </c:pt>
                <c:pt idx="11">
                  <c:v>74000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E5-4D39-A582-7BFFD46A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'REGRESSÃO LINEAR MÚLTIPLA'!$B$125:$B$136</c15:sqref>
                        </c15:formulaRef>
                      </c:ext>
                    </c:extLst>
                    <c:numCache>
                      <c:formatCode>#,##0.00_ ;\-#,##0.00\ </c:formatCode>
                      <c:ptCount val="12"/>
                      <c:pt idx="0">
                        <c:v>57843.909009279087</c:v>
                      </c:pt>
                      <c:pt idx="1">
                        <c:v>62412.152050284763</c:v>
                      </c:pt>
                      <c:pt idx="2">
                        <c:v>63658.036516013584</c:v>
                      </c:pt>
                      <c:pt idx="3">
                        <c:v>63658.036516013584</c:v>
                      </c:pt>
                      <c:pt idx="4">
                        <c:v>63658.036516013584</c:v>
                      </c:pt>
                      <c:pt idx="5">
                        <c:v>62412.152050284763</c:v>
                      </c:pt>
                      <c:pt idx="6">
                        <c:v>67810.984735109654</c:v>
                      </c:pt>
                      <c:pt idx="7">
                        <c:v>63658.036516013584</c:v>
                      </c:pt>
                      <c:pt idx="8">
                        <c:v>67810.984735109654</c:v>
                      </c:pt>
                      <c:pt idx="9">
                        <c:v>67810.984735109654</c:v>
                      </c:pt>
                      <c:pt idx="10">
                        <c:v>74455.701885663366</c:v>
                      </c:pt>
                      <c:pt idx="11">
                        <c:v>67810.984735109654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'REGRESSÃO LINEAR MÚLTIPLA'!$B$125:$B$136</c15:sqref>
                        </c15:formulaRef>
                      </c:ext>
                    </c:extLst>
                    <c:numCache>
                      <c:formatCode>#,##0.00_ ;\-#,##0.00\ </c:formatCode>
                      <c:ptCount val="12"/>
                      <c:pt idx="0">
                        <c:v>57843.909009279087</c:v>
                      </c:pt>
                      <c:pt idx="1">
                        <c:v>62412.152050284763</c:v>
                      </c:pt>
                      <c:pt idx="2">
                        <c:v>63658.036516013584</c:v>
                      </c:pt>
                      <c:pt idx="3">
                        <c:v>63658.036516013584</c:v>
                      </c:pt>
                      <c:pt idx="4">
                        <c:v>63658.036516013584</c:v>
                      </c:pt>
                      <c:pt idx="5">
                        <c:v>62412.152050284763</c:v>
                      </c:pt>
                      <c:pt idx="6">
                        <c:v>67810.984735109654</c:v>
                      </c:pt>
                      <c:pt idx="7">
                        <c:v>63658.036516013584</c:v>
                      </c:pt>
                      <c:pt idx="8">
                        <c:v>67810.984735109654</c:v>
                      </c:pt>
                      <c:pt idx="9">
                        <c:v>67810.984735109654</c:v>
                      </c:pt>
                      <c:pt idx="10">
                        <c:v>74455.701885663366</c:v>
                      </c:pt>
                      <c:pt idx="11">
                        <c:v>67810.984735109654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59E5-4D39-A582-7BFFD46AD9E7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  <c:max val="10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MÚLTIPLA'!$B$125:$B$136</c:f>
              <c:numCache>
                <c:formatCode>#,##0.00_ ;\-#,##0.00\ </c:formatCode>
                <c:ptCount val="12"/>
                <c:pt idx="0">
                  <c:v>57843.909009279087</c:v>
                </c:pt>
                <c:pt idx="1">
                  <c:v>62412.152050284763</c:v>
                </c:pt>
                <c:pt idx="2">
                  <c:v>63658.036516013584</c:v>
                </c:pt>
                <c:pt idx="3">
                  <c:v>63658.036516013584</c:v>
                </c:pt>
                <c:pt idx="4">
                  <c:v>63658.036516013584</c:v>
                </c:pt>
                <c:pt idx="5">
                  <c:v>62412.152050284763</c:v>
                </c:pt>
                <c:pt idx="6">
                  <c:v>67810.984735109654</c:v>
                </c:pt>
                <c:pt idx="7">
                  <c:v>63658.036516013584</c:v>
                </c:pt>
                <c:pt idx="8">
                  <c:v>67810.984735109654</c:v>
                </c:pt>
                <c:pt idx="9">
                  <c:v>67810.984735109654</c:v>
                </c:pt>
                <c:pt idx="10">
                  <c:v>74455.701885663366</c:v>
                </c:pt>
                <c:pt idx="11">
                  <c:v>67810.984735109654</c:v>
                </c:pt>
              </c:numCache>
            </c:numRef>
          </c:xVal>
          <c:yVal>
            <c:numRef>
              <c:f>'REGRESSÃO LINEAR MÚLTIPLA'!$B$209:$B$220</c:f>
              <c:numCache>
                <c:formatCode>#,##0.00_ ;\-#,##0.00\ </c:formatCode>
                <c:ptCount val="12"/>
                <c:pt idx="0">
                  <c:v>-1843.9090092790866</c:v>
                </c:pt>
                <c:pt idx="1">
                  <c:v>-1412.1520502847634</c:v>
                </c:pt>
                <c:pt idx="2">
                  <c:v>-2658.0365160135843</c:v>
                </c:pt>
                <c:pt idx="3">
                  <c:v>-1658.0365160135843</c:v>
                </c:pt>
                <c:pt idx="4">
                  <c:v>-1658.0365160135843</c:v>
                </c:pt>
                <c:pt idx="5">
                  <c:v>2587.8479497152366</c:v>
                </c:pt>
                <c:pt idx="6">
                  <c:v>-2810.9847351096541</c:v>
                </c:pt>
                <c:pt idx="7">
                  <c:v>3341.9634839864157</c:v>
                </c:pt>
                <c:pt idx="8">
                  <c:v>1189.0152648903459</c:v>
                </c:pt>
                <c:pt idx="9">
                  <c:v>2189.0152648903459</c:v>
                </c:pt>
                <c:pt idx="10">
                  <c:v>-3455.7018856633658</c:v>
                </c:pt>
                <c:pt idx="11">
                  <c:v>6189.0152648903459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7-4877-92E7-27DD58F7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in val="-10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5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'REGRESSÃO LINEAR MÚLTIPLA'!$AK$553</c:f>
          <c:strCache>
            <c:ptCount val="1"/>
            <c:pt idx="0">
              <c:v>Nível máximo de significância para a rejeição da hipótese nula do coeficiente regressor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MÚLTIPLA'!$AM$568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MÚLTIPLA'!$AL$569:$AL$2569</c:f>
              <c:numCache>
                <c:formatCode>#,##0.00_ ;\-#,##0.00\ </c:formatCode>
                <c:ptCount val="2001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  <c:pt idx="1992">
                  <c:v>3.968</c:v>
                </c:pt>
                <c:pt idx="1993">
                  <c:v>3.9720000000000004</c:v>
                </c:pt>
                <c:pt idx="1994">
                  <c:v>3.976</c:v>
                </c:pt>
                <c:pt idx="1995">
                  <c:v>3.9800000000000004</c:v>
                </c:pt>
                <c:pt idx="1996">
                  <c:v>3.984</c:v>
                </c:pt>
                <c:pt idx="1997">
                  <c:v>3.9880000000000004</c:v>
                </c:pt>
                <c:pt idx="1998">
                  <c:v>3.992</c:v>
                </c:pt>
                <c:pt idx="1999">
                  <c:v>3.9960000000000004</c:v>
                </c:pt>
                <c:pt idx="2000">
                  <c:v>4</c:v>
                </c:pt>
              </c:numCache>
            </c:numRef>
          </c:cat>
          <c:val>
            <c:numRef>
              <c:f>'REGRESSÃO LINEAR MÚLTIPLA'!$AM$569:$AM$2569</c:f>
              <c:numCache>
                <c:formatCode>#,##0.000000000_ ;\-#,##0.000000000\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B6B-87C6-C4FA26981234}"/>
            </c:ext>
          </c:extLst>
        </c:ser>
        <c:ser>
          <c:idx val="0"/>
          <c:order val="1"/>
          <c:tx>
            <c:strRef>
              <c:f>'REGRESSÃO LINEAR MÚLTIPLA'!$AP$568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MÚLTIPLA'!$AP$569:$AP$2569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B6B-87C6-C4FA26981234}"/>
            </c:ext>
          </c:extLst>
        </c:ser>
        <c:ser>
          <c:idx val="2"/>
          <c:order val="2"/>
          <c:tx>
            <c:strRef>
              <c:f>'REGRESSÃO LINEAR MÚLTIPLA'!$AO$568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MÚLTIPLA'!$AO$569:$AO$2569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8-4B6B-87C6-C4FA26981234}"/>
            </c:ext>
          </c:extLst>
        </c:ser>
        <c:ser>
          <c:idx val="1"/>
          <c:order val="3"/>
          <c:tx>
            <c:strRef>
              <c:f>'REGRESSÃO LINEAR MÚLTIPLA'!$AQ$568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MÚLTIPLA'!$AQ$569:$AQ$2569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B6B-87C6-C4FA2698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>
          <c:ext xmlns:c15="http://schemas.microsoft.com/office/drawing/2012/chart" uri="{02D57815-91ED-43cb-92C2-25804820EDAC}">
            <c15:filteredBar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'REGRESSÃO LINEAR MÚLTIPLA'!$AT$568</c15:sqref>
                        </c15:formulaRef>
                      </c:ext>
                    </c:extLst>
                    <c:strCache>
                      <c:ptCount val="1"/>
                      <c:pt idx="0">
                        <c:v>Coeficiente regressor</c:v>
                      </c:pt>
                    </c:strCache>
                  </c:strRef>
                </c:tx>
                <c:spPr>
                  <a:solidFill>
                    <a:srgbClr val="0E2841">
                      <a:lumMod val="50000"/>
                      <a:lumOff val="50000"/>
                    </a:srgbClr>
                  </a:solidFill>
                  <a:ln w="12700"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'REGRESSÃO LINEAR MÚLTIPLA'!$AT$569:$AT$2569</c15:sqref>
                        </c15:formulaRef>
                      </c:ext>
                    </c:extLst>
                    <c:numCache>
                      <c:formatCode>#,##0.0000000000000_ ;\-#,##0.0000000000000\ </c:formatCode>
                      <c:ptCount val="20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7.8950158300894177E-2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AC8-4B6B-87C6-C4FA26981234}"/>
                  </c:ext>
                </c:extLst>
              </c15:ser>
            </c15:filteredBarSeries>
          </c:ext>
        </c:extLst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0000000_ ;\-#,##0.0000000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 b="1"/>
              <a:t>Nível de significância máximo para a rejeição</a:t>
            </a:r>
            <a:r>
              <a:rPr lang="pt-BR" sz="1050" b="1" baseline="0"/>
              <a:t> da hipótese nula do modelo</a:t>
            </a:r>
            <a:endParaRPr lang="pt-BR" sz="105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Região de aceitação da hipótese nula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MÚLTIPLA'!$BP$593:$BP$5593</c:f>
              <c:numCache>
                <c:formatCode>#,##0.00000000000000_ ;\-#,##0.00000000000000\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3F6-BF99-5E3A167E300B}"/>
            </c:ext>
          </c:extLst>
        </c:ser>
        <c:ser>
          <c:idx val="1"/>
          <c:order val="1"/>
          <c:tx>
            <c:v>Região de rejeição da hipótese nula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MÚLTIPLA'!$BQ$593:$BQ$5593</c:f>
              <c:numCache>
                <c:formatCode>#,##0.000000000000_ ;\-#,##0.000000000000\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3F6-BF99-5E3A167E300B}"/>
            </c:ext>
          </c:extLst>
        </c:ser>
        <c:ser>
          <c:idx val="2"/>
          <c:order val="2"/>
          <c:tx>
            <c:v>Significância calculada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MÚLTIPLA'!$BR$593:$BR$5593</c:f>
              <c:numCache>
                <c:formatCode>#,##0.000000000000_ ;\-#,##0.000000000000\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3F6-BF99-5E3A167E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5653712"/>
        <c:axId val="865667632"/>
      </c:barChart>
      <c:catAx>
        <c:axId val="86565371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63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865667632"/>
        <c:crosses val="autoZero"/>
        <c:auto val="1"/>
        <c:lblAlgn val="ctr"/>
        <c:lblOffset val="100"/>
        <c:noMultiLvlLbl val="0"/>
      </c:catAx>
      <c:valAx>
        <c:axId val="865667632"/>
        <c:scaling>
          <c:orientation val="minMax"/>
        </c:scaling>
        <c:delete val="1"/>
        <c:axPos val="l"/>
        <c:numFmt formatCode="#,##0.00000000000000_ ;\-#,##0.00000000000000\ " sourceLinked="1"/>
        <c:majorTickMark val="none"/>
        <c:minorTickMark val="none"/>
        <c:tickLblPos val="nextTo"/>
        <c:crossAx val="86565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2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69-48A0-A8FA-431E32D00C33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2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'REGRESSÃO LINEAR MÚLTIPLA'!$C$208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MÚLTIPLA'!$A$209:$A$220</c:f>
              <c:numCache>
                <c:formatCode>#,##0_ ;\-#,##0\ 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'REGRESSÃO LINEAR MÚLTIPLA'!$C$209:$C$220</c:f>
              <c:numCache>
                <c:formatCode>#,##0.00_ ;\-#,##0.00\ </c:formatCode>
                <c:ptCount val="12"/>
                <c:pt idx="0">
                  <c:v>-0.58258235803195957</c:v>
                </c:pt>
                <c:pt idx="1">
                  <c:v>-0.44616890921109653</c:v>
                </c:pt>
                <c:pt idx="2">
                  <c:v>-0.83980563761097704</c:v>
                </c:pt>
                <c:pt idx="3">
                  <c:v>-0.52385601368689205</c:v>
                </c:pt>
                <c:pt idx="4">
                  <c:v>-0.52385601368689205</c:v>
                </c:pt>
                <c:pt idx="5">
                  <c:v>0.81762958648524342</c:v>
                </c:pt>
                <c:pt idx="6">
                  <c:v>-0.88812956991423886</c:v>
                </c:pt>
                <c:pt idx="7">
                  <c:v>1.0558921059335329</c:v>
                </c:pt>
                <c:pt idx="8">
                  <c:v>0.37566892578210109</c:v>
                </c:pt>
                <c:pt idx="9">
                  <c:v>0.69161854970618608</c:v>
                </c:pt>
                <c:pt idx="10">
                  <c:v>-1.0918277111690917</c:v>
                </c:pt>
                <c:pt idx="11">
                  <c:v>1.9554170454025259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MÚLTIPLA'!$A$209:$A$220</c:f>
              <c:numCache>
                <c:formatCode>#,##0_ ;\-#,##0\ 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'REGRESSÃO LINEAR MÚLTIPLA'!$I$209:$I$220</c:f>
              <c:numCache>
                <c:formatCode>#,##0.000000000000_ ;\-#,##0.000000000000\ </c:formatCode>
                <c:ptCount val="12"/>
                <c:pt idx="0">
                  <c:v>0.15718129236602116</c:v>
                </c:pt>
                <c:pt idx="1">
                  <c:v>1.6294142495223863E-2</c:v>
                </c:pt>
                <c:pt idx="2">
                  <c:v>4.1701474384102211E-2</c:v>
                </c:pt>
                <c:pt idx="3">
                  <c:v>1.6226232936394157E-2</c:v>
                </c:pt>
                <c:pt idx="4">
                  <c:v>1.6226232936394157E-2</c:v>
                </c:pt>
                <c:pt idx="5">
                  <c:v>5.4720001330369188E-2</c:v>
                </c:pt>
                <c:pt idx="6">
                  <c:v>5.9488981943458266E-2</c:v>
                </c:pt>
                <c:pt idx="7">
                  <c:v>6.5922387022631132E-2</c:v>
                </c:pt>
                <c:pt idx="8">
                  <c:v>1.0643744057257773E-2</c:v>
                </c:pt>
                <c:pt idx="9">
                  <c:v>3.6075897350450747E-2</c:v>
                </c:pt>
                <c:pt idx="10">
                  <c:v>1.3830513144627907</c:v>
                </c:pt>
                <c:pt idx="11">
                  <c:v>0.28837836158219504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3-412C-9E32-90ED5DF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MÚLTIPLA'!$B$125:$B$136</c:f>
              <c:numCache>
                <c:formatCode>#,##0.00_ ;\-#,##0.00\ </c:formatCode>
                <c:ptCount val="12"/>
                <c:pt idx="0">
                  <c:v>57843.909009279087</c:v>
                </c:pt>
                <c:pt idx="1">
                  <c:v>62412.152050284763</c:v>
                </c:pt>
                <c:pt idx="2">
                  <c:v>63658.036516013584</c:v>
                </c:pt>
                <c:pt idx="3">
                  <c:v>63658.036516013584</c:v>
                </c:pt>
                <c:pt idx="4">
                  <c:v>63658.036516013584</c:v>
                </c:pt>
                <c:pt idx="5">
                  <c:v>62412.152050284763</c:v>
                </c:pt>
                <c:pt idx="6">
                  <c:v>67810.984735109654</c:v>
                </c:pt>
                <c:pt idx="7">
                  <c:v>63658.036516013584</c:v>
                </c:pt>
                <c:pt idx="8">
                  <c:v>67810.984735109654</c:v>
                </c:pt>
                <c:pt idx="9">
                  <c:v>67810.984735109654</c:v>
                </c:pt>
                <c:pt idx="10">
                  <c:v>74455.701885663366</c:v>
                </c:pt>
                <c:pt idx="11">
                  <c:v>67810.984735109654</c:v>
                </c:pt>
              </c:numCache>
            </c:numRef>
          </c:xVal>
          <c:yVal>
            <c:numRef>
              <c:f>'REGRESSÃO LINEAR MÚLTIPLA'!$B$209:$B$220</c:f>
              <c:numCache>
                <c:formatCode>#,##0.00_ ;\-#,##0.00\ </c:formatCode>
                <c:ptCount val="12"/>
                <c:pt idx="0">
                  <c:v>-1843.9090092790866</c:v>
                </c:pt>
                <c:pt idx="1">
                  <c:v>-1412.1520502847634</c:v>
                </c:pt>
                <c:pt idx="2">
                  <c:v>-2658.0365160135843</c:v>
                </c:pt>
                <c:pt idx="3">
                  <c:v>-1658.0365160135843</c:v>
                </c:pt>
                <c:pt idx="4">
                  <c:v>-1658.0365160135843</c:v>
                </c:pt>
                <c:pt idx="5">
                  <c:v>2587.8479497152366</c:v>
                </c:pt>
                <c:pt idx="6">
                  <c:v>-2810.9847351096541</c:v>
                </c:pt>
                <c:pt idx="7">
                  <c:v>3341.9634839864157</c:v>
                </c:pt>
                <c:pt idx="8">
                  <c:v>1189.0152648903459</c:v>
                </c:pt>
                <c:pt idx="9">
                  <c:v>2189.0152648903459</c:v>
                </c:pt>
                <c:pt idx="10">
                  <c:v>-3455.7018856633658</c:v>
                </c:pt>
                <c:pt idx="11">
                  <c:v>6189.0152648903459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A3-43C8-9682-7DECCBA7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in val="-10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5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4D081B31-4B62-4994-9D7C-F772AA6D9B59}">
          <cx:spPr>
            <a:solidFill>
              <a:schemeClr val="bg1">
                <a:lumMod val="85000"/>
              </a:schemeClr>
            </a:solidFill>
          </cx:spPr>
          <cx:dataPt idx="0">
            <cx:spPr>
              <a:solidFill>
                <a:srgbClr val="B9CFD9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ysClr val="windowText" lastClr="000000"/>
                      </a:solidFill>
                    </a:defRPr>
                  </a:pPr>
                  <a:r>
                    <a:rPr lang="pt-BR" sz="1050" b="0" i="0" u="none" strike="noStrike" baseline="0">
                      <a:solidFill>
                        <a:sysClr val="windowText" lastClr="000000"/>
                      </a:solidFill>
                      <a:latin typeface="Aptos Narrow" panose="02110004020202020204"/>
                    </a:rPr>
                    <a:t>Amplitude do intervalo de confiança
5.287,91 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58431</xdr:colOff>
      <xdr:row>0</xdr:row>
      <xdr:rowOff>58431</xdr:rowOff>
    </xdr:from>
    <xdr:to>
      <xdr:col>3</xdr:col>
      <xdr:colOff>832758</xdr:colOff>
      <xdr:row>0</xdr:row>
      <xdr:rowOff>1642804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1" y="58431"/>
          <a:ext cx="7802416" cy="1584373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1952624</xdr:colOff>
      <xdr:row>315</xdr:row>
      <xdr:rowOff>246528</xdr:rowOff>
    </xdr:from>
    <xdr:to>
      <xdr:col>3</xdr:col>
      <xdr:colOff>180153</xdr:colOff>
      <xdr:row>336</xdr:row>
      <xdr:rowOff>109413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D3D21CD3-FE73-4FA9-B1E7-473B3547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1250990</xdr:colOff>
      <xdr:row>503</xdr:row>
      <xdr:rowOff>92947</xdr:rowOff>
    </xdr:from>
    <xdr:to>
      <xdr:col>6</xdr:col>
      <xdr:colOff>1119675</xdr:colOff>
      <xdr:row>509</xdr:row>
      <xdr:rowOff>53771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92FC523-8272-43BB-A450-40BAD3D3F9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4615" y="129594847"/>
              <a:ext cx="11536810" cy="14467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346</xdr:row>
      <xdr:rowOff>246529</xdr:rowOff>
    </xdr:from>
    <xdr:to>
      <xdr:col>4</xdr:col>
      <xdr:colOff>1650331</xdr:colOff>
      <xdr:row>364</xdr:row>
      <xdr:rowOff>128999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88E49-5A21-4004-B453-04016BBC2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278</xdr:row>
      <xdr:rowOff>0</xdr:rowOff>
    </xdr:from>
    <xdr:to>
      <xdr:col>4</xdr:col>
      <xdr:colOff>1650331</xdr:colOff>
      <xdr:row>295</xdr:row>
      <xdr:rowOff>128998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9E7401-2461-4B45-B444-CD4DC459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254</xdr:row>
      <xdr:rowOff>0</xdr:rowOff>
    </xdr:from>
    <xdr:to>
      <xdr:col>4</xdr:col>
      <xdr:colOff>1661538</xdr:colOff>
      <xdr:row>271</xdr:row>
      <xdr:rowOff>129000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4AC55D4-73D1-4592-B7F6-123149E5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183</xdr:row>
      <xdr:rowOff>0</xdr:rowOff>
    </xdr:from>
    <xdr:to>
      <xdr:col>4</xdr:col>
      <xdr:colOff>1650331</xdr:colOff>
      <xdr:row>200</xdr:row>
      <xdr:rowOff>128998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EC806-63DA-449A-857F-0C12F617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223</xdr:row>
      <xdr:rowOff>0</xdr:rowOff>
    </xdr:from>
    <xdr:to>
      <xdr:col>4</xdr:col>
      <xdr:colOff>1650331</xdr:colOff>
      <xdr:row>240</xdr:row>
      <xdr:rowOff>129002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8B35C8C-8E8A-4C0F-83E3-84EAA9F9A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377</xdr:row>
      <xdr:rowOff>0</xdr:rowOff>
    </xdr:from>
    <xdr:to>
      <xdr:col>4</xdr:col>
      <xdr:colOff>1650331</xdr:colOff>
      <xdr:row>394</xdr:row>
      <xdr:rowOff>128999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2C52312-0DE0-4CBB-94E9-3C16A285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1767bc6245dff04e/Documentos/Projetos/Projeto%20TJ%20MA/MATERIAL%20PARA%20ENTREGAR%20AO%20FINAL%20DO%20CURSO/06%20-%20SEIS%20vari&#225;veis%20independentes/RLM%20SEIS%20VARI&#193;VEIS%20INDEPENDENTES.xlsx" TargetMode="External"/><Relationship Id="rId1" Type="http://schemas.openxmlformats.org/officeDocument/2006/relationships/externalLinkPath" Target="/1767bc6245dff04e/Documentos/Projetos/Projeto%20TJ%20MA/MATERIAL%20PARA%20ENTREGAR%20AO%20FINAL%20DO%20CURSO/06%20-%20SEIS%20vari&#225;veis%20independentes/RLM%20SEIS%20VARI&#193;VEIS%20INDEPEND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UDO DE VISTORIA"/>
      <sheetName val="REGRESSÃO LINEAR MÚLTIPLA"/>
    </sheetNames>
    <sheetDataSet>
      <sheetData sheetId="0"/>
      <sheetData sheetId="1">
        <row r="64">
          <cell r="J64" t="str">
            <v>Não atende às exigências mínimas previstas na NBR 14653-2:2011</v>
          </cell>
        </row>
        <row r="65">
          <cell r="J65" t="str">
            <v>Atende às exigências para o grau I da NBR 14653-2:2011</v>
          </cell>
        </row>
        <row r="66">
          <cell r="J66" t="str">
            <v>Atende às exigências para o grau II da NBR 14653-2:2011</v>
          </cell>
        </row>
        <row r="67">
          <cell r="J67" t="str">
            <v>Atende às exigências para o grau III da NBR 14653-2:2011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EX5594"/>
  <sheetViews>
    <sheetView tabSelected="1" zoomScaleNormal="100" zoomScalePageLayoutView="70" workbookViewId="0"/>
  </sheetViews>
  <sheetFormatPr defaultColWidth="25.625" defaultRowHeight="20.100000000000001" customHeight="1" x14ac:dyDescent="0.25"/>
  <cols>
    <col min="1" max="9" width="30.625" style="1" customWidth="1"/>
    <col min="10" max="10" width="10.625" style="1" customWidth="1"/>
    <col min="11" max="13" width="20.625" style="1" customWidth="1"/>
    <col min="14" max="15" width="30.625" style="1" customWidth="1"/>
    <col min="16" max="17" width="20.625" style="1" customWidth="1"/>
    <col min="18" max="19" width="30.625" style="1" customWidth="1"/>
    <col min="20" max="129" width="20.625" style="130" customWidth="1"/>
    <col min="130" max="130" width="20.625" style="131" customWidth="1"/>
    <col min="131" max="131" width="20.625" style="132" customWidth="1"/>
    <col min="132" max="132" width="20.625" style="131" customWidth="1"/>
    <col min="133" max="139" width="20.625" style="133" customWidth="1"/>
    <col min="140" max="140" width="20.625" style="130" customWidth="1"/>
    <col min="141" max="141" width="20.625" style="132" customWidth="1"/>
    <col min="142" max="147" width="20.625" style="131" customWidth="1"/>
    <col min="148" max="154" width="20.625" style="133" customWidth="1"/>
    <col min="155" max="158" width="20.625" style="130" customWidth="1"/>
    <col min="159" max="16384" width="25.625" style="130"/>
  </cols>
  <sheetData>
    <row r="1" spans="1:19" ht="140.1" customHeight="1" x14ac:dyDescent="0.25">
      <c r="A1" s="4"/>
      <c r="B1" s="4"/>
      <c r="C1" s="4"/>
      <c r="D1" s="4"/>
      <c r="E1" s="4"/>
      <c r="F1" s="4"/>
      <c r="G1" s="4"/>
      <c r="H1" s="4"/>
      <c r="I1" s="4"/>
    </row>
    <row r="2" spans="1:19" ht="5.0999999999999996" customHeight="1" x14ac:dyDescent="0.25"/>
    <row r="3" spans="1:19" ht="5.0999999999999996" customHeight="1" x14ac:dyDescent="0.25">
      <c r="A3" s="4"/>
      <c r="B3" s="4"/>
      <c r="C3" s="4"/>
      <c r="D3" s="4"/>
      <c r="E3" s="4"/>
      <c r="F3" s="4"/>
      <c r="G3" s="4"/>
      <c r="H3" s="4"/>
      <c r="I3" s="4"/>
    </row>
    <row r="5" spans="1:19" ht="20.100000000000001" customHeight="1" x14ac:dyDescent="0.25">
      <c r="A5" s="176" t="s">
        <v>17</v>
      </c>
      <c r="B5" s="176"/>
      <c r="C5" s="176"/>
      <c r="D5" s="176"/>
      <c r="E5" s="176"/>
      <c r="F5" s="176"/>
      <c r="G5" s="176"/>
      <c r="H5" s="176"/>
      <c r="I5" s="176"/>
    </row>
    <row r="7" spans="1:19" ht="20.100000000000001" customHeight="1" x14ac:dyDescent="0.25">
      <c r="A7" s="220" t="s">
        <v>107</v>
      </c>
      <c r="B7" s="220"/>
      <c r="C7" s="220"/>
    </row>
    <row r="8" spans="1:19" ht="20.100000000000001" customHeight="1" x14ac:dyDescent="0.25">
      <c r="A8" s="219" t="s">
        <v>173</v>
      </c>
      <c r="B8" s="219"/>
      <c r="C8" s="219"/>
      <c r="K8" s="222" t="s">
        <v>366</v>
      </c>
      <c r="L8" s="222"/>
      <c r="M8" s="222"/>
      <c r="N8" s="222"/>
      <c r="O8" s="222"/>
      <c r="P8" s="222"/>
      <c r="Q8" s="222"/>
      <c r="R8" s="222"/>
      <c r="S8" s="222"/>
    </row>
    <row r="9" spans="1:19" ht="20.100000000000001" customHeight="1" x14ac:dyDescent="0.25">
      <c r="A9" s="106"/>
      <c r="B9" s="106" t="s">
        <v>397</v>
      </c>
      <c r="C9" s="76" t="s">
        <v>106</v>
      </c>
    </row>
    <row r="10" spans="1:19" ht="39.950000000000003" customHeight="1" x14ac:dyDescent="0.25">
      <c r="A10" s="121" t="s">
        <v>142</v>
      </c>
      <c r="B10" s="115" t="s">
        <v>396</v>
      </c>
      <c r="C10" s="115" t="s">
        <v>102</v>
      </c>
      <c r="K10" s="84" t="str">
        <f>A10</f>
        <v>Itens da amostra</v>
      </c>
      <c r="L10" s="112" t="s">
        <v>349</v>
      </c>
      <c r="M10" s="112" t="s">
        <v>350</v>
      </c>
      <c r="N10" s="224" t="s">
        <v>362</v>
      </c>
      <c r="O10" s="224"/>
      <c r="P10" s="113" t="s">
        <v>335</v>
      </c>
      <c r="Q10" s="113" t="s">
        <v>367</v>
      </c>
      <c r="R10" s="223" t="s">
        <v>346</v>
      </c>
      <c r="S10" s="223"/>
    </row>
    <row r="11" spans="1:19" ht="20.100000000000001" customHeight="1" x14ac:dyDescent="0.25">
      <c r="A11" s="17">
        <v>1</v>
      </c>
      <c r="B11" s="116">
        <v>70</v>
      </c>
      <c r="C11" s="116">
        <v>56000</v>
      </c>
      <c r="K11" s="17">
        <f>A11</f>
        <v>1</v>
      </c>
      <c r="L11" s="81">
        <f t="shared" ref="L11:L22" si="0">F142</f>
        <v>-0.58258235803195957</v>
      </c>
      <c r="M11" s="83">
        <f t="shared" ref="M11:M22" si="1">I209</f>
        <v>0.15718129236602116</v>
      </c>
      <c r="N11" s="187" t="str">
        <f t="shared" ref="N11:N22" si="2">IF(M11=MAX($M$11:$M$22),"Elemento com maior influência sobre os resultados da regressão","")</f>
        <v/>
      </c>
      <c r="O11" s="187"/>
      <c r="P11" s="81">
        <f t="shared" ref="P11:P22" si="3">H209</f>
        <v>3.1412501247131481</v>
      </c>
      <c r="Q11" s="82">
        <f>_xlfn.CHISQ.DIST.RT(P11,$B$54)</f>
        <v>0.97790168180917625</v>
      </c>
      <c r="R11" s="180" t="str">
        <f t="shared" ref="R11:R22" si="4">IF(Q11&lt;0.1,"Rejeitado a um nível de significância de 10% (dez por cento)","")</f>
        <v/>
      </c>
      <c r="S11" s="180"/>
    </row>
    <row r="12" spans="1:19" ht="20.100000000000001" customHeight="1" x14ac:dyDescent="0.25">
      <c r="A12" s="17">
        <v>2</v>
      </c>
      <c r="B12" s="116">
        <v>81</v>
      </c>
      <c r="C12" s="116">
        <v>61000</v>
      </c>
      <c r="K12" s="17">
        <f t="shared" ref="K12:K22" si="5">A12</f>
        <v>2</v>
      </c>
      <c r="L12" s="81">
        <f t="shared" si="0"/>
        <v>-0.44616890921109653</v>
      </c>
      <c r="M12" s="83">
        <f t="shared" si="1"/>
        <v>1.6294142495223863E-2</v>
      </c>
      <c r="N12" s="187" t="str">
        <f t="shared" si="2"/>
        <v/>
      </c>
      <c r="O12" s="187"/>
      <c r="P12" s="81">
        <f t="shared" si="3"/>
        <v>0.46121420732315432</v>
      </c>
      <c r="Q12" s="82">
        <f>_xlfn.CHISQ.DIST.RT(P12,$B$54)</f>
        <v>0.99999551301364231</v>
      </c>
      <c r="R12" s="180" t="str">
        <f t="shared" si="4"/>
        <v/>
      </c>
      <c r="S12" s="180"/>
    </row>
    <row r="13" spans="1:19" ht="20.100000000000001" customHeight="1" x14ac:dyDescent="0.25">
      <c r="A13" s="17">
        <v>3</v>
      </c>
      <c r="B13" s="116">
        <v>84</v>
      </c>
      <c r="C13" s="116">
        <v>61000</v>
      </c>
      <c r="K13" s="17">
        <f t="shared" si="5"/>
        <v>3</v>
      </c>
      <c r="L13" s="81">
        <f t="shared" si="0"/>
        <v>-0.83980563761097704</v>
      </c>
      <c r="M13" s="83">
        <f t="shared" si="1"/>
        <v>4.1701474384102211E-2</v>
      </c>
      <c r="N13" s="187" t="str">
        <f t="shared" si="2"/>
        <v/>
      </c>
      <c r="O13" s="187"/>
      <c r="P13" s="81">
        <f t="shared" si="3"/>
        <v>0.14514117529681358</v>
      </c>
      <c r="Q13" s="82">
        <f>_xlfn.CHISQ.DIST.RT(P13,$B$54)</f>
        <v>0.99999998421005687</v>
      </c>
      <c r="R13" s="180" t="str">
        <f t="shared" si="4"/>
        <v/>
      </c>
      <c r="S13" s="180"/>
    </row>
    <row r="14" spans="1:19" ht="20.100000000000001" customHeight="1" x14ac:dyDescent="0.25">
      <c r="A14" s="17">
        <v>4</v>
      </c>
      <c r="B14" s="116">
        <v>84</v>
      </c>
      <c r="C14" s="116">
        <v>62000</v>
      </c>
      <c r="K14" s="17">
        <f t="shared" si="5"/>
        <v>4</v>
      </c>
      <c r="L14" s="81">
        <f t="shared" si="0"/>
        <v>-0.52385601368689205</v>
      </c>
      <c r="M14" s="83">
        <f t="shared" si="1"/>
        <v>1.6226232936394157E-2</v>
      </c>
      <c r="N14" s="187" t="str">
        <f t="shared" si="2"/>
        <v/>
      </c>
      <c r="O14" s="187"/>
      <c r="P14" s="81">
        <f t="shared" si="3"/>
        <v>0.14514117529681358</v>
      </c>
      <c r="Q14" s="82">
        <f>_xlfn.CHISQ.DIST.RT(P14,$B$54)</f>
        <v>0.99999998421005687</v>
      </c>
      <c r="R14" s="180" t="str">
        <f t="shared" si="4"/>
        <v/>
      </c>
      <c r="S14" s="180"/>
    </row>
    <row r="15" spans="1:19" ht="20.100000000000001" customHeight="1" x14ac:dyDescent="0.25">
      <c r="A15" s="17">
        <v>5</v>
      </c>
      <c r="B15" s="116">
        <v>84</v>
      </c>
      <c r="C15" s="116">
        <v>62000</v>
      </c>
      <c r="K15" s="17">
        <f t="shared" si="5"/>
        <v>5</v>
      </c>
      <c r="L15" s="81">
        <f t="shared" si="0"/>
        <v>-0.52385601368689205</v>
      </c>
      <c r="M15" s="83">
        <f t="shared" si="1"/>
        <v>1.6226232936394157E-2</v>
      </c>
      <c r="N15" s="187" t="str">
        <f t="shared" si="2"/>
        <v/>
      </c>
      <c r="O15" s="187"/>
      <c r="P15" s="81">
        <f t="shared" si="3"/>
        <v>0.14514117529681358</v>
      </c>
      <c r="Q15" s="82">
        <f>_xlfn.CHISQ.DIST.RT(P15,$B$54)</f>
        <v>0.99999998421005687</v>
      </c>
      <c r="R15" s="180" t="str">
        <f t="shared" si="4"/>
        <v/>
      </c>
      <c r="S15" s="180"/>
    </row>
    <row r="16" spans="1:19" ht="20.100000000000001" customHeight="1" x14ac:dyDescent="0.25">
      <c r="A16" s="17">
        <v>6</v>
      </c>
      <c r="B16" s="116">
        <v>81</v>
      </c>
      <c r="C16" s="116">
        <v>65000</v>
      </c>
      <c r="K16" s="17">
        <f t="shared" si="5"/>
        <v>6</v>
      </c>
      <c r="L16" s="81">
        <f t="shared" si="0"/>
        <v>0.81762958648524342</v>
      </c>
      <c r="M16" s="83">
        <f t="shared" si="1"/>
        <v>5.4720001330369188E-2</v>
      </c>
      <c r="N16" s="187" t="str">
        <f t="shared" si="2"/>
        <v/>
      </c>
      <c r="O16" s="187"/>
      <c r="P16" s="81">
        <f t="shared" si="3"/>
        <v>0.46121420732315432</v>
      </c>
      <c r="Q16" s="82">
        <f>_xlfn.CHISQ.DIST.RT(P16,$B$54)</f>
        <v>0.99999551301364231</v>
      </c>
      <c r="R16" s="180" t="str">
        <f t="shared" si="4"/>
        <v/>
      </c>
      <c r="S16" s="180"/>
    </row>
    <row r="17" spans="1:55" ht="20.100000000000001" customHeight="1" x14ac:dyDescent="0.25">
      <c r="A17" s="17">
        <v>7</v>
      </c>
      <c r="B17" s="116">
        <v>94</v>
      </c>
      <c r="C17" s="116">
        <v>65000</v>
      </c>
      <c r="K17" s="17">
        <f t="shared" si="5"/>
        <v>7</v>
      </c>
      <c r="L17" s="81">
        <f t="shared" si="0"/>
        <v>-0.88812956991423886</v>
      </c>
      <c r="M17" s="83">
        <f t="shared" si="1"/>
        <v>5.9488981943458266E-2</v>
      </c>
      <c r="N17" s="187" t="str">
        <f t="shared" si="2"/>
        <v/>
      </c>
      <c r="O17" s="187"/>
      <c r="P17" s="81">
        <f t="shared" si="3"/>
        <v>0.37561109448268037</v>
      </c>
      <c r="Q17" s="82">
        <f>_xlfn.CHISQ.DIST.RT(P17,$B$54)</f>
        <v>0.99999833449745856</v>
      </c>
      <c r="R17" s="180" t="str">
        <f t="shared" si="4"/>
        <v/>
      </c>
      <c r="S17" s="180"/>
    </row>
    <row r="18" spans="1:55" ht="20.100000000000001" customHeight="1" x14ac:dyDescent="0.25">
      <c r="A18" s="17">
        <v>8</v>
      </c>
      <c r="B18" s="116">
        <v>84</v>
      </c>
      <c r="C18" s="116">
        <v>67000</v>
      </c>
      <c r="K18" s="17">
        <f t="shared" si="5"/>
        <v>8</v>
      </c>
      <c r="L18" s="81">
        <f t="shared" si="0"/>
        <v>1.0558921059335329</v>
      </c>
      <c r="M18" s="83">
        <f t="shared" si="1"/>
        <v>6.5922387022631132E-2</v>
      </c>
      <c r="N18" s="187" t="str">
        <f t="shared" si="2"/>
        <v/>
      </c>
      <c r="O18" s="187"/>
      <c r="P18" s="81">
        <f t="shared" si="3"/>
        <v>0.14514117529681358</v>
      </c>
      <c r="Q18" s="82">
        <f>_xlfn.CHISQ.DIST.RT(P18,$B$54)</f>
        <v>0.99999998421005687</v>
      </c>
      <c r="R18" s="180" t="str">
        <f t="shared" si="4"/>
        <v/>
      </c>
      <c r="S18" s="180"/>
    </row>
    <row r="19" spans="1:55" ht="20.100000000000001" customHeight="1" x14ac:dyDescent="0.25">
      <c r="A19" s="17">
        <v>9</v>
      </c>
      <c r="B19" s="116">
        <v>94</v>
      </c>
      <c r="C19" s="116">
        <v>69000</v>
      </c>
      <c r="K19" s="17">
        <f t="shared" si="5"/>
        <v>9</v>
      </c>
      <c r="L19" s="81">
        <f t="shared" si="0"/>
        <v>0.37566892578210109</v>
      </c>
      <c r="M19" s="83">
        <f t="shared" si="1"/>
        <v>1.0643744057257773E-2</v>
      </c>
      <c r="N19" s="187" t="str">
        <f t="shared" si="2"/>
        <v/>
      </c>
      <c r="O19" s="187"/>
      <c r="P19" s="81">
        <f t="shared" si="3"/>
        <v>0.37561109448268037</v>
      </c>
      <c r="Q19" s="82">
        <f>_xlfn.CHISQ.DIST.RT(P19,$B$54)</f>
        <v>0.99999833449745856</v>
      </c>
      <c r="R19" s="180" t="str">
        <f t="shared" si="4"/>
        <v/>
      </c>
      <c r="S19" s="180"/>
    </row>
    <row r="20" spans="1:55" ht="20.100000000000001" customHeight="1" x14ac:dyDescent="0.25">
      <c r="A20" s="17">
        <v>10</v>
      </c>
      <c r="B20" s="116">
        <v>94</v>
      </c>
      <c r="C20" s="116">
        <v>70000</v>
      </c>
      <c r="K20" s="17">
        <f t="shared" si="5"/>
        <v>10</v>
      </c>
      <c r="L20" s="81">
        <f t="shared" si="0"/>
        <v>0.69161854970618608</v>
      </c>
      <c r="M20" s="83">
        <f t="shared" si="1"/>
        <v>3.6075897350450747E-2</v>
      </c>
      <c r="N20" s="187" t="str">
        <f t="shared" si="2"/>
        <v/>
      </c>
      <c r="O20" s="187"/>
      <c r="P20" s="81">
        <f t="shared" si="3"/>
        <v>0.37561109448268037</v>
      </c>
      <c r="Q20" s="82">
        <f>_xlfn.CHISQ.DIST.RT(P20,$B$54)</f>
        <v>0.99999833449745856</v>
      </c>
      <c r="R20" s="180" t="str">
        <f t="shared" si="4"/>
        <v/>
      </c>
      <c r="S20" s="180"/>
    </row>
    <row r="21" spans="1:55" ht="20.100000000000001" customHeight="1" x14ac:dyDescent="0.25">
      <c r="A21" s="17">
        <v>11</v>
      </c>
      <c r="B21" s="116">
        <v>110</v>
      </c>
      <c r="C21" s="116">
        <v>71000</v>
      </c>
      <c r="K21" s="17">
        <f t="shared" si="5"/>
        <v>11</v>
      </c>
      <c r="L21" s="81">
        <f t="shared" si="0"/>
        <v>-1.0918277111690917</v>
      </c>
      <c r="M21" s="83">
        <f t="shared" si="1"/>
        <v>1.3830513144627907</v>
      </c>
      <c r="N21" s="187" t="str">
        <f t="shared" si="2"/>
        <v>Elemento com maior influência sobre os resultados da regressão</v>
      </c>
      <c r="O21" s="187"/>
      <c r="P21" s="81">
        <f t="shared" si="3"/>
        <v>4.8533123815224828</v>
      </c>
      <c r="Q21" s="82">
        <f>_xlfn.CHISQ.DIST.RT(P21,$B$54)</f>
        <v>0.90075889401203679</v>
      </c>
      <c r="R21" s="180" t="str">
        <f t="shared" si="4"/>
        <v/>
      </c>
      <c r="S21" s="180"/>
    </row>
    <row r="22" spans="1:55" ht="20.100000000000001" customHeight="1" x14ac:dyDescent="0.25">
      <c r="A22" s="17">
        <v>12</v>
      </c>
      <c r="B22" s="116">
        <v>94</v>
      </c>
      <c r="C22" s="116">
        <v>74000</v>
      </c>
      <c r="K22" s="17">
        <f t="shared" si="5"/>
        <v>12</v>
      </c>
      <c r="L22" s="81">
        <f t="shared" si="0"/>
        <v>1.9554170454025259</v>
      </c>
      <c r="M22" s="83">
        <f t="shared" si="1"/>
        <v>0.28837836158219504</v>
      </c>
      <c r="N22" s="187" t="str">
        <f t="shared" si="2"/>
        <v/>
      </c>
      <c r="O22" s="187"/>
      <c r="P22" s="81">
        <f t="shared" si="3"/>
        <v>0.37561109448268037</v>
      </c>
      <c r="Q22" s="82">
        <f>_xlfn.CHISQ.DIST.RT(P22,$B$54)</f>
        <v>0.99999833449745856</v>
      </c>
      <c r="R22" s="180" t="str">
        <f t="shared" si="4"/>
        <v/>
      </c>
      <c r="S22" s="180"/>
    </row>
    <row r="25" spans="1:55" ht="20.100000000000001" customHeight="1" x14ac:dyDescent="0.25">
      <c r="A25" s="15" t="s">
        <v>62</v>
      </c>
      <c r="B25" s="89">
        <f>AVERAGE(B11:B22)</f>
        <v>87.833333333333329</v>
      </c>
      <c r="C25" s="89">
        <f>AVERAGE(C11:C22)</f>
        <v>65250</v>
      </c>
      <c r="K25" s="177" t="s">
        <v>174</v>
      </c>
      <c r="L25" s="177"/>
      <c r="M25" s="177"/>
      <c r="N25" s="177"/>
      <c r="O25" s="177"/>
      <c r="V25" s="130" t="s">
        <v>60</v>
      </c>
      <c r="W25" s="130" t="s">
        <v>60</v>
      </c>
      <c r="AF25" s="130" t="s">
        <v>60</v>
      </c>
      <c r="AG25" s="130" t="s">
        <v>60</v>
      </c>
      <c r="AH25" s="130" t="s">
        <v>60</v>
      </c>
      <c r="AI25" s="130" t="s">
        <v>60</v>
      </c>
      <c r="AJ25" s="130" t="s">
        <v>60</v>
      </c>
      <c r="AK25" s="130" t="s">
        <v>60</v>
      </c>
      <c r="AL25" s="130" t="s">
        <v>60</v>
      </c>
      <c r="AM25" s="130" t="s">
        <v>60</v>
      </c>
      <c r="AN25" s="130" t="s">
        <v>60</v>
      </c>
      <c r="AO25" s="130" t="s">
        <v>60</v>
      </c>
      <c r="AP25" s="130" t="s">
        <v>60</v>
      </c>
    </row>
    <row r="26" spans="1:55" ht="20.100000000000001" customHeight="1" x14ac:dyDescent="0.25">
      <c r="A26" s="16" t="s">
        <v>63</v>
      </c>
      <c r="B26" s="87">
        <f>STDEVA(B11:B22)</f>
        <v>10.061929449286787</v>
      </c>
      <c r="C26" s="87">
        <f>STDEVA(C11:C22)</f>
        <v>5154.433219877993</v>
      </c>
      <c r="K26" s="175" t="s">
        <v>175</v>
      </c>
      <c r="L26" s="175"/>
      <c r="M26" s="175"/>
      <c r="N26" s="84" t="s">
        <v>176</v>
      </c>
      <c r="O26" s="84" t="s">
        <v>177</v>
      </c>
      <c r="V26" s="134">
        <v>1</v>
      </c>
      <c r="W26" s="130">
        <f t="shared" ref="W26:W37" si="6">B11</f>
        <v>70</v>
      </c>
      <c r="Y26" s="130">
        <f t="shared" ref="Y26:Y37" si="7">C11</f>
        <v>56000</v>
      </c>
      <c r="AF26" s="134" cm="1">
        <f t="array" ref="AF26:AQ27">TRANSPOSE(V26:W37)</f>
        <v>1</v>
      </c>
      <c r="AG26" s="134">
        <v>1</v>
      </c>
      <c r="AH26" s="134">
        <v>1</v>
      </c>
      <c r="AI26" s="134">
        <v>1</v>
      </c>
      <c r="AJ26" s="134">
        <v>1</v>
      </c>
      <c r="AK26" s="134">
        <v>1</v>
      </c>
      <c r="AL26" s="134">
        <v>1</v>
      </c>
      <c r="AM26" s="134">
        <v>1</v>
      </c>
      <c r="AN26" s="134">
        <v>1</v>
      </c>
      <c r="AO26" s="134">
        <v>1</v>
      </c>
      <c r="AP26" s="134">
        <v>1</v>
      </c>
      <c r="AQ26" s="134">
        <v>1</v>
      </c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</row>
    <row r="27" spans="1:55" ht="20.100000000000001" customHeight="1" x14ac:dyDescent="0.25">
      <c r="A27" s="16" t="s">
        <v>131</v>
      </c>
      <c r="B27" s="94">
        <f>B26/B25</f>
        <v>0.11455707152888182</v>
      </c>
      <c r="C27" s="94">
        <f>C26/C25</f>
        <v>7.8995145132229772E-2</v>
      </c>
      <c r="K27" s="183" t="s">
        <v>351</v>
      </c>
      <c r="L27" s="183"/>
      <c r="M27" s="183"/>
      <c r="N27" s="185">
        <f>F62</f>
        <v>1.3800529626344068E-3</v>
      </c>
      <c r="O27" s="181" t="str">
        <f>IF(N27&lt;=0.05,"Aprovado","Revisar os elementos da amostra")</f>
        <v>Aprovado</v>
      </c>
      <c r="V27" s="134">
        <v>1</v>
      </c>
      <c r="W27" s="130">
        <f t="shared" si="6"/>
        <v>81</v>
      </c>
      <c r="Y27" s="130">
        <f t="shared" si="7"/>
        <v>61000</v>
      </c>
      <c r="AF27" s="130">
        <v>70</v>
      </c>
      <c r="AG27" s="130">
        <v>81</v>
      </c>
      <c r="AH27" s="130">
        <v>84</v>
      </c>
      <c r="AI27" s="130">
        <v>84</v>
      </c>
      <c r="AJ27" s="130">
        <v>84</v>
      </c>
      <c r="AK27" s="130">
        <v>81</v>
      </c>
      <c r="AL27" s="130">
        <v>94</v>
      </c>
      <c r="AM27" s="130">
        <v>84</v>
      </c>
      <c r="AN27" s="130">
        <v>94</v>
      </c>
      <c r="AO27" s="130">
        <v>94</v>
      </c>
      <c r="AP27" s="130">
        <v>110</v>
      </c>
      <c r="AQ27" s="130">
        <v>94</v>
      </c>
    </row>
    <row r="28" spans="1:55" ht="20.100000000000001" customHeight="1" x14ac:dyDescent="0.25">
      <c r="B28" s="85"/>
      <c r="C28" s="85"/>
      <c r="K28" s="184"/>
      <c r="L28" s="184"/>
      <c r="M28" s="184"/>
      <c r="N28" s="186"/>
      <c r="O28" s="182"/>
      <c r="V28" s="134">
        <v>1</v>
      </c>
      <c r="W28" s="130">
        <f t="shared" si="6"/>
        <v>84</v>
      </c>
      <c r="Y28" s="130">
        <f t="shared" si="7"/>
        <v>61000</v>
      </c>
    </row>
    <row r="29" spans="1:55" ht="20.100000000000001" customHeight="1" x14ac:dyDescent="0.25">
      <c r="A29" s="15" t="s">
        <v>86</v>
      </c>
      <c r="B29" s="89">
        <f>MIN(B11:B22)</f>
        <v>70</v>
      </c>
      <c r="C29" s="89">
        <f>MIN(C11:C22)</f>
        <v>56000</v>
      </c>
      <c r="K29" s="183" t="s">
        <v>395</v>
      </c>
      <c r="L29" s="183"/>
      <c r="M29" s="183"/>
      <c r="N29" s="185">
        <f>F69</f>
        <v>1.3800529626343812E-3</v>
      </c>
      <c r="O29" s="181" t="str">
        <f>IF(N29&lt;=0.3,"Aprovado","Revisar os elementos da amostra")</f>
        <v>Aprovado</v>
      </c>
      <c r="V29" s="134">
        <v>1</v>
      </c>
      <c r="W29" s="130">
        <f t="shared" si="6"/>
        <v>84</v>
      </c>
      <c r="Y29" s="130">
        <f t="shared" si="7"/>
        <v>62000</v>
      </c>
    </row>
    <row r="30" spans="1:55" ht="20.100000000000001" customHeight="1" x14ac:dyDescent="0.25">
      <c r="A30" s="16" t="s">
        <v>87</v>
      </c>
      <c r="B30" s="87">
        <f>MAX(B11:B22)</f>
        <v>110</v>
      </c>
      <c r="C30" s="87">
        <f>MAX(C11:C22)</f>
        <v>74000</v>
      </c>
      <c r="K30" s="184"/>
      <c r="L30" s="184"/>
      <c r="M30" s="184"/>
      <c r="N30" s="186"/>
      <c r="O30" s="182"/>
      <c r="V30" s="134">
        <v>1</v>
      </c>
      <c r="W30" s="130">
        <f t="shared" si="6"/>
        <v>84</v>
      </c>
      <c r="Y30" s="130">
        <f t="shared" si="7"/>
        <v>62000</v>
      </c>
      <c r="AF30" s="130" cm="1">
        <f t="array" ref="AF30:AG31">MMULT(_xlfn.ANCHORARRAY(AF26),V26:W37)</f>
        <v>12</v>
      </c>
      <c r="AG30" s="130">
        <v>1054</v>
      </c>
      <c r="AI30" s="134"/>
      <c r="AL30" s="134">
        <v>1</v>
      </c>
      <c r="AM30" s="130" cm="1">
        <f t="array" ref="AM30:AN30">TRANSPOSE(AL30:AL31)</f>
        <v>1</v>
      </c>
      <c r="AN30" s="130">
        <v>105.72</v>
      </c>
      <c r="AS30" s="130" cm="1">
        <f t="array" ref="AS30:AS31">MMULT(_xlfn.ANCHORARRAY(AF26),Y26:Y37)</f>
        <v>783000</v>
      </c>
    </row>
    <row r="31" spans="1:55" ht="20.100000000000001" customHeight="1" x14ac:dyDescent="0.25">
      <c r="A31" s="16" t="s">
        <v>64</v>
      </c>
      <c r="B31" s="87">
        <f>B30-B29</f>
        <v>40</v>
      </c>
      <c r="C31" s="87">
        <f>C30-C29</f>
        <v>18000</v>
      </c>
      <c r="K31" s="183" t="s">
        <v>178</v>
      </c>
      <c r="L31" s="183"/>
      <c r="M31" s="183"/>
      <c r="N31" s="185">
        <f>H481</f>
        <v>7.2757843107261189E-2</v>
      </c>
      <c r="O31" s="181" t="str">
        <f>IF(N31&lt;=0.5,"Aprovado","Revisar os elementos da amostra")</f>
        <v>Aprovado</v>
      </c>
      <c r="V31" s="134">
        <v>1</v>
      </c>
      <c r="W31" s="130">
        <f t="shared" si="6"/>
        <v>81</v>
      </c>
      <c r="Y31" s="130">
        <f t="shared" si="7"/>
        <v>65000</v>
      </c>
      <c r="AF31" s="130">
        <v>1054</v>
      </c>
      <c r="AG31" s="130">
        <v>93690</v>
      </c>
      <c r="AI31" s="134"/>
      <c r="AL31" s="134">
        <f>B36</f>
        <v>105.72</v>
      </c>
      <c r="AM31" s="130" cm="1">
        <f t="array" ref="AM31:AN31">MMULT(_xlfn.ANCHORARRAY(AM30),_xlfn.ANCHORARRAY(AF34))</f>
        <v>-1.3273630649506067</v>
      </c>
      <c r="AN31" s="130">
        <v>1.6061059563005006E-2</v>
      </c>
      <c r="AS31" s="130">
        <v>69236000</v>
      </c>
    </row>
    <row r="32" spans="1:55" ht="20.100000000000001" customHeight="1" x14ac:dyDescent="0.25">
      <c r="K32" s="184"/>
      <c r="L32" s="184"/>
      <c r="M32" s="184"/>
      <c r="N32" s="186"/>
      <c r="O32" s="182"/>
      <c r="V32" s="134">
        <v>1</v>
      </c>
      <c r="W32" s="130">
        <f t="shared" si="6"/>
        <v>94</v>
      </c>
      <c r="Y32" s="130">
        <f t="shared" si="7"/>
        <v>65000</v>
      </c>
      <c r="AL32" s="134"/>
      <c r="AM32" s="130" cm="1">
        <f t="array" ref="AM32">MMULT(_xlfn.ANCHORARRAY(AM31),AL30:AL31)</f>
        <v>0.37061215205028253</v>
      </c>
    </row>
    <row r="33" spans="1:45" ht="20.100000000000001" customHeight="1" x14ac:dyDescent="0.25">
      <c r="A33" s="215" t="s">
        <v>355</v>
      </c>
      <c r="B33" s="215"/>
      <c r="C33" s="215"/>
      <c r="D33" s="215"/>
      <c r="E33" s="215"/>
      <c r="F33" s="215"/>
      <c r="G33" s="215"/>
      <c r="H33" s="215"/>
      <c r="I33" s="215"/>
      <c r="V33" s="134">
        <v>1</v>
      </c>
      <c r="W33" s="130">
        <f t="shared" si="6"/>
        <v>84</v>
      </c>
      <c r="Y33" s="130">
        <f t="shared" si="7"/>
        <v>67000</v>
      </c>
      <c r="AL33" s="134"/>
      <c r="AM33" s="130">
        <f>SQRT(AM32)</f>
        <v>0.60877923096167019</v>
      </c>
    </row>
    <row r="34" spans="1:45" ht="20.100000000000001" customHeight="1" x14ac:dyDescent="0.25">
      <c r="V34" s="134">
        <v>1</v>
      </c>
      <c r="W34" s="130">
        <f t="shared" si="6"/>
        <v>94</v>
      </c>
      <c r="Y34" s="130">
        <f t="shared" si="7"/>
        <v>69000</v>
      </c>
      <c r="AF34" s="130" cm="1">
        <f t="array" ref="AF34:AG35">MINVERSE(_xlfn.ANCHORARRAY(AF30))</f>
        <v>7.0106255612091832</v>
      </c>
      <c r="AG34" s="130">
        <v>-7.8868602214905312E-2</v>
      </c>
      <c r="AL34" s="134"/>
      <c r="AS34" s="130" cm="1">
        <f t="array" ref="AS34:AS35">MMULT(_xlfn.ANCHORARRAY(AF34),_xlfn.ANCHORARRAY(AS30))</f>
        <v>28773.271475606598</v>
      </c>
    </row>
    <row r="35" spans="1:45" ht="20.100000000000001" customHeight="1" x14ac:dyDescent="0.25">
      <c r="A35" s="114" t="s">
        <v>368</v>
      </c>
      <c r="B35" s="114" t="s">
        <v>22</v>
      </c>
      <c r="C35" s="114" t="s">
        <v>45</v>
      </c>
      <c r="D35" s="114" t="s">
        <v>93</v>
      </c>
      <c r="V35" s="134">
        <v>1</v>
      </c>
      <c r="W35" s="130">
        <f t="shared" si="6"/>
        <v>94</v>
      </c>
      <c r="Y35" s="130">
        <f t="shared" si="7"/>
        <v>70000</v>
      </c>
      <c r="AF35" s="130">
        <v>-7.8868602214905312E-2</v>
      </c>
      <c r="AG35" s="130">
        <v>8.979347500748233E-4</v>
      </c>
      <c r="AL35" s="134"/>
      <c r="AS35" s="130">
        <v>415.29482190960698</v>
      </c>
    </row>
    <row r="36" spans="1:45" ht="20.100000000000001" customHeight="1" x14ac:dyDescent="0.25">
      <c r="A36" s="15" t="str">
        <f>B10</f>
        <v>Área</v>
      </c>
      <c r="B36" s="110">
        <v>105.72</v>
      </c>
      <c r="C36" s="129" t="str">
        <f>C436</f>
        <v>Não extrapolou</v>
      </c>
      <c r="D36" s="19" t="str">
        <f>C437</f>
        <v>Admissível</v>
      </c>
      <c r="V36" s="134">
        <v>1</v>
      </c>
      <c r="W36" s="130">
        <f t="shared" si="6"/>
        <v>110</v>
      </c>
      <c r="Y36" s="130">
        <f t="shared" si="7"/>
        <v>71000</v>
      </c>
      <c r="AL36" s="134"/>
    </row>
    <row r="37" spans="1:45" ht="20.100000000000001" customHeight="1" x14ac:dyDescent="0.25">
      <c r="V37" s="134">
        <v>1</v>
      </c>
      <c r="W37" s="130">
        <f t="shared" si="6"/>
        <v>94</v>
      </c>
      <c r="Y37" s="130">
        <f t="shared" si="7"/>
        <v>74000</v>
      </c>
      <c r="AL37" s="134"/>
    </row>
    <row r="38" spans="1:45" ht="20.100000000000001" customHeight="1" x14ac:dyDescent="0.25">
      <c r="AL38" s="134"/>
    </row>
    <row r="39" spans="1:45" ht="20.100000000000001" customHeight="1" x14ac:dyDescent="0.25">
      <c r="A39" s="107" t="s">
        <v>132</v>
      </c>
      <c r="B39" s="107"/>
      <c r="C39" s="107"/>
      <c r="D39" s="107"/>
      <c r="E39" s="107"/>
      <c r="F39" s="107"/>
      <c r="G39" s="107"/>
      <c r="H39" s="107"/>
      <c r="I39" s="107"/>
    </row>
    <row r="41" spans="1:45" ht="20.100000000000001" customHeight="1" x14ac:dyDescent="0.25">
      <c r="A41" s="197" t="s">
        <v>352</v>
      </c>
      <c r="B41" s="197"/>
      <c r="C41" s="197"/>
      <c r="D41" s="197"/>
      <c r="E41" s="197"/>
      <c r="F41" s="197"/>
      <c r="G41" s="197"/>
      <c r="H41" s="197"/>
      <c r="I41" s="197"/>
    </row>
    <row r="42" spans="1:45" ht="20.100000000000001" customHeight="1" x14ac:dyDescent="0.25">
      <c r="A42" s="197"/>
      <c r="B42" s="197"/>
      <c r="C42" s="197"/>
      <c r="D42" s="197"/>
      <c r="E42" s="197"/>
      <c r="F42" s="197"/>
      <c r="G42" s="197"/>
      <c r="H42" s="197"/>
      <c r="I42" s="197"/>
    </row>
    <row r="45" spans="1:45" ht="20.100000000000001" customHeight="1" x14ac:dyDescent="0.25">
      <c r="A45" s="190" t="s">
        <v>9</v>
      </c>
      <c r="B45" s="190"/>
      <c r="C45" s="190"/>
      <c r="D45" s="190"/>
      <c r="E45" s="190"/>
      <c r="F45" s="190"/>
      <c r="G45" s="190"/>
      <c r="H45" s="190"/>
      <c r="I45" s="190"/>
      <c r="V45" s="134"/>
    </row>
    <row r="46" spans="1:45" ht="20.100000000000001" customHeight="1" x14ac:dyDescent="0.25">
      <c r="V46" s="134"/>
    </row>
    <row r="47" spans="1:45" ht="20.100000000000001" customHeight="1" x14ac:dyDescent="0.25">
      <c r="A47" s="15" t="s">
        <v>7</v>
      </c>
      <c r="B47" s="90">
        <f>B48^(1/2)</f>
        <v>0.81069382809997614</v>
      </c>
      <c r="C47" s="18"/>
      <c r="D47" s="216" t="s">
        <v>172</v>
      </c>
      <c r="E47" s="216"/>
      <c r="F47" s="111"/>
      <c r="V47" s="134"/>
    </row>
    <row r="48" spans="1:45" ht="20.100000000000001" customHeight="1" x14ac:dyDescent="0.25">
      <c r="A48" s="1" t="s">
        <v>6</v>
      </c>
      <c r="B48" s="108">
        <f>C62/C64</f>
        <v>0.65722448291939373</v>
      </c>
      <c r="C48" s="18"/>
      <c r="D48" s="1" t="s">
        <v>85</v>
      </c>
      <c r="E48" s="97">
        <f>3*(B52+1)</f>
        <v>6</v>
      </c>
      <c r="F48" s="38"/>
      <c r="V48" s="134"/>
    </row>
    <row r="49" spans="1:42" ht="20.100000000000001" customHeight="1" x14ac:dyDescent="0.25">
      <c r="A49" s="16" t="s">
        <v>8</v>
      </c>
      <c r="B49" s="94">
        <f>1-(((B51-1)/(B51-B52-1))*(1-B48))</f>
        <v>0.62294693121133304</v>
      </c>
      <c r="D49" s="16" t="s">
        <v>84</v>
      </c>
      <c r="E49" s="88">
        <f>4*(B52+1)</f>
        <v>8</v>
      </c>
      <c r="F49" s="38"/>
      <c r="V49" s="134"/>
    </row>
    <row r="50" spans="1:42" ht="20.100000000000001" customHeight="1" x14ac:dyDescent="0.25">
      <c r="B50" s="85"/>
      <c r="D50" s="16" t="s">
        <v>83</v>
      </c>
      <c r="E50" s="88">
        <f>6*(B52+1)</f>
        <v>12</v>
      </c>
      <c r="V50" s="134"/>
    </row>
    <row r="51" spans="1:42" ht="20.100000000000001" customHeight="1" x14ac:dyDescent="0.25">
      <c r="A51" s="1" t="s">
        <v>364</v>
      </c>
      <c r="B51" s="97">
        <v>12</v>
      </c>
      <c r="N51" s="12"/>
      <c r="O51" s="12"/>
      <c r="P51" s="12"/>
      <c r="Q51" s="12"/>
      <c r="R51" s="12"/>
      <c r="S51" s="12"/>
      <c r="T51" s="135"/>
      <c r="U51" s="135"/>
      <c r="V51" s="134"/>
    </row>
    <row r="52" spans="1:42" ht="20.100000000000001" customHeight="1" x14ac:dyDescent="0.25">
      <c r="A52" s="16" t="s">
        <v>365</v>
      </c>
      <c r="B52" s="88">
        <v>1</v>
      </c>
      <c r="D52" s="80" t="s">
        <v>363</v>
      </c>
      <c r="E52" s="38"/>
      <c r="V52" s="134"/>
    </row>
    <row r="53" spans="1:42" ht="20.100000000000001" customHeight="1" x14ac:dyDescent="0.25">
      <c r="A53" s="16" t="s">
        <v>99</v>
      </c>
      <c r="B53" s="88">
        <f>B52+1</f>
        <v>2</v>
      </c>
      <c r="D53" s="217" t="str" cm="1">
        <f t="array" ref="D53">_xlfn.IFS(B51&lt;E48,'[1]REGRESSÃO LINEAR MÚLTIPLA'!J64,AND(B51&gt;=E48,B51&lt;E49),'[1]REGRESSÃO LINEAR MÚLTIPLA'!J65,AND(B51&gt;=E49,B51&lt;E50),'[1]REGRESSÃO LINEAR MÚLTIPLA'!J66,B51&gt;=E50,'[1]REGRESSÃO LINEAR MÚLTIPLA'!J67)</f>
        <v>Atende às exigências para o grau III da NBR 14653-2:2011</v>
      </c>
      <c r="E53" s="217"/>
      <c r="G53" s="38"/>
      <c r="V53" s="134"/>
    </row>
    <row r="54" spans="1:42" ht="20.100000000000001" customHeight="1" x14ac:dyDescent="0.25">
      <c r="A54" s="16" t="s">
        <v>113</v>
      </c>
      <c r="B54" s="88">
        <f>B51-B53</f>
        <v>10</v>
      </c>
      <c r="G54" s="38"/>
      <c r="V54" s="134"/>
    </row>
    <row r="55" spans="1:42" ht="20.100000000000001" customHeight="1" x14ac:dyDescent="0.25">
      <c r="B55" s="98"/>
      <c r="V55" s="134"/>
    </row>
    <row r="56" spans="1:42" ht="20.100000000000001" customHeight="1" x14ac:dyDescent="0.25">
      <c r="A56" s="15" t="s">
        <v>1</v>
      </c>
      <c r="B56" s="89">
        <f>((C63)/(B51-B52-1))^(1/2)</f>
        <v>3165.061529683212</v>
      </c>
      <c r="V56" s="134"/>
    </row>
    <row r="57" spans="1:42" ht="20.100000000000001" customHeight="1" x14ac:dyDescent="0.25">
      <c r="V57" s="134"/>
    </row>
    <row r="58" spans="1:42" ht="20.100000000000001" customHeight="1" x14ac:dyDescent="0.25">
      <c r="V58" s="134"/>
    </row>
    <row r="59" spans="1:42" ht="20.100000000000001" customHeight="1" x14ac:dyDescent="0.25">
      <c r="A59" s="174" t="s">
        <v>13</v>
      </c>
      <c r="B59" s="174"/>
      <c r="C59" s="174"/>
      <c r="D59" s="174"/>
      <c r="E59" s="174"/>
      <c r="F59" s="174"/>
      <c r="G59" s="174"/>
      <c r="H59" s="174"/>
      <c r="I59" s="174"/>
      <c r="AE59" s="136" t="s">
        <v>371</v>
      </c>
    </row>
    <row r="60" spans="1:42" ht="20.100000000000001" customHeight="1" x14ac:dyDescent="0.25">
      <c r="V60" s="130" cm="1">
        <f t="array" ref="V60:W71">MMULT(V26:W37,_xlfn.ANCHORARRAY(AF34))</f>
        <v>1.4898234061658115</v>
      </c>
      <c r="W60" s="130">
        <v>-1.6013169709667679E-2</v>
      </c>
      <c r="AE60" s="130" cm="1">
        <f t="array" ref="AE60:AP71">MMULT(_xlfn.ANCHORARRAY(V60),_xlfn.ANCHORARRAY(AF26))</f>
        <v>0.36890152648907404</v>
      </c>
      <c r="AF60" s="130">
        <v>0.19275665968272948</v>
      </c>
      <c r="AG60" s="130">
        <v>0.14471715055372636</v>
      </c>
      <c r="AH60" s="130">
        <v>0.14471715055372636</v>
      </c>
      <c r="AI60" s="130">
        <v>0.14471715055372636</v>
      </c>
      <c r="AJ60" s="130">
        <v>0.19275665968272948</v>
      </c>
      <c r="AK60" s="130">
        <v>-1.5414546542950269E-2</v>
      </c>
      <c r="AL60" s="130">
        <v>0.14471715055372636</v>
      </c>
      <c r="AM60" s="130">
        <v>-1.5414546542950269E-2</v>
      </c>
      <c r="AN60" s="130">
        <v>-1.5414546542950269E-2</v>
      </c>
      <c r="AO60" s="130">
        <v>-0.27162526189763314</v>
      </c>
      <c r="AP60" s="130">
        <v>-1.5414546542950269E-2</v>
      </c>
    </row>
    <row r="61" spans="1:42" ht="20.100000000000001" customHeight="1" x14ac:dyDescent="0.25">
      <c r="A61" s="15"/>
      <c r="B61" s="21" t="s">
        <v>113</v>
      </c>
      <c r="C61" s="21" t="s">
        <v>166</v>
      </c>
      <c r="D61" s="21" t="s">
        <v>167</v>
      </c>
      <c r="E61" s="21" t="s">
        <v>168</v>
      </c>
      <c r="F61" s="21" t="s">
        <v>12</v>
      </c>
      <c r="V61" s="130">
        <v>0.62226878180185263</v>
      </c>
      <c r="W61" s="130">
        <v>-6.1358874588446216E-3</v>
      </c>
      <c r="AE61" s="130">
        <v>0.19275665968272915</v>
      </c>
      <c r="AF61" s="130">
        <v>0.12526189763543827</v>
      </c>
      <c r="AG61" s="130">
        <v>0.10685423525890436</v>
      </c>
      <c r="AH61" s="130">
        <v>0.10685423525890436</v>
      </c>
      <c r="AI61" s="130">
        <v>0.10685423525890436</v>
      </c>
      <c r="AJ61" s="130">
        <v>0.12526189763543827</v>
      </c>
      <c r="AK61" s="130">
        <v>4.5495360670458229E-2</v>
      </c>
      <c r="AL61" s="130">
        <v>0.10685423525890436</v>
      </c>
      <c r="AM61" s="130">
        <v>4.5495360670458229E-2</v>
      </c>
      <c r="AN61" s="130">
        <v>4.5495360670458229E-2</v>
      </c>
      <c r="AO61" s="130">
        <v>-5.2678838671055717E-2</v>
      </c>
      <c r="AP61" s="130">
        <v>4.5495360670458229E-2</v>
      </c>
    </row>
    <row r="62" spans="1:42" ht="20.100000000000001" customHeight="1" x14ac:dyDescent="0.25">
      <c r="A62" s="15" t="s">
        <v>2</v>
      </c>
      <c r="B62" s="96">
        <f>B52</f>
        <v>1</v>
      </c>
      <c r="C62" s="89">
        <f>D138</f>
        <v>192073855.13319281</v>
      </c>
      <c r="D62" s="89">
        <f>C62/B62</f>
        <v>192073855.13319281</v>
      </c>
      <c r="E62" s="99">
        <f>(C62/B52)/(C63/(B51-B52-1))</f>
        <v>19.173612179683413</v>
      </c>
      <c r="F62" s="100">
        <f>_xlfn.F.DIST.RT(E62,B62,B63)</f>
        <v>1.3800529626344068E-3</v>
      </c>
      <c r="J62" s="179" t="str">
        <f>IF(F62&gt;0.05,"Atenção: esse resultado não pode ser superior a 5% (cinco por cento)","Nível de significância admitido")</f>
        <v>Nível de significância admitido</v>
      </c>
      <c r="K62" s="179"/>
      <c r="L62" s="179"/>
      <c r="V62" s="130">
        <v>0.38566297515713721</v>
      </c>
      <c r="W62" s="130">
        <v>-3.4420832086201614E-3</v>
      </c>
      <c r="AE62" s="130">
        <v>0.14471715055372592</v>
      </c>
      <c r="AF62" s="130">
        <v>0.10685423525890414</v>
      </c>
      <c r="AG62" s="130">
        <v>9.6527985633043656E-2</v>
      </c>
      <c r="AH62" s="130">
        <v>9.6527985633043656E-2</v>
      </c>
      <c r="AI62" s="130">
        <v>9.6527985633043656E-2</v>
      </c>
      <c r="AJ62" s="130">
        <v>0.10685423525890414</v>
      </c>
      <c r="AK62" s="130">
        <v>6.2107153546842042E-2</v>
      </c>
      <c r="AL62" s="130">
        <v>9.6527985633043656E-2</v>
      </c>
      <c r="AM62" s="130">
        <v>6.2107153546842042E-2</v>
      </c>
      <c r="AN62" s="130">
        <v>6.2107153546842042E-2</v>
      </c>
      <c r="AO62" s="130">
        <v>7.0338222089194602E-3</v>
      </c>
      <c r="AP62" s="130">
        <v>6.2107153546842042E-2</v>
      </c>
    </row>
    <row r="63" spans="1:42" s="137" customFormat="1" ht="20.100000000000001" customHeight="1" x14ac:dyDescent="0.25">
      <c r="A63" s="16" t="s">
        <v>3</v>
      </c>
      <c r="B63" s="88">
        <f>B51-B52-1</f>
        <v>10</v>
      </c>
      <c r="C63" s="87">
        <f>D155</f>
        <v>100176144.86680634</v>
      </c>
      <c r="D63" s="87">
        <f>C63/B63</f>
        <v>10017614.486680634</v>
      </c>
      <c r="E63" s="101"/>
      <c r="F63" s="101"/>
      <c r="G63" s="12"/>
      <c r="H63" s="12"/>
      <c r="I63" s="12"/>
      <c r="J63" s="1"/>
      <c r="K63" s="1"/>
      <c r="L63" s="1"/>
      <c r="M63" s="2"/>
      <c r="N63" s="1"/>
      <c r="O63" s="1"/>
      <c r="P63" s="1"/>
      <c r="Q63" s="1"/>
      <c r="R63" s="1"/>
      <c r="S63" s="1"/>
      <c r="T63" s="130"/>
      <c r="U63" s="130"/>
      <c r="V63" s="137">
        <v>0.38566297515713721</v>
      </c>
      <c r="W63" s="137">
        <v>-3.4420832086201614E-3</v>
      </c>
      <c r="AE63" s="137">
        <v>0.14471715055372592</v>
      </c>
      <c r="AF63" s="137">
        <v>0.10685423525890414</v>
      </c>
      <c r="AG63" s="137">
        <v>9.6527985633043656E-2</v>
      </c>
      <c r="AH63" s="137">
        <v>9.6527985633043656E-2</v>
      </c>
      <c r="AI63" s="137">
        <v>9.6527985633043656E-2</v>
      </c>
      <c r="AJ63" s="137">
        <v>0.10685423525890414</v>
      </c>
      <c r="AK63" s="137">
        <v>6.2107153546842042E-2</v>
      </c>
      <c r="AL63" s="137">
        <v>9.6527985633043656E-2</v>
      </c>
      <c r="AM63" s="137">
        <v>6.2107153546842042E-2</v>
      </c>
      <c r="AN63" s="137">
        <v>6.2107153546842042E-2</v>
      </c>
      <c r="AO63" s="137">
        <v>7.0338222089194602E-3</v>
      </c>
      <c r="AP63" s="137">
        <v>6.2107153546842042E-2</v>
      </c>
    </row>
    <row r="64" spans="1:42" s="137" customFormat="1" ht="20.100000000000001" customHeight="1" x14ac:dyDescent="0.25">
      <c r="A64" s="16" t="s">
        <v>4</v>
      </c>
      <c r="B64" s="88">
        <f>B62+B63</f>
        <v>11</v>
      </c>
      <c r="C64" s="87">
        <f>D172</f>
        <v>292250000</v>
      </c>
      <c r="D64" s="85"/>
      <c r="E64" s="85"/>
      <c r="F64" s="85"/>
      <c r="G64" s="10"/>
      <c r="H64" s="10"/>
      <c r="I64" s="9"/>
      <c r="J64" s="1"/>
      <c r="K64" s="1"/>
      <c r="L64" s="1"/>
      <c r="M64" s="2"/>
      <c r="N64" s="1"/>
      <c r="O64" s="1"/>
      <c r="P64" s="1"/>
      <c r="Q64" s="1"/>
      <c r="R64" s="1"/>
      <c r="S64" s="1"/>
      <c r="T64" s="130"/>
      <c r="U64" s="130"/>
      <c r="V64" s="137">
        <v>0.38566297515713721</v>
      </c>
      <c r="W64" s="137">
        <v>-3.4420832086201614E-3</v>
      </c>
      <c r="AE64" s="137">
        <v>0.14471715055372592</v>
      </c>
      <c r="AF64" s="137">
        <v>0.10685423525890414</v>
      </c>
      <c r="AG64" s="137">
        <v>9.6527985633043656E-2</v>
      </c>
      <c r="AH64" s="137">
        <v>9.6527985633043656E-2</v>
      </c>
      <c r="AI64" s="137">
        <v>9.6527985633043656E-2</v>
      </c>
      <c r="AJ64" s="137">
        <v>0.10685423525890414</v>
      </c>
      <c r="AK64" s="137">
        <v>6.2107153546842042E-2</v>
      </c>
      <c r="AL64" s="137">
        <v>9.6527985633043656E-2</v>
      </c>
      <c r="AM64" s="137">
        <v>6.2107153546842042E-2</v>
      </c>
      <c r="AN64" s="137">
        <v>6.2107153546842042E-2</v>
      </c>
      <c r="AO64" s="137">
        <v>7.0338222089194602E-3</v>
      </c>
      <c r="AP64" s="137">
        <v>6.2107153546842042E-2</v>
      </c>
    </row>
    <row r="65" spans="1:42" s="137" customFormat="1" ht="20.100000000000001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1"/>
      <c r="O65" s="1"/>
      <c r="P65" s="1"/>
      <c r="Q65" s="1"/>
      <c r="R65" s="1"/>
      <c r="S65" s="1"/>
      <c r="T65" s="130"/>
      <c r="U65" s="130"/>
      <c r="V65" s="137">
        <v>0.62226878180185263</v>
      </c>
      <c r="W65" s="137">
        <v>-6.1358874588446216E-3</v>
      </c>
      <c r="AE65" s="137">
        <v>0.19275665968272915</v>
      </c>
      <c r="AF65" s="137">
        <v>0.12526189763543827</v>
      </c>
      <c r="AG65" s="137">
        <v>0.10685423525890436</v>
      </c>
      <c r="AH65" s="137">
        <v>0.10685423525890436</v>
      </c>
      <c r="AI65" s="137">
        <v>0.10685423525890436</v>
      </c>
      <c r="AJ65" s="137">
        <v>0.12526189763543827</v>
      </c>
      <c r="AK65" s="137">
        <v>4.5495360670458229E-2</v>
      </c>
      <c r="AL65" s="137">
        <v>0.10685423525890436</v>
      </c>
      <c r="AM65" s="137">
        <v>4.5495360670458229E-2</v>
      </c>
      <c r="AN65" s="137">
        <v>4.5495360670458229E-2</v>
      </c>
      <c r="AO65" s="137">
        <v>-5.2678838671055717E-2</v>
      </c>
      <c r="AP65" s="137">
        <v>4.5495360670458229E-2</v>
      </c>
    </row>
    <row r="66" spans="1:42" s="137" customFormat="1" ht="20.100000000000001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1"/>
      <c r="O66" s="1"/>
      <c r="P66" s="1"/>
      <c r="Q66" s="1"/>
      <c r="R66" s="1"/>
      <c r="S66" s="1"/>
      <c r="T66" s="130"/>
      <c r="U66" s="130"/>
      <c r="V66" s="137">
        <v>-0.40302304699191627</v>
      </c>
      <c r="W66" s="137">
        <v>5.5372642921280718E-3</v>
      </c>
      <c r="AE66" s="137">
        <v>-1.5414546542951268E-2</v>
      </c>
      <c r="AF66" s="137">
        <v>4.5495360670457563E-2</v>
      </c>
      <c r="AG66" s="137">
        <v>6.2107153546841765E-2</v>
      </c>
      <c r="AH66" s="137">
        <v>6.2107153546841765E-2</v>
      </c>
      <c r="AI66" s="137">
        <v>6.2107153546841765E-2</v>
      </c>
      <c r="AJ66" s="137">
        <v>4.5495360670457563E-2</v>
      </c>
      <c r="AK66" s="137">
        <v>0.11747979646812245</v>
      </c>
      <c r="AL66" s="137">
        <v>6.2107153546841765E-2</v>
      </c>
      <c r="AM66" s="137">
        <v>0.11747979646812245</v>
      </c>
      <c r="AN66" s="137">
        <v>0.11747979646812245</v>
      </c>
      <c r="AO66" s="137">
        <v>0.2060760251421716</v>
      </c>
      <c r="AP66" s="137">
        <v>0.11747979646812245</v>
      </c>
    </row>
    <row r="67" spans="1:42" s="137" customFormat="1" ht="39.950000000000003" customHeight="1" x14ac:dyDescent="0.25">
      <c r="A67" s="21"/>
      <c r="B67" s="207" t="s">
        <v>14</v>
      </c>
      <c r="C67" s="207"/>
      <c r="D67" s="21" t="s">
        <v>1</v>
      </c>
      <c r="E67" s="21" t="s">
        <v>11</v>
      </c>
      <c r="F67" s="21" t="s">
        <v>12</v>
      </c>
      <c r="G67" s="1"/>
      <c r="H67" s="1"/>
      <c r="I67" s="1"/>
      <c r="J67" s="1"/>
      <c r="K67" s="1"/>
      <c r="L67" s="1"/>
      <c r="M67" s="2"/>
      <c r="N67" s="2"/>
      <c r="O67" s="2"/>
      <c r="P67" s="2"/>
      <c r="Q67" s="2"/>
      <c r="R67" s="2"/>
      <c r="S67" s="2"/>
      <c r="V67" s="137">
        <v>0.38566297515713721</v>
      </c>
      <c r="W67" s="137">
        <v>-3.4420832086201614E-3</v>
      </c>
      <c r="AE67" s="137">
        <v>0.14471715055372592</v>
      </c>
      <c r="AF67" s="137">
        <v>0.10685423525890414</v>
      </c>
      <c r="AG67" s="137">
        <v>9.6527985633043656E-2</v>
      </c>
      <c r="AH67" s="137">
        <v>9.6527985633043656E-2</v>
      </c>
      <c r="AI67" s="137">
        <v>9.6527985633043656E-2</v>
      </c>
      <c r="AJ67" s="137">
        <v>0.10685423525890414</v>
      </c>
      <c r="AK67" s="137">
        <v>6.2107153546842042E-2</v>
      </c>
      <c r="AL67" s="137">
        <v>9.6527985633043656E-2</v>
      </c>
      <c r="AM67" s="137">
        <v>6.2107153546842042E-2</v>
      </c>
      <c r="AN67" s="137">
        <v>6.2107153546842042E-2</v>
      </c>
      <c r="AO67" s="137">
        <v>7.0338222089194602E-3</v>
      </c>
      <c r="AP67" s="137">
        <v>6.2107153546842042E-2</v>
      </c>
    </row>
    <row r="68" spans="1:42" s="137" customFormat="1" ht="20.100000000000001" customHeight="1" x14ac:dyDescent="0.25">
      <c r="A68" s="12" t="s">
        <v>103</v>
      </c>
      <c r="B68" s="1" t="s">
        <v>5</v>
      </c>
      <c r="C68" s="85">
        <f>AS34</f>
        <v>28773.271475606598</v>
      </c>
      <c r="D68" s="85">
        <f>$B$56*(AF34^(1/2))</f>
        <v>8380.3188592476981</v>
      </c>
      <c r="E68" s="85">
        <f>ABS(C68/D68)</f>
        <v>3.4334339729633601</v>
      </c>
      <c r="F68" s="102">
        <f>_xlfn.T.DIST.2T(ABS(E68),$B$51-$B$52-1)</f>
        <v>6.4015079048103871E-3</v>
      </c>
      <c r="G68" s="1"/>
      <c r="H68" s="1"/>
      <c r="I68" s="1"/>
      <c r="J68" s="179" t="str">
        <f t="shared" ref="J68:J69" si="8">IF(F68&gt;0.3,"Atenção: esse resultado não pode ser superior a 30% (trinta por cento)","Nível de significância admitido")</f>
        <v>Nível de significância admitido</v>
      </c>
      <c r="K68" s="179"/>
      <c r="L68" s="179"/>
      <c r="M68" s="2"/>
      <c r="N68" s="2"/>
      <c r="O68" s="2"/>
      <c r="P68" s="2"/>
      <c r="Q68" s="2"/>
      <c r="R68" s="2"/>
      <c r="S68" s="2"/>
      <c r="V68" s="137">
        <v>-0.40302304699191627</v>
      </c>
      <c r="W68" s="137">
        <v>5.5372642921280718E-3</v>
      </c>
      <c r="AE68" s="137">
        <v>-1.5414546542951268E-2</v>
      </c>
      <c r="AF68" s="137">
        <v>4.5495360670457563E-2</v>
      </c>
      <c r="AG68" s="137">
        <v>6.2107153546841765E-2</v>
      </c>
      <c r="AH68" s="137">
        <v>6.2107153546841765E-2</v>
      </c>
      <c r="AI68" s="137">
        <v>6.2107153546841765E-2</v>
      </c>
      <c r="AJ68" s="137">
        <v>4.5495360670457563E-2</v>
      </c>
      <c r="AK68" s="137">
        <v>0.11747979646812245</v>
      </c>
      <c r="AL68" s="137">
        <v>6.2107153546841765E-2</v>
      </c>
      <c r="AM68" s="137">
        <v>0.11747979646812245</v>
      </c>
      <c r="AN68" s="137">
        <v>0.11747979646812245</v>
      </c>
      <c r="AO68" s="137">
        <v>0.2060760251421716</v>
      </c>
      <c r="AP68" s="137">
        <v>0.11747979646812245</v>
      </c>
    </row>
    <row r="69" spans="1:42" s="137" customFormat="1" ht="20.100000000000001" customHeight="1" x14ac:dyDescent="0.25">
      <c r="A69" s="19" t="s">
        <v>383</v>
      </c>
      <c r="B69" s="16" t="str">
        <f>B10</f>
        <v>Área</v>
      </c>
      <c r="C69" s="87">
        <f>AS35</f>
        <v>415.29482190960698</v>
      </c>
      <c r="D69" s="87">
        <f>$B$56*(AG35^(1/2))</f>
        <v>94.842839268146676</v>
      </c>
      <c r="E69" s="87">
        <f>ABS(C69/D69)</f>
        <v>4.378768340490681</v>
      </c>
      <c r="F69" s="103">
        <f>_xlfn.T.DIST.2T(ABS(E69),$B$51-$B$52-1)</f>
        <v>1.3800529626343812E-3</v>
      </c>
      <c r="G69" s="12"/>
      <c r="H69" s="12"/>
      <c r="I69" s="12"/>
      <c r="J69" s="179" t="str">
        <f t="shared" si="8"/>
        <v>Nível de significância admitido</v>
      </c>
      <c r="K69" s="179"/>
      <c r="L69" s="179"/>
      <c r="M69" s="2"/>
      <c r="N69" s="2"/>
      <c r="O69" s="2"/>
      <c r="P69" s="2"/>
      <c r="Q69" s="2"/>
      <c r="R69" s="2"/>
      <c r="S69" s="2"/>
      <c r="V69" s="137">
        <v>-0.40302304699191627</v>
      </c>
      <c r="W69" s="137">
        <v>5.5372642921280718E-3</v>
      </c>
      <c r="AE69" s="137">
        <v>-1.5414546542951268E-2</v>
      </c>
      <c r="AF69" s="137">
        <v>4.5495360670457563E-2</v>
      </c>
      <c r="AG69" s="137">
        <v>6.2107153546841765E-2</v>
      </c>
      <c r="AH69" s="137">
        <v>6.2107153546841765E-2</v>
      </c>
      <c r="AI69" s="137">
        <v>6.2107153546841765E-2</v>
      </c>
      <c r="AJ69" s="138">
        <v>4.5495360670457563E-2</v>
      </c>
      <c r="AK69" s="137">
        <v>0.11747979646812245</v>
      </c>
      <c r="AL69" s="137">
        <v>6.2107153546841765E-2</v>
      </c>
      <c r="AM69" s="137">
        <v>0.11747979646812245</v>
      </c>
      <c r="AN69" s="137">
        <v>0.11747979646812245</v>
      </c>
      <c r="AO69" s="137">
        <v>0.2060760251421716</v>
      </c>
      <c r="AP69" s="137">
        <v>0.11747979646812245</v>
      </c>
    </row>
    <row r="70" spans="1:42" ht="20.100000000000001" customHeight="1" x14ac:dyDescent="0.25">
      <c r="A70" s="2"/>
      <c r="B70" s="2"/>
      <c r="C70" s="2"/>
      <c r="D70" s="2"/>
      <c r="E70" s="2"/>
      <c r="F70" s="2"/>
      <c r="G70" s="2"/>
      <c r="H70" s="2"/>
      <c r="I70" s="9"/>
      <c r="V70" s="130">
        <v>-1.6649206824304006</v>
      </c>
      <c r="W70" s="130">
        <v>1.9904220293325253E-2</v>
      </c>
      <c r="AE70" s="130">
        <v>-0.27162526189763292</v>
      </c>
      <c r="AF70" s="130">
        <v>-5.267883867105505E-2</v>
      </c>
      <c r="AG70" s="137">
        <v>7.0338222089207925E-3</v>
      </c>
      <c r="AH70" s="130">
        <v>7.0338222089207925E-3</v>
      </c>
      <c r="AI70" s="137">
        <v>7.0338222089207925E-3</v>
      </c>
      <c r="AJ70" s="138">
        <v>-5.267883867105505E-2</v>
      </c>
      <c r="AK70" s="137">
        <v>0.20607602514217316</v>
      </c>
      <c r="AL70" s="137">
        <v>7.0338222089207925E-3</v>
      </c>
      <c r="AM70" s="130">
        <v>0.20607602514217316</v>
      </c>
      <c r="AN70" s="130">
        <v>0.20607602514217316</v>
      </c>
      <c r="AO70" s="130">
        <v>0.52454354983537721</v>
      </c>
      <c r="AP70" s="130">
        <v>0.20607602514217316</v>
      </c>
    </row>
    <row r="71" spans="1:42" ht="20.100000000000001" customHeight="1" x14ac:dyDescent="0.25">
      <c r="A71" s="2"/>
      <c r="B71" s="2"/>
      <c r="C71" s="2"/>
      <c r="D71" s="2"/>
      <c r="E71" s="2"/>
      <c r="F71" s="2"/>
      <c r="G71" s="2"/>
      <c r="H71" s="2"/>
      <c r="I71" s="9"/>
      <c r="V71" s="130">
        <v>-0.40302304699191627</v>
      </c>
      <c r="W71" s="130">
        <v>5.5372642921280718E-3</v>
      </c>
      <c r="AE71" s="130">
        <v>-1.5414546542951268E-2</v>
      </c>
      <c r="AF71" s="130">
        <v>4.5495360670457563E-2</v>
      </c>
      <c r="AG71" s="137">
        <v>6.2107153546841765E-2</v>
      </c>
      <c r="AH71" s="130">
        <v>6.2107153546841765E-2</v>
      </c>
      <c r="AI71" s="137">
        <v>6.2107153546841765E-2</v>
      </c>
      <c r="AJ71" s="138">
        <v>4.5495360670457563E-2</v>
      </c>
      <c r="AK71" s="137">
        <v>0.11747979646812245</v>
      </c>
      <c r="AL71" s="137">
        <v>6.2107153546841765E-2</v>
      </c>
      <c r="AM71" s="130">
        <v>0.11747979646812245</v>
      </c>
      <c r="AN71" s="130">
        <v>0.11747979646812245</v>
      </c>
      <c r="AO71" s="130">
        <v>0.2060760251421716</v>
      </c>
      <c r="AP71" s="130">
        <v>0.11747979646812245</v>
      </c>
    </row>
    <row r="72" spans="1:42" ht="20.100000000000001" customHeight="1" x14ac:dyDescent="0.25">
      <c r="A72" s="1" t="s">
        <v>91</v>
      </c>
      <c r="B72" s="213" t="str">
        <f>CONCATENATE("Valor previsto = ",TEXT(C68,"#.###,00")," + [",TEXT(C69,"#.###,00")," · (",B69,")]")</f>
        <v>Valor previsto = 28.773,27 + [415,29 · (Área)]</v>
      </c>
      <c r="C72" s="213"/>
      <c r="D72" s="213"/>
      <c r="E72" s="213"/>
      <c r="F72" s="213"/>
      <c r="G72" s="213"/>
      <c r="H72" s="213"/>
      <c r="I72" s="213"/>
      <c r="AG72" s="137"/>
      <c r="AI72" s="137"/>
      <c r="AJ72" s="138"/>
      <c r="AK72" s="137"/>
      <c r="AL72" s="137"/>
    </row>
    <row r="73" spans="1:42" ht="20.100000000000001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AG73" s="137"/>
      <c r="AI73" s="137"/>
      <c r="AJ73" s="138"/>
      <c r="AK73" s="137"/>
      <c r="AL73" s="137"/>
    </row>
    <row r="74" spans="1:42" ht="20.100000000000001" customHeight="1" x14ac:dyDescent="0.25">
      <c r="A74" s="2"/>
      <c r="B74" s="2"/>
      <c r="C74" s="2"/>
      <c r="D74" s="2"/>
      <c r="E74" s="2"/>
      <c r="F74" s="2"/>
      <c r="G74" s="2"/>
      <c r="H74" s="2"/>
      <c r="I74" s="20"/>
      <c r="AG74" s="137"/>
      <c r="AI74" s="137"/>
      <c r="AJ74" s="138"/>
      <c r="AK74" s="137"/>
      <c r="AL74" s="137"/>
    </row>
    <row r="75" spans="1:42" ht="20.100000000000001" customHeight="1" x14ac:dyDescent="0.25">
      <c r="A75" s="179" t="s">
        <v>398</v>
      </c>
      <c r="B75" s="179"/>
      <c r="C75" s="179"/>
      <c r="D75" s="179"/>
      <c r="E75" s="179"/>
      <c r="F75" s="179"/>
      <c r="G75" s="2"/>
      <c r="H75" s="2"/>
      <c r="I75" s="20"/>
      <c r="AG75" s="137"/>
    </row>
    <row r="76" spans="1:42" ht="20.100000000000001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N76" s="3"/>
      <c r="O76" s="3"/>
      <c r="P76" s="3"/>
      <c r="Q76" s="3"/>
      <c r="R76" s="3"/>
      <c r="S76" s="3"/>
      <c r="T76" s="139"/>
      <c r="U76" s="139"/>
    </row>
    <row r="77" spans="1:42" ht="20.100000000000001" customHeight="1" x14ac:dyDescent="0.25">
      <c r="A77" s="21" t="s">
        <v>383</v>
      </c>
      <c r="B77" s="22" t="str">
        <f>B10</f>
        <v>Área</v>
      </c>
      <c r="C77" s="15" t="s">
        <v>356</v>
      </c>
      <c r="D77" s="109">
        <f>C69</f>
        <v>415.29482190960698</v>
      </c>
      <c r="F77" s="2"/>
      <c r="G77" s="2"/>
      <c r="H77" s="2"/>
      <c r="I77" s="20"/>
      <c r="N77" s="3"/>
      <c r="O77" s="3"/>
      <c r="P77" s="3"/>
      <c r="Q77" s="3"/>
      <c r="R77" s="3"/>
      <c r="S77" s="3"/>
      <c r="T77" s="139"/>
      <c r="U77" s="139"/>
    </row>
    <row r="78" spans="1:42" ht="20.100000000000001" customHeight="1" x14ac:dyDescent="0.25">
      <c r="G78" s="20"/>
      <c r="H78" s="20"/>
      <c r="I78" s="23"/>
      <c r="AL78" s="140"/>
      <c r="AP78" s="268"/>
    </row>
    <row r="79" spans="1:42" ht="20.100000000000001" customHeight="1" x14ac:dyDescent="0.25">
      <c r="A79" s="214" t="s">
        <v>92</v>
      </c>
      <c r="B79" s="214"/>
      <c r="C79" s="214"/>
      <c r="D79" s="214"/>
      <c r="E79" s="214"/>
      <c r="F79" s="214"/>
      <c r="I79" s="23"/>
      <c r="AL79" s="140"/>
      <c r="AP79" s="268"/>
    </row>
    <row r="80" spans="1:42" ht="20.100000000000001" customHeight="1" x14ac:dyDescent="0.25">
      <c r="G80" s="20"/>
      <c r="H80" s="20"/>
      <c r="I80" s="23"/>
      <c r="W80" s="141"/>
      <c r="AL80" s="140"/>
      <c r="AP80" s="268"/>
    </row>
    <row r="81" spans="1:42" ht="20.100000000000001" customHeight="1" x14ac:dyDescent="0.25">
      <c r="A81" s="197" t="s">
        <v>133</v>
      </c>
      <c r="B81" s="197"/>
      <c r="C81" s="197"/>
      <c r="D81" s="197"/>
      <c r="E81" s="197"/>
      <c r="F81" s="197"/>
      <c r="G81" s="197"/>
      <c r="H81" s="197"/>
      <c r="I81" s="197"/>
      <c r="AC81" s="142"/>
      <c r="AL81" s="140"/>
      <c r="AP81" s="268"/>
    </row>
    <row r="82" spans="1:42" ht="20.100000000000001" customHeight="1" x14ac:dyDescent="0.25">
      <c r="A82" s="197"/>
      <c r="B82" s="197"/>
      <c r="C82" s="197"/>
      <c r="D82" s="197"/>
      <c r="E82" s="197"/>
      <c r="F82" s="197"/>
      <c r="G82" s="197"/>
      <c r="H82" s="197"/>
      <c r="I82" s="197"/>
      <c r="AC82" s="142"/>
      <c r="AL82" s="140"/>
      <c r="AP82" s="268"/>
    </row>
    <row r="83" spans="1:42" ht="20.100000000000001" customHeight="1" x14ac:dyDescent="0.25">
      <c r="A83" s="197"/>
      <c r="B83" s="197"/>
      <c r="C83" s="197"/>
      <c r="D83" s="197"/>
      <c r="E83" s="197"/>
      <c r="F83" s="197"/>
      <c r="G83" s="197"/>
      <c r="H83" s="197"/>
      <c r="I83" s="197"/>
      <c r="AC83" s="142"/>
      <c r="AL83" s="140"/>
      <c r="AP83" s="268"/>
    </row>
    <row r="84" spans="1:42" ht="20.100000000000001" customHeight="1" x14ac:dyDescent="0.25">
      <c r="A84" s="197"/>
      <c r="B84" s="197"/>
      <c r="C84" s="197"/>
      <c r="D84" s="197"/>
      <c r="E84" s="197"/>
      <c r="F84" s="197"/>
      <c r="G84" s="197"/>
      <c r="H84" s="197"/>
      <c r="I84" s="197"/>
      <c r="AC84" s="142"/>
      <c r="AL84" s="140"/>
    </row>
    <row r="85" spans="1:42" ht="20.100000000000001" customHeight="1" x14ac:dyDescent="0.25">
      <c r="G85" s="23"/>
      <c r="H85" s="23"/>
      <c r="I85" s="23"/>
      <c r="AC85" s="142"/>
    </row>
    <row r="86" spans="1:42" ht="20.100000000000001" customHeight="1" x14ac:dyDescent="0.25">
      <c r="A86" s="218" t="s">
        <v>48</v>
      </c>
      <c r="B86" s="189" t="s">
        <v>0</v>
      </c>
      <c r="C86" s="189" t="s">
        <v>32</v>
      </c>
      <c r="D86" s="189" t="s">
        <v>49</v>
      </c>
      <c r="E86" s="189"/>
      <c r="F86" s="189"/>
      <c r="G86" s="23"/>
      <c r="H86" s="23"/>
      <c r="I86" s="23"/>
      <c r="AC86" s="142"/>
    </row>
    <row r="87" spans="1:42" ht="20.100000000000001" customHeight="1" x14ac:dyDescent="0.25">
      <c r="A87" s="218"/>
      <c r="B87" s="189"/>
      <c r="C87" s="189"/>
      <c r="D87" s="24" t="s">
        <v>50</v>
      </c>
      <c r="E87" s="24" t="s">
        <v>51</v>
      </c>
      <c r="F87" s="24" t="s">
        <v>52</v>
      </c>
      <c r="G87" s="23"/>
      <c r="H87" s="23"/>
      <c r="I87" s="23"/>
      <c r="AC87" s="142"/>
    </row>
    <row r="88" spans="1:42" ht="20.100000000000001" customHeight="1" x14ac:dyDescent="0.25">
      <c r="A88" s="218"/>
      <c r="B88" s="211">
        <v>1</v>
      </c>
      <c r="C88" s="188" t="s">
        <v>33</v>
      </c>
      <c r="D88" s="188" t="s">
        <v>34</v>
      </c>
      <c r="E88" s="188" t="s">
        <v>35</v>
      </c>
      <c r="F88" s="188" t="s">
        <v>36</v>
      </c>
      <c r="G88" s="23"/>
      <c r="H88" s="23"/>
      <c r="I88" s="23"/>
      <c r="AC88" s="142"/>
    </row>
    <row r="89" spans="1:42" ht="20.100000000000001" customHeight="1" x14ac:dyDescent="0.25">
      <c r="A89" s="218"/>
      <c r="B89" s="211"/>
      <c r="C89" s="188"/>
      <c r="D89" s="188"/>
      <c r="E89" s="188"/>
      <c r="F89" s="188"/>
      <c r="G89" s="23"/>
      <c r="H89" s="23"/>
      <c r="I89" s="23"/>
      <c r="AC89" s="142"/>
    </row>
    <row r="90" spans="1:42" ht="20.100000000000001" customHeight="1" x14ac:dyDescent="0.25">
      <c r="A90" s="218"/>
      <c r="B90" s="211">
        <v>2</v>
      </c>
      <c r="C90" s="188" t="s">
        <v>37</v>
      </c>
      <c r="D90" s="188" t="s">
        <v>38</v>
      </c>
      <c r="E90" s="188" t="s">
        <v>39</v>
      </c>
      <c r="F90" s="188" t="s">
        <v>40</v>
      </c>
      <c r="G90" s="23"/>
      <c r="H90" s="23"/>
      <c r="I90" s="23"/>
      <c r="AC90" s="142"/>
    </row>
    <row r="91" spans="1:42" ht="20.100000000000001" customHeight="1" x14ac:dyDescent="0.25">
      <c r="A91" s="218"/>
      <c r="B91" s="211"/>
      <c r="C91" s="188"/>
      <c r="D91" s="188"/>
      <c r="E91" s="188"/>
      <c r="F91" s="188"/>
      <c r="G91" s="23"/>
      <c r="H91" s="23"/>
      <c r="I91" s="23"/>
      <c r="AC91" s="142"/>
    </row>
    <row r="92" spans="1:42" ht="20.100000000000001" customHeight="1" x14ac:dyDescent="0.25">
      <c r="A92" s="218"/>
      <c r="B92" s="211"/>
      <c r="C92" s="188"/>
      <c r="D92" s="188"/>
      <c r="E92" s="188"/>
      <c r="F92" s="188"/>
      <c r="G92" s="23"/>
      <c r="H92" s="23"/>
      <c r="I92" s="23"/>
      <c r="AC92" s="142"/>
    </row>
    <row r="93" spans="1:42" ht="20.100000000000001" customHeight="1" x14ac:dyDescent="0.25">
      <c r="A93" s="218"/>
      <c r="B93" s="211">
        <v>3</v>
      </c>
      <c r="C93" s="188" t="s">
        <v>41</v>
      </c>
      <c r="D93" s="188" t="s">
        <v>42</v>
      </c>
      <c r="E93" s="188" t="s">
        <v>43</v>
      </c>
      <c r="F93" s="188" t="s">
        <v>44</v>
      </c>
      <c r="G93" s="23"/>
      <c r="H93" s="23"/>
      <c r="I93" s="23"/>
      <c r="AC93" s="142"/>
    </row>
    <row r="94" spans="1:42" ht="20.100000000000001" customHeight="1" x14ac:dyDescent="0.25">
      <c r="A94" s="218"/>
      <c r="B94" s="211"/>
      <c r="C94" s="188"/>
      <c r="D94" s="188"/>
      <c r="E94" s="188"/>
      <c r="F94" s="188"/>
      <c r="G94" s="23"/>
      <c r="H94" s="23"/>
      <c r="I94" s="23"/>
      <c r="AC94" s="142"/>
    </row>
    <row r="95" spans="1:42" ht="20.100000000000001" customHeight="1" x14ac:dyDescent="0.25">
      <c r="A95" s="218"/>
      <c r="B95" s="211"/>
      <c r="C95" s="188"/>
      <c r="D95" s="188"/>
      <c r="E95" s="188"/>
      <c r="F95" s="188"/>
      <c r="G95" s="23"/>
      <c r="H95" s="23"/>
      <c r="I95" s="23"/>
      <c r="AC95" s="142"/>
    </row>
    <row r="96" spans="1:42" ht="20.100000000000001" customHeight="1" x14ac:dyDescent="0.25">
      <c r="A96" s="218"/>
      <c r="B96" s="211"/>
      <c r="C96" s="188"/>
      <c r="D96" s="188"/>
      <c r="E96" s="188"/>
      <c r="F96" s="188"/>
      <c r="G96" s="23"/>
      <c r="H96" s="23"/>
      <c r="I96" s="23"/>
      <c r="V96" s="143"/>
      <c r="AC96" s="142"/>
    </row>
    <row r="97" spans="1:52" ht="20.100000000000001" customHeight="1" x14ac:dyDescent="0.25">
      <c r="A97" s="218"/>
      <c r="B97" s="211"/>
      <c r="C97" s="188"/>
      <c r="D97" s="188"/>
      <c r="E97" s="188"/>
      <c r="F97" s="188"/>
      <c r="G97" s="23"/>
      <c r="H97" s="23"/>
      <c r="I97" s="23"/>
      <c r="V97" s="140"/>
      <c r="AC97" s="142"/>
    </row>
    <row r="98" spans="1:52" ht="20.100000000000001" customHeight="1" x14ac:dyDescent="0.25">
      <c r="A98" s="218"/>
      <c r="B98" s="211">
        <v>4</v>
      </c>
      <c r="C98" s="188" t="s">
        <v>45</v>
      </c>
      <c r="D98" s="188" t="s">
        <v>46</v>
      </c>
      <c r="E98" s="188" t="s">
        <v>53</v>
      </c>
      <c r="F98" s="188" t="s">
        <v>372</v>
      </c>
      <c r="G98" s="23"/>
      <c r="H98" s="23"/>
      <c r="I98" s="23"/>
      <c r="V98" s="140"/>
      <c r="AC98" s="142"/>
      <c r="AG98" s="134"/>
    </row>
    <row r="99" spans="1:52" ht="20.100000000000001" customHeight="1" x14ac:dyDescent="0.25">
      <c r="A99" s="218"/>
      <c r="B99" s="211"/>
      <c r="C99" s="188"/>
      <c r="D99" s="188"/>
      <c r="E99" s="188"/>
      <c r="F99" s="188"/>
      <c r="G99" s="23"/>
      <c r="H99" s="23"/>
      <c r="I99" s="25"/>
      <c r="V99" s="140" t="s">
        <v>392</v>
      </c>
      <c r="W99" s="130" t="s">
        <v>393</v>
      </c>
      <c r="X99" s="130" t="s">
        <v>394</v>
      </c>
      <c r="AC99" s="142"/>
      <c r="AG99" s="134"/>
    </row>
    <row r="100" spans="1:52" ht="20.100000000000001" customHeight="1" x14ac:dyDescent="0.25">
      <c r="A100" s="218"/>
      <c r="B100" s="211"/>
      <c r="C100" s="188"/>
      <c r="D100" s="188"/>
      <c r="E100" s="188"/>
      <c r="F100" s="188"/>
      <c r="G100" s="23"/>
      <c r="H100" s="23"/>
      <c r="I100" s="25"/>
      <c r="V100" s="139"/>
      <c r="AC100" s="142"/>
    </row>
    <row r="101" spans="1:52" ht="20.100000000000001" customHeight="1" x14ac:dyDescent="0.25">
      <c r="A101" s="218"/>
      <c r="B101" s="211"/>
      <c r="C101" s="188"/>
      <c r="D101" s="188"/>
      <c r="E101" s="188"/>
      <c r="F101" s="188"/>
      <c r="G101" s="23"/>
      <c r="H101" s="23"/>
      <c r="I101" s="25"/>
      <c r="V101" s="139">
        <f>AE60</f>
        <v>0.36890152648907404</v>
      </c>
      <c r="W101" s="130">
        <f t="shared" ref="W101:W110" si="9">($B$51-1)*(V101-(1/$B$51))</f>
        <v>3.1412501247131481</v>
      </c>
      <c r="X101" s="130">
        <f t="shared" ref="X101:X112" si="10">((D142^2)/($B$53*$D$63))*(V101/(1-V101)^2)</f>
        <v>0.15718129236602116</v>
      </c>
      <c r="AC101" s="142"/>
    </row>
    <row r="102" spans="1:52" ht="20.100000000000001" customHeight="1" x14ac:dyDescent="0.25">
      <c r="A102" s="218"/>
      <c r="B102" s="211"/>
      <c r="C102" s="188"/>
      <c r="D102" s="188"/>
      <c r="E102" s="188"/>
      <c r="F102" s="188"/>
      <c r="G102" s="23"/>
      <c r="H102" s="23"/>
      <c r="I102" s="25"/>
      <c r="V102" s="139">
        <f>AF61</f>
        <v>0.12526189763543827</v>
      </c>
      <c r="W102" s="130">
        <f t="shared" si="9"/>
        <v>0.46121420732315432</v>
      </c>
      <c r="X102" s="130">
        <f t="shared" si="10"/>
        <v>1.6294142495223863E-2</v>
      </c>
      <c r="AC102" s="142"/>
    </row>
    <row r="103" spans="1:52" ht="20.100000000000001" customHeight="1" x14ac:dyDescent="0.25">
      <c r="A103" s="218"/>
      <c r="B103" s="211"/>
      <c r="C103" s="188"/>
      <c r="D103" s="188"/>
      <c r="E103" s="188"/>
      <c r="F103" s="188"/>
      <c r="G103" s="23"/>
      <c r="H103" s="23"/>
      <c r="I103" s="25"/>
      <c r="V103" s="139">
        <f>AG62</f>
        <v>9.6527985633043656E-2</v>
      </c>
      <c r="W103" s="130">
        <f t="shared" si="9"/>
        <v>0.14514117529681358</v>
      </c>
      <c r="X103" s="130">
        <f t="shared" si="10"/>
        <v>4.1701474384102211E-2</v>
      </c>
      <c r="AC103" s="142"/>
    </row>
    <row r="104" spans="1:52" ht="20.100000000000001" customHeight="1" x14ac:dyDescent="0.25">
      <c r="A104" s="218"/>
      <c r="B104" s="211"/>
      <c r="C104" s="188"/>
      <c r="D104" s="188"/>
      <c r="E104" s="188"/>
      <c r="F104" s="188"/>
      <c r="G104" s="23"/>
      <c r="H104" s="23"/>
      <c r="I104" s="25"/>
      <c r="V104" s="139">
        <f>AH63</f>
        <v>9.6527985633043656E-2</v>
      </c>
      <c r="W104" s="130">
        <f t="shared" si="9"/>
        <v>0.14514117529681358</v>
      </c>
      <c r="X104" s="130">
        <f t="shared" si="10"/>
        <v>1.6226232936394157E-2</v>
      </c>
      <c r="AC104" s="142"/>
    </row>
    <row r="105" spans="1:52" ht="20.100000000000001" customHeight="1" x14ac:dyDescent="0.25">
      <c r="A105" s="218"/>
      <c r="B105" s="211"/>
      <c r="C105" s="188"/>
      <c r="D105" s="188"/>
      <c r="E105" s="188"/>
      <c r="F105" s="188"/>
      <c r="G105" s="23"/>
      <c r="H105" s="23"/>
      <c r="I105" s="25"/>
      <c r="V105" s="139">
        <f>AI64</f>
        <v>9.6527985633043656E-2</v>
      </c>
      <c r="W105" s="130">
        <f t="shared" si="9"/>
        <v>0.14514117529681358</v>
      </c>
      <c r="X105" s="130">
        <f t="shared" si="10"/>
        <v>1.6226232936394157E-2</v>
      </c>
    </row>
    <row r="106" spans="1:52" ht="20.100000000000001" customHeight="1" x14ac:dyDescent="0.25">
      <c r="A106" s="218"/>
      <c r="B106" s="211"/>
      <c r="C106" s="188"/>
      <c r="D106" s="188"/>
      <c r="E106" s="188"/>
      <c r="F106" s="188"/>
      <c r="G106" s="26"/>
      <c r="H106" s="26"/>
      <c r="I106" s="25"/>
      <c r="V106" s="139">
        <f>AJ65</f>
        <v>0.12526189763543827</v>
      </c>
      <c r="W106" s="130">
        <f t="shared" si="9"/>
        <v>0.46121420732315432</v>
      </c>
      <c r="X106" s="130">
        <f t="shared" si="10"/>
        <v>5.4720001330369188E-2</v>
      </c>
    </row>
    <row r="107" spans="1:52" ht="20.100000000000001" customHeight="1" x14ac:dyDescent="0.25">
      <c r="A107" s="218"/>
      <c r="B107" s="211"/>
      <c r="C107" s="188"/>
      <c r="D107" s="188"/>
      <c r="E107" s="188"/>
      <c r="F107" s="188"/>
      <c r="G107" s="26"/>
      <c r="H107" s="26"/>
      <c r="I107" s="25"/>
      <c r="V107" s="139">
        <f>AK66</f>
        <v>0.11747979646812245</v>
      </c>
      <c r="W107" s="130">
        <f t="shared" si="9"/>
        <v>0.37561109448268037</v>
      </c>
      <c r="X107" s="130">
        <f t="shared" si="10"/>
        <v>5.9488981943458266E-2</v>
      </c>
    </row>
    <row r="108" spans="1:52" ht="20.100000000000001" customHeight="1" x14ac:dyDescent="0.25">
      <c r="A108" s="218"/>
      <c r="B108" s="211"/>
      <c r="C108" s="188"/>
      <c r="D108" s="188"/>
      <c r="E108" s="188"/>
      <c r="F108" s="188"/>
      <c r="G108" s="26"/>
      <c r="H108" s="26"/>
      <c r="I108" s="25"/>
      <c r="V108" s="139">
        <f>AL67</f>
        <v>9.6527985633043656E-2</v>
      </c>
      <c r="W108" s="130">
        <f t="shared" si="9"/>
        <v>0.14514117529681358</v>
      </c>
      <c r="X108" s="130">
        <f t="shared" si="10"/>
        <v>6.5922387022631132E-2</v>
      </c>
    </row>
    <row r="109" spans="1:52" ht="20.100000000000001" customHeight="1" x14ac:dyDescent="0.25">
      <c r="A109" s="218"/>
      <c r="B109" s="211"/>
      <c r="C109" s="188"/>
      <c r="D109" s="188"/>
      <c r="E109" s="188"/>
      <c r="F109" s="188"/>
      <c r="G109" s="26"/>
      <c r="H109" s="26"/>
      <c r="V109" s="139">
        <f>AM68</f>
        <v>0.11747979646812245</v>
      </c>
      <c r="W109" s="130">
        <f t="shared" si="9"/>
        <v>0.37561109448268037</v>
      </c>
      <c r="X109" s="130">
        <f t="shared" si="10"/>
        <v>1.0643744057257773E-2</v>
      </c>
    </row>
    <row r="110" spans="1:52" ht="20.100000000000001" customHeight="1" x14ac:dyDescent="0.25">
      <c r="A110" s="218"/>
      <c r="B110" s="211">
        <v>5</v>
      </c>
      <c r="C110" s="188" t="s">
        <v>54</v>
      </c>
      <c r="D110" s="212">
        <v>0.1</v>
      </c>
      <c r="E110" s="212">
        <v>0.2</v>
      </c>
      <c r="F110" s="212">
        <v>0.3</v>
      </c>
      <c r="G110" s="26"/>
      <c r="H110" s="26"/>
      <c r="V110" s="139">
        <f>AN69</f>
        <v>0.11747979646812245</v>
      </c>
      <c r="W110" s="130">
        <f t="shared" si="9"/>
        <v>0.37561109448268037</v>
      </c>
      <c r="X110" s="130">
        <f t="shared" si="10"/>
        <v>3.6075897350450747E-2</v>
      </c>
    </row>
    <row r="111" spans="1:52" ht="20.100000000000001" customHeight="1" x14ac:dyDescent="0.25">
      <c r="A111" s="218"/>
      <c r="B111" s="211"/>
      <c r="C111" s="188"/>
      <c r="D111" s="212"/>
      <c r="E111" s="212"/>
      <c r="F111" s="212"/>
      <c r="G111" s="26"/>
      <c r="H111" s="26"/>
      <c r="I111" s="13"/>
      <c r="V111" s="139">
        <f>AO70</f>
        <v>0.52454354983537721</v>
      </c>
      <c r="W111" s="130">
        <f t="shared" ref="W111:W112" si="11">($B$51-1)*(V111-(1/$B$51))</f>
        <v>4.8533123815224828</v>
      </c>
      <c r="X111" s="130">
        <f t="shared" si="10"/>
        <v>1.3830513144627907</v>
      </c>
      <c r="AF111" s="130">
        <v>1</v>
      </c>
      <c r="AG111" s="130">
        <v>1</v>
      </c>
      <c r="AH111" s="130">
        <v>1</v>
      </c>
      <c r="AI111" s="130">
        <v>1</v>
      </c>
      <c r="AJ111" s="130">
        <v>1</v>
      </c>
      <c r="AK111" s="130">
        <v>1</v>
      </c>
      <c r="AL111" s="130">
        <v>1</v>
      </c>
      <c r="AM111" s="130">
        <v>1</v>
      </c>
      <c r="AN111" s="130">
        <v>1</v>
      </c>
      <c r="AO111" s="130">
        <v>1</v>
      </c>
      <c r="AP111" s="130">
        <v>1</v>
      </c>
      <c r="AQ111" s="130">
        <v>1</v>
      </c>
      <c r="AR111" s="130">
        <v>1</v>
      </c>
      <c r="AS111" s="130">
        <v>1</v>
      </c>
      <c r="AT111" s="130">
        <v>1</v>
      </c>
      <c r="AU111" s="130">
        <v>1</v>
      </c>
      <c r="AV111" s="130">
        <v>1</v>
      </c>
      <c r="AW111" s="130">
        <v>1</v>
      </c>
      <c r="AX111" s="130">
        <v>1</v>
      </c>
      <c r="AY111" s="130">
        <v>1</v>
      </c>
      <c r="AZ111" s="130">
        <v>1</v>
      </c>
    </row>
    <row r="112" spans="1:52" ht="20.100000000000001" customHeight="1" x14ac:dyDescent="0.25">
      <c r="A112" s="218"/>
      <c r="B112" s="211"/>
      <c r="C112" s="188"/>
      <c r="D112" s="212"/>
      <c r="E112" s="212"/>
      <c r="F112" s="212"/>
      <c r="G112" s="26"/>
      <c r="H112" s="26"/>
      <c r="V112" s="139">
        <f>AP71</f>
        <v>0.11747979646812245</v>
      </c>
      <c r="W112" s="130">
        <f t="shared" si="11"/>
        <v>0.37561109448268037</v>
      </c>
      <c r="X112" s="130">
        <f t="shared" si="10"/>
        <v>0.28837836158219504</v>
      </c>
      <c r="AF112" s="130">
        <f>AB116</f>
        <v>0</v>
      </c>
      <c r="AG112" s="130">
        <f>AB117</f>
        <v>0</v>
      </c>
      <c r="AH112" s="130">
        <f>AB118</f>
        <v>0</v>
      </c>
      <c r="AI112" s="130">
        <f>AB119</f>
        <v>0</v>
      </c>
      <c r="AJ112" s="130">
        <f>AB120</f>
        <v>0</v>
      </c>
      <c r="AK112" s="130">
        <f>AB121</f>
        <v>0</v>
      </c>
      <c r="AL112" s="130">
        <f>AB122</f>
        <v>0</v>
      </c>
      <c r="AM112" s="130">
        <f>AB123</f>
        <v>0</v>
      </c>
      <c r="AN112" s="130">
        <f>AB124</f>
        <v>0</v>
      </c>
      <c r="AO112" s="130">
        <f>AB125</f>
        <v>0</v>
      </c>
      <c r="AP112" s="130">
        <f>AB126</f>
        <v>0</v>
      </c>
      <c r="AQ112" s="130">
        <f>AB127</f>
        <v>0</v>
      </c>
      <c r="AR112" s="130">
        <f>AB128</f>
        <v>0</v>
      </c>
      <c r="AS112" s="130">
        <f>AB129</f>
        <v>0</v>
      </c>
      <c r="AT112" s="130">
        <f>AB130</f>
        <v>0</v>
      </c>
      <c r="AU112" s="130">
        <f>AB131</f>
        <v>0</v>
      </c>
      <c r="AV112" s="130">
        <f>AB132</f>
        <v>0</v>
      </c>
      <c r="AW112" s="130">
        <f>AB133</f>
        <v>0</v>
      </c>
      <c r="AX112" s="130">
        <f>AB134</f>
        <v>0</v>
      </c>
      <c r="AY112" s="130">
        <f>AB135</f>
        <v>0</v>
      </c>
      <c r="AZ112" s="130">
        <f>AB136</f>
        <v>0</v>
      </c>
    </row>
    <row r="113" spans="1:31" ht="20.100000000000001" customHeight="1" x14ac:dyDescent="0.25">
      <c r="A113" s="218"/>
      <c r="B113" s="211"/>
      <c r="C113" s="188"/>
      <c r="D113" s="212"/>
      <c r="E113" s="212"/>
      <c r="F113" s="212"/>
      <c r="G113" s="26"/>
      <c r="H113" s="26"/>
      <c r="I113" s="27"/>
    </row>
    <row r="114" spans="1:31" s="144" customFormat="1" ht="39.950000000000003" customHeight="1" x14ac:dyDescent="0.25">
      <c r="A114" s="218"/>
      <c r="B114" s="211"/>
      <c r="C114" s="188"/>
      <c r="D114" s="212"/>
      <c r="E114" s="212"/>
      <c r="F114" s="212"/>
      <c r="G114" s="26"/>
      <c r="H114" s="26"/>
      <c r="I114" s="27"/>
      <c r="J114" s="1"/>
      <c r="K114" s="7"/>
      <c r="L114" s="7"/>
      <c r="M114" s="7"/>
      <c r="N114" s="7"/>
      <c r="O114" s="7"/>
      <c r="P114" s="7"/>
      <c r="Q114" s="7"/>
      <c r="R114" s="7"/>
      <c r="S114" s="7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</row>
    <row r="115" spans="1:31" ht="20.100000000000001" customHeight="1" x14ac:dyDescent="0.25">
      <c r="A115" s="218"/>
      <c r="B115" s="211">
        <v>6</v>
      </c>
      <c r="C115" s="188" t="s">
        <v>47</v>
      </c>
      <c r="D115" s="212">
        <v>0.01</v>
      </c>
      <c r="E115" s="212">
        <v>0.02</v>
      </c>
      <c r="F115" s="212">
        <v>0.05</v>
      </c>
      <c r="G115" s="26"/>
      <c r="H115" s="26"/>
    </row>
    <row r="116" spans="1:31" ht="20.100000000000001" customHeight="1" x14ac:dyDescent="0.25">
      <c r="A116" s="218"/>
      <c r="B116" s="211"/>
      <c r="C116" s="188"/>
      <c r="D116" s="212"/>
      <c r="E116" s="212"/>
      <c r="F116" s="212"/>
    </row>
    <row r="117" spans="1:31" ht="20.100000000000001" customHeight="1" x14ac:dyDescent="0.25">
      <c r="A117" s="218"/>
      <c r="B117" s="211"/>
      <c r="C117" s="188"/>
      <c r="D117" s="212"/>
      <c r="E117" s="212"/>
      <c r="F117" s="212"/>
      <c r="I117" s="9"/>
    </row>
    <row r="118" spans="1:31" ht="20.100000000000001" customHeight="1" x14ac:dyDescent="0.25">
      <c r="A118" s="218"/>
      <c r="B118" s="211"/>
      <c r="C118" s="188"/>
      <c r="D118" s="212"/>
      <c r="E118" s="212"/>
      <c r="F118" s="212"/>
    </row>
    <row r="119" spans="1:31" ht="20.100000000000001" customHeight="1" x14ac:dyDescent="0.25">
      <c r="A119" s="218"/>
      <c r="B119" s="211"/>
      <c r="C119" s="188"/>
      <c r="D119" s="212"/>
      <c r="E119" s="212"/>
      <c r="F119" s="212"/>
    </row>
    <row r="122" spans="1:31" ht="20.100000000000001" customHeight="1" x14ac:dyDescent="0.25">
      <c r="A122" s="190" t="s">
        <v>10</v>
      </c>
      <c r="B122" s="190"/>
      <c r="C122" s="190"/>
      <c r="D122" s="190"/>
      <c r="E122" s="190"/>
      <c r="F122" s="190"/>
      <c r="G122" s="190"/>
      <c r="H122" s="190"/>
      <c r="I122" s="190"/>
    </row>
    <row r="124" spans="1:31" ht="39.950000000000003" customHeight="1" x14ac:dyDescent="0.25">
      <c r="A124" s="74" t="str">
        <f>A10</f>
        <v>Itens da amostra</v>
      </c>
      <c r="B124" s="7" t="s">
        <v>101</v>
      </c>
      <c r="C124" s="7" t="s">
        <v>95</v>
      </c>
      <c r="D124" s="7" t="s">
        <v>3</v>
      </c>
      <c r="E124" s="123"/>
      <c r="F124" s="123"/>
      <c r="G124" s="123"/>
      <c r="H124" s="123"/>
      <c r="I124" s="123"/>
    </row>
    <row r="125" spans="1:31" ht="20.100000000000001" customHeight="1" x14ac:dyDescent="0.25">
      <c r="A125" s="120">
        <f>A11</f>
        <v>1</v>
      </c>
      <c r="B125" s="87">
        <f>$C$68+B11*$C$69</f>
        <v>57843.909009279087</v>
      </c>
      <c r="C125" s="87">
        <f t="shared" ref="C125:C136" si="12">AVERAGE($C$11:$C$22)</f>
        <v>65250</v>
      </c>
      <c r="D125" s="87">
        <f>B125-C125</f>
        <v>-7406.0909907209134</v>
      </c>
      <c r="E125" s="123"/>
      <c r="F125" s="123"/>
      <c r="G125" s="123"/>
      <c r="H125" s="123"/>
      <c r="I125" s="123"/>
    </row>
    <row r="126" spans="1:31" ht="20.100000000000001" customHeight="1" x14ac:dyDescent="0.25">
      <c r="A126" s="120">
        <f>A12</f>
        <v>2</v>
      </c>
      <c r="B126" s="87">
        <f>$C$68+B12*$C$69</f>
        <v>62412.152050284763</v>
      </c>
      <c r="C126" s="87">
        <f t="shared" si="12"/>
        <v>65250</v>
      </c>
      <c r="D126" s="87">
        <f t="shared" ref="D126:D136" si="13">B126-C126</f>
        <v>-2837.8479497152366</v>
      </c>
      <c r="E126" s="123"/>
      <c r="F126" s="123"/>
      <c r="G126" s="123"/>
      <c r="H126" s="123"/>
      <c r="I126" s="123"/>
    </row>
    <row r="127" spans="1:31" ht="20.100000000000001" customHeight="1" x14ac:dyDescent="0.25">
      <c r="A127" s="120">
        <f>A13</f>
        <v>3</v>
      </c>
      <c r="B127" s="87">
        <f>$C$68+B13*$C$69</f>
        <v>63658.036516013584</v>
      </c>
      <c r="C127" s="87">
        <f t="shared" si="12"/>
        <v>65250</v>
      </c>
      <c r="D127" s="87">
        <f t="shared" si="13"/>
        <v>-1591.9634839864157</v>
      </c>
      <c r="E127" s="123"/>
      <c r="F127" s="123"/>
      <c r="G127" s="123"/>
      <c r="H127" s="123"/>
      <c r="I127" s="123"/>
    </row>
    <row r="128" spans="1:31" ht="20.100000000000001" customHeight="1" x14ac:dyDescent="0.25">
      <c r="A128" s="120">
        <f>A14</f>
        <v>4</v>
      </c>
      <c r="B128" s="87">
        <f>$C$68+B14*$C$69</f>
        <v>63658.036516013584</v>
      </c>
      <c r="C128" s="87">
        <f t="shared" si="12"/>
        <v>65250</v>
      </c>
      <c r="D128" s="87">
        <f t="shared" si="13"/>
        <v>-1591.9634839864157</v>
      </c>
      <c r="E128" s="123"/>
      <c r="F128" s="123"/>
      <c r="G128" s="123"/>
      <c r="H128" s="123"/>
      <c r="I128" s="123"/>
    </row>
    <row r="129" spans="1:9" ht="20.100000000000001" customHeight="1" x14ac:dyDescent="0.25">
      <c r="A129" s="120">
        <f>A15</f>
        <v>5</v>
      </c>
      <c r="B129" s="87">
        <f>$C$68+B15*$C$69</f>
        <v>63658.036516013584</v>
      </c>
      <c r="C129" s="87">
        <f t="shared" si="12"/>
        <v>65250</v>
      </c>
      <c r="D129" s="87">
        <f t="shared" si="13"/>
        <v>-1591.9634839864157</v>
      </c>
      <c r="E129" s="123"/>
      <c r="F129" s="123"/>
      <c r="G129" s="123"/>
      <c r="H129" s="123"/>
      <c r="I129" s="123"/>
    </row>
    <row r="130" spans="1:9" ht="20.100000000000001" customHeight="1" x14ac:dyDescent="0.25">
      <c r="A130" s="120">
        <f>A16</f>
        <v>6</v>
      </c>
      <c r="B130" s="87">
        <f>$C$68+B16*$C$69</f>
        <v>62412.152050284763</v>
      </c>
      <c r="C130" s="87">
        <f t="shared" si="12"/>
        <v>65250</v>
      </c>
      <c r="D130" s="87">
        <f t="shared" si="13"/>
        <v>-2837.8479497152366</v>
      </c>
      <c r="E130" s="123"/>
      <c r="F130" s="123"/>
      <c r="G130" s="123"/>
      <c r="H130" s="123"/>
      <c r="I130" s="123"/>
    </row>
    <row r="131" spans="1:9" ht="20.100000000000001" customHeight="1" x14ac:dyDescent="0.25">
      <c r="A131" s="120">
        <f>A17</f>
        <v>7</v>
      </c>
      <c r="B131" s="87">
        <f>$C$68+B17*$C$69</f>
        <v>67810.984735109654</v>
      </c>
      <c r="C131" s="87">
        <f t="shared" si="12"/>
        <v>65250</v>
      </c>
      <c r="D131" s="87">
        <f t="shared" si="13"/>
        <v>2560.9847351096541</v>
      </c>
      <c r="E131" s="123"/>
      <c r="F131" s="123"/>
      <c r="G131" s="123"/>
      <c r="H131" s="123"/>
      <c r="I131" s="123"/>
    </row>
    <row r="132" spans="1:9" ht="20.100000000000001" customHeight="1" x14ac:dyDescent="0.25">
      <c r="A132" s="120">
        <f>A18</f>
        <v>8</v>
      </c>
      <c r="B132" s="87">
        <f>$C$68+B18*$C$69</f>
        <v>63658.036516013584</v>
      </c>
      <c r="C132" s="87">
        <f t="shared" si="12"/>
        <v>65250</v>
      </c>
      <c r="D132" s="87">
        <f t="shared" si="13"/>
        <v>-1591.9634839864157</v>
      </c>
      <c r="E132" s="123"/>
      <c r="F132" s="123"/>
      <c r="G132" s="123"/>
      <c r="H132" s="123"/>
      <c r="I132" s="123"/>
    </row>
    <row r="133" spans="1:9" ht="20.100000000000001" customHeight="1" x14ac:dyDescent="0.25">
      <c r="A133" s="120">
        <f>A19</f>
        <v>9</v>
      </c>
      <c r="B133" s="87">
        <f>$C$68+B19*$C$69</f>
        <v>67810.984735109654</v>
      </c>
      <c r="C133" s="87">
        <f t="shared" si="12"/>
        <v>65250</v>
      </c>
      <c r="D133" s="87">
        <f t="shared" si="13"/>
        <v>2560.9847351096541</v>
      </c>
      <c r="E133" s="123"/>
      <c r="F133" s="123"/>
      <c r="G133" s="123"/>
      <c r="H133" s="123"/>
      <c r="I133" s="123"/>
    </row>
    <row r="134" spans="1:9" ht="20.100000000000001" customHeight="1" x14ac:dyDescent="0.25">
      <c r="A134" s="120">
        <f>A20</f>
        <v>10</v>
      </c>
      <c r="B134" s="87">
        <f>$C$68+B20*$C$69</f>
        <v>67810.984735109654</v>
      </c>
      <c r="C134" s="87">
        <f t="shared" si="12"/>
        <v>65250</v>
      </c>
      <c r="D134" s="87">
        <f t="shared" si="13"/>
        <v>2560.9847351096541</v>
      </c>
      <c r="E134" s="123"/>
      <c r="F134" s="123"/>
      <c r="G134" s="123"/>
      <c r="H134" s="123"/>
      <c r="I134" s="123"/>
    </row>
    <row r="135" spans="1:9" ht="20.100000000000001" customHeight="1" x14ac:dyDescent="0.25">
      <c r="A135" s="120">
        <f>A21</f>
        <v>11</v>
      </c>
      <c r="B135" s="87">
        <f>$C$68+B21*$C$69</f>
        <v>74455.701885663366</v>
      </c>
      <c r="C135" s="87">
        <f t="shared" si="12"/>
        <v>65250</v>
      </c>
      <c r="D135" s="87">
        <f t="shared" si="13"/>
        <v>9205.7018856633658</v>
      </c>
      <c r="E135" s="123"/>
      <c r="F135" s="123"/>
      <c r="G135" s="123"/>
      <c r="H135" s="123"/>
      <c r="I135" s="123"/>
    </row>
    <row r="136" spans="1:9" ht="20.100000000000001" customHeight="1" x14ac:dyDescent="0.25">
      <c r="A136" s="120">
        <f>A22</f>
        <v>12</v>
      </c>
      <c r="B136" s="87">
        <f>$C$68+B22*$C$69</f>
        <v>67810.984735109654</v>
      </c>
      <c r="C136" s="87">
        <f t="shared" si="12"/>
        <v>65250</v>
      </c>
      <c r="D136" s="87">
        <f t="shared" si="13"/>
        <v>2560.9847351096541</v>
      </c>
      <c r="E136" s="123"/>
      <c r="F136" s="123"/>
      <c r="G136" s="123"/>
      <c r="H136" s="123"/>
      <c r="I136" s="123"/>
    </row>
    <row r="137" spans="1:9" ht="20.100000000000001" customHeight="1" x14ac:dyDescent="0.25">
      <c r="A137" s="122"/>
      <c r="B137" s="85"/>
      <c r="C137" s="85"/>
      <c r="D137" s="85"/>
      <c r="E137" s="85"/>
      <c r="F137" s="123"/>
      <c r="G137" s="124"/>
      <c r="H137" s="124"/>
      <c r="I137" s="85"/>
    </row>
    <row r="138" spans="1:9" ht="20.100000000000001" customHeight="1" x14ac:dyDescent="0.25">
      <c r="A138" s="11"/>
      <c r="B138" s="178" t="s">
        <v>388</v>
      </c>
      <c r="C138" s="178"/>
      <c r="D138" s="95">
        <f>SUMSQ(D125:D136)</f>
        <v>192073855.13319281</v>
      </c>
    </row>
    <row r="141" spans="1:9" ht="20.100000000000001" customHeight="1" x14ac:dyDescent="0.25">
      <c r="A141" s="74" t="str">
        <f>A10</f>
        <v>Itens da amostra</v>
      </c>
      <c r="B141" s="7" t="s">
        <v>100</v>
      </c>
      <c r="C141" s="7" t="s">
        <v>101</v>
      </c>
      <c r="D141" s="7" t="s">
        <v>3</v>
      </c>
      <c r="F141" s="7" t="s">
        <v>387</v>
      </c>
      <c r="G141" s="7" t="s">
        <v>348</v>
      </c>
    </row>
    <row r="142" spans="1:9" ht="20.100000000000001" customHeight="1" x14ac:dyDescent="0.25">
      <c r="A142" s="120">
        <f>A11</f>
        <v>1</v>
      </c>
      <c r="B142" s="87">
        <f>C11</f>
        <v>56000</v>
      </c>
      <c r="C142" s="87">
        <f t="shared" ref="C142:C153" si="14">B125</f>
        <v>57843.909009279087</v>
      </c>
      <c r="D142" s="87">
        <f>B142-C142</f>
        <v>-1843.9090092790866</v>
      </c>
      <c r="F142" s="87">
        <f t="shared" ref="F142:F153" si="15">D142/$B$56</f>
        <v>-0.58258235803195957</v>
      </c>
      <c r="G142" s="94">
        <f>D142/B142</f>
        <v>-3.2926946594269403E-2</v>
      </c>
    </row>
    <row r="143" spans="1:9" ht="20.100000000000001" customHeight="1" x14ac:dyDescent="0.25">
      <c r="A143" s="120">
        <f>A12</f>
        <v>2</v>
      </c>
      <c r="B143" s="87">
        <f>C12</f>
        <v>61000</v>
      </c>
      <c r="C143" s="87">
        <f t="shared" si="14"/>
        <v>62412.152050284763</v>
      </c>
      <c r="D143" s="87">
        <f t="shared" ref="D143:D153" si="16">B143-C143</f>
        <v>-1412.1520502847634</v>
      </c>
      <c r="F143" s="87">
        <f t="shared" si="15"/>
        <v>-0.44616890921109653</v>
      </c>
      <c r="G143" s="94">
        <f t="shared" ref="G143:G153" si="17">D143/B143</f>
        <v>-2.315003361122563E-2</v>
      </c>
    </row>
    <row r="144" spans="1:9" ht="20.100000000000001" customHeight="1" x14ac:dyDescent="0.25">
      <c r="A144" s="120">
        <f>A13</f>
        <v>3</v>
      </c>
      <c r="B144" s="87">
        <f>C13</f>
        <v>61000</v>
      </c>
      <c r="C144" s="87">
        <f t="shared" si="14"/>
        <v>63658.036516013584</v>
      </c>
      <c r="D144" s="87">
        <f t="shared" si="16"/>
        <v>-2658.0365160135843</v>
      </c>
      <c r="F144" s="87">
        <f t="shared" si="15"/>
        <v>-0.83980563761097704</v>
      </c>
      <c r="G144" s="94">
        <f t="shared" si="17"/>
        <v>-4.3574369114976794E-2</v>
      </c>
    </row>
    <row r="145" spans="1:7" ht="20.100000000000001" customHeight="1" x14ac:dyDescent="0.25">
      <c r="A145" s="120">
        <f>A14</f>
        <v>4</v>
      </c>
      <c r="B145" s="87">
        <f>C14</f>
        <v>62000</v>
      </c>
      <c r="C145" s="87">
        <f t="shared" si="14"/>
        <v>63658.036516013584</v>
      </c>
      <c r="D145" s="87">
        <f t="shared" si="16"/>
        <v>-1658.0365160135843</v>
      </c>
      <c r="F145" s="87">
        <f t="shared" si="15"/>
        <v>-0.52385601368689205</v>
      </c>
      <c r="G145" s="94">
        <f t="shared" si="17"/>
        <v>-2.6742524451832006E-2</v>
      </c>
    </row>
    <row r="146" spans="1:7" ht="20.100000000000001" customHeight="1" x14ac:dyDescent="0.25">
      <c r="A146" s="120">
        <f>A15</f>
        <v>5</v>
      </c>
      <c r="B146" s="87">
        <f>C15</f>
        <v>62000</v>
      </c>
      <c r="C146" s="87">
        <f t="shared" si="14"/>
        <v>63658.036516013584</v>
      </c>
      <c r="D146" s="87">
        <f t="shared" si="16"/>
        <v>-1658.0365160135843</v>
      </c>
      <c r="F146" s="87">
        <f t="shared" si="15"/>
        <v>-0.52385601368689205</v>
      </c>
      <c r="G146" s="94">
        <f t="shared" si="17"/>
        <v>-2.6742524451832006E-2</v>
      </c>
    </row>
    <row r="147" spans="1:7" ht="20.100000000000001" customHeight="1" x14ac:dyDescent="0.25">
      <c r="A147" s="120">
        <f>A16</f>
        <v>6</v>
      </c>
      <c r="B147" s="87">
        <f>C16</f>
        <v>65000</v>
      </c>
      <c r="C147" s="87">
        <f t="shared" si="14"/>
        <v>62412.152050284763</v>
      </c>
      <c r="D147" s="87">
        <f t="shared" si="16"/>
        <v>2587.8479497152366</v>
      </c>
      <c r="F147" s="87">
        <f t="shared" si="15"/>
        <v>0.81762958648524342</v>
      </c>
      <c r="G147" s="94">
        <f t="shared" si="17"/>
        <v>3.9813045380234412E-2</v>
      </c>
    </row>
    <row r="148" spans="1:7" ht="20.100000000000001" customHeight="1" x14ac:dyDescent="0.25">
      <c r="A148" s="120">
        <f>A17</f>
        <v>7</v>
      </c>
      <c r="B148" s="87">
        <f>C17</f>
        <v>65000</v>
      </c>
      <c r="C148" s="87">
        <f t="shared" si="14"/>
        <v>67810.984735109654</v>
      </c>
      <c r="D148" s="87">
        <f t="shared" si="16"/>
        <v>-2810.9847351096541</v>
      </c>
      <c r="F148" s="87">
        <f t="shared" si="15"/>
        <v>-0.88812956991423886</v>
      </c>
      <c r="G148" s="94">
        <f t="shared" si="17"/>
        <v>-4.3245919001686985E-2</v>
      </c>
    </row>
    <row r="149" spans="1:7" ht="20.100000000000001" customHeight="1" x14ac:dyDescent="0.25">
      <c r="A149" s="120">
        <f>A18</f>
        <v>8</v>
      </c>
      <c r="B149" s="87">
        <f>C18</f>
        <v>67000</v>
      </c>
      <c r="C149" s="87">
        <f t="shared" si="14"/>
        <v>63658.036516013584</v>
      </c>
      <c r="D149" s="87">
        <f t="shared" si="16"/>
        <v>3341.9634839864157</v>
      </c>
      <c r="F149" s="87">
        <f t="shared" si="15"/>
        <v>1.0558921059335329</v>
      </c>
      <c r="G149" s="94">
        <f t="shared" si="17"/>
        <v>4.9880051999797247E-2</v>
      </c>
    </row>
    <row r="150" spans="1:7" ht="20.100000000000001" customHeight="1" x14ac:dyDescent="0.25">
      <c r="A150" s="120">
        <f>A19</f>
        <v>9</v>
      </c>
      <c r="B150" s="87">
        <f>C19</f>
        <v>69000</v>
      </c>
      <c r="C150" s="87">
        <f t="shared" si="14"/>
        <v>67810.984735109654</v>
      </c>
      <c r="D150" s="87">
        <f t="shared" si="16"/>
        <v>1189.0152648903459</v>
      </c>
      <c r="F150" s="87">
        <f t="shared" si="15"/>
        <v>0.37566892578210109</v>
      </c>
      <c r="G150" s="94">
        <f t="shared" si="17"/>
        <v>1.7232105288265881E-2</v>
      </c>
    </row>
    <row r="151" spans="1:7" ht="20.100000000000001" customHeight="1" x14ac:dyDescent="0.25">
      <c r="A151" s="120">
        <f>A20</f>
        <v>10</v>
      </c>
      <c r="B151" s="87">
        <f>C20</f>
        <v>70000</v>
      </c>
      <c r="C151" s="87">
        <f t="shared" si="14"/>
        <v>67810.984735109654</v>
      </c>
      <c r="D151" s="87">
        <f t="shared" si="16"/>
        <v>2189.0152648903459</v>
      </c>
      <c r="F151" s="87">
        <f t="shared" si="15"/>
        <v>0.69161854970618608</v>
      </c>
      <c r="G151" s="94">
        <f t="shared" si="17"/>
        <v>3.1271646641290653E-2</v>
      </c>
    </row>
    <row r="152" spans="1:7" ht="20.100000000000001" customHeight="1" x14ac:dyDescent="0.25">
      <c r="A152" s="120">
        <f>A21</f>
        <v>11</v>
      </c>
      <c r="B152" s="87">
        <f>C21</f>
        <v>71000</v>
      </c>
      <c r="C152" s="87">
        <f t="shared" si="14"/>
        <v>74455.701885663366</v>
      </c>
      <c r="D152" s="87">
        <f t="shared" si="16"/>
        <v>-3455.7018856633658</v>
      </c>
      <c r="F152" s="87">
        <f t="shared" si="15"/>
        <v>-1.0918277111690917</v>
      </c>
      <c r="G152" s="94">
        <f t="shared" si="17"/>
        <v>-4.8671857544554449E-2</v>
      </c>
    </row>
    <row r="153" spans="1:7" ht="20.100000000000001" customHeight="1" x14ac:dyDescent="0.25">
      <c r="A153" s="120">
        <f>A22</f>
        <v>12</v>
      </c>
      <c r="B153" s="87">
        <f>C22</f>
        <v>74000</v>
      </c>
      <c r="C153" s="87">
        <f t="shared" si="14"/>
        <v>67810.984735109654</v>
      </c>
      <c r="D153" s="87">
        <f t="shared" si="16"/>
        <v>6189.0152648903459</v>
      </c>
      <c r="F153" s="87">
        <f t="shared" si="15"/>
        <v>1.9554170454025259</v>
      </c>
      <c r="G153" s="94">
        <f t="shared" si="17"/>
        <v>8.3635341417437101E-2</v>
      </c>
    </row>
    <row r="155" spans="1:7" ht="20.100000000000001" customHeight="1" x14ac:dyDescent="0.25">
      <c r="B155" s="178" t="s">
        <v>385</v>
      </c>
      <c r="C155" s="178"/>
      <c r="D155" s="95">
        <f>SUMSQ(D142:D153)</f>
        <v>100176144.86680634</v>
      </c>
    </row>
    <row r="158" spans="1:7" ht="20.100000000000001" customHeight="1" x14ac:dyDescent="0.25">
      <c r="A158" s="74" t="str">
        <f>A10</f>
        <v>Itens da amostra</v>
      </c>
      <c r="B158" s="7" t="s">
        <v>100</v>
      </c>
      <c r="C158" s="7" t="s">
        <v>95</v>
      </c>
      <c r="D158" s="7" t="s">
        <v>3</v>
      </c>
    </row>
    <row r="159" spans="1:7" ht="20.100000000000001" customHeight="1" x14ac:dyDescent="0.25">
      <c r="A159" s="120">
        <f>A11</f>
        <v>1</v>
      </c>
      <c r="B159" s="87">
        <f>C11</f>
        <v>56000</v>
      </c>
      <c r="C159" s="87">
        <f t="shared" ref="C159:C170" si="18">C125</f>
        <v>65250</v>
      </c>
      <c r="D159" s="87">
        <f>B159-C159</f>
        <v>-9250</v>
      </c>
    </row>
    <row r="160" spans="1:7" ht="20.100000000000001" customHeight="1" x14ac:dyDescent="0.25">
      <c r="A160" s="120">
        <f>A12</f>
        <v>2</v>
      </c>
      <c r="B160" s="87">
        <f>C12</f>
        <v>61000</v>
      </c>
      <c r="C160" s="87">
        <f t="shared" si="18"/>
        <v>65250</v>
      </c>
      <c r="D160" s="87">
        <f t="shared" ref="D160:D170" si="19">B160-C160</f>
        <v>-4250</v>
      </c>
    </row>
    <row r="161" spans="1:9" ht="20.100000000000001" customHeight="1" x14ac:dyDescent="0.25">
      <c r="A161" s="120">
        <f>A13</f>
        <v>3</v>
      </c>
      <c r="B161" s="87">
        <f>C13</f>
        <v>61000</v>
      </c>
      <c r="C161" s="87">
        <f t="shared" si="18"/>
        <v>65250</v>
      </c>
      <c r="D161" s="87">
        <f t="shared" si="19"/>
        <v>-4250</v>
      </c>
    </row>
    <row r="162" spans="1:9" ht="20.100000000000001" customHeight="1" x14ac:dyDescent="0.25">
      <c r="A162" s="120">
        <f>A14</f>
        <v>4</v>
      </c>
      <c r="B162" s="87">
        <f>C14</f>
        <v>62000</v>
      </c>
      <c r="C162" s="87">
        <f t="shared" si="18"/>
        <v>65250</v>
      </c>
      <c r="D162" s="87">
        <f t="shared" si="19"/>
        <v>-3250</v>
      </c>
    </row>
    <row r="163" spans="1:9" ht="20.100000000000001" customHeight="1" x14ac:dyDescent="0.25">
      <c r="A163" s="120">
        <f>A15</f>
        <v>5</v>
      </c>
      <c r="B163" s="87">
        <f>C15</f>
        <v>62000</v>
      </c>
      <c r="C163" s="87">
        <f t="shared" si="18"/>
        <v>65250</v>
      </c>
      <c r="D163" s="87">
        <f t="shared" si="19"/>
        <v>-3250</v>
      </c>
    </row>
    <row r="164" spans="1:9" ht="20.100000000000001" customHeight="1" x14ac:dyDescent="0.25">
      <c r="A164" s="120">
        <f>A16</f>
        <v>6</v>
      </c>
      <c r="B164" s="87">
        <f>C16</f>
        <v>65000</v>
      </c>
      <c r="C164" s="87">
        <f t="shared" si="18"/>
        <v>65250</v>
      </c>
      <c r="D164" s="87">
        <f t="shared" si="19"/>
        <v>-250</v>
      </c>
    </row>
    <row r="165" spans="1:9" ht="20.100000000000001" customHeight="1" x14ac:dyDescent="0.25">
      <c r="A165" s="120">
        <f>A17</f>
        <v>7</v>
      </c>
      <c r="B165" s="87">
        <f>C17</f>
        <v>65000</v>
      </c>
      <c r="C165" s="87">
        <f t="shared" si="18"/>
        <v>65250</v>
      </c>
      <c r="D165" s="87">
        <f t="shared" si="19"/>
        <v>-250</v>
      </c>
    </row>
    <row r="166" spans="1:9" ht="20.100000000000001" customHeight="1" x14ac:dyDescent="0.25">
      <c r="A166" s="120">
        <f>A18</f>
        <v>8</v>
      </c>
      <c r="B166" s="87">
        <f>C18</f>
        <v>67000</v>
      </c>
      <c r="C166" s="87">
        <f t="shared" si="18"/>
        <v>65250</v>
      </c>
      <c r="D166" s="87">
        <f t="shared" si="19"/>
        <v>1750</v>
      </c>
    </row>
    <row r="167" spans="1:9" ht="20.100000000000001" customHeight="1" x14ac:dyDescent="0.25">
      <c r="A167" s="120">
        <f>A19</f>
        <v>9</v>
      </c>
      <c r="B167" s="87">
        <f>C19</f>
        <v>69000</v>
      </c>
      <c r="C167" s="87">
        <f t="shared" si="18"/>
        <v>65250</v>
      </c>
      <c r="D167" s="87">
        <f t="shared" si="19"/>
        <v>3750</v>
      </c>
    </row>
    <row r="168" spans="1:9" ht="20.100000000000001" customHeight="1" x14ac:dyDescent="0.25">
      <c r="A168" s="120">
        <f>A20</f>
        <v>10</v>
      </c>
      <c r="B168" s="87">
        <f>C20</f>
        <v>70000</v>
      </c>
      <c r="C168" s="87">
        <f t="shared" si="18"/>
        <v>65250</v>
      </c>
      <c r="D168" s="87">
        <f t="shared" si="19"/>
        <v>4750</v>
      </c>
    </row>
    <row r="169" spans="1:9" ht="20.100000000000001" customHeight="1" x14ac:dyDescent="0.25">
      <c r="A169" s="120">
        <f>A21</f>
        <v>11</v>
      </c>
      <c r="B169" s="87">
        <f>C21</f>
        <v>71000</v>
      </c>
      <c r="C169" s="87">
        <f t="shared" si="18"/>
        <v>65250</v>
      </c>
      <c r="D169" s="87">
        <f t="shared" si="19"/>
        <v>5750</v>
      </c>
    </row>
    <row r="170" spans="1:9" ht="20.100000000000001" customHeight="1" x14ac:dyDescent="0.25">
      <c r="A170" s="120">
        <f>A22</f>
        <v>12</v>
      </c>
      <c r="B170" s="87">
        <f>C22</f>
        <v>74000</v>
      </c>
      <c r="C170" s="87">
        <f t="shared" si="18"/>
        <v>65250</v>
      </c>
      <c r="D170" s="87">
        <f t="shared" si="19"/>
        <v>8750</v>
      </c>
    </row>
    <row r="172" spans="1:9" ht="20.100000000000001" customHeight="1" x14ac:dyDescent="0.25">
      <c r="B172" s="178" t="s">
        <v>386</v>
      </c>
      <c r="C172" s="178"/>
      <c r="D172" s="95">
        <f>SUMSQ(D159:D170)</f>
        <v>292250000</v>
      </c>
    </row>
    <row r="175" spans="1:9" ht="20.100000000000001" customHeight="1" x14ac:dyDescent="0.25">
      <c r="A175" s="179" t="s">
        <v>389</v>
      </c>
      <c r="B175" s="179"/>
      <c r="C175" s="179"/>
      <c r="D175" s="179"/>
      <c r="E175" s="179"/>
      <c r="F175" s="179"/>
      <c r="G175" s="179"/>
      <c r="H175" s="179"/>
      <c r="I175" s="179"/>
    </row>
    <row r="178" spans="1:9" ht="20.100000000000001" customHeight="1" x14ac:dyDescent="0.25">
      <c r="A178" s="190" t="s">
        <v>59</v>
      </c>
      <c r="B178" s="190"/>
      <c r="C178" s="190"/>
      <c r="D178" s="190"/>
      <c r="E178" s="190"/>
      <c r="F178" s="190"/>
      <c r="G178" s="5"/>
      <c r="H178" s="190"/>
      <c r="I178" s="190"/>
    </row>
    <row r="180" spans="1:9" ht="20.100000000000001" customHeight="1" x14ac:dyDescent="0.25">
      <c r="A180" s="190" t="s">
        <v>373</v>
      </c>
      <c r="B180" s="190"/>
      <c r="C180" s="190"/>
      <c r="D180" s="190"/>
      <c r="E180" s="190"/>
      <c r="F180" s="190"/>
      <c r="G180" s="190"/>
      <c r="H180" s="190"/>
      <c r="I180" s="190"/>
    </row>
    <row r="182" spans="1:9" ht="99.95" customHeight="1" x14ac:dyDescent="0.25">
      <c r="A182" s="193" t="s">
        <v>134</v>
      </c>
      <c r="B182" s="193"/>
      <c r="C182" s="193"/>
      <c r="D182" s="193"/>
      <c r="E182" s="193"/>
      <c r="F182" s="193"/>
      <c r="G182" s="193"/>
      <c r="H182" s="193"/>
      <c r="I182" s="193"/>
    </row>
    <row r="184" spans="1:9" ht="20.100000000000001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</row>
    <row r="185" spans="1:9" ht="20.100000000000001" customHeight="1" x14ac:dyDescent="0.25">
      <c r="B185" s="2"/>
      <c r="C185" s="2"/>
      <c r="D185" s="2"/>
      <c r="E185" s="2"/>
      <c r="F185" s="2"/>
      <c r="G185" s="2"/>
      <c r="H185" s="2"/>
      <c r="I185" s="2"/>
    </row>
    <row r="186" spans="1:9" ht="20.100000000000001" customHeight="1" x14ac:dyDescent="0.25">
      <c r="I186" s="23"/>
    </row>
    <row r="187" spans="1:9" ht="20.100000000000001" customHeight="1" x14ac:dyDescent="0.25">
      <c r="I187" s="23"/>
    </row>
    <row r="191" spans="1:9" ht="20.100000000000001" customHeight="1" x14ac:dyDescent="0.25">
      <c r="I191" s="9"/>
    </row>
    <row r="203" spans="1:9" ht="20.100000000000001" customHeight="1" x14ac:dyDescent="0.25">
      <c r="A203" s="179" t="s">
        <v>89</v>
      </c>
      <c r="B203" s="179"/>
      <c r="C203" s="179"/>
      <c r="D203" s="179"/>
      <c r="E203" s="179"/>
      <c r="F203" s="179"/>
    </row>
    <row r="206" spans="1:9" ht="20.100000000000001" customHeight="1" x14ac:dyDescent="0.25">
      <c r="A206" s="190" t="s">
        <v>137</v>
      </c>
      <c r="B206" s="190"/>
      <c r="C206" s="190"/>
      <c r="D206" s="190"/>
      <c r="E206" s="190"/>
      <c r="F206" s="190"/>
      <c r="G206" s="5"/>
      <c r="H206" s="190"/>
      <c r="I206" s="190"/>
    </row>
    <row r="208" spans="1:9" ht="39.950000000000003" customHeight="1" x14ac:dyDescent="0.25">
      <c r="A208" s="122" t="str">
        <f>A10</f>
        <v>Itens da amostra</v>
      </c>
      <c r="B208" s="7" t="s">
        <v>3</v>
      </c>
      <c r="C208" s="124" t="s">
        <v>387</v>
      </c>
      <c r="D208" s="124"/>
      <c r="E208" s="7" t="s">
        <v>391</v>
      </c>
      <c r="F208" s="7" t="s">
        <v>347</v>
      </c>
      <c r="G208" s="7" t="s">
        <v>162</v>
      </c>
      <c r="H208" s="7" t="s">
        <v>379</v>
      </c>
      <c r="I208" s="7" t="s">
        <v>380</v>
      </c>
    </row>
    <row r="209" spans="1:154" ht="20.100000000000001" customHeight="1" x14ac:dyDescent="0.25">
      <c r="A209" s="126">
        <f>A11</f>
        <v>1</v>
      </c>
      <c r="B209" s="87">
        <f t="shared" ref="B209:B220" si="20">D142</f>
        <v>-1843.9090092790866</v>
      </c>
      <c r="C209" s="87">
        <f t="shared" ref="C209:C220" si="21">B209/$B$56</f>
        <v>-0.58258235803195957</v>
      </c>
      <c r="D209" s="104"/>
      <c r="E209" s="16">
        <f t="shared" ref="E209:E220" si="22">C209*(($B$64/$B$63)^(1/2))</f>
        <v>-0.61101753189175045</v>
      </c>
      <c r="F209" s="104">
        <f t="shared" ref="F209:F218" si="23">B209/(($D$63*(1-G209))^(1/2))</f>
        <v>-0.73334572422795197</v>
      </c>
      <c r="G209" s="105">
        <f t="shared" ref="G209:G220" si="24">V101</f>
        <v>0.36890152648907404</v>
      </c>
      <c r="H209" s="105">
        <f t="shared" ref="H209:H220" si="25">W101</f>
        <v>3.1412501247131481</v>
      </c>
      <c r="I209" s="105">
        <f t="shared" ref="I209:I220" si="26">X101</f>
        <v>0.15718129236602116</v>
      </c>
    </row>
    <row r="210" spans="1:154" ht="20.100000000000001" customHeight="1" x14ac:dyDescent="0.25">
      <c r="A210" s="126">
        <f>A12</f>
        <v>2</v>
      </c>
      <c r="B210" s="87">
        <f t="shared" si="20"/>
        <v>-1412.1520502847634</v>
      </c>
      <c r="C210" s="87">
        <f t="shared" si="21"/>
        <v>-0.44616890921109653</v>
      </c>
      <c r="D210" s="104"/>
      <c r="E210" s="16">
        <f t="shared" si="22"/>
        <v>-0.46794589975902312</v>
      </c>
      <c r="F210" s="104">
        <f t="shared" si="23"/>
        <v>-0.47704602515740496</v>
      </c>
      <c r="G210" s="105">
        <f t="shared" si="24"/>
        <v>0.12526189763543827</v>
      </c>
      <c r="H210" s="105">
        <f t="shared" si="25"/>
        <v>0.46121420732315432</v>
      </c>
      <c r="I210" s="105">
        <f t="shared" si="26"/>
        <v>1.6294142495223863E-2</v>
      </c>
    </row>
    <row r="211" spans="1:154" ht="20.100000000000001" customHeight="1" x14ac:dyDescent="0.25">
      <c r="A211" s="126">
        <f>A13</f>
        <v>3</v>
      </c>
      <c r="B211" s="87">
        <f t="shared" si="20"/>
        <v>-2658.0365160135843</v>
      </c>
      <c r="C211" s="87">
        <f t="shared" si="21"/>
        <v>-0.83980563761097704</v>
      </c>
      <c r="D211" s="104"/>
      <c r="E211" s="16">
        <f t="shared" si="22"/>
        <v>-0.88079558346956865</v>
      </c>
      <c r="F211" s="104">
        <f t="shared" si="23"/>
        <v>-0.88353027061382194</v>
      </c>
      <c r="G211" s="105">
        <f t="shared" si="24"/>
        <v>9.6527985633043656E-2</v>
      </c>
      <c r="H211" s="105">
        <f t="shared" si="25"/>
        <v>0.14514117529681358</v>
      </c>
      <c r="I211" s="105">
        <f t="shared" si="26"/>
        <v>4.1701474384102211E-2</v>
      </c>
    </row>
    <row r="212" spans="1:154" ht="20.100000000000001" customHeight="1" x14ac:dyDescent="0.25">
      <c r="A212" s="126">
        <f>A14</f>
        <v>4</v>
      </c>
      <c r="B212" s="87">
        <f t="shared" si="20"/>
        <v>-1658.0365160135843</v>
      </c>
      <c r="C212" s="87">
        <f t="shared" si="21"/>
        <v>-0.52385601368689205</v>
      </c>
      <c r="D212" s="104"/>
      <c r="E212" s="16">
        <f t="shared" si="22"/>
        <v>-0.54942482232195644</v>
      </c>
      <c r="F212" s="104">
        <f t="shared" si="23"/>
        <v>-0.55113067215423994</v>
      </c>
      <c r="G212" s="105">
        <f t="shared" si="24"/>
        <v>9.6527985633043656E-2</v>
      </c>
      <c r="H212" s="105">
        <f t="shared" si="25"/>
        <v>0.14514117529681358</v>
      </c>
      <c r="I212" s="105">
        <f t="shared" si="26"/>
        <v>1.6226232936394157E-2</v>
      </c>
    </row>
    <row r="213" spans="1:154" ht="20.100000000000001" customHeight="1" x14ac:dyDescent="0.25">
      <c r="A213" s="126">
        <f>A15</f>
        <v>5</v>
      </c>
      <c r="B213" s="87">
        <f t="shared" si="20"/>
        <v>-1658.0365160135843</v>
      </c>
      <c r="C213" s="87">
        <f t="shared" si="21"/>
        <v>-0.52385601368689205</v>
      </c>
      <c r="D213" s="104"/>
      <c r="E213" s="16">
        <f t="shared" si="22"/>
        <v>-0.54942482232195644</v>
      </c>
      <c r="F213" s="104">
        <f t="shared" si="23"/>
        <v>-0.55113067215423994</v>
      </c>
      <c r="G213" s="105">
        <f t="shared" si="24"/>
        <v>9.6527985633043656E-2</v>
      </c>
      <c r="H213" s="105">
        <f t="shared" si="25"/>
        <v>0.14514117529681358</v>
      </c>
      <c r="I213" s="105">
        <f t="shared" si="26"/>
        <v>1.6226232936394157E-2</v>
      </c>
    </row>
    <row r="214" spans="1:154" ht="20.100000000000001" customHeight="1" x14ac:dyDescent="0.25">
      <c r="A214" s="126">
        <f>A16</f>
        <v>6</v>
      </c>
      <c r="B214" s="87">
        <f t="shared" si="20"/>
        <v>2587.8479497152366</v>
      </c>
      <c r="C214" s="87">
        <f t="shared" si="21"/>
        <v>0.81762958648524342</v>
      </c>
      <c r="D214" s="104"/>
      <c r="E214" s="16">
        <f t="shared" si="22"/>
        <v>0.85753714483142551</v>
      </c>
      <c r="F214" s="104">
        <f t="shared" si="23"/>
        <v>0.87421363575859246</v>
      </c>
      <c r="G214" s="105">
        <f t="shared" si="24"/>
        <v>0.12526189763543827</v>
      </c>
      <c r="H214" s="105">
        <f t="shared" si="25"/>
        <v>0.46121420732315432</v>
      </c>
      <c r="I214" s="105">
        <f t="shared" si="26"/>
        <v>5.4720001330369188E-2</v>
      </c>
    </row>
    <row r="215" spans="1:154" ht="20.100000000000001" customHeight="1" x14ac:dyDescent="0.25">
      <c r="A215" s="126">
        <f>A17</f>
        <v>7</v>
      </c>
      <c r="B215" s="87">
        <f t="shared" si="20"/>
        <v>-2810.9847351096541</v>
      </c>
      <c r="C215" s="87">
        <f t="shared" si="21"/>
        <v>-0.88812956991423886</v>
      </c>
      <c r="D215" s="104"/>
      <c r="E215" s="16">
        <f t="shared" si="22"/>
        <v>-0.93147815124760502</v>
      </c>
      <c r="F215" s="104">
        <f t="shared" si="23"/>
        <v>-0.94539652520058526</v>
      </c>
      <c r="G215" s="105">
        <f t="shared" si="24"/>
        <v>0.11747979646812245</v>
      </c>
      <c r="H215" s="105">
        <f t="shared" si="25"/>
        <v>0.37561109448268037</v>
      </c>
      <c r="I215" s="105">
        <f t="shared" si="26"/>
        <v>5.9488981943458266E-2</v>
      </c>
    </row>
    <row r="216" spans="1:154" ht="20.100000000000001" customHeight="1" x14ac:dyDescent="0.25">
      <c r="A216" s="126">
        <f>A18</f>
        <v>8</v>
      </c>
      <c r="B216" s="87">
        <f t="shared" si="20"/>
        <v>3341.9634839864157</v>
      </c>
      <c r="C216" s="87">
        <f t="shared" si="21"/>
        <v>1.0558921059335329</v>
      </c>
      <c r="D216" s="104"/>
      <c r="E216" s="16">
        <f t="shared" si="22"/>
        <v>1.1074289834161044</v>
      </c>
      <c r="F216" s="104">
        <f t="shared" si="23"/>
        <v>1.1108673201436705</v>
      </c>
      <c r="G216" s="105">
        <f t="shared" si="24"/>
        <v>9.6527985633043656E-2</v>
      </c>
      <c r="H216" s="105">
        <f t="shared" si="25"/>
        <v>0.14514117529681358</v>
      </c>
      <c r="I216" s="105">
        <f t="shared" si="26"/>
        <v>6.5922387022631132E-2</v>
      </c>
    </row>
    <row r="217" spans="1:154" ht="20.100000000000001" customHeight="1" x14ac:dyDescent="0.25">
      <c r="A217" s="126">
        <f>A19</f>
        <v>9</v>
      </c>
      <c r="B217" s="87">
        <f t="shared" si="20"/>
        <v>1189.0152648903459</v>
      </c>
      <c r="C217" s="87">
        <f t="shared" si="21"/>
        <v>0.37566892578210109</v>
      </c>
      <c r="D217" s="104"/>
      <c r="E217" s="16">
        <f t="shared" si="22"/>
        <v>0.39400489334284361</v>
      </c>
      <c r="F217" s="104">
        <f t="shared" si="23"/>
        <v>0.39989221065404917</v>
      </c>
      <c r="G217" s="105">
        <f t="shared" si="24"/>
        <v>0.11747979646812245</v>
      </c>
      <c r="H217" s="105">
        <f t="shared" si="25"/>
        <v>0.37561109448268037</v>
      </c>
      <c r="I217" s="105">
        <f t="shared" si="26"/>
        <v>1.0643744057257773E-2</v>
      </c>
    </row>
    <row r="218" spans="1:154" ht="20.100000000000001" customHeight="1" x14ac:dyDescent="0.25">
      <c r="A218" s="126">
        <f>A20</f>
        <v>10</v>
      </c>
      <c r="B218" s="87">
        <f t="shared" si="20"/>
        <v>2189.0152648903459</v>
      </c>
      <c r="C218" s="87">
        <f t="shared" si="21"/>
        <v>0.69161854970618608</v>
      </c>
      <c r="D218" s="104"/>
      <c r="E218" s="16">
        <f t="shared" si="22"/>
        <v>0.72537565449045582</v>
      </c>
      <c r="F218" s="104">
        <f t="shared" si="23"/>
        <v>0.73621439461770777</v>
      </c>
      <c r="G218" s="105">
        <f t="shared" si="24"/>
        <v>0.11747979646812245</v>
      </c>
      <c r="H218" s="105">
        <f t="shared" si="25"/>
        <v>0.37561109448268037</v>
      </c>
      <c r="I218" s="105">
        <f t="shared" si="26"/>
        <v>3.6075897350450747E-2</v>
      </c>
    </row>
    <row r="219" spans="1:154" ht="20.100000000000001" customHeight="1" x14ac:dyDescent="0.25">
      <c r="A219" s="126">
        <f>A21</f>
        <v>11</v>
      </c>
      <c r="B219" s="87">
        <f t="shared" si="20"/>
        <v>-3455.7018856633658</v>
      </c>
      <c r="C219" s="87">
        <f t="shared" si="21"/>
        <v>-1.0918277111690917</v>
      </c>
      <c r="D219" s="104"/>
      <c r="E219" s="16">
        <f t="shared" si="22"/>
        <v>-1.145118564151508</v>
      </c>
      <c r="F219" s="104">
        <f t="shared" ref="F219:F220" si="27">B219/(($D$63*(1-G219))^(1/2))</f>
        <v>-1.5834295335179036</v>
      </c>
      <c r="G219" s="105">
        <f t="shared" si="24"/>
        <v>0.52454354983537721</v>
      </c>
      <c r="H219" s="105">
        <f t="shared" si="25"/>
        <v>4.8533123815224828</v>
      </c>
      <c r="I219" s="105">
        <f t="shared" si="26"/>
        <v>1.3830513144627907</v>
      </c>
    </row>
    <row r="220" spans="1:154" ht="20.100000000000001" customHeight="1" x14ac:dyDescent="0.25">
      <c r="A220" s="126">
        <f>A22</f>
        <v>12</v>
      </c>
      <c r="B220" s="87">
        <f t="shared" si="20"/>
        <v>6189.0152648903459</v>
      </c>
      <c r="C220" s="87">
        <f t="shared" si="21"/>
        <v>1.9554170454025259</v>
      </c>
      <c r="D220" s="104"/>
      <c r="E220" s="16">
        <f t="shared" si="22"/>
        <v>2.0508586990809041</v>
      </c>
      <c r="F220" s="104">
        <f t="shared" si="27"/>
        <v>2.0815031304723424</v>
      </c>
      <c r="G220" s="105">
        <f t="shared" si="24"/>
        <v>0.11747979646812245</v>
      </c>
      <c r="H220" s="105">
        <f t="shared" si="25"/>
        <v>0.37561109448268037</v>
      </c>
      <c r="I220" s="105">
        <f t="shared" si="26"/>
        <v>0.28837836158219504</v>
      </c>
    </row>
    <row r="221" spans="1:154" ht="20.100000000000001" customHeight="1" x14ac:dyDescent="0.25">
      <c r="A221" s="122"/>
      <c r="B221" s="85"/>
      <c r="C221" s="123"/>
      <c r="D221" s="124"/>
      <c r="E221" s="124"/>
      <c r="F221" s="124"/>
      <c r="G221" s="125"/>
      <c r="H221" s="125"/>
      <c r="I221" s="125"/>
    </row>
    <row r="222" spans="1:154" ht="20.100000000000001" customHeight="1" x14ac:dyDescent="0.25">
      <c r="A222" s="122"/>
      <c r="B222" s="85"/>
      <c r="C222" s="123"/>
      <c r="D222" s="124"/>
      <c r="E222" s="124"/>
      <c r="F222" s="124"/>
      <c r="G222" s="125"/>
      <c r="H222" s="125"/>
      <c r="I222" s="125"/>
    </row>
    <row r="224" spans="1:154" ht="20.100000000000001" customHeight="1" x14ac:dyDescent="0.25"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</row>
    <row r="225" spans="130:154" ht="20.100000000000001" customHeight="1" x14ac:dyDescent="0.25"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</row>
    <row r="226" spans="130:154" ht="20.100000000000001" customHeight="1" x14ac:dyDescent="0.25"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</row>
    <row r="227" spans="130:154" ht="20.100000000000001" customHeight="1" x14ac:dyDescent="0.25"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</row>
    <row r="228" spans="130:154" ht="20.100000000000001" customHeight="1" x14ac:dyDescent="0.25"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</row>
    <row r="229" spans="130:154" ht="20.100000000000001" customHeight="1" x14ac:dyDescent="0.25"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</row>
    <row r="230" spans="130:154" ht="20.100000000000001" customHeight="1" x14ac:dyDescent="0.25"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</row>
    <row r="231" spans="130:154" ht="20.100000000000001" customHeight="1" x14ac:dyDescent="0.25"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</row>
    <row r="232" spans="130:154" ht="20.100000000000001" customHeight="1" x14ac:dyDescent="0.25"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</row>
    <row r="233" spans="130:154" ht="20.100000000000001" customHeight="1" x14ac:dyDescent="0.25"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</row>
    <row r="234" spans="130:154" ht="20.100000000000001" customHeight="1" x14ac:dyDescent="0.25"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</row>
    <row r="235" spans="130:154" ht="20.100000000000001" customHeight="1" x14ac:dyDescent="0.25"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</row>
    <row r="236" spans="130:154" ht="20.100000000000001" customHeight="1" x14ac:dyDescent="0.25"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</row>
    <row r="237" spans="130:154" ht="20.100000000000001" customHeight="1" x14ac:dyDescent="0.25"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</row>
    <row r="238" spans="130:154" ht="20.100000000000001" customHeight="1" x14ac:dyDescent="0.25"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</row>
    <row r="239" spans="130:154" ht="20.100000000000001" customHeight="1" x14ac:dyDescent="0.25"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</row>
    <row r="244" spans="1:9" ht="20.100000000000001" customHeight="1" x14ac:dyDescent="0.25">
      <c r="A244" s="179" t="s">
        <v>390</v>
      </c>
      <c r="B244" s="179"/>
      <c r="C244" s="179"/>
      <c r="D244" s="179"/>
      <c r="E244" s="179"/>
      <c r="F244" s="179"/>
      <c r="G244" s="179"/>
      <c r="H244" s="179"/>
      <c r="I244" s="179"/>
    </row>
    <row r="245" spans="1:9" ht="20.100000000000001" customHeight="1" x14ac:dyDescent="0.25">
      <c r="A245" s="179" t="s">
        <v>381</v>
      </c>
      <c r="B245" s="179"/>
      <c r="C245" s="179"/>
      <c r="D245" s="179"/>
      <c r="E245" s="179"/>
      <c r="F245" s="179"/>
      <c r="G245" s="179"/>
      <c r="H245" s="179"/>
      <c r="I245" s="179"/>
    </row>
    <row r="246" spans="1:9" ht="20.100000000000001" customHeight="1" x14ac:dyDescent="0.25">
      <c r="A246" s="197" t="s">
        <v>382</v>
      </c>
      <c r="B246" s="197"/>
      <c r="C246" s="197"/>
      <c r="D246" s="197"/>
      <c r="E246" s="197"/>
      <c r="F246" s="197"/>
      <c r="G246" s="197"/>
      <c r="H246" s="197"/>
      <c r="I246" s="197"/>
    </row>
    <row r="248" spans="1:9" ht="20.100000000000001" customHeight="1" x14ac:dyDescent="0.25">
      <c r="I248" s="6"/>
    </row>
    <row r="249" spans="1:9" ht="20.100000000000001" customHeight="1" x14ac:dyDescent="0.25">
      <c r="A249" s="174" t="s">
        <v>138</v>
      </c>
      <c r="B249" s="174"/>
      <c r="C249" s="174"/>
      <c r="D249" s="174"/>
      <c r="E249" s="174"/>
      <c r="F249" s="174"/>
      <c r="G249" s="174"/>
      <c r="H249" s="174"/>
      <c r="I249" s="174"/>
    </row>
    <row r="250" spans="1:9" ht="20.100000000000001" customHeight="1" x14ac:dyDescent="0.25">
      <c r="I250" s="23"/>
    </row>
    <row r="251" spans="1:9" ht="20.100000000000001" customHeight="1" x14ac:dyDescent="0.25">
      <c r="A251" s="191" t="str">
        <f>IF(F62&lt;=0.05,W258,W259)</f>
        <v>O nível de significância do modelo atingiu 0,14%. Esse nível de significância é inferior ao valor máximo admitido para a rejeição da hipótese nula do molode; portanto, o modelo é aceito.</v>
      </c>
      <c r="B251" s="191"/>
      <c r="C251" s="191"/>
      <c r="D251" s="191"/>
      <c r="E251" s="191"/>
      <c r="F251" s="191"/>
      <c r="G251" s="191"/>
      <c r="H251" s="191"/>
      <c r="I251" s="191"/>
    </row>
    <row r="252" spans="1:9" ht="20.100000000000001" customHeight="1" x14ac:dyDescent="0.25">
      <c r="A252" s="191"/>
      <c r="B252" s="191"/>
      <c r="C252" s="191"/>
      <c r="D252" s="191"/>
      <c r="E252" s="191"/>
      <c r="F252" s="191"/>
      <c r="G252" s="191"/>
      <c r="H252" s="191"/>
      <c r="I252" s="191"/>
    </row>
    <row r="253" spans="1:9" ht="20.100000000000001" customHeight="1" x14ac:dyDescent="0.25">
      <c r="A253" s="179" t="s">
        <v>80</v>
      </c>
      <c r="B253" s="179"/>
      <c r="C253" s="179"/>
      <c r="D253" s="179"/>
      <c r="E253" s="179"/>
      <c r="F253" s="179"/>
      <c r="I253" s="23"/>
    </row>
    <row r="255" spans="1:9" ht="20.100000000000001" customHeight="1" x14ac:dyDescent="0.25">
      <c r="G255" s="194" t="s">
        <v>143</v>
      </c>
      <c r="H255" s="194"/>
      <c r="I255" s="90">
        <v>0.05</v>
      </c>
    </row>
    <row r="256" spans="1:9" ht="20.100000000000001" customHeight="1" x14ac:dyDescent="0.25">
      <c r="G256" s="194" t="s">
        <v>353</v>
      </c>
      <c r="H256" s="194"/>
      <c r="I256" s="90">
        <f>F62</f>
        <v>1.3800529626344068E-3</v>
      </c>
    </row>
    <row r="257" spans="7:23" ht="20.100000000000001" customHeight="1" x14ac:dyDescent="0.25">
      <c r="G257" s="179"/>
      <c r="H257" s="179"/>
      <c r="I257" s="85"/>
    </row>
    <row r="258" spans="7:23" ht="20.100000000000001" customHeight="1" x14ac:dyDescent="0.25">
      <c r="G258" s="15" t="s">
        <v>145</v>
      </c>
      <c r="H258" s="15"/>
      <c r="I258" s="96">
        <f>B51</f>
        <v>12</v>
      </c>
      <c r="W258" s="130" t="str">
        <f>CONCATENATE("O nível de significância do modelo atingiu ",TEXT(F62,"0,00%"),". Esse nível de significância é inferior ao valor máximo admitido para a rejeição da hipótese nula do molode; portanto, o modelo é aceito.")</f>
        <v>O nível de significância do modelo atingiu 0,14%. Esse nível de significância é inferior ao valor máximo admitido para a rejeição da hipótese nula do molode; portanto, o modelo é aceito.</v>
      </c>
    </row>
    <row r="259" spans="7:23" ht="20.100000000000001" customHeight="1" x14ac:dyDescent="0.25">
      <c r="G259" s="180" t="s">
        <v>357</v>
      </c>
      <c r="H259" s="180"/>
      <c r="I259" s="96">
        <f>B52</f>
        <v>1</v>
      </c>
      <c r="W259" s="130" t="str">
        <f>CONCATENATE("O nível de significância do modelo atingiu ",TEXT(F62,"0,00%"),". Esse nível de significância é superior ao valor máximo admitido para a rejeição da hipótese nula do modelo. Portanto, o modelo não pode ser aceito como válido.")</f>
        <v>O nível de significância do modelo atingiu 0,14%. Esse nível de significância é superior ao valor máximo admitido para a rejeição da hipótese nula do modelo. Portanto, o modelo não pode ser aceito como válido.</v>
      </c>
    </row>
    <row r="260" spans="7:23" ht="20.100000000000001" customHeight="1" x14ac:dyDescent="0.25">
      <c r="G260" s="15" t="s">
        <v>113</v>
      </c>
      <c r="H260" s="15"/>
      <c r="I260" s="96">
        <f>B54</f>
        <v>10</v>
      </c>
    </row>
    <row r="261" spans="7:23" ht="20.100000000000001" customHeight="1" x14ac:dyDescent="0.25">
      <c r="G261" s="15" t="s">
        <v>354</v>
      </c>
      <c r="H261" s="15"/>
      <c r="I261" s="87">
        <f>_xlfn.F.INV.RT(0.05,I259,I260)</f>
        <v>4.9646027437307128</v>
      </c>
    </row>
    <row r="262" spans="7:23" ht="20.100000000000001" customHeight="1" x14ac:dyDescent="0.25">
      <c r="G262" s="15" t="s">
        <v>345</v>
      </c>
      <c r="H262" s="15"/>
      <c r="I262" s="89">
        <f>E62</f>
        <v>19.173612179683413</v>
      </c>
    </row>
    <row r="263" spans="7:23" ht="20.100000000000001" customHeight="1" x14ac:dyDescent="0.25">
      <c r="I263" s="85"/>
    </row>
    <row r="264" spans="7:23" ht="20.100000000000001" customHeight="1" x14ac:dyDescent="0.25">
      <c r="G264" s="15" t="s">
        <v>25</v>
      </c>
      <c r="H264" s="196" t="str">
        <f>IF(I262&gt;I261,"O ponto percentual atingido é maior do que o ponto crítico","O ponto percentual atingido é menor do que o ponto crítico")</f>
        <v>O ponto percentual atingido é maior do que o ponto crítico</v>
      </c>
      <c r="I264" s="196"/>
    </row>
    <row r="265" spans="7:23" ht="20.100000000000001" customHeight="1" x14ac:dyDescent="0.25">
      <c r="G265" s="16" t="s">
        <v>157</v>
      </c>
      <c r="H265" s="195" t="str">
        <f>IF(I262&gt;I261,"Rejeita-se a hipótese nula", "Não se pode rejeitar a hipótese nula")</f>
        <v>Rejeita-se a hipótese nula</v>
      </c>
      <c r="I265" s="195"/>
    </row>
    <row r="276" spans="1:9" ht="20.100000000000001" customHeight="1" x14ac:dyDescent="0.25">
      <c r="A276" s="174" t="s">
        <v>139</v>
      </c>
      <c r="B276" s="174"/>
      <c r="C276" s="174"/>
      <c r="D276" s="174"/>
      <c r="E276" s="174"/>
      <c r="F276" s="174"/>
      <c r="G276" s="174"/>
      <c r="H276" s="174"/>
      <c r="I276" s="174"/>
    </row>
    <row r="278" spans="1:9" ht="20.100000000000001" customHeight="1" x14ac:dyDescent="0.25">
      <c r="A278" s="179" t="s">
        <v>155</v>
      </c>
      <c r="B278" s="179"/>
      <c r="C278" s="179"/>
      <c r="G278" s="15" t="s">
        <v>146</v>
      </c>
      <c r="H278" s="28"/>
    </row>
    <row r="280" spans="1:9" ht="20.100000000000001" customHeight="1" x14ac:dyDescent="0.25">
      <c r="G280" s="1" t="s">
        <v>375</v>
      </c>
    </row>
    <row r="281" spans="1:9" ht="20.100000000000001" customHeight="1" x14ac:dyDescent="0.25">
      <c r="G281" s="1" t="s">
        <v>376</v>
      </c>
    </row>
    <row r="283" spans="1:9" ht="20.100000000000001" customHeight="1" x14ac:dyDescent="0.25">
      <c r="G283" s="15" t="s">
        <v>147</v>
      </c>
      <c r="H283" s="15" t="s">
        <v>149</v>
      </c>
    </row>
    <row r="284" spans="1:9" ht="20.100000000000001" customHeight="1" x14ac:dyDescent="0.25">
      <c r="G284" s="16" t="s">
        <v>148</v>
      </c>
      <c r="H284" s="16" t="s">
        <v>150</v>
      </c>
    </row>
    <row r="285" spans="1:9" ht="20.100000000000001" customHeight="1" x14ac:dyDescent="0.25">
      <c r="G285" s="16" t="s">
        <v>377</v>
      </c>
      <c r="H285" s="16" t="s">
        <v>151</v>
      </c>
    </row>
    <row r="297" spans="1:9" ht="20.100000000000001" customHeight="1" x14ac:dyDescent="0.25">
      <c r="A297" s="179" t="s">
        <v>143</v>
      </c>
      <c r="B297" s="179"/>
      <c r="C297" s="29">
        <v>0.3</v>
      </c>
    </row>
    <row r="298" spans="1:9" ht="20.100000000000001" customHeight="1" x14ac:dyDescent="0.25">
      <c r="A298" s="192" t="s">
        <v>145</v>
      </c>
      <c r="B298" s="192"/>
      <c r="C298" s="30">
        <f>B51</f>
        <v>12</v>
      </c>
    </row>
    <row r="299" spans="1:9" ht="20.100000000000001" customHeight="1" x14ac:dyDescent="0.25">
      <c r="A299" s="180" t="s">
        <v>99</v>
      </c>
      <c r="B299" s="180"/>
      <c r="C299" s="128">
        <f>B53</f>
        <v>2</v>
      </c>
    </row>
    <row r="300" spans="1:9" ht="20.100000000000001" customHeight="1" x14ac:dyDescent="0.25">
      <c r="A300" s="192" t="s">
        <v>113</v>
      </c>
      <c r="B300" s="192"/>
      <c r="C300" s="30">
        <f>B54</f>
        <v>10</v>
      </c>
    </row>
    <row r="301" spans="1:9" ht="20.100000000000001" customHeight="1" x14ac:dyDescent="0.25">
      <c r="A301" s="180" t="s">
        <v>156</v>
      </c>
      <c r="B301" s="180"/>
      <c r="C301" s="31">
        <f>_xlfn.T.INV.2T(C297,C300)</f>
        <v>1.0930580735905258</v>
      </c>
    </row>
    <row r="303" spans="1:9" ht="20.100000000000001" customHeight="1" x14ac:dyDescent="0.25">
      <c r="A303" s="208" t="s">
        <v>22</v>
      </c>
      <c r="B303" s="208" t="s">
        <v>74</v>
      </c>
      <c r="C303" s="208" t="s">
        <v>1</v>
      </c>
      <c r="D303" s="208" t="s">
        <v>156</v>
      </c>
      <c r="E303" s="208" t="s">
        <v>154</v>
      </c>
      <c r="F303" s="208" t="s">
        <v>144</v>
      </c>
      <c r="G303" s="208"/>
      <c r="H303" s="208" t="s">
        <v>157</v>
      </c>
      <c r="I303" s="208"/>
    </row>
    <row r="304" spans="1:9" ht="20.100000000000001" customHeight="1" x14ac:dyDescent="0.25">
      <c r="A304" s="209"/>
      <c r="B304" s="209"/>
      <c r="C304" s="209"/>
      <c r="D304" s="209"/>
      <c r="E304" s="209"/>
      <c r="F304" s="209"/>
      <c r="G304" s="209"/>
      <c r="H304" s="209"/>
      <c r="I304" s="209"/>
    </row>
    <row r="305" spans="1:9" ht="20.100000000000001" customHeight="1" x14ac:dyDescent="0.25">
      <c r="A305" s="16" t="str">
        <f>B10</f>
        <v>Área</v>
      </c>
      <c r="B305" s="87">
        <f>C69</f>
        <v>415.29482190960698</v>
      </c>
      <c r="C305" s="87">
        <f>D69</f>
        <v>94.842839268146676</v>
      </c>
      <c r="D305" s="91">
        <f>$C$301</f>
        <v>1.0930580735905258</v>
      </c>
      <c r="E305" s="91">
        <f t="shared" ref="E305" si="28">ABS(B305/C305)</f>
        <v>4.378768340490681</v>
      </c>
      <c r="F305" s="210" t="str">
        <f>IF(E305&gt;D305,"O ponto calculado é maior que o ponto crítico","O ponto calculado é menor que o ponto crítico")</f>
        <v>O ponto calculado é maior que o ponto crítico</v>
      </c>
      <c r="G305" s="210"/>
      <c r="H305" s="210" t="str">
        <f t="shared" ref="H305" si="29">IF(E305&gt;D305,"Rejeita-se a hipótese nula","Não se pode rejeitar a hipótese nula")</f>
        <v>Rejeita-se a hipótese nula</v>
      </c>
      <c r="I305" s="210"/>
    </row>
    <row r="308" spans="1:9" ht="20.100000000000001" customHeight="1" x14ac:dyDescent="0.25">
      <c r="A308" s="174" t="s">
        <v>55</v>
      </c>
      <c r="B308" s="174"/>
      <c r="C308" s="174"/>
      <c r="D308" s="174"/>
      <c r="E308" s="174"/>
      <c r="F308" s="174"/>
      <c r="G308" s="174"/>
      <c r="H308" s="174"/>
      <c r="I308" s="174"/>
    </row>
    <row r="309" spans="1:9" ht="20.100000000000001" customHeight="1" x14ac:dyDescent="0.25">
      <c r="H309" s="12"/>
    </row>
    <row r="310" spans="1:9" ht="20.100000000000001" customHeight="1" x14ac:dyDescent="0.25">
      <c r="A310" s="197" t="s">
        <v>378</v>
      </c>
      <c r="B310" s="197"/>
      <c r="C310" s="197"/>
      <c r="D310" s="197"/>
      <c r="E310" s="197"/>
      <c r="F310" s="197"/>
      <c r="G310" s="197"/>
      <c r="H310" s="197"/>
      <c r="I310" s="197"/>
    </row>
    <row r="311" spans="1:9" ht="20.100000000000001" customHeight="1" x14ac:dyDescent="0.25">
      <c r="A311" s="197"/>
      <c r="B311" s="197"/>
      <c r="C311" s="197"/>
      <c r="D311" s="197"/>
      <c r="E311" s="197"/>
      <c r="F311" s="197"/>
      <c r="G311" s="197"/>
      <c r="H311" s="197"/>
      <c r="I311" s="197"/>
    </row>
    <row r="312" spans="1:9" ht="20.100000000000001" customHeight="1" x14ac:dyDescent="0.25">
      <c r="A312" s="197"/>
      <c r="B312" s="197"/>
      <c r="C312" s="197"/>
      <c r="D312" s="197"/>
      <c r="E312" s="197"/>
      <c r="F312" s="197"/>
      <c r="G312" s="197"/>
      <c r="H312" s="197"/>
      <c r="I312" s="197"/>
    </row>
    <row r="313" spans="1:9" ht="20.100000000000001" customHeight="1" x14ac:dyDescent="0.25">
      <c r="A313" s="197"/>
      <c r="B313" s="197"/>
      <c r="C313" s="197"/>
      <c r="D313" s="197"/>
      <c r="E313" s="197"/>
      <c r="F313" s="197"/>
      <c r="G313" s="197"/>
      <c r="H313" s="197"/>
      <c r="I313" s="197"/>
    </row>
    <row r="314" spans="1:9" ht="20.100000000000001" customHeight="1" x14ac:dyDescent="0.25">
      <c r="A314" s="197"/>
      <c r="B314" s="197"/>
      <c r="C314" s="197"/>
      <c r="D314" s="197"/>
      <c r="E314" s="197"/>
      <c r="F314" s="197"/>
      <c r="G314" s="197"/>
      <c r="H314" s="197"/>
      <c r="I314" s="197"/>
    </row>
    <row r="315" spans="1:9" ht="20.100000000000001" customHeight="1" x14ac:dyDescent="0.25">
      <c r="H315" s="3"/>
    </row>
    <row r="316" spans="1:9" ht="20.100000000000001" customHeight="1" x14ac:dyDescent="0.25">
      <c r="H316" s="3"/>
    </row>
    <row r="317" spans="1:9" ht="20.100000000000001" customHeight="1" x14ac:dyDescent="0.25">
      <c r="H317" s="3"/>
    </row>
    <row r="318" spans="1:9" ht="20.100000000000001" customHeight="1" x14ac:dyDescent="0.25">
      <c r="H318" s="3"/>
    </row>
    <row r="319" spans="1:9" ht="20.100000000000001" customHeight="1" x14ac:dyDescent="0.25">
      <c r="H319" s="3"/>
    </row>
    <row r="320" spans="1:9" ht="20.100000000000001" customHeight="1" x14ac:dyDescent="0.25">
      <c r="H320" s="3"/>
    </row>
    <row r="321" spans="8:9" ht="20.100000000000001" customHeight="1" x14ac:dyDescent="0.25">
      <c r="H321" s="3"/>
    </row>
    <row r="327" spans="8:9" ht="20.100000000000001" customHeight="1" x14ac:dyDescent="0.25">
      <c r="I327" s="6"/>
    </row>
    <row r="329" spans="8:9" ht="20.100000000000001" customHeight="1" x14ac:dyDescent="0.25">
      <c r="I329" s="20"/>
    </row>
    <row r="330" spans="8:9" ht="20.100000000000001" customHeight="1" x14ac:dyDescent="0.25">
      <c r="I330" s="20"/>
    </row>
    <row r="331" spans="8:9" ht="20.100000000000001" customHeight="1" x14ac:dyDescent="0.25">
      <c r="I331" s="20"/>
    </row>
    <row r="332" spans="8:9" ht="20.100000000000001" customHeight="1" x14ac:dyDescent="0.25">
      <c r="I332" s="20"/>
    </row>
    <row r="333" spans="8:9" ht="20.100000000000001" customHeight="1" x14ac:dyDescent="0.25">
      <c r="I333" s="20"/>
    </row>
    <row r="340" spans="1:9" ht="20.100000000000001" customHeight="1" x14ac:dyDescent="0.25">
      <c r="A340" s="179" t="s">
        <v>56</v>
      </c>
      <c r="B340" s="179"/>
      <c r="C340" s="179"/>
      <c r="D340" s="179"/>
      <c r="E340" s="179"/>
      <c r="F340" s="179"/>
      <c r="G340" s="179"/>
      <c r="H340" s="179"/>
      <c r="I340" s="179"/>
    </row>
    <row r="343" spans="1:9" ht="20.100000000000001" customHeight="1" x14ac:dyDescent="0.25">
      <c r="A343" s="174" t="s">
        <v>164</v>
      </c>
      <c r="B343" s="174"/>
      <c r="C343" s="174"/>
      <c r="D343" s="174"/>
      <c r="E343" s="174"/>
      <c r="F343" s="174"/>
      <c r="G343" s="174"/>
      <c r="H343" s="174"/>
      <c r="I343" s="174"/>
    </row>
    <row r="345" spans="1:9" ht="20.100000000000001" customHeight="1" x14ac:dyDescent="0.25">
      <c r="A345" s="197" t="s">
        <v>374</v>
      </c>
      <c r="B345" s="197"/>
      <c r="C345" s="197"/>
      <c r="D345" s="197"/>
      <c r="E345" s="197"/>
      <c r="F345" s="197"/>
      <c r="G345" s="197"/>
      <c r="H345" s="197"/>
      <c r="I345" s="197"/>
    </row>
    <row r="346" spans="1:9" ht="20.100000000000001" customHeight="1" x14ac:dyDescent="0.25">
      <c r="A346" s="197"/>
      <c r="B346" s="197"/>
      <c r="C346" s="197"/>
      <c r="D346" s="197"/>
      <c r="E346" s="197"/>
      <c r="F346" s="197"/>
      <c r="G346" s="197"/>
      <c r="H346" s="197"/>
      <c r="I346" s="197"/>
    </row>
    <row r="362" spans="1:9" ht="20.100000000000001" customHeight="1" x14ac:dyDescent="0.25">
      <c r="I362" s="6"/>
    </row>
    <row r="364" spans="1:9" ht="20.100000000000001" customHeight="1" x14ac:dyDescent="0.25">
      <c r="I364" s="23"/>
    </row>
    <row r="365" spans="1:9" ht="20.100000000000001" customHeight="1" x14ac:dyDescent="0.25">
      <c r="I365" s="23"/>
    </row>
    <row r="368" spans="1:9" ht="20.100000000000001" customHeight="1" x14ac:dyDescent="0.25">
      <c r="A368" s="179" t="s">
        <v>179</v>
      </c>
      <c r="B368" s="179"/>
      <c r="C368" s="179"/>
      <c r="D368" s="179"/>
      <c r="E368" s="179"/>
      <c r="F368" s="179"/>
      <c r="G368" s="179"/>
      <c r="H368" s="179"/>
      <c r="I368" s="179"/>
    </row>
    <row r="371" spans="1:9" ht="20.100000000000001" customHeight="1" x14ac:dyDescent="0.25">
      <c r="A371" s="174" t="s">
        <v>140</v>
      </c>
      <c r="B371" s="174"/>
      <c r="C371" s="174"/>
      <c r="D371" s="174"/>
      <c r="E371" s="174"/>
      <c r="F371" s="174"/>
      <c r="G371" s="174"/>
      <c r="H371" s="174"/>
      <c r="I371" s="174"/>
    </row>
    <row r="373" spans="1:9" ht="20.100000000000001" customHeight="1" x14ac:dyDescent="0.25">
      <c r="A373" s="197" t="s">
        <v>135</v>
      </c>
      <c r="B373" s="197"/>
      <c r="C373" s="197"/>
      <c r="D373" s="197"/>
      <c r="E373" s="197"/>
      <c r="F373" s="197"/>
      <c r="G373" s="197"/>
      <c r="H373" s="197"/>
      <c r="I373" s="197"/>
    </row>
    <row r="374" spans="1:9" ht="20.100000000000001" customHeight="1" x14ac:dyDescent="0.25">
      <c r="A374" s="197"/>
      <c r="B374" s="197"/>
      <c r="C374" s="197"/>
      <c r="D374" s="197"/>
      <c r="E374" s="197"/>
      <c r="F374" s="197"/>
      <c r="G374" s="197"/>
      <c r="H374" s="197"/>
      <c r="I374" s="197"/>
    </row>
    <row r="375" spans="1:9" ht="20.100000000000001" customHeight="1" x14ac:dyDescent="0.25">
      <c r="A375" s="197"/>
      <c r="B375" s="197"/>
      <c r="C375" s="197"/>
      <c r="D375" s="197"/>
      <c r="E375" s="197"/>
      <c r="F375" s="197"/>
      <c r="G375" s="197"/>
      <c r="H375" s="197"/>
      <c r="I375" s="197"/>
    </row>
    <row r="376" spans="1:9" ht="20.100000000000001" customHeight="1" x14ac:dyDescent="0.25">
      <c r="A376" s="197"/>
      <c r="B376" s="197"/>
      <c r="C376" s="197"/>
      <c r="D376" s="197"/>
      <c r="E376" s="197"/>
      <c r="F376" s="197"/>
      <c r="G376" s="197"/>
      <c r="H376" s="197"/>
      <c r="I376" s="197"/>
    </row>
    <row r="390" spans="1:9" ht="20.100000000000001" customHeight="1" x14ac:dyDescent="0.25">
      <c r="I390" s="6"/>
    </row>
    <row r="392" spans="1:9" ht="20.100000000000001" customHeight="1" x14ac:dyDescent="0.25">
      <c r="I392" s="23"/>
    </row>
    <row r="397" spans="1:9" ht="20.100000000000001" customHeight="1" x14ac:dyDescent="0.25">
      <c r="A397" s="221" t="s">
        <v>165</v>
      </c>
      <c r="B397" s="221"/>
      <c r="C397" s="221"/>
      <c r="D397" s="221"/>
      <c r="E397" s="221"/>
      <c r="F397" s="221"/>
      <c r="G397" s="221"/>
      <c r="H397" s="221"/>
      <c r="I397" s="221"/>
    </row>
    <row r="398" spans="1:9" ht="20.100000000000001" customHeight="1" x14ac:dyDescent="0.25">
      <c r="A398" s="221"/>
      <c r="B398" s="221"/>
      <c r="C398" s="221"/>
      <c r="D398" s="221"/>
      <c r="E398" s="221"/>
      <c r="F398" s="221"/>
      <c r="G398" s="221"/>
      <c r="H398" s="221"/>
      <c r="I398" s="221"/>
    </row>
    <row r="399" spans="1:9" ht="20.100000000000001" customHeight="1" x14ac:dyDescent="0.25">
      <c r="A399" s="221"/>
      <c r="B399" s="221"/>
      <c r="C399" s="221"/>
      <c r="D399" s="221"/>
      <c r="E399" s="221"/>
      <c r="F399" s="221"/>
      <c r="G399" s="221"/>
      <c r="H399" s="221"/>
      <c r="I399" s="221"/>
    </row>
    <row r="402" spans="1:9" ht="20.100000000000001" customHeight="1" x14ac:dyDescent="0.25">
      <c r="A402" s="174" t="s">
        <v>15</v>
      </c>
      <c r="B402" s="174"/>
      <c r="C402" s="174"/>
      <c r="D402" s="174"/>
      <c r="E402" s="174"/>
      <c r="F402" s="174"/>
      <c r="G402" s="174"/>
      <c r="H402" s="174"/>
      <c r="I402" s="174"/>
    </row>
    <row r="404" spans="1:9" ht="20.100000000000001" customHeight="1" x14ac:dyDescent="0.25">
      <c r="A404" s="179" t="s">
        <v>105</v>
      </c>
      <c r="B404" s="179"/>
      <c r="C404" s="179"/>
      <c r="D404" s="179"/>
      <c r="E404" s="179"/>
      <c r="F404" s="179"/>
      <c r="G404" s="179"/>
      <c r="H404" s="179"/>
      <c r="I404" s="179"/>
    </row>
    <row r="405" spans="1:9" ht="20.100000000000001" customHeight="1" x14ac:dyDescent="0.25">
      <c r="A405" s="179" t="s">
        <v>16</v>
      </c>
      <c r="B405" s="179"/>
      <c r="C405" s="179"/>
      <c r="D405" s="179"/>
      <c r="E405" s="179"/>
      <c r="F405" s="179"/>
      <c r="G405" s="179"/>
      <c r="H405" s="179"/>
      <c r="I405" s="179"/>
    </row>
    <row r="406" spans="1:9" ht="20.100000000000001" customHeight="1" x14ac:dyDescent="0.25">
      <c r="A406" s="179" t="s">
        <v>18</v>
      </c>
      <c r="B406" s="179"/>
      <c r="C406" s="179"/>
      <c r="D406" s="179"/>
      <c r="E406" s="179"/>
      <c r="F406" s="179"/>
      <c r="G406" s="179"/>
      <c r="H406" s="179"/>
      <c r="I406" s="179"/>
    </row>
    <row r="408" spans="1:9" ht="20.100000000000001" customHeight="1" x14ac:dyDescent="0.25">
      <c r="C408" s="14" t="str">
        <f>B10</f>
        <v>Área</v>
      </c>
    </row>
    <row r="409" spans="1:9" ht="20.100000000000001" customHeight="1" x14ac:dyDescent="0.25">
      <c r="C409" s="85">
        <f>B11</f>
        <v>70</v>
      </c>
    </row>
    <row r="410" spans="1:9" ht="20.100000000000001" customHeight="1" x14ac:dyDescent="0.25">
      <c r="C410" s="86">
        <f>B12</f>
        <v>81</v>
      </c>
    </row>
    <row r="411" spans="1:9" ht="20.100000000000001" customHeight="1" x14ac:dyDescent="0.25">
      <c r="C411" s="85">
        <f>B13</f>
        <v>84</v>
      </c>
    </row>
    <row r="412" spans="1:9" ht="20.100000000000001" customHeight="1" x14ac:dyDescent="0.25">
      <c r="C412" s="86">
        <f>B14</f>
        <v>84</v>
      </c>
    </row>
    <row r="413" spans="1:9" ht="20.100000000000001" customHeight="1" x14ac:dyDescent="0.25">
      <c r="C413" s="85">
        <f>B15</f>
        <v>84</v>
      </c>
    </row>
    <row r="414" spans="1:9" ht="20.100000000000001" customHeight="1" x14ac:dyDescent="0.25">
      <c r="C414" s="86">
        <f>B16</f>
        <v>81</v>
      </c>
    </row>
    <row r="415" spans="1:9" ht="20.100000000000001" customHeight="1" x14ac:dyDescent="0.25">
      <c r="C415" s="85">
        <f>B17</f>
        <v>94</v>
      </c>
    </row>
    <row r="416" spans="1:9" ht="20.100000000000001" customHeight="1" x14ac:dyDescent="0.25">
      <c r="C416" s="86">
        <f>B18</f>
        <v>84</v>
      </c>
    </row>
    <row r="417" spans="1:9" ht="20.100000000000001" customHeight="1" x14ac:dyDescent="0.25">
      <c r="C417" s="85">
        <f>B19</f>
        <v>94</v>
      </c>
    </row>
    <row r="418" spans="1:9" ht="20.100000000000001" customHeight="1" x14ac:dyDescent="0.25">
      <c r="C418" s="86">
        <f>B20</f>
        <v>94</v>
      </c>
    </row>
    <row r="419" spans="1:9" ht="20.100000000000001" customHeight="1" x14ac:dyDescent="0.25">
      <c r="C419" s="85">
        <f>B21</f>
        <v>110</v>
      </c>
    </row>
    <row r="420" spans="1:9" ht="20.100000000000001" customHeight="1" x14ac:dyDescent="0.25">
      <c r="C420" s="127">
        <f>B22</f>
        <v>94</v>
      </c>
    </row>
    <row r="422" spans="1:9" ht="20.100000000000001" customHeight="1" x14ac:dyDescent="0.25">
      <c r="A422" s="28" t="s">
        <v>98</v>
      </c>
      <c r="B422" s="15"/>
      <c r="C422" s="15"/>
    </row>
    <row r="424" spans="1:9" ht="20.100000000000001" customHeight="1" x14ac:dyDescent="0.25">
      <c r="B424" s="1" t="s">
        <v>96</v>
      </c>
      <c r="C424" s="85">
        <f>MIN(C409:C420)</f>
        <v>70</v>
      </c>
    </row>
    <row r="425" spans="1:9" ht="20.100000000000001" customHeight="1" x14ac:dyDescent="0.25">
      <c r="B425" s="16" t="s">
        <v>97</v>
      </c>
      <c r="C425" s="87">
        <f>MAX(C409:C420)</f>
        <v>110</v>
      </c>
    </row>
    <row r="428" spans="1:9" ht="20.100000000000001" customHeight="1" x14ac:dyDescent="0.25">
      <c r="B428" s="1" t="s">
        <v>19</v>
      </c>
      <c r="C428" s="85">
        <f>C424*0.5</f>
        <v>35</v>
      </c>
    </row>
    <row r="429" spans="1:9" ht="20.100000000000001" customHeight="1" x14ac:dyDescent="0.25">
      <c r="B429" s="16" t="s">
        <v>20</v>
      </c>
      <c r="C429" s="87">
        <f>C425*2</f>
        <v>220</v>
      </c>
    </row>
    <row r="432" spans="1:9" ht="20.100000000000001" customHeight="1" x14ac:dyDescent="0.25">
      <c r="A432" s="174" t="s">
        <v>58</v>
      </c>
      <c r="B432" s="174"/>
      <c r="C432" s="174"/>
      <c r="D432" s="174"/>
      <c r="E432" s="174"/>
      <c r="F432" s="174"/>
      <c r="G432" s="174"/>
      <c r="H432" s="174"/>
      <c r="I432" s="174"/>
    </row>
    <row r="434" spans="1:9" ht="20.100000000000001" customHeight="1" x14ac:dyDescent="0.25">
      <c r="B434" s="15"/>
      <c r="C434" s="21" t="str">
        <f>B10</f>
        <v>Área</v>
      </c>
      <c r="H434" s="21"/>
      <c r="I434" s="21"/>
    </row>
    <row r="435" spans="1:9" ht="20.100000000000001" customHeight="1" x14ac:dyDescent="0.25">
      <c r="B435" s="16" t="s">
        <v>94</v>
      </c>
      <c r="C435" s="87">
        <f>B36</f>
        <v>105.72</v>
      </c>
      <c r="H435" s="88"/>
      <c r="I435" s="88"/>
    </row>
    <row r="436" spans="1:9" ht="20.100000000000001" customHeight="1" x14ac:dyDescent="0.25">
      <c r="B436" s="15" t="s">
        <v>45</v>
      </c>
      <c r="C436" s="33" t="str">
        <f t="shared" ref="C436" si="30">IF(OR(C435&lt;C424,C435&gt;C425),"Extrapolou","Não extrapolou")</f>
        <v>Não extrapolou</v>
      </c>
      <c r="H436" s="33"/>
      <c r="I436" s="33"/>
    </row>
    <row r="437" spans="1:9" ht="20.100000000000001" customHeight="1" x14ac:dyDescent="0.25">
      <c r="B437" s="16" t="s">
        <v>93</v>
      </c>
      <c r="C437" s="33" t="str">
        <f t="shared" ref="C437" si="31">IF(OR(C435&lt;C428,C435&gt;C429),"Inadmissível","Admissível")</f>
        <v>Admissível</v>
      </c>
      <c r="H437" s="33"/>
      <c r="I437" s="33"/>
    </row>
    <row r="440" spans="1:9" ht="20.100000000000001" customHeight="1" x14ac:dyDescent="0.25">
      <c r="A440" s="174" t="s">
        <v>21</v>
      </c>
      <c r="B440" s="174"/>
      <c r="C440" s="174"/>
      <c r="D440" s="174"/>
      <c r="E440" s="174"/>
      <c r="F440" s="174"/>
      <c r="G440" s="174"/>
      <c r="H440" s="174"/>
      <c r="I440" s="174"/>
    </row>
    <row r="441" spans="1:9" ht="20.100000000000001" customHeight="1" x14ac:dyDescent="0.25">
      <c r="I441" s="13"/>
    </row>
    <row r="442" spans="1:9" ht="20.100000000000001" customHeight="1" x14ac:dyDescent="0.25">
      <c r="E442" s="12" t="s">
        <v>22</v>
      </c>
      <c r="F442" s="12" t="s">
        <v>94</v>
      </c>
      <c r="G442" s="12" t="s">
        <v>23</v>
      </c>
      <c r="H442" s="12"/>
      <c r="I442" s="12" t="s">
        <v>24</v>
      </c>
    </row>
    <row r="443" spans="1:9" ht="20.100000000000001" customHeight="1" x14ac:dyDescent="0.25">
      <c r="E443" s="16" t="str">
        <f>B10</f>
        <v>Área</v>
      </c>
      <c r="F443" s="87">
        <f>B36</f>
        <v>105.72</v>
      </c>
      <c r="G443" s="87">
        <f>C69</f>
        <v>415.29482190960698</v>
      </c>
      <c r="H443" s="87"/>
      <c r="I443" s="87">
        <f>F443*G443</f>
        <v>43904.968572283651</v>
      </c>
    </row>
    <row r="446" spans="1:9" ht="20.100000000000001" customHeight="1" x14ac:dyDescent="0.25">
      <c r="G446" s="15" t="s">
        <v>88</v>
      </c>
      <c r="H446" s="15"/>
      <c r="I446" s="89">
        <f>SUM(I443:I443)</f>
        <v>43904.968572283651</v>
      </c>
    </row>
    <row r="447" spans="1:9" ht="20.100000000000001" customHeight="1" x14ac:dyDescent="0.25">
      <c r="I447" s="85"/>
    </row>
    <row r="448" spans="1:9" ht="20.100000000000001" customHeight="1" x14ac:dyDescent="0.25">
      <c r="G448" s="15" t="s">
        <v>5</v>
      </c>
      <c r="H448" s="15"/>
      <c r="I448" s="89">
        <f>C68</f>
        <v>28773.271475606598</v>
      </c>
    </row>
    <row r="449" spans="1:9" ht="20.100000000000001" customHeight="1" x14ac:dyDescent="0.25">
      <c r="I449" s="85"/>
    </row>
    <row r="450" spans="1:9" ht="20.100000000000001" customHeight="1" x14ac:dyDescent="0.25">
      <c r="G450" s="15" t="s">
        <v>25</v>
      </c>
      <c r="H450" s="15"/>
      <c r="I450" s="89">
        <f>I446+I448</f>
        <v>72678.240047890256</v>
      </c>
    </row>
    <row r="452" spans="1:9" ht="20.100000000000001" customHeight="1" x14ac:dyDescent="0.25">
      <c r="I452" s="13"/>
    </row>
    <row r="453" spans="1:9" ht="20.100000000000001" customHeight="1" x14ac:dyDescent="0.25">
      <c r="A453" s="174" t="s">
        <v>81</v>
      </c>
      <c r="B453" s="174"/>
      <c r="C453" s="174"/>
      <c r="D453" s="174"/>
      <c r="E453" s="174"/>
      <c r="F453" s="174"/>
      <c r="G453" s="174"/>
      <c r="H453" s="174"/>
      <c r="I453" s="174"/>
    </row>
    <row r="455" spans="1:9" ht="20.100000000000001" customHeight="1" x14ac:dyDescent="0.25">
      <c r="D455" s="15" t="s">
        <v>57</v>
      </c>
      <c r="E455" s="15" t="s">
        <v>82</v>
      </c>
      <c r="F455" s="15"/>
      <c r="G455" s="21" t="s">
        <v>83</v>
      </c>
      <c r="H455" s="21" t="s">
        <v>84</v>
      </c>
      <c r="I455" s="21" t="s">
        <v>85</v>
      </c>
    </row>
    <row r="456" spans="1:9" ht="20.100000000000001" customHeight="1" x14ac:dyDescent="0.25">
      <c r="E456" s="1" t="s">
        <v>45</v>
      </c>
      <c r="F456" s="32"/>
      <c r="G456" s="32" t="s">
        <v>171</v>
      </c>
      <c r="H456" s="117">
        <v>0.15</v>
      </c>
      <c r="I456" s="117">
        <v>0.2</v>
      </c>
    </row>
    <row r="457" spans="1:9" ht="20.100000000000001" customHeight="1" x14ac:dyDescent="0.25">
      <c r="E457" s="16" t="s">
        <v>86</v>
      </c>
      <c r="F457" s="87">
        <f>MIN(C11:C22)</f>
        <v>56000</v>
      </c>
      <c r="G457" s="87">
        <f>F457</f>
        <v>56000</v>
      </c>
      <c r="H457" s="87">
        <f>F457*(1-0.15)</f>
        <v>47600</v>
      </c>
      <c r="I457" s="87">
        <f>F457*(1-0.2)</f>
        <v>44800</v>
      </c>
    </row>
    <row r="458" spans="1:9" ht="20.100000000000001" customHeight="1" x14ac:dyDescent="0.25">
      <c r="E458" s="16" t="s">
        <v>87</v>
      </c>
      <c r="F458" s="87">
        <f>MAX(C11:C43)</f>
        <v>74000</v>
      </c>
      <c r="G458" s="87">
        <f>F458</f>
        <v>74000</v>
      </c>
      <c r="H458" s="87">
        <f>F458*(1+0.15)</f>
        <v>85100</v>
      </c>
      <c r="I458" s="87">
        <f>F458*(1+0.2)</f>
        <v>88800</v>
      </c>
    </row>
    <row r="460" spans="1:9" ht="20.100000000000001" customHeight="1" x14ac:dyDescent="0.25">
      <c r="E460" s="194" t="s">
        <v>25</v>
      </c>
      <c r="F460" s="194"/>
      <c r="G460" s="21" t="str">
        <f>IF(AND($I$450&gt;G457,$I$450&lt;G458),"Admitido","Inadmissível")</f>
        <v>Admitido</v>
      </c>
      <c r="H460" s="21" t="str">
        <f>IF(AND($I$450&gt;H457,$I$450&lt;H458),"Admitido","Inadmissível")</f>
        <v>Admitido</v>
      </c>
      <c r="I460" s="21" t="str">
        <f>IF(AND($I$450&gt;I457,$I$450&lt;I458),"Admitido","Inadmissível")</f>
        <v>Admitido</v>
      </c>
    </row>
    <row r="463" spans="1:9" ht="20.100000000000001" customHeight="1" x14ac:dyDescent="0.25">
      <c r="A463" s="174" t="s">
        <v>108</v>
      </c>
      <c r="B463" s="174"/>
      <c r="C463" s="174"/>
      <c r="D463" s="174"/>
      <c r="E463" s="174"/>
      <c r="F463" s="174"/>
      <c r="G463" s="174"/>
      <c r="H463" s="174"/>
      <c r="I463" s="174"/>
    </row>
    <row r="466" spans="1:8" ht="20.100000000000001" customHeight="1" x14ac:dyDescent="0.25">
      <c r="A466" s="200" t="s">
        <v>32</v>
      </c>
      <c r="B466" s="200"/>
      <c r="C466" s="200" t="s">
        <v>49</v>
      </c>
      <c r="D466" s="200"/>
      <c r="E466" s="200"/>
      <c r="G466" s="15" t="s">
        <v>77</v>
      </c>
      <c r="H466" s="90">
        <v>0.8</v>
      </c>
    </row>
    <row r="467" spans="1:8" ht="20.100000000000001" customHeight="1" x14ac:dyDescent="0.25">
      <c r="A467" s="200"/>
      <c r="B467" s="200"/>
      <c r="C467" s="34" t="s">
        <v>50</v>
      </c>
      <c r="D467" s="34" t="s">
        <v>51</v>
      </c>
      <c r="E467" s="34" t="s">
        <v>52</v>
      </c>
      <c r="G467" s="16" t="s">
        <v>113</v>
      </c>
      <c r="H467" s="88">
        <f>B54</f>
        <v>10</v>
      </c>
    </row>
    <row r="468" spans="1:8" ht="20.100000000000001" customHeight="1" x14ac:dyDescent="0.25">
      <c r="A468" s="188" t="s">
        <v>109</v>
      </c>
      <c r="B468" s="188"/>
      <c r="C468" s="201" t="s">
        <v>110</v>
      </c>
      <c r="D468" s="201" t="s">
        <v>111</v>
      </c>
      <c r="E468" s="201" t="s">
        <v>112</v>
      </c>
      <c r="G468" s="16" t="s">
        <v>114</v>
      </c>
      <c r="H468" s="91">
        <f>_xlfn.T.INV.2T(1-H466,H467)</f>
        <v>1.3721836411103363</v>
      </c>
    </row>
    <row r="469" spans="1:8" ht="20.100000000000001" customHeight="1" x14ac:dyDescent="0.25">
      <c r="A469" s="188"/>
      <c r="B469" s="188"/>
      <c r="C469" s="201"/>
      <c r="D469" s="201"/>
      <c r="E469" s="201"/>
      <c r="H469" s="85"/>
    </row>
    <row r="470" spans="1:8" ht="20.100000000000001" customHeight="1" x14ac:dyDescent="0.25">
      <c r="G470" s="15" t="s">
        <v>1</v>
      </c>
      <c r="H470" s="89">
        <f>B56</f>
        <v>3165.061529683212</v>
      </c>
    </row>
    <row r="471" spans="1:8" ht="20.100000000000001" customHeight="1" x14ac:dyDescent="0.25">
      <c r="G471" s="15" t="s">
        <v>115</v>
      </c>
      <c r="H471" s="89">
        <f>AM33*H470</f>
        <v>1926.8237239869134</v>
      </c>
    </row>
    <row r="472" spans="1:8" ht="20.100000000000001" customHeight="1" x14ac:dyDescent="0.25">
      <c r="G472" s="15" t="s">
        <v>116</v>
      </c>
      <c r="H472" s="89">
        <f>H468*H471</f>
        <v>2643.9559933581404</v>
      </c>
    </row>
    <row r="474" spans="1:8" ht="20.100000000000001" customHeight="1" x14ac:dyDescent="0.25">
      <c r="G474" s="15" t="s">
        <v>21</v>
      </c>
      <c r="H474" s="89">
        <f>I450</f>
        <v>72678.240047890256</v>
      </c>
    </row>
    <row r="476" spans="1:8" ht="20.100000000000001" customHeight="1" x14ac:dyDescent="0.25">
      <c r="G476" s="15" t="s">
        <v>19</v>
      </c>
      <c r="H476" s="89">
        <f>H474-H472</f>
        <v>70034.284054532123</v>
      </c>
    </row>
    <row r="477" spans="1:8" ht="20.100000000000001" customHeight="1" x14ac:dyDescent="0.25">
      <c r="G477" s="15" t="s">
        <v>20</v>
      </c>
      <c r="H477" s="89">
        <f>H474+H472</f>
        <v>75322.19604124839</v>
      </c>
    </row>
    <row r="479" spans="1:8" ht="20.100000000000001" customHeight="1" x14ac:dyDescent="0.25">
      <c r="G479" s="15" t="s">
        <v>64</v>
      </c>
      <c r="H479" s="89">
        <f>H472*2</f>
        <v>5287.9119867162808</v>
      </c>
    </row>
    <row r="480" spans="1:8" ht="20.100000000000001" customHeight="1" x14ac:dyDescent="0.25">
      <c r="E480" s="35"/>
    </row>
    <row r="481" spans="1:23" ht="20.100000000000001" customHeight="1" x14ac:dyDescent="0.25">
      <c r="G481" s="15" t="s">
        <v>117</v>
      </c>
      <c r="H481" s="92">
        <f>(H477-H476)/H474</f>
        <v>7.2757843107261189E-2</v>
      </c>
    </row>
    <row r="483" spans="1:23" ht="20.100000000000001" customHeight="1" x14ac:dyDescent="0.25">
      <c r="W483" s="145"/>
    </row>
    <row r="484" spans="1:23" ht="20.100000000000001" customHeight="1" x14ac:dyDescent="0.25">
      <c r="A484" s="197" t="str" cm="1">
        <f t="array" ref="A484">_xlfn.IFS(H481&lt;=0.3,W486,AND(H481&gt;0.3,H481&lt;=0.4),W487,AND(H481&gt;0.4,H481&lt;=0.5),W488,H481&gt;0.5,W489)</f>
        <v>A amplitude do intervalo de confiança de 80% em torno da estimativa de tendência central é inferior a 30%; portanto, o laudo se enquadra no grau de fundamentação III da NBR 14653-2:2011 (Item 9.2.3, tabela 5).</v>
      </c>
      <c r="B484" s="197"/>
      <c r="C484" s="197"/>
      <c r="D484" s="197"/>
      <c r="E484" s="197"/>
      <c r="F484" s="197"/>
      <c r="G484" s="197"/>
      <c r="H484" s="197"/>
      <c r="I484" s="197"/>
      <c r="W484" s="145"/>
    </row>
    <row r="485" spans="1:23" ht="20.100000000000001" customHeight="1" x14ac:dyDescent="0.25">
      <c r="A485" s="197" t="s">
        <v>136</v>
      </c>
      <c r="B485" s="197"/>
      <c r="C485" s="197"/>
      <c r="D485" s="197"/>
      <c r="E485" s="197"/>
      <c r="F485" s="197"/>
      <c r="G485" s="197"/>
      <c r="H485" s="197"/>
      <c r="I485" s="197"/>
    </row>
    <row r="486" spans="1:23" ht="20.100000000000001" customHeight="1" x14ac:dyDescent="0.25">
      <c r="A486" s="197"/>
      <c r="B486" s="197"/>
      <c r="C486" s="197"/>
      <c r="D486" s="197"/>
      <c r="E486" s="197"/>
      <c r="F486" s="197"/>
      <c r="G486" s="197"/>
      <c r="H486" s="197"/>
      <c r="I486" s="197"/>
      <c r="W486" s="146" t="s">
        <v>127</v>
      </c>
    </row>
    <row r="487" spans="1:23" ht="20.100000000000001" customHeight="1" x14ac:dyDescent="0.25">
      <c r="A487" s="197"/>
      <c r="B487" s="197"/>
      <c r="C487" s="197"/>
      <c r="D487" s="197"/>
      <c r="E487" s="197"/>
      <c r="F487" s="197"/>
      <c r="G487" s="197"/>
      <c r="H487" s="197"/>
      <c r="I487" s="197"/>
      <c r="W487" s="146" t="s">
        <v>128</v>
      </c>
    </row>
    <row r="488" spans="1:23" ht="20.100000000000001" customHeight="1" x14ac:dyDescent="0.25">
      <c r="A488" s="197"/>
      <c r="B488" s="197"/>
      <c r="C488" s="197"/>
      <c r="D488" s="197"/>
      <c r="E488" s="197"/>
      <c r="F488" s="197"/>
      <c r="G488" s="197"/>
      <c r="H488" s="197"/>
      <c r="I488" s="197"/>
      <c r="W488" s="146" t="s">
        <v>129</v>
      </c>
    </row>
    <row r="489" spans="1:23" ht="20.100000000000001" customHeight="1" x14ac:dyDescent="0.25">
      <c r="A489" s="197"/>
      <c r="B489" s="197"/>
      <c r="C489" s="197"/>
      <c r="D489" s="197"/>
      <c r="E489" s="197"/>
      <c r="F489" s="197"/>
      <c r="G489" s="197"/>
      <c r="H489" s="197"/>
      <c r="I489" s="197"/>
      <c r="W489" s="146" t="s">
        <v>130</v>
      </c>
    </row>
    <row r="491" spans="1:23" ht="20.100000000000001" customHeight="1" x14ac:dyDescent="0.25">
      <c r="A491" s="36" t="s">
        <v>82</v>
      </c>
      <c r="B491" s="205" t="s">
        <v>118</v>
      </c>
      <c r="C491" s="205"/>
      <c r="D491" s="205" t="s">
        <v>126</v>
      </c>
      <c r="E491" s="205"/>
      <c r="F491" s="205" t="s">
        <v>119</v>
      </c>
      <c r="G491" s="205"/>
    </row>
    <row r="492" spans="1:23" ht="20.100000000000001" customHeight="1" x14ac:dyDescent="0.25">
      <c r="A492" s="1" t="s">
        <v>120</v>
      </c>
      <c r="B492" s="206">
        <f>H476</f>
        <v>70034.284054532123</v>
      </c>
      <c r="C492" s="206"/>
      <c r="D492" s="206">
        <f>H474*(1-0.15)</f>
        <v>61776.504040706714</v>
      </c>
      <c r="E492" s="206"/>
      <c r="F492" s="206">
        <f>MAX(B492:D492)</f>
        <v>70034.284054532123</v>
      </c>
      <c r="G492" s="206"/>
    </row>
    <row r="493" spans="1:23" ht="20.100000000000001" customHeight="1" x14ac:dyDescent="0.25">
      <c r="A493" s="16" t="s">
        <v>121</v>
      </c>
      <c r="B493" s="206">
        <f>H477</f>
        <v>75322.19604124839</v>
      </c>
      <c r="C493" s="206"/>
      <c r="D493" s="206">
        <f>H474*(1+0.15)</f>
        <v>83579.976055073785</v>
      </c>
      <c r="E493" s="206"/>
      <c r="F493" s="206">
        <f>MIN(B493:D493)</f>
        <v>75322.19604124839</v>
      </c>
      <c r="G493" s="206"/>
      <c r="W493" s="145"/>
    </row>
    <row r="496" spans="1:23" ht="20.100000000000001" customHeight="1" x14ac:dyDescent="0.25">
      <c r="F496" s="8"/>
    </row>
    <row r="497" spans="2:23" ht="20.100000000000001" customHeight="1" x14ac:dyDescent="0.25">
      <c r="C497" s="207">
        <f>H474</f>
        <v>72678.240047890256</v>
      </c>
      <c r="D497" s="207"/>
      <c r="E497" s="207"/>
      <c r="F497" s="207"/>
    </row>
    <row r="498" spans="2:23" ht="20.100000000000001" customHeight="1" x14ac:dyDescent="0.25">
      <c r="D498" s="37"/>
      <c r="F498" s="8"/>
      <c r="V498" s="199"/>
      <c r="W498" s="199"/>
    </row>
    <row r="499" spans="2:23" ht="20.100000000000001" customHeight="1" x14ac:dyDescent="0.25">
      <c r="B499" s="118">
        <f>B492</f>
        <v>70034.284054532123</v>
      </c>
      <c r="C499" s="203" t="s">
        <v>118</v>
      </c>
      <c r="D499" s="203"/>
      <c r="E499" s="203"/>
      <c r="F499" s="203"/>
      <c r="G499" s="119">
        <f>B493</f>
        <v>75322.19604124839</v>
      </c>
    </row>
    <row r="500" spans="2:23" ht="20.100000000000001" customHeight="1" x14ac:dyDescent="0.25">
      <c r="B500" s="12" t="s">
        <v>122</v>
      </c>
      <c r="D500" s="37"/>
      <c r="F500" s="8"/>
      <c r="G500" s="12" t="s">
        <v>123</v>
      </c>
    </row>
    <row r="501" spans="2:23" ht="20.100000000000001" customHeight="1" x14ac:dyDescent="0.25">
      <c r="B501" s="118">
        <f>F492</f>
        <v>70034.284054532123</v>
      </c>
      <c r="C501" s="204" t="s">
        <v>119</v>
      </c>
      <c r="D501" s="204"/>
      <c r="E501" s="204"/>
      <c r="F501" s="204"/>
      <c r="G501" s="119">
        <f>F493</f>
        <v>75322.19604124839</v>
      </c>
    </row>
    <row r="502" spans="2:23" ht="20.100000000000001" customHeight="1" x14ac:dyDescent="0.25">
      <c r="B502" s="12" t="s">
        <v>124</v>
      </c>
      <c r="F502" s="8"/>
      <c r="G502" s="12" t="s">
        <v>125</v>
      </c>
    </row>
    <row r="503" spans="2:23" ht="20.100000000000001" customHeight="1" x14ac:dyDescent="0.25">
      <c r="F503" s="8"/>
      <c r="V503" s="145"/>
    </row>
    <row r="504" spans="2:23" ht="20.100000000000001" customHeight="1" x14ac:dyDescent="0.25">
      <c r="F504" s="8"/>
      <c r="V504" s="145"/>
    </row>
    <row r="505" spans="2:23" ht="20.100000000000001" customHeight="1" x14ac:dyDescent="0.25">
      <c r="F505" s="8"/>
      <c r="V505" s="145"/>
    </row>
    <row r="506" spans="2:23" ht="20.100000000000001" customHeight="1" x14ac:dyDescent="0.25">
      <c r="F506" s="8"/>
      <c r="P506" s="1" t="s">
        <v>329</v>
      </c>
      <c r="Q506" s="1" t="s">
        <v>330</v>
      </c>
    </row>
    <row r="507" spans="2:23" ht="20.100000000000001" customHeight="1" x14ac:dyDescent="0.25">
      <c r="F507" s="8"/>
      <c r="P507" s="1">
        <f>B493-B492</f>
        <v>5287.9119867162663</v>
      </c>
      <c r="Q507" s="1">
        <f>F493-F492</f>
        <v>5287.9119867162663</v>
      </c>
      <c r="V507" s="136"/>
    </row>
    <row r="508" spans="2:23" ht="20.100000000000001" customHeight="1" x14ac:dyDescent="0.25">
      <c r="F508" s="8"/>
    </row>
    <row r="509" spans="2:23" ht="20.100000000000001" customHeight="1" x14ac:dyDescent="0.25">
      <c r="F509" s="8"/>
    </row>
    <row r="510" spans="2:23" ht="20.100000000000001" customHeight="1" x14ac:dyDescent="0.25">
      <c r="F510" s="8"/>
    </row>
    <row r="511" spans="2:23" ht="20.100000000000001" customHeight="1" x14ac:dyDescent="0.25">
      <c r="F511" s="8"/>
    </row>
    <row r="513" spans="1:12" ht="20.100000000000001" customHeight="1" x14ac:dyDescent="0.25">
      <c r="D513" s="178" t="s">
        <v>26</v>
      </c>
      <c r="E513" s="178"/>
      <c r="F513" s="178"/>
      <c r="G513" s="178"/>
      <c r="H513" s="178"/>
      <c r="I513" s="178"/>
    </row>
    <row r="514" spans="1:12" ht="20.100000000000001" customHeight="1" x14ac:dyDescent="0.25">
      <c r="D514" s="202" t="s">
        <v>31</v>
      </c>
      <c r="E514" s="202"/>
      <c r="F514" s="202"/>
      <c r="G514" s="202"/>
      <c r="H514" s="202"/>
      <c r="I514" s="202"/>
    </row>
    <row r="515" spans="1:12" ht="20.100000000000001" customHeight="1" x14ac:dyDescent="0.25">
      <c r="D515" s="23"/>
      <c r="E515" s="23"/>
      <c r="F515" s="23"/>
      <c r="G515" s="23"/>
      <c r="H515" s="23"/>
      <c r="I515" s="23"/>
    </row>
    <row r="516" spans="1:12" ht="20.100000000000001" customHeight="1" x14ac:dyDescent="0.25">
      <c r="F516" s="194" t="s">
        <v>27</v>
      </c>
      <c r="G516" s="194"/>
      <c r="H516" s="194"/>
      <c r="I516" s="93">
        <v>3</v>
      </c>
      <c r="J516" s="198" t="str">
        <f>IF(I518&gt;0.01,"Reduzir o número de casas decimais","")</f>
        <v/>
      </c>
      <c r="K516" s="198"/>
      <c r="L516" s="198"/>
    </row>
    <row r="517" spans="1:12" ht="20.100000000000001" customHeight="1" x14ac:dyDescent="0.25">
      <c r="F517" s="180" t="s">
        <v>90</v>
      </c>
      <c r="G517" s="180"/>
      <c r="H517" s="180"/>
      <c r="I517" s="87">
        <f>I520-I450</f>
        <v>321.75995210974361</v>
      </c>
    </row>
    <row r="518" spans="1:12" ht="20.100000000000001" customHeight="1" x14ac:dyDescent="0.25">
      <c r="F518" s="180" t="s">
        <v>29</v>
      </c>
      <c r="G518" s="180"/>
      <c r="H518" s="180"/>
      <c r="I518" s="94">
        <f>I517/I450</f>
        <v>4.4271841461450447E-3</v>
      </c>
    </row>
    <row r="519" spans="1:12" ht="20.100000000000001" customHeight="1" x14ac:dyDescent="0.25">
      <c r="I519" s="85"/>
    </row>
    <row r="520" spans="1:12" ht="20.100000000000001" customHeight="1" x14ac:dyDescent="0.25">
      <c r="F520" s="178" t="s">
        <v>30</v>
      </c>
      <c r="G520" s="178"/>
      <c r="H520" s="178"/>
      <c r="I520" s="95">
        <f>ROUNDUP(I450,-I516)</f>
        <v>73000</v>
      </c>
    </row>
    <row r="523" spans="1:12" ht="20.100000000000001" customHeight="1" x14ac:dyDescent="0.25">
      <c r="K523" s="269"/>
      <c r="L523" s="269"/>
    </row>
    <row r="524" spans="1:12" ht="20.100000000000001" customHeight="1" x14ac:dyDescent="0.25">
      <c r="A524" s="179" t="s">
        <v>158</v>
      </c>
      <c r="B524" s="179"/>
      <c r="C524" s="179"/>
      <c r="D524" s="179"/>
      <c r="E524" s="179"/>
      <c r="F524" s="179"/>
      <c r="G524" s="179"/>
      <c r="H524" s="179"/>
      <c r="I524" s="179"/>
    </row>
    <row r="525" spans="1:12" ht="20.100000000000001" customHeight="1" x14ac:dyDescent="0.25">
      <c r="A525" s="179" t="s">
        <v>369</v>
      </c>
      <c r="B525" s="179"/>
      <c r="C525" s="179"/>
      <c r="D525" s="179"/>
      <c r="E525" s="179"/>
      <c r="F525" s="179"/>
      <c r="G525" s="179"/>
      <c r="H525" s="179"/>
      <c r="I525" s="179"/>
    </row>
    <row r="526" spans="1:12" ht="20.100000000000001" customHeight="1" x14ac:dyDescent="0.25">
      <c r="A526" s="179" t="s">
        <v>331</v>
      </c>
      <c r="B526" s="179"/>
      <c r="C526" s="179"/>
      <c r="D526" s="179"/>
      <c r="E526" s="179"/>
      <c r="F526" s="179"/>
      <c r="G526" s="179"/>
      <c r="H526" s="179"/>
      <c r="I526" s="179"/>
    </row>
    <row r="527" spans="1:12" ht="20.100000000000001" customHeight="1" x14ac:dyDescent="0.25">
      <c r="A527" s="179" t="s">
        <v>159</v>
      </c>
      <c r="B527" s="179"/>
      <c r="C527" s="179"/>
      <c r="D527" s="179"/>
      <c r="E527" s="179"/>
      <c r="F527" s="179"/>
      <c r="G527" s="179"/>
      <c r="H527" s="179"/>
      <c r="I527" s="179"/>
    </row>
    <row r="528" spans="1:12" ht="20.100000000000001" customHeight="1" x14ac:dyDescent="0.25">
      <c r="A528" s="179" t="s">
        <v>160</v>
      </c>
      <c r="B528" s="179"/>
      <c r="C528" s="179"/>
      <c r="D528" s="179"/>
      <c r="E528" s="179"/>
      <c r="F528" s="179"/>
      <c r="G528" s="179"/>
      <c r="H528" s="179"/>
      <c r="I528" s="179"/>
    </row>
    <row r="529" spans="1:9" ht="20.100000000000001" customHeight="1" x14ac:dyDescent="0.25">
      <c r="A529" s="179" t="s">
        <v>169</v>
      </c>
      <c r="B529" s="179"/>
      <c r="C529" s="179"/>
      <c r="D529" s="179"/>
      <c r="E529" s="179"/>
      <c r="F529" s="179"/>
      <c r="G529" s="179"/>
      <c r="H529" s="179"/>
      <c r="I529" s="179"/>
    </row>
    <row r="530" spans="1:9" ht="20.100000000000001" customHeight="1" x14ac:dyDescent="0.25">
      <c r="A530" s="179" t="s">
        <v>370</v>
      </c>
      <c r="B530" s="179"/>
      <c r="C530" s="179"/>
      <c r="D530" s="179"/>
      <c r="E530" s="179"/>
      <c r="F530" s="179"/>
      <c r="G530" s="179"/>
      <c r="H530" s="179"/>
      <c r="I530" s="179"/>
    </row>
    <row r="531" spans="1:9" ht="20.100000000000001" customHeight="1" x14ac:dyDescent="0.25">
      <c r="A531" s="179" t="s">
        <v>163</v>
      </c>
      <c r="B531" s="179"/>
      <c r="C531" s="179"/>
      <c r="D531" s="179"/>
      <c r="E531" s="179"/>
      <c r="F531" s="179"/>
      <c r="G531" s="179"/>
      <c r="H531" s="179"/>
      <c r="I531" s="179"/>
    </row>
    <row r="532" spans="1:9" ht="20.100000000000001" customHeight="1" x14ac:dyDescent="0.25">
      <c r="A532" s="179" t="s">
        <v>161</v>
      </c>
      <c r="B532" s="179"/>
      <c r="C532" s="179"/>
      <c r="D532" s="179"/>
      <c r="E532" s="179"/>
      <c r="F532" s="179"/>
      <c r="G532" s="179"/>
      <c r="H532" s="179"/>
      <c r="I532" s="179"/>
    </row>
    <row r="533" spans="1:9" ht="20.100000000000001" customHeight="1" x14ac:dyDescent="0.25">
      <c r="A533" s="179" t="s">
        <v>170</v>
      </c>
      <c r="B533" s="179"/>
      <c r="C533" s="179"/>
      <c r="D533" s="179"/>
      <c r="E533" s="179"/>
      <c r="F533" s="179"/>
      <c r="G533" s="179"/>
      <c r="H533" s="179"/>
      <c r="I533" s="179"/>
    </row>
    <row r="552" spans="11:45" ht="20.100000000000001" customHeight="1" x14ac:dyDescent="0.25">
      <c r="AK552" s="130" t="str">
        <f>CONCATENATE("Nível máximo de significância para a rejeição da hipótese nula do coeficiente regressor: ",AO561)</f>
        <v>Nível máximo de significância para a rejeição da hipótese nula do coeficiente regressor: Padronizado</v>
      </c>
    </row>
    <row r="553" spans="11:45" ht="20.100000000000001" customHeight="1" x14ac:dyDescent="0.25">
      <c r="AK553" s="130" t="s">
        <v>153</v>
      </c>
    </row>
    <row r="558" spans="11:45" ht="20.100000000000001" customHeight="1" x14ac:dyDescent="0.25">
      <c r="K558" s="144" t="s">
        <v>61</v>
      </c>
      <c r="L558" s="144" t="s">
        <v>61</v>
      </c>
      <c r="M558" s="144" t="s">
        <v>61</v>
      </c>
      <c r="N558" s="144" t="s">
        <v>61</v>
      </c>
      <c r="O558" s="144" t="s">
        <v>61</v>
      </c>
      <c r="P558" s="144" t="s">
        <v>61</v>
      </c>
      <c r="Q558" s="144" t="s">
        <v>61</v>
      </c>
      <c r="R558" s="144" t="s">
        <v>61</v>
      </c>
      <c r="S558" s="144" t="s">
        <v>61</v>
      </c>
      <c r="T558" s="144" t="s">
        <v>61</v>
      </c>
      <c r="U558" s="144" t="s">
        <v>61</v>
      </c>
      <c r="V558" s="144" t="s">
        <v>61</v>
      </c>
      <c r="W558" s="144" t="s">
        <v>61</v>
      </c>
      <c r="X558" s="144"/>
      <c r="Y558" s="144"/>
      <c r="Z558" s="144"/>
      <c r="AA558" s="144"/>
      <c r="AB558" s="144"/>
      <c r="AC558" s="144"/>
      <c r="AD558" s="144"/>
      <c r="AE558" s="144"/>
      <c r="AF558" s="144"/>
      <c r="AG558" s="144"/>
      <c r="AH558" s="144"/>
      <c r="AI558" s="144"/>
      <c r="AJ558" s="144"/>
      <c r="AK558" s="144" t="s">
        <v>61</v>
      </c>
      <c r="AL558" s="144" t="s">
        <v>61</v>
      </c>
      <c r="AM558" s="144" t="s">
        <v>61</v>
      </c>
      <c r="AN558" s="144" t="s">
        <v>61</v>
      </c>
      <c r="AO558" s="144" t="s">
        <v>61</v>
      </c>
      <c r="AP558" s="144" t="s">
        <v>61</v>
      </c>
      <c r="AQ558" s="144"/>
      <c r="AR558" s="144" t="s">
        <v>61</v>
      </c>
      <c r="AS558" s="144" t="s">
        <v>61</v>
      </c>
    </row>
    <row r="559" spans="11:45" ht="20.100000000000001" customHeight="1" x14ac:dyDescent="0.25">
      <c r="K559" s="130"/>
      <c r="L559" s="130"/>
      <c r="M559" s="130"/>
      <c r="N559" s="130"/>
      <c r="O559" s="130"/>
      <c r="P559" s="130"/>
      <c r="Q559" s="130"/>
      <c r="R559" s="130"/>
      <c r="S559" s="130"/>
    </row>
    <row r="560" spans="11:45" ht="20.100000000000001" customHeight="1" x14ac:dyDescent="0.25">
      <c r="K560" s="130" t="s">
        <v>62</v>
      </c>
      <c r="L560" s="130">
        <v>0</v>
      </c>
      <c r="M560" s="130"/>
      <c r="N560" s="130"/>
      <c r="O560" s="130"/>
      <c r="P560" s="147"/>
      <c r="Q560" s="130"/>
      <c r="R560" s="130"/>
      <c r="S560" s="130"/>
      <c r="AC560" s="147"/>
      <c r="AK560" s="130" t="s">
        <v>62</v>
      </c>
      <c r="AL560" s="130">
        <v>0</v>
      </c>
      <c r="AP560" s="147"/>
      <c r="AQ560" s="147"/>
    </row>
    <row r="561" spans="11:71" ht="20.100000000000001" customHeight="1" x14ac:dyDescent="0.25">
      <c r="K561" s="130" t="s">
        <v>63</v>
      </c>
      <c r="L561" s="130">
        <f>$D69</f>
        <v>94.842839268146676</v>
      </c>
      <c r="M561" s="130"/>
      <c r="N561" s="130"/>
      <c r="O561" s="130" t="str">
        <f>$B69</f>
        <v>Área</v>
      </c>
      <c r="P561" s="130">
        <f>$C69</f>
        <v>415.29482190960698</v>
      </c>
      <c r="Q561" s="130"/>
      <c r="R561" s="130"/>
      <c r="S561" s="130"/>
      <c r="AK561" s="130" t="s">
        <v>63</v>
      </c>
      <c r="AL561" s="130">
        <v>1</v>
      </c>
      <c r="AO561" s="130" t="s">
        <v>152</v>
      </c>
      <c r="AP561" s="130">
        <v>1450</v>
      </c>
    </row>
    <row r="562" spans="11:71" ht="20.100000000000001" customHeight="1" x14ac:dyDescent="0.25">
      <c r="K562" s="130" t="s">
        <v>64</v>
      </c>
      <c r="L562" s="130">
        <v>4</v>
      </c>
      <c r="M562" s="130"/>
      <c r="N562" s="130"/>
      <c r="O562" s="130" t="s">
        <v>68</v>
      </c>
      <c r="P562" s="130">
        <f>$D69</f>
        <v>94.842839268146676</v>
      </c>
      <c r="Q562" s="130"/>
      <c r="R562" s="130"/>
      <c r="S562" s="130"/>
      <c r="AK562" s="130" t="s">
        <v>64</v>
      </c>
      <c r="AL562" s="130">
        <v>4</v>
      </c>
      <c r="AO562" s="130" t="s">
        <v>68</v>
      </c>
      <c r="AP562" s="130">
        <v>1</v>
      </c>
    </row>
    <row r="563" spans="11:71" ht="20.100000000000001" customHeight="1" x14ac:dyDescent="0.25">
      <c r="K563" s="130" t="s">
        <v>65</v>
      </c>
      <c r="L563" s="130">
        <f>L560-(L562*L561)</f>
        <v>-379.3713570725867</v>
      </c>
      <c r="M563" s="130"/>
      <c r="N563" s="130"/>
      <c r="O563" s="130" t="s">
        <v>76</v>
      </c>
      <c r="P563" s="148">
        <v>0.3</v>
      </c>
      <c r="Q563" s="130"/>
      <c r="R563" s="130"/>
      <c r="S563" s="130"/>
      <c r="AC563" s="148"/>
      <c r="AK563" s="130" t="s">
        <v>65</v>
      </c>
      <c r="AL563" s="130">
        <f>AL560-(AL562*AL561)</f>
        <v>-4</v>
      </c>
      <c r="AO563" s="130" t="s">
        <v>76</v>
      </c>
      <c r="AP563" s="148">
        <v>0.3</v>
      </c>
      <c r="AQ563" s="148"/>
    </row>
    <row r="564" spans="11:71" ht="20.100000000000001" customHeight="1" x14ac:dyDescent="0.25">
      <c r="K564" s="130" t="s">
        <v>66</v>
      </c>
      <c r="L564" s="130">
        <f>L560+(L561*L562)</f>
        <v>379.3713570725867</v>
      </c>
      <c r="M564" s="130"/>
      <c r="N564" s="130"/>
      <c r="O564" s="130" t="s">
        <v>77</v>
      </c>
      <c r="P564" s="148">
        <f>1-P563</f>
        <v>0.7</v>
      </c>
      <c r="Q564" s="130"/>
      <c r="R564" s="130"/>
      <c r="S564" s="130"/>
      <c r="AC564" s="148"/>
      <c r="AK564" s="130" t="s">
        <v>66</v>
      </c>
      <c r="AL564" s="130">
        <f>AL560+(AL561*AL562)</f>
        <v>4</v>
      </c>
      <c r="AO564" s="130" t="s">
        <v>77</v>
      </c>
      <c r="AP564" s="148">
        <f>1-AP563</f>
        <v>0.7</v>
      </c>
      <c r="AQ564" s="148"/>
    </row>
    <row r="565" spans="11:71" ht="20.100000000000001" customHeight="1" x14ac:dyDescent="0.25">
      <c r="K565" s="130" t="s">
        <v>69</v>
      </c>
      <c r="L565" s="130">
        <v>2000</v>
      </c>
      <c r="M565" s="130"/>
      <c r="N565" s="130"/>
      <c r="O565" s="130" t="s">
        <v>19</v>
      </c>
      <c r="P565" s="148">
        <f>P563/2</f>
        <v>0.15</v>
      </c>
      <c r="Q565" s="130"/>
      <c r="R565" s="130"/>
      <c r="S565" s="130"/>
      <c r="AC565" s="148"/>
      <c r="AK565" s="130" t="s">
        <v>69</v>
      </c>
      <c r="AL565" s="130">
        <v>2000</v>
      </c>
      <c r="AO565" s="130" t="s">
        <v>19</v>
      </c>
      <c r="AP565" s="148">
        <f>AP563/2</f>
        <v>0.15</v>
      </c>
      <c r="AQ565" s="148"/>
    </row>
    <row r="566" spans="11:71" ht="20.100000000000001" customHeight="1" x14ac:dyDescent="0.25">
      <c r="K566" s="130" t="s">
        <v>67</v>
      </c>
      <c r="L566" s="130">
        <f>(L564-L563)/L565</f>
        <v>0.37937135707258668</v>
      </c>
      <c r="M566" s="130"/>
      <c r="N566" s="130"/>
      <c r="O566" s="130" t="s">
        <v>20</v>
      </c>
      <c r="P566" s="148">
        <f>P564+P565</f>
        <v>0.85</v>
      </c>
      <c r="Q566" s="130"/>
      <c r="R566" s="130"/>
      <c r="S566" s="130"/>
      <c r="AC566" s="148"/>
      <c r="AK566" s="130" t="s">
        <v>67</v>
      </c>
      <c r="AL566" s="130">
        <f>(AL564-AL563)/AL565</f>
        <v>4.0000000000000001E-3</v>
      </c>
      <c r="AO566" s="130" t="s">
        <v>20</v>
      </c>
      <c r="AP566" s="148">
        <f>AP564+AP565</f>
        <v>0.85</v>
      </c>
      <c r="AQ566" s="148"/>
    </row>
    <row r="567" spans="11:71" ht="20.100000000000001" customHeight="1" x14ac:dyDescent="0.25">
      <c r="K567" s="130"/>
      <c r="L567" s="130"/>
      <c r="M567" s="130"/>
      <c r="N567" s="130"/>
      <c r="O567" s="130"/>
      <c r="P567" s="130"/>
      <c r="Q567" s="130"/>
      <c r="R567" s="130" t="s">
        <v>74</v>
      </c>
      <c r="S567" s="130" t="s">
        <v>78</v>
      </c>
      <c r="AR567" s="130" t="s">
        <v>74</v>
      </c>
      <c r="AS567" s="130" t="s">
        <v>78</v>
      </c>
    </row>
    <row r="568" spans="11:71" ht="20.100000000000001" customHeight="1" x14ac:dyDescent="0.25">
      <c r="K568" s="130" t="s">
        <v>69</v>
      </c>
      <c r="L568" s="130" t="s">
        <v>104</v>
      </c>
      <c r="M568" s="130" t="s">
        <v>141</v>
      </c>
      <c r="N568" s="130" t="s">
        <v>75</v>
      </c>
      <c r="O568" s="130" t="s">
        <v>71</v>
      </c>
      <c r="P568" s="130" t="s">
        <v>72</v>
      </c>
      <c r="Q568" s="130" t="s">
        <v>73</v>
      </c>
      <c r="R568" s="130" t="s">
        <v>70</v>
      </c>
      <c r="S568" s="130"/>
      <c r="T568" s="130" t="s">
        <v>74</v>
      </c>
      <c r="AK568" s="130" t="s">
        <v>69</v>
      </c>
      <c r="AL568" s="130" t="s">
        <v>28</v>
      </c>
      <c r="AM568" s="130" t="s">
        <v>141</v>
      </c>
      <c r="AN568" s="130" t="s">
        <v>75</v>
      </c>
      <c r="AO568" s="130" t="s">
        <v>71</v>
      </c>
      <c r="AP568" s="130" t="s">
        <v>72</v>
      </c>
      <c r="AQ568" s="130" t="s">
        <v>73</v>
      </c>
      <c r="AR568" s="130" t="s">
        <v>70</v>
      </c>
      <c r="AT568" s="130" t="s">
        <v>74</v>
      </c>
    </row>
    <row r="569" spans="11:71" ht="20.100000000000001" customHeight="1" x14ac:dyDescent="0.25">
      <c r="K569" s="134">
        <v>0</v>
      </c>
      <c r="L569" s="130">
        <f t="shared" ref="L569:L632" si="32">L$563+(K569*L$566)</f>
        <v>-379.3713570725867</v>
      </c>
      <c r="M569" s="149">
        <f t="shared" ref="M569:M632" si="33">_xlfn.NORM.DIST(L569,L$560,L$561,0)</f>
        <v>1.4110735907695748E-6</v>
      </c>
      <c r="N569" s="149">
        <f t="shared" ref="N569:N632" si="34">_xlfn.NORM.DIST(L569,L$560,L$561,1)</f>
        <v>3.1671241833119857E-5</v>
      </c>
      <c r="O569" s="130">
        <f t="shared" ref="O569:O632" si="35">IF(OR(N569&lt;P$565,N569&gt;P$566),M569,"")</f>
        <v>1.4110735907695748E-6</v>
      </c>
      <c r="P569" s="130" t="str">
        <f t="shared" ref="P569:P632" si="36">IF(AND(N569&gt;P$565,N569&lt;P$566),M569,"")</f>
        <v/>
      </c>
      <c r="Q569" s="130" t="str">
        <f t="shared" ref="Q569:Q632" si="37">IF(M569=MAX(M$569:M$2569),M569,"")</f>
        <v/>
      </c>
      <c r="R569" s="130">
        <f t="shared" ref="R569:R632" si="38">_xlfn.NORM.DIST(L569,P$561,P$562,0)</f>
        <v>2.3952616915590753E-18</v>
      </c>
      <c r="S569" s="130" t="str">
        <f t="shared" ref="S569:S632" si="39">IF(R569=MAX(R$569:R$2569),M569,"")</f>
        <v/>
      </c>
      <c r="T569" s="130" t="str">
        <f t="shared" ref="T569:T632" si="40">IF(S569=MIN(S$569:S$2569),S569,"")</f>
        <v/>
      </c>
      <c r="X569" s="134"/>
      <c r="Z569" s="150"/>
      <c r="AA569" s="149"/>
      <c r="AB569" s="150"/>
      <c r="AE569" s="151"/>
      <c r="AF569" s="150"/>
      <c r="AK569" s="134">
        <v>0</v>
      </c>
      <c r="AL569" s="130">
        <f t="shared" ref="AL569:AL632" si="41">AL$563+(AK569*AL$566)</f>
        <v>-4</v>
      </c>
      <c r="AM569" s="149">
        <f t="shared" ref="AM569:AM632" si="42">_xlfn.NORM.DIST(AL569,AL$560,AL$561,0)</f>
        <v>1.3383022576488537E-4</v>
      </c>
      <c r="AN569" s="149">
        <f t="shared" ref="AN569:AN632" si="43">_xlfn.NORM.DIST(AL569,AL$560,AL$561,1)</f>
        <v>3.1671241833119857E-5</v>
      </c>
      <c r="AO569" s="130">
        <f>IF(OR(AN569&lt;AP$565,AN569&gt;AP$566),AM569,"")</f>
        <v>1.3383022576488537E-4</v>
      </c>
      <c r="AP569" s="130" t="str">
        <f>IF(AND(AN569&gt;AP$565,AN569&lt;AP$566),AM569,"")</f>
        <v/>
      </c>
      <c r="AQ569" s="130" t="str">
        <f t="shared" ref="AQ569:AQ632" si="44">IF(AM569=MAX(AM$569:AM$2569),AM569,"")</f>
        <v/>
      </c>
      <c r="AR569" s="150">
        <f t="shared" ref="AR569:AR632" si="45">_xlfn.NORM.DIST(AK569,AP$561,AP$562,0)</f>
        <v>0</v>
      </c>
      <c r="AS569" s="150" t="str">
        <f t="shared" ref="AS569:AS632" si="46">IF(AR569=MAX(AR$569:AR$2569),AM569,"")</f>
        <v/>
      </c>
      <c r="AT569" s="150" t="str">
        <f t="shared" ref="AT569:AT632" si="47">IF(AS569=MIN(AS$569:AS$2569),AS569,"")</f>
        <v/>
      </c>
    </row>
    <row r="570" spans="11:71" ht="20.100000000000001" customHeight="1" x14ac:dyDescent="0.25">
      <c r="K570" s="134">
        <v>1</v>
      </c>
      <c r="L570" s="130">
        <f t="shared" si="32"/>
        <v>-378.99198571551409</v>
      </c>
      <c r="M570" s="149">
        <f t="shared" si="33"/>
        <v>1.4338208821870082E-6</v>
      </c>
      <c r="N570" s="149">
        <f t="shared" si="34"/>
        <v>3.2210866790657701E-5</v>
      </c>
      <c r="O570" s="130">
        <f t="shared" si="35"/>
        <v>1.4338208821870082E-6</v>
      </c>
      <c r="P570" s="130" t="str">
        <f t="shared" si="36"/>
        <v/>
      </c>
      <c r="Q570" s="130" t="str">
        <f t="shared" si="37"/>
        <v/>
      </c>
      <c r="R570" s="130">
        <f t="shared" si="38"/>
        <v>2.4768796542503746E-18</v>
      </c>
      <c r="S570" s="130" t="str">
        <f t="shared" si="39"/>
        <v/>
      </c>
      <c r="T570" s="130" t="str">
        <f t="shared" si="40"/>
        <v/>
      </c>
      <c r="X570" s="134"/>
      <c r="Z570" s="149"/>
      <c r="AA570" s="149"/>
      <c r="AE570" s="151"/>
      <c r="AF570" s="150"/>
      <c r="AK570" s="134">
        <v>1</v>
      </c>
      <c r="AL570" s="130">
        <f t="shared" si="41"/>
        <v>-3.996</v>
      </c>
      <c r="AM570" s="149">
        <f t="shared" si="42"/>
        <v>1.3598764346857444E-4</v>
      </c>
      <c r="AN570" s="149">
        <f t="shared" si="43"/>
        <v>3.2210866790657701E-5</v>
      </c>
      <c r="AO570" s="130">
        <f t="shared" ref="AO570:AO633" si="48">IF(OR(AN570&lt;AP$565,AN570&gt;AP$566),AM570,"")</f>
        <v>1.3598764346857444E-4</v>
      </c>
      <c r="AP570" s="130" t="str">
        <f t="shared" ref="AP570:AP633" si="49">IF(AND(AN570&gt;AP$565,AN570&lt;AP$566),AM570,"")</f>
        <v/>
      </c>
      <c r="AQ570" s="130" t="str">
        <f t="shared" si="44"/>
        <v/>
      </c>
      <c r="AR570" s="150">
        <f t="shared" si="45"/>
        <v>0</v>
      </c>
      <c r="AS570" s="150" t="str">
        <f t="shared" si="46"/>
        <v/>
      </c>
      <c r="AT570" s="150" t="str">
        <f t="shared" si="47"/>
        <v/>
      </c>
    </row>
    <row r="571" spans="11:71" ht="20.100000000000001" customHeight="1" x14ac:dyDescent="0.25">
      <c r="K571" s="134">
        <v>2</v>
      </c>
      <c r="L571" s="130">
        <f t="shared" si="32"/>
        <v>-378.61261435844153</v>
      </c>
      <c r="M571" s="149">
        <f t="shared" si="33"/>
        <v>1.4569115618274117E-6</v>
      </c>
      <c r="N571" s="149">
        <f t="shared" si="34"/>
        <v>3.2759186404502981E-5</v>
      </c>
      <c r="O571" s="130">
        <f t="shared" si="35"/>
        <v>1.4569115618274117E-6</v>
      </c>
      <c r="P571" s="130" t="str">
        <f t="shared" si="36"/>
        <v/>
      </c>
      <c r="Q571" s="130" t="str">
        <f t="shared" si="37"/>
        <v/>
      </c>
      <c r="R571" s="130">
        <f t="shared" si="38"/>
        <v>2.5612377491439414E-18</v>
      </c>
      <c r="S571" s="130" t="str">
        <f t="shared" si="39"/>
        <v/>
      </c>
      <c r="T571" s="130" t="str">
        <f t="shared" si="40"/>
        <v/>
      </c>
      <c r="X571" s="134"/>
      <c r="Z571" s="149"/>
      <c r="AA571" s="149"/>
      <c r="AE571" s="151"/>
      <c r="AF571" s="150"/>
      <c r="AK571" s="134">
        <v>2</v>
      </c>
      <c r="AL571" s="130">
        <f t="shared" si="41"/>
        <v>-3.992</v>
      </c>
      <c r="AM571" s="149">
        <f t="shared" si="42"/>
        <v>1.3817762908630173E-4</v>
      </c>
      <c r="AN571" s="149">
        <f t="shared" si="43"/>
        <v>3.2759186404502981E-5</v>
      </c>
      <c r="AO571" s="130">
        <f t="shared" si="48"/>
        <v>1.3817762908630173E-4</v>
      </c>
      <c r="AP571" s="130" t="str">
        <f t="shared" si="49"/>
        <v/>
      </c>
      <c r="AQ571" s="130" t="str">
        <f t="shared" si="44"/>
        <v/>
      </c>
      <c r="AR571" s="150">
        <f t="shared" si="45"/>
        <v>0</v>
      </c>
      <c r="AS571" s="150" t="str">
        <f t="shared" si="46"/>
        <v/>
      </c>
      <c r="AT571" s="150" t="str">
        <f t="shared" si="47"/>
        <v/>
      </c>
    </row>
    <row r="572" spans="11:71" ht="20.100000000000001" customHeight="1" x14ac:dyDescent="0.25">
      <c r="K572" s="134">
        <v>3</v>
      </c>
      <c r="L572" s="130">
        <f t="shared" si="32"/>
        <v>-378.23324300136892</v>
      </c>
      <c r="M572" s="149">
        <f t="shared" si="33"/>
        <v>1.4803504148717396E-6</v>
      </c>
      <c r="N572" s="149">
        <f t="shared" si="34"/>
        <v>3.3316331852100064E-5</v>
      </c>
      <c r="O572" s="130">
        <f t="shared" si="35"/>
        <v>1.4803504148717396E-6</v>
      </c>
      <c r="P572" s="130" t="str">
        <f t="shared" si="36"/>
        <v/>
      </c>
      <c r="Q572" s="130" t="str">
        <f t="shared" si="37"/>
        <v/>
      </c>
      <c r="R572" s="130">
        <f t="shared" si="38"/>
        <v>2.6484265548396513E-18</v>
      </c>
      <c r="S572" s="130" t="str">
        <f t="shared" si="39"/>
        <v/>
      </c>
      <c r="T572" s="130" t="str">
        <f t="shared" si="40"/>
        <v/>
      </c>
      <c r="X572" s="134"/>
      <c r="Z572" s="149"/>
      <c r="AA572" s="149"/>
      <c r="AE572" s="151"/>
      <c r="AF572" s="150"/>
      <c r="AK572" s="134">
        <v>3</v>
      </c>
      <c r="AL572" s="130">
        <f t="shared" si="41"/>
        <v>-3.988</v>
      </c>
      <c r="AM572" s="149">
        <f t="shared" si="42"/>
        <v>1.4040063645821442E-4</v>
      </c>
      <c r="AN572" s="149">
        <f t="shared" si="43"/>
        <v>3.3316331852099976E-5</v>
      </c>
      <c r="AO572" s="130">
        <f t="shared" si="48"/>
        <v>1.4040063645821442E-4</v>
      </c>
      <c r="AP572" s="130" t="str">
        <f t="shared" si="49"/>
        <v/>
      </c>
      <c r="AQ572" s="130" t="str">
        <f t="shared" si="44"/>
        <v/>
      </c>
      <c r="AR572" s="150">
        <f t="shared" si="45"/>
        <v>0</v>
      </c>
      <c r="AS572" s="150" t="str">
        <f t="shared" si="46"/>
        <v/>
      </c>
      <c r="AT572" s="150" t="str">
        <f t="shared" si="47"/>
        <v/>
      </c>
    </row>
    <row r="573" spans="11:71" ht="20.100000000000001" customHeight="1" x14ac:dyDescent="0.25">
      <c r="K573" s="134">
        <v>4</v>
      </c>
      <c r="L573" s="130">
        <f t="shared" si="32"/>
        <v>-377.85387164429636</v>
      </c>
      <c r="M573" s="149">
        <f t="shared" si="33"/>
        <v>1.5041422866773924E-6</v>
      </c>
      <c r="N573" s="149">
        <f t="shared" si="34"/>
        <v>3.3882436137647771E-5</v>
      </c>
      <c r="O573" s="130">
        <f t="shared" si="35"/>
        <v>1.5041422866773924E-6</v>
      </c>
      <c r="P573" s="130" t="str">
        <f t="shared" si="36"/>
        <v/>
      </c>
      <c r="Q573" s="130" t="str">
        <f t="shared" si="37"/>
        <v/>
      </c>
      <c r="R573" s="130">
        <f t="shared" si="38"/>
        <v>2.7385395959474887E-18</v>
      </c>
      <c r="S573" s="130" t="str">
        <f t="shared" si="39"/>
        <v/>
      </c>
      <c r="T573" s="130" t="str">
        <f t="shared" si="40"/>
        <v/>
      </c>
      <c r="X573" s="134"/>
      <c r="Z573" s="149"/>
      <c r="AA573" s="149"/>
      <c r="AE573" s="151"/>
      <c r="AF573" s="150"/>
      <c r="AK573" s="134">
        <v>4</v>
      </c>
      <c r="AL573" s="130">
        <f t="shared" si="41"/>
        <v>-3.984</v>
      </c>
      <c r="AM573" s="149">
        <f t="shared" si="42"/>
        <v>1.4265712513176652E-4</v>
      </c>
      <c r="AN573" s="149">
        <f t="shared" si="43"/>
        <v>3.3882436137647771E-5</v>
      </c>
      <c r="AO573" s="130">
        <f t="shared" si="48"/>
        <v>1.4265712513176652E-4</v>
      </c>
      <c r="AP573" s="130" t="str">
        <f t="shared" si="49"/>
        <v/>
      </c>
      <c r="AQ573" s="130" t="str">
        <f t="shared" si="44"/>
        <v/>
      </c>
      <c r="AR573" s="150">
        <f t="shared" si="45"/>
        <v>0</v>
      </c>
      <c r="AS573" s="150" t="str">
        <f t="shared" si="46"/>
        <v/>
      </c>
      <c r="AT573" s="150" t="str">
        <f t="shared" si="47"/>
        <v/>
      </c>
    </row>
    <row r="574" spans="11:71" ht="20.100000000000001" customHeight="1" x14ac:dyDescent="0.25">
      <c r="K574" s="134">
        <v>5</v>
      </c>
      <c r="L574" s="130">
        <f t="shared" si="32"/>
        <v>-377.47450028722375</v>
      </c>
      <c r="M574" s="149">
        <f t="shared" si="33"/>
        <v>1.5282920834337832E-6</v>
      </c>
      <c r="N574" s="149">
        <f t="shared" si="34"/>
        <v>3.4457634115053115E-5</v>
      </c>
      <c r="O574" s="130">
        <f t="shared" si="35"/>
        <v>1.5282920834337832E-6</v>
      </c>
      <c r="P574" s="130" t="str">
        <f t="shared" si="36"/>
        <v/>
      </c>
      <c r="Q574" s="130" t="str">
        <f t="shared" si="37"/>
        <v/>
      </c>
      <c r="R574" s="130">
        <f t="shared" si="38"/>
        <v>2.8316734372874916E-18</v>
      </c>
      <c r="S574" s="130" t="str">
        <f t="shared" si="39"/>
        <v/>
      </c>
      <c r="T574" s="130" t="str">
        <f t="shared" si="40"/>
        <v/>
      </c>
      <c r="X574" s="134"/>
      <c r="Z574" s="149"/>
      <c r="AA574" s="149"/>
      <c r="AE574" s="151"/>
      <c r="AF574" s="150"/>
      <c r="AK574" s="134">
        <v>5</v>
      </c>
      <c r="AL574" s="130">
        <f t="shared" si="41"/>
        <v>-3.98</v>
      </c>
      <c r="AM574" s="149">
        <f t="shared" si="42"/>
        <v>1.4494756042389106E-4</v>
      </c>
      <c r="AN574" s="149">
        <f t="shared" si="43"/>
        <v>3.4457634115053068E-5</v>
      </c>
      <c r="AO574" s="130">
        <f t="shared" si="48"/>
        <v>1.4494756042389106E-4</v>
      </c>
      <c r="AP574" s="130" t="str">
        <f t="shared" si="49"/>
        <v/>
      </c>
      <c r="AQ574" s="130" t="str">
        <f t="shared" si="44"/>
        <v/>
      </c>
      <c r="AR574" s="150">
        <f t="shared" si="45"/>
        <v>0</v>
      </c>
      <c r="AS574" s="150" t="str">
        <f t="shared" si="46"/>
        <v/>
      </c>
      <c r="AT574" s="150" t="str">
        <f t="shared" si="47"/>
        <v/>
      </c>
    </row>
    <row r="575" spans="11:71" ht="20.100000000000001" customHeight="1" x14ac:dyDescent="0.25">
      <c r="K575" s="134">
        <v>6</v>
      </c>
      <c r="L575" s="130">
        <f t="shared" si="32"/>
        <v>-377.09512893015119</v>
      </c>
      <c r="M575" s="149">
        <f t="shared" si="33"/>
        <v>1.5528047728234646E-6</v>
      </c>
      <c r="N575" s="149">
        <f t="shared" si="34"/>
        <v>3.5042062511133837E-5</v>
      </c>
      <c r="O575" s="130">
        <f t="shared" si="35"/>
        <v>1.5528047728234646E-6</v>
      </c>
      <c r="P575" s="130" t="str">
        <f t="shared" si="36"/>
        <v/>
      </c>
      <c r="Q575" s="130" t="str">
        <f t="shared" si="37"/>
        <v/>
      </c>
      <c r="R575" s="130">
        <f t="shared" si="38"/>
        <v>2.9279277810480148E-18</v>
      </c>
      <c r="S575" s="130" t="str">
        <f t="shared" si="39"/>
        <v/>
      </c>
      <c r="T575" s="130" t="str">
        <f t="shared" si="40"/>
        <v/>
      </c>
      <c r="X575" s="134"/>
      <c r="Z575" s="149"/>
      <c r="AA575" s="149"/>
      <c r="AE575" s="151"/>
      <c r="AF575" s="150"/>
      <c r="AK575" s="134">
        <v>6</v>
      </c>
      <c r="AL575" s="130">
        <f t="shared" si="41"/>
        <v>-3.976</v>
      </c>
      <c r="AM575" s="149">
        <f t="shared" si="42"/>
        <v>1.4727241348370685E-4</v>
      </c>
      <c r="AN575" s="149">
        <f t="shared" si="43"/>
        <v>3.5042062511133837E-5</v>
      </c>
      <c r="AO575" s="130">
        <f t="shared" si="48"/>
        <v>1.4727241348370685E-4</v>
      </c>
      <c r="AP575" s="130" t="str">
        <f t="shared" si="49"/>
        <v/>
      </c>
      <c r="AQ575" s="130" t="str">
        <f t="shared" si="44"/>
        <v/>
      </c>
      <c r="AR575" s="150">
        <f t="shared" si="45"/>
        <v>0</v>
      </c>
      <c r="AS575" s="150" t="str">
        <f t="shared" si="46"/>
        <v/>
      </c>
      <c r="AT575" s="150" t="str">
        <f t="shared" si="47"/>
        <v/>
      </c>
      <c r="AU575" s="150"/>
      <c r="AV575" s="150"/>
      <c r="AW575" s="150"/>
      <c r="AX575" s="150"/>
      <c r="AY575" s="150"/>
      <c r="AZ575" s="150"/>
      <c r="BA575" s="150"/>
      <c r="BB575" s="152"/>
      <c r="BC575" s="132"/>
      <c r="BD575" s="131"/>
      <c r="BE575" s="153"/>
      <c r="BF575" s="154"/>
      <c r="BG575" s="155"/>
      <c r="BH575" s="155"/>
      <c r="BI575" s="156"/>
      <c r="BJ575" s="156"/>
      <c r="BK575" s="133"/>
      <c r="BM575" s="132"/>
      <c r="BN575" s="131"/>
      <c r="BO575" s="131"/>
      <c r="BP575" s="131"/>
      <c r="BQ575" s="131"/>
      <c r="BR575" s="131"/>
      <c r="BS575" s="131"/>
    </row>
    <row r="576" spans="11:71" ht="20.100000000000001" customHeight="1" x14ac:dyDescent="0.25">
      <c r="K576" s="134">
        <v>7</v>
      </c>
      <c r="L576" s="130">
        <f t="shared" si="32"/>
        <v>-376.71575757307858</v>
      </c>
      <c r="M576" s="149">
        <f t="shared" si="33"/>
        <v>1.5776853846889915E-6</v>
      </c>
      <c r="N576" s="149">
        <f t="shared" si="34"/>
        <v>3.5635859949074102E-5</v>
      </c>
      <c r="O576" s="130">
        <f t="shared" si="35"/>
        <v>1.5776853846889915E-6</v>
      </c>
      <c r="P576" s="130" t="str">
        <f t="shared" si="36"/>
        <v/>
      </c>
      <c r="Q576" s="130" t="str">
        <f t="shared" si="37"/>
        <v/>
      </c>
      <c r="R576" s="130">
        <f t="shared" si="38"/>
        <v>3.0274055669938072E-18</v>
      </c>
      <c r="S576" s="130" t="str">
        <f t="shared" si="39"/>
        <v/>
      </c>
      <c r="T576" s="130" t="str">
        <f t="shared" si="40"/>
        <v/>
      </c>
      <c r="X576" s="134"/>
      <c r="Z576" s="149"/>
      <c r="AA576" s="149"/>
      <c r="AE576" s="151"/>
      <c r="AF576" s="150"/>
      <c r="AK576" s="134">
        <v>7</v>
      </c>
      <c r="AL576" s="130">
        <f t="shared" si="41"/>
        <v>-3.972</v>
      </c>
      <c r="AM576" s="149">
        <f t="shared" si="42"/>
        <v>1.4963216135576216E-4</v>
      </c>
      <c r="AN576" s="149">
        <f t="shared" si="43"/>
        <v>3.5635859949074102E-5</v>
      </c>
      <c r="AO576" s="130">
        <f t="shared" si="48"/>
        <v>1.4963216135576216E-4</v>
      </c>
      <c r="AP576" s="130" t="str">
        <f t="shared" si="49"/>
        <v/>
      </c>
      <c r="AQ576" s="130" t="str">
        <f t="shared" si="44"/>
        <v/>
      </c>
      <c r="AR576" s="150">
        <f t="shared" si="45"/>
        <v>0</v>
      </c>
      <c r="AS576" s="150" t="str">
        <f t="shared" si="46"/>
        <v/>
      </c>
      <c r="AT576" s="150" t="str">
        <f t="shared" si="47"/>
        <v/>
      </c>
      <c r="AU576" s="150"/>
      <c r="AV576" s="150"/>
      <c r="AW576" s="150"/>
      <c r="AX576" s="150"/>
      <c r="AY576" s="150"/>
      <c r="AZ576" s="150"/>
      <c r="BA576" s="150"/>
      <c r="BB576" s="152"/>
      <c r="BC576" s="132"/>
      <c r="BD576" s="131"/>
      <c r="BE576" s="153"/>
      <c r="BF576" s="154"/>
      <c r="BG576" s="155"/>
      <c r="BH576" s="155"/>
      <c r="BI576" s="156"/>
      <c r="BJ576" s="156"/>
      <c r="BK576" s="133"/>
      <c r="BM576" s="132"/>
      <c r="BN576" s="131"/>
      <c r="BO576" s="131"/>
      <c r="BP576" s="131"/>
      <c r="BQ576" s="131"/>
      <c r="BR576" s="131"/>
      <c r="BS576" s="131"/>
    </row>
    <row r="577" spans="11:71" ht="20.100000000000001" customHeight="1" x14ac:dyDescent="0.25">
      <c r="K577" s="134">
        <v>8</v>
      </c>
      <c r="L577" s="130">
        <f t="shared" si="32"/>
        <v>-376.33638621600602</v>
      </c>
      <c r="M577" s="149">
        <f t="shared" si="33"/>
        <v>1.602939011705407E-6</v>
      </c>
      <c r="N577" s="149">
        <f t="shared" si="34"/>
        <v>3.6239166972133497E-5</v>
      </c>
      <c r="O577" s="130">
        <f t="shared" si="35"/>
        <v>1.602939011705407E-6</v>
      </c>
      <c r="P577" s="130" t="str">
        <f t="shared" si="36"/>
        <v/>
      </c>
      <c r="Q577" s="130" t="str">
        <f t="shared" si="37"/>
        <v/>
      </c>
      <c r="R577" s="130">
        <f t="shared" si="38"/>
        <v>3.1302130758177497E-18</v>
      </c>
      <c r="S577" s="130" t="str">
        <f t="shared" si="39"/>
        <v/>
      </c>
      <c r="T577" s="130" t="str">
        <f t="shared" si="40"/>
        <v/>
      </c>
      <c r="X577" s="134"/>
      <c r="Z577" s="149"/>
      <c r="AA577" s="149"/>
      <c r="AE577" s="151"/>
      <c r="AF577" s="150"/>
      <c r="AK577" s="134">
        <v>8</v>
      </c>
      <c r="AL577" s="130">
        <f t="shared" si="41"/>
        <v>-3.968</v>
      </c>
      <c r="AM577" s="149">
        <f t="shared" si="42"/>
        <v>1.5202728704381778E-4</v>
      </c>
      <c r="AN577" s="149">
        <f t="shared" si="43"/>
        <v>3.6239166972133497E-5</v>
      </c>
      <c r="AO577" s="130">
        <f t="shared" si="48"/>
        <v>1.5202728704381778E-4</v>
      </c>
      <c r="AP577" s="130" t="str">
        <f t="shared" si="49"/>
        <v/>
      </c>
      <c r="AQ577" s="130" t="str">
        <f t="shared" si="44"/>
        <v/>
      </c>
      <c r="AR577" s="150">
        <f t="shared" si="45"/>
        <v>0</v>
      </c>
      <c r="AS577" s="150" t="str">
        <f t="shared" si="46"/>
        <v/>
      </c>
      <c r="AT577" s="150" t="str">
        <f t="shared" si="47"/>
        <v/>
      </c>
      <c r="AU577" s="150"/>
      <c r="AV577" s="150"/>
      <c r="AW577" s="150"/>
      <c r="AX577" s="150"/>
      <c r="AY577" s="150"/>
      <c r="AZ577" s="150"/>
      <c r="BA577" s="150"/>
      <c r="BB577" s="152"/>
      <c r="BC577" s="132"/>
      <c r="BD577" s="131"/>
      <c r="BE577" s="153"/>
      <c r="BF577" s="154"/>
      <c r="BG577" s="155"/>
      <c r="BH577" s="155"/>
      <c r="BI577" s="156"/>
      <c r="BJ577" s="156"/>
      <c r="BK577" s="133"/>
      <c r="BM577" s="132"/>
      <c r="BN577" s="131"/>
      <c r="BO577" s="131"/>
      <c r="BP577" s="131"/>
      <c r="BQ577" s="131"/>
      <c r="BR577" s="131"/>
      <c r="BS577" s="131"/>
    </row>
    <row r="578" spans="11:71" ht="20.100000000000001" customHeight="1" x14ac:dyDescent="0.25">
      <c r="K578" s="134">
        <v>9</v>
      </c>
      <c r="L578" s="130">
        <f t="shared" si="32"/>
        <v>-375.95701485893341</v>
      </c>
      <c r="M578" s="149">
        <f t="shared" si="33"/>
        <v>1.6285708100584859E-6</v>
      </c>
      <c r="N578" s="149">
        <f t="shared" si="34"/>
        <v>3.685212606761184E-5</v>
      </c>
      <c r="O578" s="130">
        <f t="shared" si="35"/>
        <v>1.6285708100584859E-6</v>
      </c>
      <c r="P578" s="130" t="str">
        <f t="shared" si="36"/>
        <v/>
      </c>
      <c r="Q578" s="130" t="str">
        <f t="shared" si="37"/>
        <v/>
      </c>
      <c r="R578" s="130">
        <f t="shared" si="38"/>
        <v>3.2364600357334792E-18</v>
      </c>
      <c r="S578" s="130" t="str">
        <f t="shared" si="39"/>
        <v/>
      </c>
      <c r="T578" s="130" t="str">
        <f t="shared" si="40"/>
        <v/>
      </c>
      <c r="X578" s="134"/>
      <c r="Z578" s="149"/>
      <c r="AA578" s="149"/>
      <c r="AE578" s="151"/>
      <c r="AF578" s="150"/>
      <c r="AK578" s="134">
        <v>9</v>
      </c>
      <c r="AL578" s="130">
        <f t="shared" si="41"/>
        <v>-3.964</v>
      </c>
      <c r="AM578" s="149">
        <f t="shared" si="42"/>
        <v>1.544582795751724E-4</v>
      </c>
      <c r="AN578" s="149">
        <f t="shared" si="43"/>
        <v>3.685212606761184E-5</v>
      </c>
      <c r="AO578" s="130">
        <f t="shared" si="48"/>
        <v>1.544582795751724E-4</v>
      </c>
      <c r="AP578" s="130" t="str">
        <f t="shared" si="49"/>
        <v/>
      </c>
      <c r="AQ578" s="130" t="str">
        <f t="shared" si="44"/>
        <v/>
      </c>
      <c r="AR578" s="150">
        <f t="shared" si="45"/>
        <v>0</v>
      </c>
      <c r="AS578" s="150" t="str">
        <f t="shared" si="46"/>
        <v/>
      </c>
      <c r="AT578" s="150" t="str">
        <f t="shared" si="47"/>
        <v/>
      </c>
      <c r="AU578" s="150"/>
      <c r="AV578" s="150"/>
      <c r="AW578" s="150"/>
      <c r="AX578" s="150"/>
      <c r="AY578" s="150"/>
      <c r="AZ578" s="150"/>
      <c r="BA578" s="150"/>
      <c r="BB578" s="152"/>
      <c r="BC578" s="132"/>
      <c r="BD578" s="131"/>
      <c r="BE578" s="153"/>
      <c r="BF578" s="154"/>
      <c r="BG578" s="155"/>
      <c r="BH578" s="155"/>
      <c r="BI578" s="156"/>
      <c r="BJ578" s="156"/>
      <c r="BK578" s="133"/>
      <c r="BM578" s="132"/>
      <c r="BN578" s="131"/>
      <c r="BO578" s="131"/>
      <c r="BP578" s="131"/>
      <c r="BQ578" s="131"/>
      <c r="BR578" s="131"/>
      <c r="BS578" s="131"/>
    </row>
    <row r="579" spans="11:71" ht="20.100000000000001" customHeight="1" x14ac:dyDescent="0.25">
      <c r="K579" s="134">
        <v>10</v>
      </c>
      <c r="L579" s="130">
        <f t="shared" si="32"/>
        <v>-375.57764350186085</v>
      </c>
      <c r="M579" s="149">
        <f t="shared" si="33"/>
        <v>1.6545860001287029E-6</v>
      </c>
      <c r="N579" s="149">
        <f t="shared" si="34"/>
        <v>3.747488169107341E-5</v>
      </c>
      <c r="O579" s="130">
        <f t="shared" si="35"/>
        <v>1.6545860001287029E-6</v>
      </c>
      <c r="P579" s="130" t="str">
        <f t="shared" si="36"/>
        <v/>
      </c>
      <c r="Q579" s="130" t="str">
        <f t="shared" si="37"/>
        <v/>
      </c>
      <c r="R579" s="130">
        <f t="shared" si="38"/>
        <v>3.346259732407209E-18</v>
      </c>
      <c r="S579" s="130" t="str">
        <f t="shared" si="39"/>
        <v/>
      </c>
      <c r="T579" s="130" t="str">
        <f t="shared" si="40"/>
        <v/>
      </c>
      <c r="X579" s="134"/>
      <c r="Z579" s="149"/>
      <c r="AA579" s="149"/>
      <c r="AE579" s="151"/>
      <c r="AF579" s="150"/>
      <c r="AK579" s="134">
        <v>10</v>
      </c>
      <c r="AL579" s="130">
        <f t="shared" si="41"/>
        <v>-3.96</v>
      </c>
      <c r="AM579" s="149">
        <f t="shared" si="42"/>
        <v>1.5692563406553226E-4</v>
      </c>
      <c r="AN579" s="149">
        <f t="shared" si="43"/>
        <v>3.747488169107341E-5</v>
      </c>
      <c r="AO579" s="130">
        <f t="shared" si="48"/>
        <v>1.5692563406553226E-4</v>
      </c>
      <c r="AP579" s="130" t="str">
        <f t="shared" si="49"/>
        <v/>
      </c>
      <c r="AQ579" s="130" t="str">
        <f t="shared" si="44"/>
        <v/>
      </c>
      <c r="AR579" s="150">
        <f t="shared" si="45"/>
        <v>0</v>
      </c>
      <c r="AS579" s="150" t="str">
        <f t="shared" si="46"/>
        <v/>
      </c>
      <c r="AT579" s="150" t="str">
        <f t="shared" si="47"/>
        <v/>
      </c>
      <c r="AU579" s="150"/>
      <c r="AV579" s="150"/>
      <c r="AW579" s="150"/>
      <c r="AX579" s="150"/>
      <c r="AY579" s="150"/>
      <c r="AZ579" s="150"/>
      <c r="BA579" s="150"/>
      <c r="BB579" s="152"/>
      <c r="BC579" s="132"/>
      <c r="BD579" s="131"/>
      <c r="BE579" s="153"/>
      <c r="BF579" s="154"/>
      <c r="BG579" s="155"/>
      <c r="BH579" s="155"/>
      <c r="BI579" s="156"/>
      <c r="BJ579" s="156"/>
      <c r="BK579" s="133"/>
      <c r="BM579" s="132"/>
      <c r="BN579" s="131"/>
      <c r="BO579" s="131"/>
      <c r="BP579" s="131"/>
      <c r="BQ579" s="131"/>
      <c r="BR579" s="131"/>
      <c r="BS579" s="131"/>
    </row>
    <row r="580" spans="11:71" ht="20.100000000000001" customHeight="1" x14ac:dyDescent="0.25">
      <c r="K580" s="134">
        <v>11</v>
      </c>
      <c r="L580" s="130">
        <f t="shared" si="32"/>
        <v>-375.19827214478823</v>
      </c>
      <c r="M580" s="149">
        <f t="shared" si="33"/>
        <v>1.6809898671809629E-6</v>
      </c>
      <c r="N580" s="149">
        <f t="shared" si="34"/>
        <v>3.8107580290831079E-5</v>
      </c>
      <c r="O580" s="130">
        <f t="shared" si="35"/>
        <v>1.6809898671809629E-6</v>
      </c>
      <c r="P580" s="130" t="str">
        <f t="shared" si="36"/>
        <v/>
      </c>
      <c r="Q580" s="130" t="str">
        <f t="shared" si="37"/>
        <v/>
      </c>
      <c r="R580" s="130">
        <f t="shared" si="38"/>
        <v>3.4597291223337295E-18</v>
      </c>
      <c r="S580" s="130" t="str">
        <f t="shared" si="39"/>
        <v/>
      </c>
      <c r="T580" s="130" t="str">
        <f t="shared" si="40"/>
        <v/>
      </c>
      <c r="X580" s="134"/>
      <c r="Z580" s="149"/>
      <c r="AA580" s="149"/>
      <c r="AE580" s="151"/>
      <c r="AF580" s="150"/>
      <c r="AK580" s="134">
        <v>11</v>
      </c>
      <c r="AL580" s="130">
        <f t="shared" si="41"/>
        <v>-3.956</v>
      </c>
      <c r="AM580" s="149">
        <f t="shared" si="42"/>
        <v>1.594298517844273E-4</v>
      </c>
      <c r="AN580" s="149">
        <f t="shared" si="43"/>
        <v>3.8107580290831079E-5</v>
      </c>
      <c r="AO580" s="130">
        <f t="shared" si="48"/>
        <v>1.594298517844273E-4</v>
      </c>
      <c r="AP580" s="130" t="str">
        <f t="shared" si="49"/>
        <v/>
      </c>
      <c r="AQ580" s="130" t="str">
        <f t="shared" si="44"/>
        <v/>
      </c>
      <c r="AR580" s="150">
        <f t="shared" si="45"/>
        <v>0</v>
      </c>
      <c r="AS580" s="150" t="str">
        <f t="shared" si="46"/>
        <v/>
      </c>
      <c r="AT580" s="150" t="str">
        <f t="shared" si="47"/>
        <v/>
      </c>
      <c r="AU580" s="150"/>
      <c r="AV580" s="150"/>
      <c r="AW580" s="150"/>
      <c r="AX580" s="150"/>
      <c r="AY580" s="150"/>
      <c r="AZ580" s="150"/>
      <c r="BA580" s="150"/>
      <c r="BB580" s="152"/>
      <c r="BC580" s="132"/>
      <c r="BD580" s="131"/>
      <c r="BE580" s="153"/>
      <c r="BF580" s="154"/>
      <c r="BG580" s="155"/>
      <c r="BH580" s="155"/>
      <c r="BI580" s="156"/>
      <c r="BJ580" s="156"/>
      <c r="BK580" s="133"/>
      <c r="BM580" s="132"/>
      <c r="BN580" s="131"/>
      <c r="BO580" s="131"/>
      <c r="BP580" s="131"/>
      <c r="BQ580" s="131"/>
      <c r="BR580" s="131"/>
      <c r="BS580" s="131"/>
    </row>
    <row r="581" spans="11:71" ht="20.100000000000001" customHeight="1" x14ac:dyDescent="0.25">
      <c r="K581" s="134">
        <v>12</v>
      </c>
      <c r="L581" s="130">
        <f t="shared" si="32"/>
        <v>-374.81890078771568</v>
      </c>
      <c r="M581" s="149">
        <f t="shared" si="33"/>
        <v>1.7077877620601341E-6</v>
      </c>
      <c r="N581" s="149">
        <f t="shared" si="34"/>
        <v>3.8750370332693202E-5</v>
      </c>
      <c r="O581" s="130">
        <f t="shared" si="35"/>
        <v>1.7077877620601341E-6</v>
      </c>
      <c r="P581" s="130" t="str">
        <f t="shared" si="36"/>
        <v/>
      </c>
      <c r="Q581" s="130" t="str">
        <f t="shared" si="37"/>
        <v/>
      </c>
      <c r="R581" s="130">
        <f t="shared" si="38"/>
        <v>3.5769889497596741E-18</v>
      </c>
      <c r="S581" s="130" t="str">
        <f t="shared" si="39"/>
        <v/>
      </c>
      <c r="T581" s="130" t="str">
        <f t="shared" si="40"/>
        <v/>
      </c>
      <c r="X581" s="134"/>
      <c r="Z581" s="149"/>
      <c r="AA581" s="149"/>
      <c r="AE581" s="151"/>
      <c r="AF581" s="150"/>
      <c r="AK581" s="134">
        <v>12</v>
      </c>
      <c r="AL581" s="130">
        <f t="shared" si="41"/>
        <v>-3.952</v>
      </c>
      <c r="AM581" s="149">
        <f t="shared" si="42"/>
        <v>1.6197144022117723E-4</v>
      </c>
      <c r="AN581" s="149">
        <f t="shared" si="43"/>
        <v>3.8750370332693202E-5</v>
      </c>
      <c r="AO581" s="130">
        <f t="shared" si="48"/>
        <v>1.6197144022117723E-4</v>
      </c>
      <c r="AP581" s="130" t="str">
        <f t="shared" si="49"/>
        <v/>
      </c>
      <c r="AQ581" s="130" t="str">
        <f t="shared" si="44"/>
        <v/>
      </c>
      <c r="AR581" s="150">
        <f t="shared" si="45"/>
        <v>0</v>
      </c>
      <c r="AS581" s="150" t="str">
        <f t="shared" si="46"/>
        <v/>
      </c>
      <c r="AT581" s="150" t="str">
        <f t="shared" si="47"/>
        <v/>
      </c>
      <c r="AU581" s="150"/>
      <c r="AV581" s="150"/>
      <c r="AW581" s="150"/>
      <c r="AX581" s="150"/>
      <c r="AY581" s="150"/>
      <c r="AZ581" s="150"/>
      <c r="BA581" s="150"/>
      <c r="BB581" s="152"/>
      <c r="BC581" s="132"/>
      <c r="BD581" s="131"/>
      <c r="BE581" s="153"/>
      <c r="BF581" s="154"/>
      <c r="BG581" s="155"/>
      <c r="BH581" s="155"/>
      <c r="BI581" s="156"/>
      <c r="BJ581" s="156"/>
      <c r="BK581" s="133"/>
      <c r="BM581" s="132"/>
      <c r="BN581" s="131"/>
      <c r="BO581" s="131"/>
      <c r="BP581" s="131"/>
      <c r="BQ581" s="131"/>
      <c r="BR581" s="131"/>
      <c r="BS581" s="131"/>
    </row>
    <row r="582" spans="11:71" ht="20.100000000000001" customHeight="1" x14ac:dyDescent="0.25">
      <c r="K582" s="134">
        <v>13</v>
      </c>
      <c r="L582" s="130">
        <f t="shared" si="32"/>
        <v>-374.43952943064306</v>
      </c>
      <c r="M582" s="149">
        <f t="shared" si="33"/>
        <v>1.7349851018923877E-6</v>
      </c>
      <c r="N582" s="149">
        <f t="shared" si="34"/>
        <v>3.9403402324976057E-5</v>
      </c>
      <c r="O582" s="130">
        <f t="shared" si="35"/>
        <v>1.7349851018923877E-6</v>
      </c>
      <c r="P582" s="130" t="str">
        <f t="shared" si="36"/>
        <v/>
      </c>
      <c r="Q582" s="130" t="str">
        <f t="shared" si="37"/>
        <v/>
      </c>
      <c r="R582" s="130">
        <f t="shared" si="38"/>
        <v>3.6981638672656724E-18</v>
      </c>
      <c r="S582" s="130" t="str">
        <f t="shared" si="39"/>
        <v/>
      </c>
      <c r="T582" s="130" t="str">
        <f t="shared" si="40"/>
        <v/>
      </c>
      <c r="X582" s="134"/>
      <c r="Z582" s="149"/>
      <c r="AA582" s="149"/>
      <c r="AE582" s="151"/>
      <c r="AF582" s="150"/>
      <c r="AK582" s="134">
        <v>13</v>
      </c>
      <c r="AL582" s="130">
        <f t="shared" si="41"/>
        <v>-3.948</v>
      </c>
      <c r="AM582" s="149">
        <f t="shared" si="42"/>
        <v>1.6455091315140881E-4</v>
      </c>
      <c r="AN582" s="149">
        <f t="shared" si="43"/>
        <v>3.9403402324976057E-5</v>
      </c>
      <c r="AO582" s="130">
        <f t="shared" si="48"/>
        <v>1.6455091315140881E-4</v>
      </c>
      <c r="AP582" s="130" t="str">
        <f t="shared" si="49"/>
        <v/>
      </c>
      <c r="AQ582" s="130" t="str">
        <f t="shared" si="44"/>
        <v/>
      </c>
      <c r="AR582" s="150">
        <f t="shared" si="45"/>
        <v>0</v>
      </c>
      <c r="AS582" s="150" t="str">
        <f t="shared" si="46"/>
        <v/>
      </c>
      <c r="AT582" s="150" t="str">
        <f t="shared" si="47"/>
        <v/>
      </c>
      <c r="AU582" s="150"/>
      <c r="AV582" s="150"/>
      <c r="AW582" s="150"/>
      <c r="AX582" s="150"/>
      <c r="AY582" s="150"/>
      <c r="AZ582" s="150"/>
      <c r="BA582" s="150"/>
      <c r="BB582" s="152"/>
      <c r="BC582" s="132"/>
      <c r="BD582" s="131"/>
      <c r="BE582" s="153"/>
      <c r="BF582" s="154"/>
      <c r="BG582" s="155"/>
      <c r="BH582" s="155"/>
      <c r="BI582" s="156"/>
      <c r="BJ582" s="156"/>
      <c r="BM582" s="132"/>
      <c r="BN582" s="131"/>
      <c r="BO582" s="131"/>
      <c r="BP582" s="131"/>
      <c r="BQ582" s="131"/>
      <c r="BR582" s="131"/>
      <c r="BS582" s="131"/>
    </row>
    <row r="583" spans="11:71" ht="20.100000000000001" customHeight="1" x14ac:dyDescent="0.25">
      <c r="K583" s="134">
        <v>14</v>
      </c>
      <c r="L583" s="130">
        <f t="shared" si="32"/>
        <v>-374.06015807357051</v>
      </c>
      <c r="M583" s="149">
        <f t="shared" si="33"/>
        <v>1.7625873707923815E-6</v>
      </c>
      <c r="N583" s="149">
        <f t="shared" si="34"/>
        <v>4.0066828843782472E-5</v>
      </c>
      <c r="O583" s="130">
        <f t="shared" si="35"/>
        <v>1.7625873707923815E-6</v>
      </c>
      <c r="P583" s="130" t="str">
        <f t="shared" si="36"/>
        <v/>
      </c>
      <c r="Q583" s="130" t="str">
        <f t="shared" si="37"/>
        <v/>
      </c>
      <c r="R583" s="130">
        <f t="shared" si="38"/>
        <v>3.823382560117515E-18</v>
      </c>
      <c r="S583" s="130" t="str">
        <f t="shared" si="39"/>
        <v/>
      </c>
      <c r="T583" s="130" t="str">
        <f t="shared" si="40"/>
        <v/>
      </c>
      <c r="X583" s="134"/>
      <c r="Z583" s="149"/>
      <c r="AA583" s="149"/>
      <c r="AE583" s="151"/>
      <c r="AF583" s="150"/>
      <c r="AK583" s="134">
        <v>14</v>
      </c>
      <c r="AL583" s="130">
        <f t="shared" si="41"/>
        <v>-3.944</v>
      </c>
      <c r="AM583" s="149">
        <f t="shared" si="42"/>
        <v>1.671687907041271E-4</v>
      </c>
      <c r="AN583" s="149">
        <f t="shared" si="43"/>
        <v>4.0066828843782472E-5</v>
      </c>
      <c r="AO583" s="130">
        <f t="shared" si="48"/>
        <v>1.671687907041271E-4</v>
      </c>
      <c r="AP583" s="130" t="str">
        <f t="shared" si="49"/>
        <v/>
      </c>
      <c r="AQ583" s="130" t="str">
        <f t="shared" si="44"/>
        <v/>
      </c>
      <c r="AR583" s="150">
        <f t="shared" si="45"/>
        <v>0</v>
      </c>
      <c r="AS583" s="150" t="str">
        <f t="shared" si="46"/>
        <v/>
      </c>
      <c r="AT583" s="150" t="str">
        <f t="shared" si="47"/>
        <v/>
      </c>
      <c r="AU583" s="150"/>
      <c r="AV583" s="150"/>
      <c r="AW583" s="150"/>
      <c r="AX583" s="150"/>
      <c r="AY583" s="150"/>
      <c r="AZ583" s="150"/>
      <c r="BA583" s="150"/>
      <c r="BB583" s="131"/>
      <c r="BC583" s="132"/>
      <c r="BD583" s="131"/>
      <c r="BE583" s="153"/>
      <c r="BF583" s="154"/>
      <c r="BG583" s="155"/>
      <c r="BH583" s="155"/>
      <c r="BI583" s="156"/>
      <c r="BJ583" s="156"/>
      <c r="BK583" s="133"/>
      <c r="BM583" s="132"/>
      <c r="BN583" s="131"/>
      <c r="BO583" s="131"/>
      <c r="BP583" s="131"/>
      <c r="BQ583" s="131"/>
      <c r="BR583" s="131"/>
      <c r="BS583" s="131"/>
    </row>
    <row r="584" spans="11:71" ht="20.100000000000001" customHeight="1" x14ac:dyDescent="0.25">
      <c r="K584" s="134">
        <v>15</v>
      </c>
      <c r="L584" s="130">
        <f t="shared" si="32"/>
        <v>-373.68078671649789</v>
      </c>
      <c r="M584" s="149">
        <f t="shared" si="33"/>
        <v>1.7906001205763158E-6</v>
      </c>
      <c r="N584" s="149">
        <f t="shared" si="34"/>
        <v>4.0740804558550716E-5</v>
      </c>
      <c r="O584" s="130">
        <f t="shared" si="35"/>
        <v>1.7906001205763158E-6</v>
      </c>
      <c r="P584" s="130" t="str">
        <f t="shared" si="36"/>
        <v/>
      </c>
      <c r="Q584" s="130" t="str">
        <f t="shared" si="37"/>
        <v/>
      </c>
      <c r="R584" s="130">
        <f t="shared" si="38"/>
        <v>3.9527778745031479E-18</v>
      </c>
      <c r="S584" s="130" t="str">
        <f t="shared" si="39"/>
        <v/>
      </c>
      <c r="T584" s="130" t="str">
        <f t="shared" si="40"/>
        <v/>
      </c>
      <c r="X584" s="134"/>
      <c r="Z584" s="149"/>
      <c r="AA584" s="149"/>
      <c r="AE584" s="151"/>
      <c r="AF584" s="150"/>
      <c r="AK584" s="134">
        <v>15</v>
      </c>
      <c r="AL584" s="130">
        <f t="shared" si="41"/>
        <v>-3.94</v>
      </c>
      <c r="AM584" s="149">
        <f t="shared" si="42"/>
        <v>1.6982559942934359E-4</v>
      </c>
      <c r="AN584" s="149">
        <f t="shared" si="43"/>
        <v>4.0740804558550716E-5</v>
      </c>
      <c r="AO584" s="130">
        <f t="shared" si="48"/>
        <v>1.6982559942934359E-4</v>
      </c>
      <c r="AP584" s="130" t="str">
        <f t="shared" si="49"/>
        <v/>
      </c>
      <c r="AQ584" s="130" t="str">
        <f t="shared" si="44"/>
        <v/>
      </c>
      <c r="AR584" s="150">
        <f t="shared" si="45"/>
        <v>0</v>
      </c>
      <c r="AS584" s="150" t="str">
        <f t="shared" si="46"/>
        <v/>
      </c>
      <c r="AT584" s="150" t="str">
        <f t="shared" si="47"/>
        <v/>
      </c>
      <c r="AU584" s="150"/>
      <c r="AV584" s="150"/>
      <c r="AW584" s="150"/>
      <c r="AX584" s="150"/>
      <c r="AY584" s="150"/>
      <c r="AZ584" s="150"/>
      <c r="BA584" s="150"/>
      <c r="BB584" s="131"/>
      <c r="BC584" s="132"/>
      <c r="BD584" s="131"/>
      <c r="BE584" s="153"/>
      <c r="BF584" s="154"/>
      <c r="BG584" s="155"/>
      <c r="BH584" s="155"/>
      <c r="BI584" s="156"/>
      <c r="BJ584" s="156"/>
      <c r="BK584" s="133"/>
      <c r="BM584" s="132"/>
      <c r="BN584" s="131"/>
      <c r="BO584" s="131"/>
      <c r="BP584" s="131"/>
      <c r="BQ584" s="131"/>
      <c r="BR584" s="131"/>
      <c r="BS584" s="131"/>
    </row>
    <row r="585" spans="11:71" ht="20.100000000000001" customHeight="1" x14ac:dyDescent="0.25">
      <c r="K585" s="134">
        <v>16</v>
      </c>
      <c r="L585" s="130">
        <f t="shared" si="32"/>
        <v>-373.30141535942533</v>
      </c>
      <c r="M585" s="149">
        <f t="shared" si="33"/>
        <v>1.8190289714808729E-6</v>
      </c>
      <c r="N585" s="149">
        <f t="shared" si="34"/>
        <v>4.1425486257874641E-5</v>
      </c>
      <c r="O585" s="130">
        <f t="shared" si="35"/>
        <v>1.8190289714808729E-6</v>
      </c>
      <c r="P585" s="130" t="str">
        <f t="shared" si="36"/>
        <v/>
      </c>
      <c r="Q585" s="130" t="str">
        <f t="shared" si="37"/>
        <v/>
      </c>
      <c r="R585" s="130">
        <f t="shared" si="38"/>
        <v>4.0864869497742253E-18</v>
      </c>
      <c r="S585" s="130" t="str">
        <f t="shared" si="39"/>
        <v/>
      </c>
      <c r="T585" s="130" t="str">
        <f t="shared" si="40"/>
        <v/>
      </c>
      <c r="X585" s="134"/>
      <c r="Z585" s="149"/>
      <c r="AA585" s="149"/>
      <c r="AE585" s="151"/>
      <c r="AF585" s="150"/>
      <c r="AK585" s="134">
        <v>16</v>
      </c>
      <c r="AL585" s="130">
        <f t="shared" si="41"/>
        <v>-3.9359999999999999</v>
      </c>
      <c r="AM585" s="149">
        <f t="shared" si="42"/>
        <v>1.7252187236626288E-4</v>
      </c>
      <c r="AN585" s="149">
        <f t="shared" si="43"/>
        <v>4.1425486257874641E-5</v>
      </c>
      <c r="AO585" s="130">
        <f t="shared" si="48"/>
        <v>1.7252187236626288E-4</v>
      </c>
      <c r="AP585" s="130" t="str">
        <f t="shared" si="49"/>
        <v/>
      </c>
      <c r="AQ585" s="130" t="str">
        <f t="shared" si="44"/>
        <v/>
      </c>
      <c r="AR585" s="150">
        <f t="shared" si="45"/>
        <v>0</v>
      </c>
      <c r="AS585" s="150" t="str">
        <f t="shared" si="46"/>
        <v/>
      </c>
      <c r="AT585" s="150" t="str">
        <f t="shared" si="47"/>
        <v/>
      </c>
      <c r="AU585" s="150"/>
      <c r="AV585" s="150"/>
      <c r="AW585" s="150"/>
      <c r="AX585" s="150"/>
      <c r="AY585" s="150"/>
      <c r="AZ585" s="150"/>
      <c r="BA585" s="150"/>
      <c r="BB585" s="131"/>
      <c r="BC585" s="132"/>
      <c r="BD585" s="131"/>
      <c r="BE585" s="153"/>
      <c r="BF585" s="154"/>
      <c r="BG585" s="155"/>
      <c r="BH585" s="155"/>
      <c r="BI585" s="156"/>
      <c r="BJ585" s="156"/>
      <c r="BK585" s="133"/>
      <c r="BM585" s="132"/>
      <c r="BN585" s="131"/>
      <c r="BO585" s="131"/>
      <c r="BP585" s="131"/>
      <c r="BQ585" s="131"/>
      <c r="BR585" s="131"/>
      <c r="BS585" s="131"/>
    </row>
    <row r="586" spans="11:71" ht="20.100000000000001" customHeight="1" x14ac:dyDescent="0.25">
      <c r="K586" s="134">
        <v>17</v>
      </c>
      <c r="L586" s="130">
        <f t="shared" si="32"/>
        <v>-372.92204400235272</v>
      </c>
      <c r="M586" s="149">
        <f t="shared" si="33"/>
        <v>1.8478796128880857E-6</v>
      </c>
      <c r="N586" s="149">
        <f t="shared" si="34"/>
        <v>4.2121032875598028E-5</v>
      </c>
      <c r="O586" s="130">
        <f t="shared" si="35"/>
        <v>1.8478796128880857E-6</v>
      </c>
      <c r="P586" s="130" t="str">
        <f t="shared" si="36"/>
        <v/>
      </c>
      <c r="Q586" s="130" t="str">
        <f t="shared" si="37"/>
        <v/>
      </c>
      <c r="R586" s="130">
        <f t="shared" si="38"/>
        <v>4.2246513548152411E-18</v>
      </c>
      <c r="S586" s="130" t="str">
        <f t="shared" si="39"/>
        <v/>
      </c>
      <c r="T586" s="130" t="str">
        <f t="shared" si="40"/>
        <v/>
      </c>
      <c r="X586" s="134"/>
      <c r="Z586" s="149"/>
      <c r="AA586" s="149"/>
      <c r="AE586" s="151"/>
      <c r="AF586" s="150"/>
      <c r="AK586" s="134">
        <v>17</v>
      </c>
      <c r="AL586" s="130">
        <f t="shared" si="41"/>
        <v>-3.9319999999999999</v>
      </c>
      <c r="AM586" s="149">
        <f t="shared" si="42"/>
        <v>1.7525814911202982E-4</v>
      </c>
      <c r="AN586" s="149">
        <f t="shared" si="43"/>
        <v>4.2121032875598028E-5</v>
      </c>
      <c r="AO586" s="130">
        <f t="shared" si="48"/>
        <v>1.7525814911202982E-4</v>
      </c>
      <c r="AP586" s="130" t="str">
        <f t="shared" si="49"/>
        <v/>
      </c>
      <c r="AQ586" s="130" t="str">
        <f t="shared" si="44"/>
        <v/>
      </c>
      <c r="AR586" s="150">
        <f t="shared" si="45"/>
        <v>0</v>
      </c>
      <c r="AS586" s="150" t="str">
        <f t="shared" si="46"/>
        <v/>
      </c>
      <c r="AT586" s="150" t="str">
        <f t="shared" si="47"/>
        <v/>
      </c>
      <c r="AU586" s="150"/>
      <c r="AV586" s="150"/>
      <c r="AW586" s="150"/>
      <c r="AX586" s="150"/>
      <c r="AY586" s="150"/>
      <c r="AZ586" s="150"/>
      <c r="BA586" s="150"/>
      <c r="BB586" s="131"/>
      <c r="BC586" s="132"/>
      <c r="BD586" s="131"/>
      <c r="BE586" s="153"/>
      <c r="BF586" s="154"/>
      <c r="BG586" s="155"/>
      <c r="BH586" s="155"/>
      <c r="BI586" s="156"/>
      <c r="BJ586" s="156"/>
      <c r="BK586" s="133"/>
      <c r="BM586" s="132"/>
      <c r="BN586" s="131"/>
      <c r="BO586" s="131"/>
      <c r="BP586" s="131"/>
      <c r="BQ586" s="131"/>
      <c r="BR586" s="131"/>
      <c r="BS586" s="131"/>
    </row>
    <row r="587" spans="11:71" ht="20.100000000000001" customHeight="1" x14ac:dyDescent="0.25">
      <c r="K587" s="134">
        <v>18</v>
      </c>
      <c r="L587" s="130">
        <f t="shared" si="32"/>
        <v>-372.54267264528016</v>
      </c>
      <c r="M587" s="149">
        <f t="shared" si="33"/>
        <v>1.8771578040561005E-6</v>
      </c>
      <c r="N587" s="149">
        <f t="shared" si="34"/>
        <v>4.2827605517184159E-5</v>
      </c>
      <c r="O587" s="130">
        <f t="shared" si="35"/>
        <v>1.8771578040561005E-6</v>
      </c>
      <c r="P587" s="130" t="str">
        <f t="shared" si="36"/>
        <v/>
      </c>
      <c r="Q587" s="130" t="str">
        <f t="shared" si="37"/>
        <v/>
      </c>
      <c r="R587" s="130">
        <f t="shared" si="38"/>
        <v>4.3674172286656582E-18</v>
      </c>
      <c r="S587" s="130" t="str">
        <f t="shared" si="39"/>
        <v/>
      </c>
      <c r="T587" s="130" t="str">
        <f t="shared" si="40"/>
        <v/>
      </c>
      <c r="X587" s="134"/>
      <c r="Z587" s="149"/>
      <c r="AA587" s="149"/>
      <c r="AE587" s="151"/>
      <c r="AF587" s="150"/>
      <c r="AK587" s="134">
        <v>18</v>
      </c>
      <c r="AL587" s="130">
        <f t="shared" si="41"/>
        <v>-3.9279999999999999</v>
      </c>
      <c r="AM587" s="149">
        <f t="shared" si="42"/>
        <v>1.7803497589104022E-4</v>
      </c>
      <c r="AN587" s="149">
        <f t="shared" si="43"/>
        <v>4.2827605517184267E-5</v>
      </c>
      <c r="AO587" s="130">
        <f t="shared" si="48"/>
        <v>1.7803497589104022E-4</v>
      </c>
      <c r="AP587" s="130" t="str">
        <f t="shared" si="49"/>
        <v/>
      </c>
      <c r="AQ587" s="130" t="str">
        <f t="shared" si="44"/>
        <v/>
      </c>
      <c r="AR587" s="150">
        <f t="shared" si="45"/>
        <v>0</v>
      </c>
      <c r="AS587" s="150" t="str">
        <f t="shared" si="46"/>
        <v/>
      </c>
      <c r="AT587" s="150" t="str">
        <f t="shared" si="47"/>
        <v/>
      </c>
      <c r="AU587" s="150"/>
      <c r="AV587" s="150"/>
      <c r="AW587" s="150"/>
      <c r="AX587" s="150"/>
      <c r="AY587" s="150"/>
      <c r="AZ587" s="150"/>
      <c r="BA587" s="150"/>
      <c r="BB587" s="131"/>
      <c r="BC587" s="132"/>
      <c r="BD587" s="131"/>
      <c r="BE587" s="153"/>
      <c r="BF587" s="154"/>
      <c r="BG587" s="155"/>
      <c r="BH587" s="155"/>
      <c r="BI587" s="156"/>
      <c r="BJ587" s="156"/>
      <c r="BK587" s="133"/>
      <c r="BM587" s="132"/>
      <c r="BN587" s="131"/>
      <c r="BO587" s="131"/>
      <c r="BP587" s="131"/>
      <c r="BQ587" s="131"/>
      <c r="BR587" s="131"/>
      <c r="BS587" s="131"/>
    </row>
    <row r="588" spans="11:71" ht="20.100000000000001" customHeight="1" x14ac:dyDescent="0.25">
      <c r="K588" s="134">
        <v>19</v>
      </c>
      <c r="L588" s="130">
        <f t="shared" si="32"/>
        <v>-372.16330128820755</v>
      </c>
      <c r="M588" s="149">
        <f t="shared" si="33"/>
        <v>1.9068693748559856E-6</v>
      </c>
      <c r="N588" s="149">
        <f t="shared" si="34"/>
        <v>4.3545367486365296E-5</v>
      </c>
      <c r="O588" s="130">
        <f t="shared" si="35"/>
        <v>1.9068693748559856E-6</v>
      </c>
      <c r="P588" s="130" t="str">
        <f t="shared" si="36"/>
        <v/>
      </c>
      <c r="Q588" s="130" t="str">
        <f t="shared" si="37"/>
        <v/>
      </c>
      <c r="R588" s="130">
        <f t="shared" si="38"/>
        <v>4.514935425526826E-18</v>
      </c>
      <c r="S588" s="130" t="str">
        <f t="shared" si="39"/>
        <v/>
      </c>
      <c r="T588" s="130" t="str">
        <f t="shared" si="40"/>
        <v/>
      </c>
      <c r="X588" s="134"/>
      <c r="Z588" s="149"/>
      <c r="AA588" s="149"/>
      <c r="AE588" s="151"/>
      <c r="AF588" s="150"/>
      <c r="AK588" s="134">
        <v>19</v>
      </c>
      <c r="AL588" s="130">
        <f t="shared" si="41"/>
        <v>-3.9239999999999999</v>
      </c>
      <c r="AM588" s="149">
        <f t="shared" si="42"/>
        <v>1.8085290562481758E-4</v>
      </c>
      <c r="AN588" s="149">
        <f t="shared" si="43"/>
        <v>4.3545367486365296E-5</v>
      </c>
      <c r="AO588" s="130">
        <f t="shared" si="48"/>
        <v>1.8085290562481758E-4</v>
      </c>
      <c r="AP588" s="130" t="str">
        <f t="shared" si="49"/>
        <v/>
      </c>
      <c r="AQ588" s="130" t="str">
        <f t="shared" si="44"/>
        <v/>
      </c>
      <c r="AR588" s="150">
        <f t="shared" si="45"/>
        <v>0</v>
      </c>
      <c r="AS588" s="150" t="str">
        <f t="shared" si="46"/>
        <v/>
      </c>
      <c r="AT588" s="150" t="str">
        <f t="shared" si="47"/>
        <v/>
      </c>
      <c r="AU588" s="150"/>
      <c r="AV588" s="150"/>
      <c r="AW588" s="150"/>
      <c r="AX588" s="150"/>
      <c r="AY588" s="150"/>
      <c r="AZ588" s="150"/>
      <c r="BA588" s="150"/>
      <c r="BB588" s="131"/>
      <c r="BC588" s="132"/>
      <c r="BD588" s="131"/>
      <c r="BE588" s="153"/>
      <c r="BF588" s="154"/>
      <c r="BG588" s="155"/>
      <c r="BH588" s="155"/>
      <c r="BI588" s="156"/>
      <c r="BJ588" s="156"/>
      <c r="BK588" s="133"/>
      <c r="BM588" s="132"/>
      <c r="BN588" s="131"/>
      <c r="BO588" s="131"/>
      <c r="BP588" s="131"/>
      <c r="BQ588" s="131"/>
      <c r="BR588" s="131"/>
      <c r="BS588" s="131"/>
    </row>
    <row r="589" spans="11:71" ht="20.100000000000001" customHeight="1" x14ac:dyDescent="0.25">
      <c r="K589" s="134">
        <v>20</v>
      </c>
      <c r="L589" s="130">
        <f t="shared" si="32"/>
        <v>-371.78392993113499</v>
      </c>
      <c r="M589" s="149">
        <f t="shared" si="33"/>
        <v>1.9370202265144261E-6</v>
      </c>
      <c r="N589" s="149">
        <f t="shared" si="34"/>
        <v>4.4274484312070628E-5</v>
      </c>
      <c r="O589" s="130">
        <f t="shared" si="35"/>
        <v>1.9370202265144261E-6</v>
      </c>
      <c r="P589" s="130" t="str">
        <f t="shared" si="36"/>
        <v/>
      </c>
      <c r="Q589" s="130" t="str">
        <f t="shared" si="37"/>
        <v/>
      </c>
      <c r="R589" s="130">
        <f t="shared" si="38"/>
        <v>4.6673616642859802E-18</v>
      </c>
      <c r="S589" s="130" t="str">
        <f t="shared" si="39"/>
        <v/>
      </c>
      <c r="T589" s="130" t="str">
        <f t="shared" si="40"/>
        <v/>
      </c>
      <c r="X589" s="134"/>
      <c r="Z589" s="149"/>
      <c r="AA589" s="149"/>
      <c r="AE589" s="151"/>
      <c r="AF589" s="150"/>
      <c r="AK589" s="134">
        <v>20</v>
      </c>
      <c r="AL589" s="130">
        <f t="shared" si="41"/>
        <v>-3.92</v>
      </c>
      <c r="AM589" s="149">
        <f t="shared" si="42"/>
        <v>1.8371249800245711E-4</v>
      </c>
      <c r="AN589" s="149">
        <f t="shared" si="43"/>
        <v>4.4274484312070743E-5</v>
      </c>
      <c r="AO589" s="130">
        <f t="shared" si="48"/>
        <v>1.8371249800245711E-4</v>
      </c>
      <c r="AP589" s="130" t="str">
        <f t="shared" si="49"/>
        <v/>
      </c>
      <c r="AQ589" s="130" t="str">
        <f t="shared" si="44"/>
        <v/>
      </c>
      <c r="AR589" s="150">
        <f t="shared" si="45"/>
        <v>0</v>
      </c>
      <c r="AS589" s="150" t="str">
        <f t="shared" si="46"/>
        <v/>
      </c>
      <c r="AT589" s="150" t="str">
        <f t="shared" si="47"/>
        <v/>
      </c>
      <c r="AU589" s="150"/>
      <c r="AV589" s="150"/>
      <c r="AW589" s="150"/>
      <c r="AX589" s="150"/>
      <c r="AY589" s="150"/>
      <c r="AZ589" s="150"/>
      <c r="BA589" s="150"/>
      <c r="BB589" s="131"/>
      <c r="BC589" s="132"/>
      <c r="BD589" s="131"/>
      <c r="BE589" s="153"/>
      <c r="BF589" s="154"/>
      <c r="BG589" s="155"/>
      <c r="BH589" s="155"/>
      <c r="BI589" s="156"/>
      <c r="BJ589" s="156"/>
      <c r="BK589" s="133"/>
      <c r="BN589" s="130">
        <v>0</v>
      </c>
      <c r="BP589" s="130" t="s">
        <v>69</v>
      </c>
      <c r="BQ589" s="130">
        <v>5000</v>
      </c>
      <c r="BS589" s="130" t="s">
        <v>71</v>
      </c>
    </row>
    <row r="590" spans="11:71" ht="20.100000000000001" customHeight="1" x14ac:dyDescent="0.25">
      <c r="K590" s="134">
        <v>21</v>
      </c>
      <c r="L590" s="130">
        <f t="shared" si="32"/>
        <v>-371.40455857406238</v>
      </c>
      <c r="M590" s="149">
        <f t="shared" si="33"/>
        <v>1.9676163323625165E-6</v>
      </c>
      <c r="N590" s="149">
        <f t="shared" si="34"/>
        <v>4.5015123775639825E-5</v>
      </c>
      <c r="O590" s="130">
        <f t="shared" si="35"/>
        <v>1.9676163323625165E-6</v>
      </c>
      <c r="P590" s="130" t="str">
        <f t="shared" si="36"/>
        <v/>
      </c>
      <c r="Q590" s="130" t="str">
        <f t="shared" si="37"/>
        <v/>
      </c>
      <c r="R590" s="130">
        <f t="shared" si="38"/>
        <v>4.8248566826964248E-18</v>
      </c>
      <c r="S590" s="130" t="str">
        <f t="shared" si="39"/>
        <v/>
      </c>
      <c r="T590" s="130" t="str">
        <f t="shared" si="40"/>
        <v/>
      </c>
      <c r="X590" s="134"/>
      <c r="Z590" s="149"/>
      <c r="AA590" s="149"/>
      <c r="AE590" s="151"/>
      <c r="AF590" s="150"/>
      <c r="AK590" s="134">
        <v>21</v>
      </c>
      <c r="AL590" s="130">
        <f t="shared" si="41"/>
        <v>-3.9159999999999999</v>
      </c>
      <c r="AM590" s="149">
        <f t="shared" si="42"/>
        <v>1.8661431955163842E-4</v>
      </c>
      <c r="AN590" s="149">
        <f t="shared" si="43"/>
        <v>4.5015123775639825E-5</v>
      </c>
      <c r="AO590" s="130">
        <f t="shared" si="48"/>
        <v>1.8661431955163842E-4</v>
      </c>
      <c r="AP590" s="130" t="str">
        <f t="shared" si="49"/>
        <v/>
      </c>
      <c r="AQ590" s="130" t="str">
        <f t="shared" si="44"/>
        <v/>
      </c>
      <c r="AR590" s="150">
        <f t="shared" si="45"/>
        <v>0</v>
      </c>
      <c r="AS590" s="150" t="str">
        <f t="shared" si="46"/>
        <v/>
      </c>
      <c r="AT590" s="150" t="str">
        <f t="shared" si="47"/>
        <v/>
      </c>
      <c r="AU590" s="150"/>
      <c r="AV590" s="150"/>
      <c r="AW590" s="150"/>
      <c r="AX590" s="150"/>
      <c r="AY590" s="150"/>
      <c r="AZ590" s="150"/>
      <c r="BA590" s="150"/>
      <c r="BB590" s="131"/>
      <c r="BC590" s="132"/>
      <c r="BD590" s="131"/>
      <c r="BE590" s="153"/>
      <c r="BF590" s="154"/>
      <c r="BG590" s="155"/>
      <c r="BH590" s="155"/>
      <c r="BI590" s="156"/>
      <c r="BJ590" s="156"/>
      <c r="BK590" s="133"/>
      <c r="BN590" s="130">
        <v>32</v>
      </c>
      <c r="BP590" s="130" t="s">
        <v>67</v>
      </c>
      <c r="BQ590" s="157">
        <f>(BN590-BN589)/BQ589</f>
        <v>6.4000000000000003E-3</v>
      </c>
      <c r="BS590" s="130" t="s">
        <v>72</v>
      </c>
    </row>
    <row r="591" spans="11:71" ht="20.100000000000001" customHeight="1" x14ac:dyDescent="0.25">
      <c r="K591" s="134">
        <v>22</v>
      </c>
      <c r="L591" s="130">
        <f t="shared" si="32"/>
        <v>-371.02518721698982</v>
      </c>
      <c r="M591" s="149">
        <f t="shared" si="33"/>
        <v>1.9986637385905094E-6</v>
      </c>
      <c r="N591" s="149">
        <f t="shared" si="34"/>
        <v>4.5767455938319201E-5</v>
      </c>
      <c r="O591" s="130">
        <f t="shared" si="35"/>
        <v>1.9986637385905094E-6</v>
      </c>
      <c r="P591" s="130" t="str">
        <f t="shared" si="36"/>
        <v/>
      </c>
      <c r="Q591" s="130" t="str">
        <f t="shared" si="37"/>
        <v/>
      </c>
      <c r="R591" s="130">
        <f t="shared" si="38"/>
        <v>4.9875863963563497E-18</v>
      </c>
      <c r="S591" s="130" t="str">
        <f t="shared" si="39"/>
        <v/>
      </c>
      <c r="T591" s="130" t="str">
        <f t="shared" si="40"/>
        <v/>
      </c>
      <c r="X591" s="134"/>
      <c r="Z591" s="149"/>
      <c r="AA591" s="149"/>
      <c r="AE591" s="151"/>
      <c r="AF591" s="150"/>
      <c r="AK591" s="134">
        <v>22</v>
      </c>
      <c r="AL591" s="130">
        <f t="shared" si="41"/>
        <v>-3.9119999999999999</v>
      </c>
      <c r="AM591" s="149">
        <f t="shared" si="42"/>
        <v>1.8955894371021315E-4</v>
      </c>
      <c r="AN591" s="149">
        <f t="shared" si="43"/>
        <v>4.5767455938319316E-5</v>
      </c>
      <c r="AO591" s="130">
        <f t="shared" si="48"/>
        <v>1.8955894371021315E-4</v>
      </c>
      <c r="AP591" s="130" t="str">
        <f t="shared" si="49"/>
        <v/>
      </c>
      <c r="AQ591" s="130" t="str">
        <f t="shared" si="44"/>
        <v/>
      </c>
      <c r="AR591" s="150">
        <f t="shared" si="45"/>
        <v>0</v>
      </c>
      <c r="AS591" s="150" t="str">
        <f t="shared" si="46"/>
        <v/>
      </c>
      <c r="AT591" s="150" t="str">
        <f t="shared" si="47"/>
        <v/>
      </c>
      <c r="AU591" s="150"/>
      <c r="AV591" s="150"/>
      <c r="AW591" s="150"/>
      <c r="AX591" s="150"/>
      <c r="AY591" s="150"/>
      <c r="AZ591" s="150"/>
      <c r="BA591" s="150"/>
      <c r="BB591" s="131"/>
      <c r="BC591" s="132"/>
      <c r="BD591" s="131"/>
      <c r="BE591" s="153"/>
      <c r="BF591" s="154"/>
      <c r="BG591" s="155"/>
      <c r="BH591" s="155"/>
      <c r="BI591" s="156"/>
      <c r="BJ591" s="156"/>
      <c r="BK591" s="133"/>
    </row>
    <row r="592" spans="11:71" ht="20.100000000000001" customHeight="1" x14ac:dyDescent="0.25">
      <c r="K592" s="134">
        <v>23</v>
      </c>
      <c r="L592" s="130">
        <f t="shared" si="32"/>
        <v>-370.64581585991721</v>
      </c>
      <c r="M592" s="149">
        <f t="shared" si="33"/>
        <v>2.0301685650086951E-6</v>
      </c>
      <c r="N592" s="149">
        <f t="shared" si="34"/>
        <v>4.6531653169047453E-5</v>
      </c>
      <c r="O592" s="130">
        <f t="shared" si="35"/>
        <v>2.0301685650086951E-6</v>
      </c>
      <c r="P592" s="130" t="str">
        <f t="shared" si="36"/>
        <v/>
      </c>
      <c r="Q592" s="130" t="str">
        <f t="shared" si="37"/>
        <v/>
      </c>
      <c r="R592" s="130">
        <f t="shared" si="38"/>
        <v>5.1557220626317443E-18</v>
      </c>
      <c r="S592" s="130" t="str">
        <f t="shared" si="39"/>
        <v/>
      </c>
      <c r="T592" s="130" t="str">
        <f t="shared" si="40"/>
        <v/>
      </c>
      <c r="X592" s="134"/>
      <c r="Z592" s="149"/>
      <c r="AA592" s="149"/>
      <c r="AE592" s="151"/>
      <c r="AF592" s="150"/>
      <c r="AK592" s="134">
        <v>23</v>
      </c>
      <c r="AL592" s="130">
        <f t="shared" si="41"/>
        <v>-3.9079999999999999</v>
      </c>
      <c r="AM592" s="149">
        <f t="shared" si="42"/>
        <v>1.9254695089836367E-4</v>
      </c>
      <c r="AN592" s="149">
        <f t="shared" si="43"/>
        <v>4.6531653169047453E-5</v>
      </c>
      <c r="AO592" s="130">
        <f t="shared" si="48"/>
        <v>1.9254695089836367E-4</v>
      </c>
      <c r="AP592" s="130" t="str">
        <f t="shared" si="49"/>
        <v/>
      </c>
      <c r="AQ592" s="130" t="str">
        <f t="shared" si="44"/>
        <v/>
      </c>
      <c r="AR592" s="150">
        <f t="shared" si="45"/>
        <v>0</v>
      </c>
      <c r="AS592" s="150" t="str">
        <f t="shared" si="46"/>
        <v/>
      </c>
      <c r="AT592" s="150" t="str">
        <f t="shared" si="47"/>
        <v/>
      </c>
      <c r="AU592" s="150"/>
      <c r="AV592" s="150"/>
      <c r="AW592" s="150"/>
      <c r="AX592" s="150"/>
      <c r="AY592" s="150"/>
      <c r="AZ592" s="150"/>
      <c r="BA592" s="150"/>
      <c r="BB592" s="131"/>
      <c r="BC592" s="132"/>
      <c r="BD592" s="131"/>
      <c r="BE592" s="153"/>
      <c r="BF592" s="154"/>
      <c r="BG592" s="155"/>
      <c r="BH592" s="155"/>
      <c r="BI592" s="156"/>
      <c r="BJ592" s="156"/>
      <c r="BM592" s="130" t="s">
        <v>338</v>
      </c>
      <c r="BN592" s="130" t="s">
        <v>104</v>
      </c>
      <c r="BO592" s="130" t="s">
        <v>339</v>
      </c>
      <c r="BP592" s="130" t="s">
        <v>343</v>
      </c>
      <c r="BQ592" s="130" t="s">
        <v>342</v>
      </c>
      <c r="BR592" s="130" t="s">
        <v>344</v>
      </c>
    </row>
    <row r="593" spans="11:70" ht="20.100000000000001" customHeight="1" x14ac:dyDescent="0.25">
      <c r="K593" s="134">
        <v>24</v>
      </c>
      <c r="L593" s="130">
        <f t="shared" si="32"/>
        <v>-370.26644450284465</v>
      </c>
      <c r="M593" s="149">
        <f t="shared" si="33"/>
        <v>2.0621370058142612E-6</v>
      </c>
      <c r="N593" s="149">
        <f t="shared" si="34"/>
        <v>4.7307890172529106E-5</v>
      </c>
      <c r="O593" s="130">
        <f t="shared" si="35"/>
        <v>2.0621370058142612E-6</v>
      </c>
      <c r="P593" s="130" t="str">
        <f t="shared" si="36"/>
        <v/>
      </c>
      <c r="Q593" s="130" t="str">
        <f t="shared" si="37"/>
        <v/>
      </c>
      <c r="R593" s="130">
        <f t="shared" si="38"/>
        <v>5.3294404496749981E-18</v>
      </c>
      <c r="S593" s="130" t="str">
        <f t="shared" si="39"/>
        <v/>
      </c>
      <c r="T593" s="130" t="str">
        <f t="shared" si="40"/>
        <v/>
      </c>
      <c r="X593" s="134"/>
      <c r="Z593" s="149"/>
      <c r="AA593" s="149"/>
      <c r="AE593" s="151"/>
      <c r="AF593" s="150"/>
      <c r="AK593" s="134">
        <v>24</v>
      </c>
      <c r="AL593" s="130">
        <f t="shared" si="41"/>
        <v>-3.9039999999999999</v>
      </c>
      <c r="AM593" s="149">
        <f t="shared" si="42"/>
        <v>1.9557892859133955E-4</v>
      </c>
      <c r="AN593" s="149">
        <f t="shared" si="43"/>
        <v>4.7307890172529228E-5</v>
      </c>
      <c r="AO593" s="130">
        <f t="shared" si="48"/>
        <v>1.9557892859133955E-4</v>
      </c>
      <c r="AP593" s="130" t="str">
        <f t="shared" si="49"/>
        <v/>
      </c>
      <c r="AQ593" s="130" t="str">
        <f t="shared" si="44"/>
        <v/>
      </c>
      <c r="AR593" s="150">
        <f t="shared" si="45"/>
        <v>0</v>
      </c>
      <c r="AS593" s="150" t="str">
        <f t="shared" si="46"/>
        <v/>
      </c>
      <c r="AT593" s="150" t="str">
        <f t="shared" si="47"/>
        <v/>
      </c>
      <c r="AU593" s="150"/>
      <c r="AV593" s="150"/>
      <c r="AW593" s="150"/>
      <c r="AX593" s="150"/>
      <c r="AY593" s="150"/>
      <c r="AZ593" s="150"/>
      <c r="BA593" s="150"/>
      <c r="BB593" s="131"/>
      <c r="BC593" s="132"/>
      <c r="BD593" s="131"/>
      <c r="BE593" s="153"/>
      <c r="BF593" s="154"/>
      <c r="BG593" s="155"/>
      <c r="BH593" s="155"/>
      <c r="BI593" s="156"/>
      <c r="BJ593" s="156"/>
      <c r="BM593" s="134">
        <v>1</v>
      </c>
      <c r="BN593" s="157">
        <v>0</v>
      </c>
      <c r="BO593" s="158">
        <f>_xlfn.CHISQ.DIST.RT(BN593,7)</f>
        <v>1</v>
      </c>
      <c r="BP593" s="159">
        <f>BO593-BO594</f>
        <v>1.5896439720108901E-10</v>
      </c>
      <c r="BQ593" s="160" t="str">
        <f>IF($BO593&lt;(1-$BK$597),$BP593,"")</f>
        <v/>
      </c>
      <c r="BR593" s="160" t="str">
        <f t="shared" ref="BR593:BR656" si="50">IF($BO593&lt;(1-$BK$605),$BP593,"")</f>
        <v/>
      </c>
    </row>
    <row r="594" spans="11:70" ht="20.100000000000001" customHeight="1" x14ac:dyDescent="0.25">
      <c r="K594" s="134">
        <v>25</v>
      </c>
      <c r="L594" s="130">
        <f t="shared" si="32"/>
        <v>-369.88707314577204</v>
      </c>
      <c r="M594" s="149">
        <f t="shared" si="33"/>
        <v>2.0945753303643651E-6</v>
      </c>
      <c r="N594" s="149">
        <f t="shared" si="34"/>
        <v>4.8096344017602614E-5</v>
      </c>
      <c r="O594" s="130">
        <f t="shared" si="35"/>
        <v>2.0945753303643651E-6</v>
      </c>
      <c r="P594" s="130" t="str">
        <f t="shared" si="36"/>
        <v/>
      </c>
      <c r="Q594" s="130" t="str">
        <f t="shared" si="37"/>
        <v/>
      </c>
      <c r="R594" s="130">
        <f t="shared" si="38"/>
        <v>5.5089240106946272E-18</v>
      </c>
      <c r="S594" s="130" t="str">
        <f t="shared" si="39"/>
        <v/>
      </c>
      <c r="T594" s="130" t="str">
        <f t="shared" si="40"/>
        <v/>
      </c>
      <c r="X594" s="134"/>
      <c r="Z594" s="149"/>
      <c r="AA594" s="149"/>
      <c r="AE594" s="151"/>
      <c r="AF594" s="150"/>
      <c r="AK594" s="134">
        <v>25</v>
      </c>
      <c r="AL594" s="130">
        <f t="shared" si="41"/>
        <v>-3.9</v>
      </c>
      <c r="AM594" s="149">
        <f t="shared" si="42"/>
        <v>1.9865547139277272E-4</v>
      </c>
      <c r="AN594" s="149">
        <f t="shared" si="43"/>
        <v>4.8096344017602614E-5</v>
      </c>
      <c r="AO594" s="130">
        <f t="shared" si="48"/>
        <v>1.9865547139277272E-4</v>
      </c>
      <c r="AP594" s="130" t="str">
        <f t="shared" si="49"/>
        <v/>
      </c>
      <c r="AQ594" s="130" t="str">
        <f t="shared" si="44"/>
        <v/>
      </c>
      <c r="AR594" s="150">
        <f t="shared" si="45"/>
        <v>0</v>
      </c>
      <c r="AS594" s="150" t="str">
        <f t="shared" si="46"/>
        <v/>
      </c>
      <c r="AT594" s="150" t="str">
        <f t="shared" si="47"/>
        <v/>
      </c>
      <c r="AU594" s="150"/>
      <c r="AV594" s="150"/>
      <c r="AW594" s="150"/>
      <c r="AX594" s="150"/>
      <c r="AY594" s="150"/>
      <c r="AZ594" s="150"/>
      <c r="BA594" s="150"/>
      <c r="BB594" s="131"/>
      <c r="BC594" s="132"/>
      <c r="BD594" s="131"/>
      <c r="BE594" s="153"/>
      <c r="BF594" s="154"/>
      <c r="BG594" s="155"/>
      <c r="BH594" s="155"/>
      <c r="BI594" s="156"/>
      <c r="BJ594" s="156"/>
      <c r="BK594" s="136" t="s">
        <v>336</v>
      </c>
      <c r="BM594" s="134">
        <v>2</v>
      </c>
      <c r="BN594" s="157">
        <f t="shared" ref="BN594:BN657" si="51">BN593+$BQ$590</f>
        <v>6.4000000000000003E-3</v>
      </c>
      <c r="BO594" s="158">
        <f t="shared" ref="BO594:BO657" si="52">_xlfn.CHISQ.DIST.RT(BN594,7)</f>
        <v>0.9999999998410356</v>
      </c>
      <c r="BP594" s="159">
        <f t="shared" ref="BP594:BP657" si="53">BO594-BO595</f>
        <v>1.6350425458000473E-9</v>
      </c>
      <c r="BQ594" s="160" t="str">
        <f t="shared" ref="BQ594:BQ657" si="54">IF(BO594&lt;(1-$BK$597),BP594,"")</f>
        <v/>
      </c>
      <c r="BR594" s="160" t="str">
        <f t="shared" si="50"/>
        <v/>
      </c>
    </row>
    <row r="595" spans="11:70" ht="20.100000000000001" customHeight="1" x14ac:dyDescent="0.25">
      <c r="K595" s="134">
        <v>26</v>
      </c>
      <c r="L595" s="130">
        <f t="shared" si="32"/>
        <v>-369.50770178869948</v>
      </c>
      <c r="M595" s="149">
        <f t="shared" si="33"/>
        <v>2.1274898839551988E-6</v>
      </c>
      <c r="N595" s="149">
        <f t="shared" si="34"/>
        <v>4.8897194165900415E-5</v>
      </c>
      <c r="O595" s="130">
        <f t="shared" si="35"/>
        <v>2.1274898839551988E-6</v>
      </c>
      <c r="P595" s="130" t="str">
        <f t="shared" si="36"/>
        <v/>
      </c>
      <c r="Q595" s="130" t="str">
        <f t="shared" si="37"/>
        <v/>
      </c>
      <c r="R595" s="130">
        <f t="shared" si="38"/>
        <v>5.6943610636351513E-18</v>
      </c>
      <c r="S595" s="130" t="str">
        <f t="shared" si="39"/>
        <v/>
      </c>
      <c r="T595" s="130" t="str">
        <f t="shared" si="40"/>
        <v/>
      </c>
      <c r="X595" s="134"/>
      <c r="Z595" s="149"/>
      <c r="AA595" s="149"/>
      <c r="AE595" s="151"/>
      <c r="AF595" s="150"/>
      <c r="AK595" s="134">
        <v>26</v>
      </c>
      <c r="AL595" s="130">
        <f t="shared" si="41"/>
        <v>-3.8959999999999999</v>
      </c>
      <c r="AM595" s="149">
        <f t="shared" si="42"/>
        <v>2.0177718110857127E-4</v>
      </c>
      <c r="AN595" s="149">
        <f t="shared" si="43"/>
        <v>4.8897194165900415E-5</v>
      </c>
      <c r="AO595" s="130">
        <f t="shared" si="48"/>
        <v>2.0177718110857127E-4</v>
      </c>
      <c r="AP595" s="130" t="str">
        <f t="shared" si="49"/>
        <v/>
      </c>
      <c r="AQ595" s="130" t="str">
        <f t="shared" si="44"/>
        <v/>
      </c>
      <c r="AR595" s="150">
        <f t="shared" si="45"/>
        <v>0</v>
      </c>
      <c r="AS595" s="150" t="str">
        <f t="shared" si="46"/>
        <v/>
      </c>
      <c r="AT595" s="150" t="str">
        <f t="shared" si="47"/>
        <v/>
      </c>
      <c r="AU595" s="150"/>
      <c r="AV595" s="150"/>
      <c r="AW595" s="150"/>
      <c r="AX595" s="150"/>
      <c r="AY595" s="150"/>
      <c r="AZ595" s="150"/>
      <c r="BA595" s="150"/>
      <c r="BB595" s="131"/>
      <c r="BC595" s="132"/>
      <c r="BD595" s="131"/>
      <c r="BE595" s="153"/>
      <c r="BF595" s="154"/>
      <c r="BG595" s="155"/>
      <c r="BH595" s="155"/>
      <c r="BI595" s="156"/>
      <c r="BJ595" s="156"/>
      <c r="BK595" s="161">
        <v>0.05</v>
      </c>
      <c r="BM595" s="134">
        <v>3</v>
      </c>
      <c r="BN595" s="157">
        <f t="shared" si="51"/>
        <v>1.2800000000000001E-2</v>
      </c>
      <c r="BO595" s="158">
        <f t="shared" si="52"/>
        <v>0.99999999820599306</v>
      </c>
      <c r="BP595" s="159">
        <f t="shared" si="53"/>
        <v>5.6031180806215275E-9</v>
      </c>
      <c r="BQ595" s="160" t="str">
        <f t="shared" si="54"/>
        <v/>
      </c>
      <c r="BR595" s="160" t="str">
        <f t="shared" si="50"/>
        <v/>
      </c>
    </row>
    <row r="596" spans="11:70" ht="20.100000000000001" customHeight="1" x14ac:dyDescent="0.25">
      <c r="K596" s="134">
        <v>27</v>
      </c>
      <c r="L596" s="130">
        <f t="shared" si="32"/>
        <v>-369.12833043162686</v>
      </c>
      <c r="M596" s="149">
        <f t="shared" si="33"/>
        <v>2.1608870886073223E-6</v>
      </c>
      <c r="N596" s="149">
        <f t="shared" si="34"/>
        <v>4.9710622500807219E-5</v>
      </c>
      <c r="O596" s="130">
        <f t="shared" si="35"/>
        <v>2.1608870886073223E-6</v>
      </c>
      <c r="P596" s="130" t="str">
        <f t="shared" si="36"/>
        <v/>
      </c>
      <c r="Q596" s="130" t="str">
        <f t="shared" si="37"/>
        <v/>
      </c>
      <c r="R596" s="130">
        <f t="shared" si="38"/>
        <v>5.8859459764338585E-18</v>
      </c>
      <c r="S596" s="130" t="str">
        <f t="shared" si="39"/>
        <v/>
      </c>
      <c r="T596" s="130" t="str">
        <f t="shared" si="40"/>
        <v/>
      </c>
      <c r="X596" s="134"/>
      <c r="Z596" s="149"/>
      <c r="AA596" s="149"/>
      <c r="AE596" s="151"/>
      <c r="AF596" s="150"/>
      <c r="AK596" s="134">
        <v>27</v>
      </c>
      <c r="AL596" s="130">
        <f t="shared" si="41"/>
        <v>-3.8919999999999999</v>
      </c>
      <c r="AM596" s="149">
        <f t="shared" si="42"/>
        <v>2.049446668213977E-4</v>
      </c>
      <c r="AN596" s="149">
        <f t="shared" si="43"/>
        <v>4.9710622500807219E-5</v>
      </c>
      <c r="AO596" s="130">
        <f t="shared" si="48"/>
        <v>2.049446668213977E-4</v>
      </c>
      <c r="AP596" s="130" t="str">
        <f t="shared" si="49"/>
        <v/>
      </c>
      <c r="AQ596" s="130" t="str">
        <f t="shared" si="44"/>
        <v/>
      </c>
      <c r="AR596" s="150">
        <f t="shared" si="45"/>
        <v>0</v>
      </c>
      <c r="AS596" s="150" t="str">
        <f t="shared" si="46"/>
        <v/>
      </c>
      <c r="AT596" s="150" t="str">
        <f t="shared" si="47"/>
        <v/>
      </c>
      <c r="AU596" s="150"/>
      <c r="AV596" s="150"/>
      <c r="AW596" s="150"/>
      <c r="AX596" s="150"/>
      <c r="AY596" s="150"/>
      <c r="AZ596" s="150"/>
      <c r="BA596" s="150"/>
      <c r="BB596" s="131"/>
      <c r="BC596" s="132"/>
      <c r="BD596" s="131"/>
      <c r="BE596" s="153"/>
      <c r="BF596" s="154"/>
      <c r="BG596" s="155"/>
      <c r="BH596" s="155"/>
      <c r="BI596" s="156"/>
      <c r="BJ596" s="156"/>
      <c r="BK596" s="136" t="s">
        <v>337</v>
      </c>
      <c r="BM596" s="134">
        <v>4</v>
      </c>
      <c r="BN596" s="157">
        <f t="shared" si="51"/>
        <v>1.9200000000000002E-2</v>
      </c>
      <c r="BO596" s="158">
        <f t="shared" si="52"/>
        <v>0.99999999260287498</v>
      </c>
      <c r="BP596" s="159">
        <f t="shared" si="53"/>
        <v>1.2799003079599913E-8</v>
      </c>
      <c r="BQ596" s="160" t="str">
        <f t="shared" si="54"/>
        <v/>
      </c>
      <c r="BR596" s="160" t="str">
        <f t="shared" si="50"/>
        <v/>
      </c>
    </row>
    <row r="597" spans="11:70" ht="20.100000000000001" customHeight="1" x14ac:dyDescent="0.25">
      <c r="K597" s="134">
        <v>28</v>
      </c>
      <c r="L597" s="130">
        <f t="shared" si="32"/>
        <v>-368.74895907455425</v>
      </c>
      <c r="M597" s="149">
        <f t="shared" si="33"/>
        <v>2.1947734438570314E-6</v>
      </c>
      <c r="N597" s="149">
        <f t="shared" si="34"/>
        <v>5.053681335671687E-5</v>
      </c>
      <c r="O597" s="130">
        <f t="shared" si="35"/>
        <v>2.1947734438570314E-6</v>
      </c>
      <c r="P597" s="130" t="str">
        <f t="shared" si="36"/>
        <v/>
      </c>
      <c r="Q597" s="130" t="str">
        <f t="shared" si="37"/>
        <v/>
      </c>
      <c r="R597" s="130">
        <f t="shared" si="38"/>
        <v>6.0838793580217091E-18</v>
      </c>
      <c r="S597" s="130" t="str">
        <f t="shared" si="39"/>
        <v/>
      </c>
      <c r="T597" s="130" t="str">
        <f t="shared" si="40"/>
        <v/>
      </c>
      <c r="X597" s="134"/>
      <c r="Z597" s="149"/>
      <c r="AA597" s="149"/>
      <c r="AE597" s="151"/>
      <c r="AF597" s="150"/>
      <c r="AK597" s="134">
        <v>28</v>
      </c>
      <c r="AL597" s="130">
        <f t="shared" si="41"/>
        <v>-3.8879999999999999</v>
      </c>
      <c r="AM597" s="149">
        <f t="shared" si="42"/>
        <v>2.0815854496572918E-4</v>
      </c>
      <c r="AN597" s="149">
        <f t="shared" si="43"/>
        <v>5.053681335671687E-5</v>
      </c>
      <c r="AO597" s="130">
        <f t="shared" si="48"/>
        <v>2.0815854496572918E-4</v>
      </c>
      <c r="AP597" s="130" t="str">
        <f t="shared" si="49"/>
        <v/>
      </c>
      <c r="AQ597" s="130" t="str">
        <f t="shared" si="44"/>
        <v/>
      </c>
      <c r="AR597" s="150">
        <f t="shared" si="45"/>
        <v>0</v>
      </c>
      <c r="AS597" s="150" t="str">
        <f t="shared" si="46"/>
        <v/>
      </c>
      <c r="AT597" s="150" t="str">
        <f t="shared" si="47"/>
        <v/>
      </c>
      <c r="AU597" s="150"/>
      <c r="AV597" s="150"/>
      <c r="AW597" s="150"/>
      <c r="AX597" s="150"/>
      <c r="AY597" s="150"/>
      <c r="AZ597" s="150"/>
      <c r="BA597" s="150"/>
      <c r="BB597" s="131"/>
      <c r="BC597" s="132"/>
      <c r="BD597" s="131"/>
      <c r="BE597" s="153"/>
      <c r="BF597" s="154"/>
      <c r="BG597" s="155"/>
      <c r="BH597" s="155"/>
      <c r="BI597" s="156"/>
      <c r="BJ597" s="156"/>
      <c r="BK597" s="161">
        <f>1-BK595</f>
        <v>0.95</v>
      </c>
      <c r="BM597" s="134">
        <v>5</v>
      </c>
      <c r="BN597" s="157">
        <f t="shared" si="51"/>
        <v>2.5600000000000001E-2</v>
      </c>
      <c r="BO597" s="158">
        <f t="shared" si="52"/>
        <v>0.9999999798038719</v>
      </c>
      <c r="BP597" s="159">
        <f t="shared" si="53"/>
        <v>2.3795788228753167E-8</v>
      </c>
      <c r="BQ597" s="160" t="str">
        <f t="shared" si="54"/>
        <v/>
      </c>
      <c r="BR597" s="160" t="str">
        <f t="shared" si="50"/>
        <v/>
      </c>
    </row>
    <row r="598" spans="11:70" ht="20.100000000000001" customHeight="1" x14ac:dyDescent="0.25">
      <c r="K598" s="134">
        <v>29</v>
      </c>
      <c r="L598" s="130">
        <f t="shared" si="32"/>
        <v>-368.36958771748169</v>
      </c>
      <c r="M598" s="149">
        <f t="shared" si="33"/>
        <v>2.2291555275540154E-6</v>
      </c>
      <c r="N598" s="149">
        <f t="shared" si="34"/>
        <v>5.1375953548590872E-5</v>
      </c>
      <c r="O598" s="130">
        <f t="shared" si="35"/>
        <v>2.2291555275540154E-6</v>
      </c>
      <c r="P598" s="130" t="str">
        <f t="shared" si="36"/>
        <v/>
      </c>
      <c r="Q598" s="130" t="str">
        <f t="shared" si="37"/>
        <v/>
      </c>
      <c r="R598" s="130">
        <f t="shared" si="38"/>
        <v>6.2883682552445061E-18</v>
      </c>
      <c r="S598" s="130" t="str">
        <f t="shared" si="39"/>
        <v/>
      </c>
      <c r="T598" s="130" t="str">
        <f t="shared" si="40"/>
        <v/>
      </c>
      <c r="X598" s="134"/>
      <c r="Z598" s="149"/>
      <c r="AA598" s="149"/>
      <c r="AE598" s="151"/>
      <c r="AF598" s="150"/>
      <c r="AK598" s="134">
        <v>29</v>
      </c>
      <c r="AL598" s="130">
        <f t="shared" si="41"/>
        <v>-3.8839999999999999</v>
      </c>
      <c r="AM598" s="149">
        <f t="shared" si="42"/>
        <v>2.1141943940350616E-4</v>
      </c>
      <c r="AN598" s="149">
        <f t="shared" si="43"/>
        <v>5.1375953548590872E-5</v>
      </c>
      <c r="AO598" s="130">
        <f t="shared" si="48"/>
        <v>2.1141943940350616E-4</v>
      </c>
      <c r="AP598" s="130" t="str">
        <f t="shared" si="49"/>
        <v/>
      </c>
      <c r="AQ598" s="130" t="str">
        <f t="shared" si="44"/>
        <v/>
      </c>
      <c r="AR598" s="150">
        <f t="shared" si="45"/>
        <v>0</v>
      </c>
      <c r="AS598" s="150" t="str">
        <f t="shared" si="46"/>
        <v/>
      </c>
      <c r="AT598" s="150" t="str">
        <f t="shared" si="47"/>
        <v/>
      </c>
      <c r="AU598" s="150"/>
      <c r="AV598" s="150"/>
      <c r="AW598" s="150"/>
      <c r="AX598" s="150"/>
      <c r="AY598" s="150"/>
      <c r="AZ598" s="150"/>
      <c r="BA598" s="150"/>
      <c r="BB598" s="131"/>
      <c r="BC598" s="132"/>
      <c r="BD598" s="131"/>
      <c r="BE598" s="153"/>
      <c r="BF598" s="154"/>
      <c r="BG598" s="155"/>
      <c r="BH598" s="155"/>
      <c r="BI598" s="156"/>
      <c r="BJ598" s="156"/>
      <c r="BK598" s="136" t="s">
        <v>340</v>
      </c>
      <c r="BM598" s="134">
        <v>6</v>
      </c>
      <c r="BN598" s="157">
        <f t="shared" si="51"/>
        <v>3.2000000000000001E-2</v>
      </c>
      <c r="BO598" s="158">
        <f t="shared" si="52"/>
        <v>0.99999995600808367</v>
      </c>
      <c r="BP598" s="159">
        <f t="shared" si="53"/>
        <v>3.9074811275519039E-8</v>
      </c>
      <c r="BQ598" s="160" t="str">
        <f t="shared" si="54"/>
        <v/>
      </c>
      <c r="BR598" s="160" t="str">
        <f t="shared" si="50"/>
        <v/>
      </c>
    </row>
    <row r="599" spans="11:70" ht="20.100000000000001" customHeight="1" x14ac:dyDescent="0.25">
      <c r="K599" s="134">
        <v>30</v>
      </c>
      <c r="L599" s="130">
        <f t="shared" si="32"/>
        <v>-367.99021636040908</v>
      </c>
      <c r="M599" s="149">
        <f t="shared" si="33"/>
        <v>2.2640399966651382E-6</v>
      </c>
      <c r="N599" s="149">
        <f t="shared" si="34"/>
        <v>5.2228232401820074E-5</v>
      </c>
      <c r="O599" s="130">
        <f t="shared" si="35"/>
        <v>2.2640399966651382E-6</v>
      </c>
      <c r="P599" s="130" t="str">
        <f t="shared" si="36"/>
        <v/>
      </c>
      <c r="Q599" s="130" t="str">
        <f t="shared" si="37"/>
        <v/>
      </c>
      <c r="R599" s="130">
        <f t="shared" si="38"/>
        <v>6.4996263558852482E-18</v>
      </c>
      <c r="S599" s="130" t="str">
        <f t="shared" si="39"/>
        <v/>
      </c>
      <c r="T599" s="130" t="str">
        <f t="shared" si="40"/>
        <v/>
      </c>
      <c r="X599" s="134"/>
      <c r="Z599" s="149"/>
      <c r="AA599" s="149"/>
      <c r="AE599" s="151"/>
      <c r="AF599" s="150"/>
      <c r="AK599" s="134">
        <v>30</v>
      </c>
      <c r="AL599" s="130">
        <f t="shared" si="41"/>
        <v>-3.88</v>
      </c>
      <c r="AM599" s="149">
        <f t="shared" si="42"/>
        <v>2.1472798150036704E-4</v>
      </c>
      <c r="AN599" s="149">
        <f t="shared" si="43"/>
        <v>5.2228232401820074E-5</v>
      </c>
      <c r="AO599" s="130">
        <f t="shared" si="48"/>
        <v>2.1472798150036704E-4</v>
      </c>
      <c r="AP599" s="130" t="str">
        <f t="shared" si="49"/>
        <v/>
      </c>
      <c r="AQ599" s="130" t="str">
        <f t="shared" si="44"/>
        <v/>
      </c>
      <c r="AR599" s="150">
        <f t="shared" si="45"/>
        <v>0</v>
      </c>
      <c r="AS599" s="150" t="str">
        <f t="shared" si="46"/>
        <v/>
      </c>
      <c r="AT599" s="150" t="str">
        <f t="shared" si="47"/>
        <v/>
      </c>
      <c r="AU599" s="150"/>
      <c r="AV599" s="150"/>
      <c r="AW599" s="150"/>
      <c r="AX599" s="150"/>
      <c r="AY599" s="150"/>
      <c r="AZ599" s="150"/>
      <c r="BA599" s="150"/>
      <c r="BB599" s="131"/>
      <c r="BC599" s="132"/>
      <c r="BD599" s="131"/>
      <c r="BE599" s="153"/>
      <c r="BF599" s="154"/>
      <c r="BG599" s="155"/>
      <c r="BH599" s="155"/>
      <c r="BI599" s="156"/>
      <c r="BJ599" s="156"/>
      <c r="BK599" s="161">
        <f>BK597</f>
        <v>0.95</v>
      </c>
      <c r="BM599" s="134">
        <v>7</v>
      </c>
      <c r="BN599" s="157">
        <f t="shared" si="51"/>
        <v>3.8400000000000004E-2</v>
      </c>
      <c r="BO599" s="158">
        <f t="shared" si="52"/>
        <v>0.99999991693327239</v>
      </c>
      <c r="BP599" s="159">
        <f t="shared" si="53"/>
        <v>5.9055126566676108E-8</v>
      </c>
      <c r="BQ599" s="160" t="str">
        <f t="shared" si="54"/>
        <v/>
      </c>
      <c r="BR599" s="160" t="str">
        <f t="shared" si="50"/>
        <v/>
      </c>
    </row>
    <row r="600" spans="11:70" ht="20.100000000000001" customHeight="1" x14ac:dyDescent="0.25">
      <c r="K600" s="134">
        <v>31</v>
      </c>
      <c r="L600" s="130">
        <f t="shared" si="32"/>
        <v>-367.61084500333652</v>
      </c>
      <c r="M600" s="149">
        <f t="shared" si="33"/>
        <v>2.299433588084482E-6</v>
      </c>
      <c r="N600" s="149">
        <f t="shared" si="34"/>
        <v>5.3093841782393697E-5</v>
      </c>
      <c r="O600" s="130">
        <f t="shared" si="35"/>
        <v>2.299433588084482E-6</v>
      </c>
      <c r="P600" s="130" t="str">
        <f t="shared" si="36"/>
        <v/>
      </c>
      <c r="Q600" s="130" t="str">
        <f t="shared" si="37"/>
        <v/>
      </c>
      <c r="R600" s="130">
        <f t="shared" si="38"/>
        <v>6.7178741979699288E-18</v>
      </c>
      <c r="S600" s="130" t="str">
        <f t="shared" si="39"/>
        <v/>
      </c>
      <c r="T600" s="130" t="str">
        <f t="shared" si="40"/>
        <v/>
      </c>
      <c r="X600" s="134"/>
      <c r="Z600" s="149"/>
      <c r="AA600" s="149"/>
      <c r="AE600" s="151"/>
      <c r="AF600" s="150"/>
      <c r="AK600" s="134">
        <v>31</v>
      </c>
      <c r="AL600" s="130">
        <f t="shared" si="41"/>
        <v>-3.8759999999999999</v>
      </c>
      <c r="AM600" s="149">
        <f t="shared" si="42"/>
        <v>2.1808481020247429E-4</v>
      </c>
      <c r="AN600" s="149">
        <f t="shared" si="43"/>
        <v>5.3093841782393697E-5</v>
      </c>
      <c r="AO600" s="130">
        <f t="shared" si="48"/>
        <v>2.1808481020247429E-4</v>
      </c>
      <c r="AP600" s="130" t="str">
        <f t="shared" si="49"/>
        <v/>
      </c>
      <c r="AQ600" s="130" t="str">
        <f t="shared" si="44"/>
        <v/>
      </c>
      <c r="AR600" s="150">
        <f t="shared" si="45"/>
        <v>0</v>
      </c>
      <c r="AS600" s="150" t="str">
        <f t="shared" si="46"/>
        <v/>
      </c>
      <c r="AT600" s="150" t="str">
        <f t="shared" si="47"/>
        <v/>
      </c>
      <c r="AU600" s="150"/>
      <c r="AV600" s="150"/>
      <c r="AW600" s="150"/>
      <c r="AX600" s="150"/>
      <c r="AY600" s="150"/>
      <c r="AZ600" s="150"/>
      <c r="BA600" s="150"/>
      <c r="BB600" s="131"/>
      <c r="BC600" s="132"/>
      <c r="BD600" s="131"/>
      <c r="BE600" s="153"/>
      <c r="BF600" s="154"/>
      <c r="BG600" s="155"/>
      <c r="BH600" s="155"/>
      <c r="BI600" s="156"/>
      <c r="BJ600" s="156"/>
      <c r="BM600" s="134">
        <v>8</v>
      </c>
      <c r="BN600" s="157">
        <f t="shared" si="51"/>
        <v>4.4800000000000006E-2</v>
      </c>
      <c r="BO600" s="158">
        <f t="shared" si="52"/>
        <v>0.99999985787814583</v>
      </c>
      <c r="BP600" s="159">
        <f t="shared" si="53"/>
        <v>8.4109512354935134E-8</v>
      </c>
      <c r="BQ600" s="160" t="str">
        <f t="shared" si="54"/>
        <v/>
      </c>
      <c r="BR600" s="160" t="str">
        <f t="shared" si="50"/>
        <v/>
      </c>
    </row>
    <row r="601" spans="11:70" ht="20.100000000000001" customHeight="1" x14ac:dyDescent="0.25">
      <c r="K601" s="134">
        <v>32</v>
      </c>
      <c r="L601" s="130">
        <f t="shared" si="32"/>
        <v>-367.23147364626391</v>
      </c>
      <c r="M601" s="149">
        <f t="shared" si="33"/>
        <v>2.3353431194496061E-6</v>
      </c>
      <c r="N601" s="149">
        <f t="shared" si="34"/>
        <v>5.3972976127375237E-5</v>
      </c>
      <c r="O601" s="130">
        <f t="shared" si="35"/>
        <v>2.3353431194496061E-6</v>
      </c>
      <c r="P601" s="130" t="str">
        <f t="shared" si="36"/>
        <v/>
      </c>
      <c r="Q601" s="130" t="str">
        <f t="shared" si="37"/>
        <v/>
      </c>
      <c r="R601" s="130">
        <f t="shared" si="38"/>
        <v>6.9433393855516691E-18</v>
      </c>
      <c r="S601" s="130" t="str">
        <f t="shared" si="39"/>
        <v/>
      </c>
      <c r="T601" s="130" t="str">
        <f t="shared" si="40"/>
        <v/>
      </c>
      <c r="X601" s="134"/>
      <c r="Z601" s="149"/>
      <c r="AA601" s="149"/>
      <c r="AE601" s="151"/>
      <c r="AF601" s="150"/>
      <c r="AK601" s="134">
        <v>32</v>
      </c>
      <c r="AL601" s="130">
        <f t="shared" si="41"/>
        <v>-3.8719999999999999</v>
      </c>
      <c r="AM601" s="149">
        <f t="shared" si="42"/>
        <v>2.2149057211393126E-4</v>
      </c>
      <c r="AN601" s="149">
        <f t="shared" si="43"/>
        <v>5.3972976127375237E-5</v>
      </c>
      <c r="AO601" s="130">
        <f t="shared" si="48"/>
        <v>2.2149057211393126E-4</v>
      </c>
      <c r="AP601" s="130" t="str">
        <f t="shared" si="49"/>
        <v/>
      </c>
      <c r="AQ601" s="130" t="str">
        <f t="shared" si="44"/>
        <v/>
      </c>
      <c r="AR601" s="150">
        <f t="shared" si="45"/>
        <v>0</v>
      </c>
      <c r="AS601" s="150" t="str">
        <f t="shared" si="46"/>
        <v/>
      </c>
      <c r="AT601" s="150" t="str">
        <f t="shared" si="47"/>
        <v/>
      </c>
      <c r="AU601" s="150"/>
      <c r="AV601" s="150"/>
      <c r="AW601" s="150"/>
      <c r="AX601" s="150"/>
      <c r="AY601" s="150"/>
      <c r="AZ601" s="150"/>
      <c r="BA601" s="150"/>
      <c r="BB601" s="131"/>
      <c r="BC601" s="132"/>
      <c r="BD601" s="131"/>
      <c r="BE601" s="153"/>
      <c r="BF601" s="154"/>
      <c r="BG601" s="155"/>
      <c r="BH601" s="155"/>
      <c r="BI601" s="156"/>
      <c r="BJ601" s="156"/>
      <c r="BK601" s="136" t="s">
        <v>79</v>
      </c>
      <c r="BM601" s="134">
        <v>9</v>
      </c>
      <c r="BN601" s="157">
        <f t="shared" si="51"/>
        <v>5.1200000000000009E-2</v>
      </c>
      <c r="BO601" s="158">
        <f t="shared" si="52"/>
        <v>0.99999977376863347</v>
      </c>
      <c r="BP601" s="159">
        <f t="shared" si="53"/>
        <v>1.1457439441642236E-7</v>
      </c>
      <c r="BQ601" s="160" t="str">
        <f t="shared" si="54"/>
        <v/>
      </c>
      <c r="BR601" s="160" t="str">
        <f t="shared" si="50"/>
        <v/>
      </c>
    </row>
    <row r="602" spans="11:70" ht="20.100000000000001" customHeight="1" x14ac:dyDescent="0.25">
      <c r="K602" s="134">
        <v>33</v>
      </c>
      <c r="L602" s="130">
        <f t="shared" si="32"/>
        <v>-366.85210228919135</v>
      </c>
      <c r="M602" s="149">
        <f t="shared" si="33"/>
        <v>2.3717754899640804E-6</v>
      </c>
      <c r="N602" s="149">
        <f t="shared" si="34"/>
        <v>5.4865832475690464E-5</v>
      </c>
      <c r="O602" s="130">
        <f t="shared" si="35"/>
        <v>2.3717754899640804E-6</v>
      </c>
      <c r="P602" s="130" t="str">
        <f t="shared" si="36"/>
        <v/>
      </c>
      <c r="Q602" s="130" t="str">
        <f t="shared" si="37"/>
        <v/>
      </c>
      <c r="R602" s="130">
        <f t="shared" si="38"/>
        <v>7.176256811165338E-18</v>
      </c>
      <c r="S602" s="130" t="str">
        <f t="shared" si="39"/>
        <v/>
      </c>
      <c r="T602" s="130" t="str">
        <f t="shared" si="40"/>
        <v/>
      </c>
      <c r="X602" s="134"/>
      <c r="Z602" s="149"/>
      <c r="AA602" s="149"/>
      <c r="AE602" s="151"/>
      <c r="AF602" s="150"/>
      <c r="AK602" s="134">
        <v>33</v>
      </c>
      <c r="AL602" s="130">
        <f t="shared" si="41"/>
        <v>-3.8679999999999999</v>
      </c>
      <c r="AM602" s="149">
        <f t="shared" si="42"/>
        <v>2.2494592157479312E-4</v>
      </c>
      <c r="AN602" s="149">
        <f t="shared" si="43"/>
        <v>5.4865832475690464E-5</v>
      </c>
      <c r="AO602" s="130">
        <f t="shared" si="48"/>
        <v>2.2494592157479312E-4</v>
      </c>
      <c r="AP602" s="130" t="str">
        <f t="shared" si="49"/>
        <v/>
      </c>
      <c r="AQ602" s="130" t="str">
        <f t="shared" si="44"/>
        <v/>
      </c>
      <c r="AR602" s="150">
        <f t="shared" si="45"/>
        <v>0</v>
      </c>
      <c r="AS602" s="150" t="str">
        <f t="shared" si="46"/>
        <v/>
      </c>
      <c r="AT602" s="150" t="str">
        <f t="shared" si="47"/>
        <v/>
      </c>
      <c r="AU602" s="150"/>
      <c r="AV602" s="150"/>
      <c r="AW602" s="150"/>
      <c r="AX602" s="150"/>
      <c r="AY602" s="150"/>
      <c r="AZ602" s="150"/>
      <c r="BA602" s="150"/>
      <c r="BB602" s="131"/>
      <c r="BC602" s="132"/>
      <c r="BD602" s="131"/>
      <c r="BE602" s="153"/>
      <c r="BF602" s="154"/>
      <c r="BG602" s="155"/>
      <c r="BH602" s="155"/>
      <c r="BI602" s="156"/>
      <c r="BJ602" s="156"/>
      <c r="BK602" s="162">
        <f>F62</f>
        <v>1.3800529626344068E-3</v>
      </c>
      <c r="BM602" s="134">
        <v>10</v>
      </c>
      <c r="BN602" s="157">
        <f t="shared" si="51"/>
        <v>5.7600000000000012E-2</v>
      </c>
      <c r="BO602" s="158">
        <f t="shared" si="52"/>
        <v>0.99999965919423905</v>
      </c>
      <c r="BP602" s="159">
        <f t="shared" si="53"/>
        <v>1.5075653569951442E-7</v>
      </c>
      <c r="BQ602" s="160" t="str">
        <f t="shared" si="54"/>
        <v/>
      </c>
      <c r="BR602" s="160" t="str">
        <f t="shared" si="50"/>
        <v/>
      </c>
    </row>
    <row r="603" spans="11:70" ht="20.100000000000001" customHeight="1" x14ac:dyDescent="0.25">
      <c r="K603" s="134">
        <v>34</v>
      </c>
      <c r="L603" s="130">
        <f t="shared" si="32"/>
        <v>-366.47273093211874</v>
      </c>
      <c r="M603" s="149">
        <f t="shared" si="33"/>
        <v>2.4087376812262803E-6</v>
      </c>
      <c r="N603" s="149">
        <f t="shared" si="34"/>
        <v>5.5772610499228035E-5</v>
      </c>
      <c r="O603" s="130">
        <f t="shared" si="35"/>
        <v>2.4087376812262803E-6</v>
      </c>
      <c r="P603" s="130" t="str">
        <f t="shared" si="36"/>
        <v/>
      </c>
      <c r="Q603" s="130" t="str">
        <f t="shared" si="37"/>
        <v/>
      </c>
      <c r="R603" s="130">
        <f t="shared" si="38"/>
        <v>7.4168688851595375E-18</v>
      </c>
      <c r="S603" s="130" t="str">
        <f t="shared" si="39"/>
        <v/>
      </c>
      <c r="T603" s="130" t="str">
        <f t="shared" si="40"/>
        <v/>
      </c>
      <c r="X603" s="134"/>
      <c r="Z603" s="149"/>
      <c r="AA603" s="149"/>
      <c r="AE603" s="151"/>
      <c r="AF603" s="150"/>
      <c r="AK603" s="134">
        <v>34</v>
      </c>
      <c r="AL603" s="130">
        <f t="shared" si="41"/>
        <v>-3.8639999999999999</v>
      </c>
      <c r="AM603" s="149">
        <f t="shared" si="42"/>
        <v>2.2845152073967242E-4</v>
      </c>
      <c r="AN603" s="149">
        <f t="shared" si="43"/>
        <v>5.5772610499228035E-5</v>
      </c>
      <c r="AO603" s="130">
        <f t="shared" si="48"/>
        <v>2.2845152073967242E-4</v>
      </c>
      <c r="AP603" s="130" t="str">
        <f t="shared" si="49"/>
        <v/>
      </c>
      <c r="AQ603" s="130" t="str">
        <f t="shared" si="44"/>
        <v/>
      </c>
      <c r="AR603" s="150">
        <f t="shared" si="45"/>
        <v>0</v>
      </c>
      <c r="AS603" s="150" t="str">
        <f t="shared" si="46"/>
        <v/>
      </c>
      <c r="AT603" s="150" t="str">
        <f t="shared" si="47"/>
        <v/>
      </c>
      <c r="AU603" s="150"/>
      <c r="AV603" s="150"/>
      <c r="AW603" s="150"/>
      <c r="AX603" s="150"/>
      <c r="AY603" s="150"/>
      <c r="AZ603" s="150"/>
      <c r="BA603" s="150"/>
      <c r="BB603" s="131"/>
      <c r="BC603" s="132"/>
      <c r="BD603" s="131"/>
      <c r="BE603" s="153"/>
      <c r="BF603" s="154"/>
      <c r="BG603" s="155"/>
      <c r="BH603" s="155"/>
      <c r="BI603" s="156"/>
      <c r="BJ603" s="156"/>
      <c r="BM603" s="134">
        <v>11</v>
      </c>
      <c r="BN603" s="157">
        <f t="shared" si="51"/>
        <v>6.4000000000000015E-2</v>
      </c>
      <c r="BO603" s="158">
        <f t="shared" si="52"/>
        <v>0.99999950843770335</v>
      </c>
      <c r="BP603" s="159">
        <f t="shared" si="53"/>
        <v>1.9293781561291468E-7</v>
      </c>
      <c r="BQ603" s="160" t="str">
        <f t="shared" si="54"/>
        <v/>
      </c>
      <c r="BR603" s="160" t="str">
        <f t="shared" si="50"/>
        <v/>
      </c>
    </row>
    <row r="604" spans="11:70" ht="20.100000000000001" customHeight="1" x14ac:dyDescent="0.25">
      <c r="K604" s="134">
        <v>35</v>
      </c>
      <c r="L604" s="130">
        <f t="shared" si="32"/>
        <v>-366.09335957504618</v>
      </c>
      <c r="M604" s="149">
        <f t="shared" si="33"/>
        <v>2.4462367580644826E-6</v>
      </c>
      <c r="N604" s="149">
        <f t="shared" si="34"/>
        <v>5.6693512534256526E-5</v>
      </c>
      <c r="O604" s="130">
        <f t="shared" si="35"/>
        <v>2.4462367580644826E-6</v>
      </c>
      <c r="P604" s="130" t="str">
        <f t="shared" si="36"/>
        <v/>
      </c>
      <c r="Q604" s="130" t="str">
        <f t="shared" si="37"/>
        <v/>
      </c>
      <c r="R604" s="130">
        <f t="shared" si="38"/>
        <v>7.6654257721095465E-18</v>
      </c>
      <c r="S604" s="130" t="str">
        <f t="shared" si="39"/>
        <v/>
      </c>
      <c r="T604" s="130" t="str">
        <f t="shared" si="40"/>
        <v/>
      </c>
      <c r="X604" s="134"/>
      <c r="Z604" s="149"/>
      <c r="AA604" s="149"/>
      <c r="AE604" s="151"/>
      <c r="AF604" s="150"/>
      <c r="AK604" s="134">
        <v>35</v>
      </c>
      <c r="AL604" s="130">
        <f t="shared" si="41"/>
        <v>-3.86</v>
      </c>
      <c r="AM604" s="149">
        <f t="shared" si="42"/>
        <v>2.3200803965694238E-4</v>
      </c>
      <c r="AN604" s="149">
        <f t="shared" si="43"/>
        <v>5.6693512534256526E-5</v>
      </c>
      <c r="AO604" s="130">
        <f t="shared" si="48"/>
        <v>2.3200803965694238E-4</v>
      </c>
      <c r="AP604" s="130" t="str">
        <f t="shared" si="49"/>
        <v/>
      </c>
      <c r="AQ604" s="130" t="str">
        <f t="shared" si="44"/>
        <v/>
      </c>
      <c r="AR604" s="150">
        <f t="shared" si="45"/>
        <v>0</v>
      </c>
      <c r="AS604" s="150" t="str">
        <f t="shared" si="46"/>
        <v/>
      </c>
      <c r="AT604" s="150" t="str">
        <f t="shared" si="47"/>
        <v/>
      </c>
      <c r="AU604" s="150"/>
      <c r="AV604" s="150"/>
      <c r="AW604" s="150"/>
      <c r="AX604" s="150"/>
      <c r="AY604" s="150"/>
      <c r="AZ604" s="150"/>
      <c r="BA604" s="150"/>
      <c r="BB604" s="131"/>
      <c r="BC604" s="132"/>
      <c r="BD604" s="131"/>
      <c r="BE604" s="153"/>
      <c r="BF604" s="154"/>
      <c r="BG604" s="155"/>
      <c r="BH604" s="155"/>
      <c r="BI604" s="156"/>
      <c r="BJ604" s="156"/>
      <c r="BK604" s="136" t="s">
        <v>341</v>
      </c>
      <c r="BM604" s="134">
        <v>12</v>
      </c>
      <c r="BN604" s="157">
        <f t="shared" si="51"/>
        <v>7.0400000000000018E-2</v>
      </c>
      <c r="BO604" s="158">
        <f t="shared" si="52"/>
        <v>0.99999931549988774</v>
      </c>
      <c r="BP604" s="159">
        <f t="shared" si="53"/>
        <v>2.4137879062191558E-7</v>
      </c>
      <c r="BQ604" s="160" t="str">
        <f t="shared" si="54"/>
        <v/>
      </c>
      <c r="BR604" s="160" t="str">
        <f t="shared" si="50"/>
        <v/>
      </c>
    </row>
    <row r="605" spans="11:70" ht="20.100000000000001" customHeight="1" x14ac:dyDescent="0.25">
      <c r="K605" s="134">
        <v>36</v>
      </c>
      <c r="L605" s="130">
        <f t="shared" si="32"/>
        <v>-365.71398821797357</v>
      </c>
      <c r="M605" s="149">
        <f t="shared" si="33"/>
        <v>2.4842798693782898E-6</v>
      </c>
      <c r="N605" s="149">
        <f t="shared" si="34"/>
        <v>5.7628743613158094E-5</v>
      </c>
      <c r="O605" s="130">
        <f t="shared" si="35"/>
        <v>2.4842798693782898E-6</v>
      </c>
      <c r="P605" s="130" t="str">
        <f t="shared" si="36"/>
        <v/>
      </c>
      <c r="Q605" s="130" t="str">
        <f t="shared" si="37"/>
        <v/>
      </c>
      <c r="R605" s="130">
        <f t="shared" si="38"/>
        <v>7.9221856345304478E-18</v>
      </c>
      <c r="S605" s="130" t="str">
        <f t="shared" si="39"/>
        <v/>
      </c>
      <c r="T605" s="130" t="str">
        <f t="shared" si="40"/>
        <v/>
      </c>
      <c r="X605" s="134"/>
      <c r="Z605" s="149"/>
      <c r="AA605" s="149"/>
      <c r="AE605" s="151"/>
      <c r="AF605" s="150"/>
      <c r="AK605" s="134">
        <v>36</v>
      </c>
      <c r="AL605" s="130">
        <f t="shared" si="41"/>
        <v>-3.8559999999999999</v>
      </c>
      <c r="AM605" s="149">
        <f t="shared" si="42"/>
        <v>2.3561615634853757E-4</v>
      </c>
      <c r="AN605" s="149">
        <f t="shared" si="43"/>
        <v>5.7628743613158094E-5</v>
      </c>
      <c r="AO605" s="130">
        <f t="shared" si="48"/>
        <v>2.3561615634853757E-4</v>
      </c>
      <c r="AP605" s="130" t="str">
        <f t="shared" si="49"/>
        <v/>
      </c>
      <c r="AQ605" s="130" t="str">
        <f t="shared" si="44"/>
        <v/>
      </c>
      <c r="AR605" s="150">
        <f t="shared" si="45"/>
        <v>0</v>
      </c>
      <c r="AS605" s="150" t="str">
        <f t="shared" si="46"/>
        <v/>
      </c>
      <c r="AT605" s="150" t="str">
        <f t="shared" si="47"/>
        <v/>
      </c>
      <c r="AU605" s="150"/>
      <c r="AV605" s="150"/>
      <c r="AW605" s="150"/>
      <c r="AX605" s="150"/>
      <c r="AY605" s="150"/>
      <c r="AZ605" s="150"/>
      <c r="BA605" s="150"/>
      <c r="BB605" s="131"/>
      <c r="BC605" s="132"/>
      <c r="BD605" s="131"/>
      <c r="BE605" s="153"/>
      <c r="BF605" s="154"/>
      <c r="BG605" s="155"/>
      <c r="BH605" s="155"/>
      <c r="BI605" s="156"/>
      <c r="BJ605" s="156"/>
      <c r="BK605" s="162">
        <f>1-BK602</f>
        <v>0.99861994703736556</v>
      </c>
      <c r="BM605" s="134">
        <v>13</v>
      </c>
      <c r="BN605" s="157">
        <f t="shared" si="51"/>
        <v>7.6800000000000021E-2</v>
      </c>
      <c r="BO605" s="158">
        <f t="shared" si="52"/>
        <v>0.99999907412109712</v>
      </c>
      <c r="BP605" s="159">
        <f t="shared" si="53"/>
        <v>2.9632144338265221E-7</v>
      </c>
      <c r="BQ605" s="160" t="str">
        <f t="shared" si="54"/>
        <v/>
      </c>
      <c r="BR605" s="160" t="str">
        <f t="shared" si="50"/>
        <v/>
      </c>
    </row>
    <row r="606" spans="11:70" ht="20.100000000000001" customHeight="1" x14ac:dyDescent="0.25">
      <c r="K606" s="134">
        <v>37</v>
      </c>
      <c r="L606" s="130">
        <f t="shared" si="32"/>
        <v>-365.33461686090101</v>
      </c>
      <c r="M606" s="149">
        <f t="shared" si="33"/>
        <v>2.5228742489863125E-6</v>
      </c>
      <c r="N606" s="149">
        <f t="shared" si="34"/>
        <v>5.8578511496483522E-5</v>
      </c>
      <c r="O606" s="130">
        <f t="shared" si="35"/>
        <v>2.5228742489863125E-6</v>
      </c>
      <c r="P606" s="130" t="str">
        <f t="shared" si="36"/>
        <v/>
      </c>
      <c r="Q606" s="130" t="str">
        <f t="shared" si="37"/>
        <v/>
      </c>
      <c r="R606" s="130">
        <f t="shared" si="38"/>
        <v>8.1874148841072847E-18</v>
      </c>
      <c r="S606" s="130" t="str">
        <f t="shared" si="39"/>
        <v/>
      </c>
      <c r="T606" s="130" t="str">
        <f t="shared" si="40"/>
        <v/>
      </c>
      <c r="X606" s="134"/>
      <c r="Z606" s="149"/>
      <c r="AA606" s="149"/>
      <c r="AE606" s="151"/>
      <c r="AF606" s="150"/>
      <c r="AK606" s="134">
        <v>37</v>
      </c>
      <c r="AL606" s="130">
        <f t="shared" si="41"/>
        <v>-3.8519999999999999</v>
      </c>
      <c r="AM606" s="149">
        <f t="shared" si="42"/>
        <v>2.3927655689035554E-4</v>
      </c>
      <c r="AN606" s="149">
        <f t="shared" si="43"/>
        <v>5.8578511496483664E-5</v>
      </c>
      <c r="AO606" s="130">
        <f t="shared" si="48"/>
        <v>2.3927655689035554E-4</v>
      </c>
      <c r="AP606" s="130" t="str">
        <f t="shared" si="49"/>
        <v/>
      </c>
      <c r="AQ606" s="130" t="str">
        <f t="shared" si="44"/>
        <v/>
      </c>
      <c r="AR606" s="150">
        <f t="shared" si="45"/>
        <v>0</v>
      </c>
      <c r="AS606" s="150" t="str">
        <f t="shared" si="46"/>
        <v/>
      </c>
      <c r="AT606" s="150" t="str">
        <f t="shared" si="47"/>
        <v/>
      </c>
      <c r="AU606" s="150"/>
      <c r="AV606" s="150"/>
      <c r="AW606" s="150"/>
      <c r="AX606" s="150"/>
      <c r="AY606" s="150"/>
      <c r="AZ606" s="150"/>
      <c r="BA606" s="150"/>
      <c r="BB606" s="131"/>
      <c r="BC606" s="132"/>
      <c r="BD606" s="131"/>
      <c r="BE606" s="153"/>
      <c r="BF606" s="154"/>
      <c r="BG606" s="155"/>
      <c r="BH606" s="155"/>
      <c r="BI606" s="156"/>
      <c r="BJ606" s="156"/>
      <c r="BK606" s="133"/>
      <c r="BM606" s="134">
        <v>14</v>
      </c>
      <c r="BN606" s="157">
        <f t="shared" si="51"/>
        <v>8.3200000000000024E-2</v>
      </c>
      <c r="BO606" s="158">
        <f t="shared" si="52"/>
        <v>0.99999877779965374</v>
      </c>
      <c r="BP606" s="159">
        <f t="shared" si="53"/>
        <v>3.5799135678082905E-7</v>
      </c>
      <c r="BQ606" s="160" t="str">
        <f t="shared" si="54"/>
        <v/>
      </c>
      <c r="BR606" s="160" t="str">
        <f t="shared" si="50"/>
        <v/>
      </c>
    </row>
    <row r="607" spans="11:70" ht="20.100000000000001" customHeight="1" x14ac:dyDescent="0.25">
      <c r="K607" s="134">
        <v>38</v>
      </c>
      <c r="L607" s="130">
        <f t="shared" si="32"/>
        <v>-364.95524550382839</v>
      </c>
      <c r="M607" s="149">
        <f t="shared" si="33"/>
        <v>2.56202721648032E-6</v>
      </c>
      <c r="N607" s="149">
        <f t="shared" si="34"/>
        <v>5.9543026705330651E-5</v>
      </c>
      <c r="O607" s="130">
        <f t="shared" si="35"/>
        <v>2.56202721648032E-6</v>
      </c>
      <c r="P607" s="130" t="str">
        <f t="shared" si="36"/>
        <v/>
      </c>
      <c r="Q607" s="130" t="str">
        <f t="shared" si="37"/>
        <v/>
      </c>
      <c r="R607" s="130">
        <f t="shared" si="38"/>
        <v>8.4613884406732139E-18</v>
      </c>
      <c r="S607" s="130" t="str">
        <f t="shared" si="39"/>
        <v/>
      </c>
      <c r="T607" s="130" t="str">
        <f t="shared" si="40"/>
        <v/>
      </c>
      <c r="X607" s="134"/>
      <c r="Z607" s="149"/>
      <c r="AA607" s="149"/>
      <c r="AE607" s="151"/>
      <c r="AF607" s="150"/>
      <c r="AK607" s="134">
        <v>38</v>
      </c>
      <c r="AL607" s="130">
        <f t="shared" si="41"/>
        <v>-3.8479999999999999</v>
      </c>
      <c r="AM607" s="149">
        <f t="shared" si="42"/>
        <v>2.4298993549326024E-4</v>
      </c>
      <c r="AN607" s="149">
        <f t="shared" si="43"/>
        <v>5.9543026705330651E-5</v>
      </c>
      <c r="AO607" s="130">
        <f t="shared" si="48"/>
        <v>2.4298993549326024E-4</v>
      </c>
      <c r="AP607" s="130" t="str">
        <f t="shared" si="49"/>
        <v/>
      </c>
      <c r="AQ607" s="130" t="str">
        <f t="shared" si="44"/>
        <v/>
      </c>
      <c r="AR607" s="150">
        <f t="shared" si="45"/>
        <v>0</v>
      </c>
      <c r="AS607" s="150" t="str">
        <f t="shared" si="46"/>
        <v/>
      </c>
      <c r="AT607" s="150" t="str">
        <f t="shared" si="47"/>
        <v/>
      </c>
      <c r="AU607" s="150"/>
      <c r="AV607" s="150"/>
      <c r="AW607" s="150"/>
      <c r="AX607" s="150"/>
      <c r="AY607" s="150"/>
      <c r="AZ607" s="150"/>
      <c r="BA607" s="150"/>
      <c r="BB607" s="131"/>
      <c r="BC607" s="132"/>
      <c r="BD607" s="131"/>
      <c r="BE607" s="153"/>
      <c r="BF607" s="154"/>
      <c r="BG607" s="155"/>
      <c r="BH607" s="155"/>
      <c r="BI607" s="156"/>
      <c r="BJ607" s="156"/>
      <c r="BK607" s="133"/>
      <c r="BM607" s="134">
        <v>15</v>
      </c>
      <c r="BN607" s="157">
        <f t="shared" si="51"/>
        <v>8.9600000000000027E-2</v>
      </c>
      <c r="BO607" s="158">
        <f t="shared" si="52"/>
        <v>0.99999841980829696</v>
      </c>
      <c r="BP607" s="159">
        <f t="shared" si="53"/>
        <v>4.265994730801026E-7</v>
      </c>
      <c r="BQ607" s="160" t="str">
        <f t="shared" si="54"/>
        <v/>
      </c>
      <c r="BR607" s="160" t="str">
        <f t="shared" si="50"/>
        <v/>
      </c>
    </row>
    <row r="608" spans="11:70" ht="20.100000000000001" customHeight="1" x14ac:dyDescent="0.25">
      <c r="K608" s="134">
        <v>39</v>
      </c>
      <c r="L608" s="130">
        <f t="shared" si="32"/>
        <v>-364.57587414675584</v>
      </c>
      <c r="M608" s="149">
        <f t="shared" si="33"/>
        <v>2.6017461780856071E-6</v>
      </c>
      <c r="N608" s="149">
        <f t="shared" si="34"/>
        <v>6.0522502554045553E-5</v>
      </c>
      <c r="O608" s="130">
        <f t="shared" si="35"/>
        <v>2.6017461780856071E-6</v>
      </c>
      <c r="P608" s="130" t="str">
        <f t="shared" si="36"/>
        <v/>
      </c>
      <c r="Q608" s="130" t="str">
        <f t="shared" si="37"/>
        <v/>
      </c>
      <c r="R608" s="130">
        <f t="shared" si="38"/>
        <v>8.7443899991659488E-18</v>
      </c>
      <c r="S608" s="130" t="str">
        <f t="shared" si="39"/>
        <v/>
      </c>
      <c r="T608" s="130" t="str">
        <f t="shared" si="40"/>
        <v/>
      </c>
      <c r="X608" s="134"/>
      <c r="Z608" s="149"/>
      <c r="AA608" s="149"/>
      <c r="AE608" s="151"/>
      <c r="AF608" s="150"/>
      <c r="AK608" s="134">
        <v>39</v>
      </c>
      <c r="AL608" s="130">
        <f t="shared" si="41"/>
        <v>-3.8439999999999999</v>
      </c>
      <c r="AM608" s="149">
        <f t="shared" si="42"/>
        <v>2.4675699458468858E-4</v>
      </c>
      <c r="AN608" s="149">
        <f t="shared" si="43"/>
        <v>6.0522502554045553E-5</v>
      </c>
      <c r="AO608" s="130">
        <f t="shared" si="48"/>
        <v>2.4675699458468858E-4</v>
      </c>
      <c r="AP608" s="130" t="str">
        <f t="shared" si="49"/>
        <v/>
      </c>
      <c r="AQ608" s="130" t="str">
        <f t="shared" si="44"/>
        <v/>
      </c>
      <c r="AR608" s="150">
        <f t="shared" si="45"/>
        <v>0</v>
      </c>
      <c r="AS608" s="150" t="str">
        <f t="shared" si="46"/>
        <v/>
      </c>
      <c r="AT608" s="150" t="str">
        <f t="shared" si="47"/>
        <v/>
      </c>
      <c r="AU608" s="150"/>
      <c r="AV608" s="150"/>
      <c r="AW608" s="150"/>
      <c r="AX608" s="150"/>
      <c r="AY608" s="150"/>
      <c r="AZ608" s="150"/>
      <c r="BA608" s="150"/>
      <c r="BB608" s="131"/>
      <c r="BC608" s="132"/>
      <c r="BD608" s="131"/>
      <c r="BE608" s="153"/>
      <c r="BF608" s="154"/>
      <c r="BG608" s="155"/>
      <c r="BH608" s="155"/>
      <c r="BI608" s="156"/>
      <c r="BJ608" s="156"/>
      <c r="BK608" s="133"/>
      <c r="BM608" s="134">
        <v>16</v>
      </c>
      <c r="BN608" s="157">
        <f t="shared" si="51"/>
        <v>9.600000000000003E-2</v>
      </c>
      <c r="BO608" s="158">
        <f t="shared" si="52"/>
        <v>0.99999799320882388</v>
      </c>
      <c r="BP608" s="159">
        <f t="shared" si="53"/>
        <v>5.0234354409539606E-7</v>
      </c>
      <c r="BQ608" s="160" t="str">
        <f t="shared" si="54"/>
        <v/>
      </c>
      <c r="BR608" s="160" t="str">
        <f t="shared" si="50"/>
        <v/>
      </c>
    </row>
    <row r="609" spans="11:70" ht="20.100000000000001" customHeight="1" x14ac:dyDescent="0.25">
      <c r="K609" s="134">
        <v>40</v>
      </c>
      <c r="L609" s="130">
        <f t="shared" si="32"/>
        <v>-364.19650278968322</v>
      </c>
      <c r="M609" s="149">
        <f t="shared" si="33"/>
        <v>2.6420386275278717E-6</v>
      </c>
      <c r="N609" s="149">
        <f t="shared" si="34"/>
        <v>6.1517155183255203E-5</v>
      </c>
      <c r="O609" s="130">
        <f t="shared" si="35"/>
        <v>2.6420386275278717E-6</v>
      </c>
      <c r="P609" s="130" t="str">
        <f t="shared" si="36"/>
        <v/>
      </c>
      <c r="Q609" s="130" t="str">
        <f t="shared" si="37"/>
        <v/>
      </c>
      <c r="R609" s="130">
        <f t="shared" si="38"/>
        <v>9.0367123048089768E-18</v>
      </c>
      <c r="S609" s="130" t="str">
        <f t="shared" si="39"/>
        <v/>
      </c>
      <c r="T609" s="130" t="str">
        <f t="shared" si="40"/>
        <v/>
      </c>
      <c r="X609" s="134"/>
      <c r="Z609" s="149"/>
      <c r="AA609" s="149"/>
      <c r="AE609" s="151"/>
      <c r="AF609" s="150"/>
      <c r="AK609" s="134">
        <v>40</v>
      </c>
      <c r="AL609" s="130">
        <f t="shared" si="41"/>
        <v>-3.84</v>
      </c>
      <c r="AM609" s="149">
        <f t="shared" si="42"/>
        <v>2.5057844489086075E-4</v>
      </c>
      <c r="AN609" s="149">
        <f t="shared" si="43"/>
        <v>6.1517155183255203E-5</v>
      </c>
      <c r="AO609" s="130">
        <f t="shared" si="48"/>
        <v>2.5057844489086075E-4</v>
      </c>
      <c r="AP609" s="130" t="str">
        <f t="shared" si="49"/>
        <v/>
      </c>
      <c r="AQ609" s="130" t="str">
        <f t="shared" si="44"/>
        <v/>
      </c>
      <c r="AR609" s="150">
        <f t="shared" si="45"/>
        <v>0</v>
      </c>
      <c r="AS609" s="150" t="str">
        <f t="shared" si="46"/>
        <v/>
      </c>
      <c r="AT609" s="150" t="str">
        <f t="shared" si="47"/>
        <v/>
      </c>
      <c r="AU609" s="150"/>
      <c r="AV609" s="150"/>
      <c r="AW609" s="150"/>
      <c r="AX609" s="150"/>
      <c r="AY609" s="150"/>
      <c r="AZ609" s="150"/>
      <c r="BA609" s="150"/>
      <c r="BB609" s="131"/>
      <c r="BC609" s="132"/>
      <c r="BD609" s="131"/>
      <c r="BE609" s="153"/>
      <c r="BF609" s="154"/>
      <c r="BG609" s="155"/>
      <c r="BH609" s="155"/>
      <c r="BI609" s="156"/>
      <c r="BJ609" s="156"/>
      <c r="BK609" s="133"/>
      <c r="BM609" s="134">
        <v>17</v>
      </c>
      <c r="BN609" s="157">
        <f t="shared" si="51"/>
        <v>0.10240000000000003</v>
      </c>
      <c r="BO609" s="158">
        <f t="shared" si="52"/>
        <v>0.99999749086527978</v>
      </c>
      <c r="BP609" s="159">
        <f t="shared" si="53"/>
        <v>5.8540934477768758E-7</v>
      </c>
      <c r="BQ609" s="160" t="str">
        <f t="shared" si="54"/>
        <v/>
      </c>
      <c r="BR609" s="160" t="str">
        <f t="shared" si="50"/>
        <v/>
      </c>
    </row>
    <row r="610" spans="11:70" ht="20.100000000000001" customHeight="1" x14ac:dyDescent="0.25">
      <c r="K610" s="134">
        <v>41</v>
      </c>
      <c r="L610" s="130">
        <f t="shared" si="32"/>
        <v>-363.81713143261067</v>
      </c>
      <c r="M610" s="149">
        <f t="shared" si="33"/>
        <v>2.6829121469063595E-6</v>
      </c>
      <c r="N610" s="149">
        <f t="shared" si="34"/>
        <v>6.2527203593226214E-5</v>
      </c>
      <c r="O610" s="130">
        <f t="shared" si="35"/>
        <v>2.6829121469063595E-6</v>
      </c>
      <c r="P610" s="130" t="str">
        <f t="shared" si="36"/>
        <v/>
      </c>
      <c r="Q610" s="130" t="str">
        <f t="shared" si="37"/>
        <v/>
      </c>
      <c r="R610" s="130">
        <f t="shared" si="38"/>
        <v>9.3386574367585629E-18</v>
      </c>
      <c r="S610" s="130" t="str">
        <f t="shared" si="39"/>
        <v/>
      </c>
      <c r="T610" s="130" t="str">
        <f t="shared" si="40"/>
        <v/>
      </c>
      <c r="X610" s="134"/>
      <c r="Z610" s="149"/>
      <c r="AA610" s="149"/>
      <c r="AE610" s="151"/>
      <c r="AF610" s="150"/>
      <c r="AK610" s="134">
        <v>41</v>
      </c>
      <c r="AL610" s="130">
        <f t="shared" si="41"/>
        <v>-3.8359999999999999</v>
      </c>
      <c r="AM610" s="149">
        <f t="shared" si="42"/>
        <v>2.5445500551959862E-4</v>
      </c>
      <c r="AN610" s="149">
        <f t="shared" si="43"/>
        <v>6.2527203593226323E-5</v>
      </c>
      <c r="AO610" s="130">
        <f t="shared" si="48"/>
        <v>2.5445500551959862E-4</v>
      </c>
      <c r="AP610" s="130" t="str">
        <f t="shared" si="49"/>
        <v/>
      </c>
      <c r="AQ610" s="130" t="str">
        <f t="shared" si="44"/>
        <v/>
      </c>
      <c r="AR610" s="150">
        <f t="shared" si="45"/>
        <v>0</v>
      </c>
      <c r="AS610" s="150" t="str">
        <f t="shared" si="46"/>
        <v/>
      </c>
      <c r="AT610" s="150" t="str">
        <f t="shared" si="47"/>
        <v/>
      </c>
      <c r="AU610" s="150"/>
      <c r="AV610" s="150"/>
      <c r="AW610" s="150"/>
      <c r="AX610" s="150"/>
      <c r="AY610" s="150"/>
      <c r="AZ610" s="150"/>
      <c r="BA610" s="150"/>
      <c r="BB610" s="131"/>
      <c r="BC610" s="132"/>
      <c r="BD610" s="131"/>
      <c r="BE610" s="153"/>
      <c r="BF610" s="154"/>
      <c r="BG610" s="155"/>
      <c r="BH610" s="155"/>
      <c r="BI610" s="156"/>
      <c r="BJ610" s="156"/>
      <c r="BK610" s="133"/>
      <c r="BM610" s="134">
        <v>18</v>
      </c>
      <c r="BN610" s="157">
        <f t="shared" si="51"/>
        <v>0.10880000000000004</v>
      </c>
      <c r="BO610" s="158">
        <f t="shared" si="52"/>
        <v>0.999996905455935</v>
      </c>
      <c r="BP610" s="159">
        <f t="shared" si="53"/>
        <v>6.7597170017030805E-7</v>
      </c>
      <c r="BQ610" s="160" t="str">
        <f t="shared" si="54"/>
        <v/>
      </c>
      <c r="BR610" s="160" t="str">
        <f t="shared" si="50"/>
        <v/>
      </c>
    </row>
    <row r="611" spans="11:70" ht="20.100000000000001" customHeight="1" x14ac:dyDescent="0.25">
      <c r="K611" s="134">
        <v>42</v>
      </c>
      <c r="L611" s="130">
        <f t="shared" si="32"/>
        <v>-363.43776007553805</v>
      </c>
      <c r="M611" s="149">
        <f t="shared" si="33"/>
        <v>2.7243744075735393E-6</v>
      </c>
      <c r="N611" s="149">
        <f t="shared" si="34"/>
        <v>6.3552869677559342E-5</v>
      </c>
      <c r="O611" s="130">
        <f t="shared" si="35"/>
        <v>2.7243744075735393E-6</v>
      </c>
      <c r="P611" s="130" t="str">
        <f t="shared" si="36"/>
        <v/>
      </c>
      <c r="Q611" s="130" t="str">
        <f t="shared" si="37"/>
        <v/>
      </c>
      <c r="R611" s="130">
        <f t="shared" si="38"/>
        <v>9.6505371004804953E-18</v>
      </c>
      <c r="S611" s="130" t="str">
        <f t="shared" si="39"/>
        <v/>
      </c>
      <c r="T611" s="130" t="str">
        <f t="shared" si="40"/>
        <v/>
      </c>
      <c r="U611" s="137"/>
      <c r="V611" s="137"/>
      <c r="W611" s="137"/>
      <c r="X611" s="134"/>
      <c r="Z611" s="149"/>
      <c r="AA611" s="149"/>
      <c r="AE611" s="151"/>
      <c r="AF611" s="150"/>
      <c r="AH611" s="137"/>
      <c r="AI611" s="137"/>
      <c r="AJ611" s="137"/>
      <c r="AK611" s="134">
        <v>42</v>
      </c>
      <c r="AL611" s="130">
        <f t="shared" si="41"/>
        <v>-3.8319999999999999</v>
      </c>
      <c r="AM611" s="149">
        <f t="shared" si="42"/>
        <v>2.5838740404374953E-4</v>
      </c>
      <c r="AN611" s="149">
        <f t="shared" si="43"/>
        <v>6.3552869677559342E-5</v>
      </c>
      <c r="AO611" s="130">
        <f t="shared" si="48"/>
        <v>2.5838740404374953E-4</v>
      </c>
      <c r="AP611" s="130" t="str">
        <f t="shared" si="49"/>
        <v/>
      </c>
      <c r="AQ611" s="130" t="str">
        <f t="shared" si="44"/>
        <v/>
      </c>
      <c r="AR611" s="150">
        <f t="shared" si="45"/>
        <v>0</v>
      </c>
      <c r="AS611" s="150" t="str">
        <f t="shared" si="46"/>
        <v/>
      </c>
      <c r="AT611" s="150" t="str">
        <f t="shared" si="47"/>
        <v/>
      </c>
      <c r="AU611" s="150"/>
      <c r="AV611" s="150"/>
      <c r="AW611" s="150"/>
      <c r="AX611" s="150"/>
      <c r="AY611" s="150"/>
      <c r="AZ611" s="150"/>
      <c r="BA611" s="150"/>
      <c r="BB611" s="131"/>
      <c r="BC611" s="132"/>
      <c r="BD611" s="131"/>
      <c r="BE611" s="153"/>
      <c r="BF611" s="154"/>
      <c r="BG611" s="155"/>
      <c r="BH611" s="155"/>
      <c r="BI611" s="156"/>
      <c r="BJ611" s="156"/>
      <c r="BK611" s="137"/>
      <c r="BL611" s="137"/>
      <c r="BM611" s="134">
        <v>19</v>
      </c>
      <c r="BN611" s="157">
        <f t="shared" si="51"/>
        <v>0.11520000000000004</v>
      </c>
      <c r="BO611" s="158">
        <f t="shared" si="52"/>
        <v>0.99999622948423483</v>
      </c>
      <c r="BP611" s="159">
        <f t="shared" si="53"/>
        <v>7.7419536903544639E-7</v>
      </c>
      <c r="BQ611" s="160" t="str">
        <f t="shared" si="54"/>
        <v/>
      </c>
      <c r="BR611" s="160" t="str">
        <f t="shared" si="50"/>
        <v/>
      </c>
    </row>
    <row r="612" spans="11:70" ht="20.100000000000001" customHeight="1" x14ac:dyDescent="0.25">
      <c r="K612" s="134">
        <v>43</v>
      </c>
      <c r="L612" s="130">
        <f t="shared" si="32"/>
        <v>-363.05838871846549</v>
      </c>
      <c r="M612" s="149">
        <f t="shared" si="33"/>
        <v>2.7664331710210598E-6</v>
      </c>
      <c r="N612" s="149">
        <f t="shared" si="34"/>
        <v>6.4594378257215614E-5</v>
      </c>
      <c r="O612" s="130">
        <f t="shared" si="35"/>
        <v>2.7664331710210598E-6</v>
      </c>
      <c r="P612" s="130" t="str">
        <f t="shared" si="36"/>
        <v/>
      </c>
      <c r="Q612" s="130" t="str">
        <f t="shared" si="37"/>
        <v/>
      </c>
      <c r="R612" s="130">
        <f t="shared" si="38"/>
        <v>9.9726729291115787E-18</v>
      </c>
      <c r="S612" s="130" t="str">
        <f t="shared" si="39"/>
        <v/>
      </c>
      <c r="T612" s="130" t="str">
        <f t="shared" si="40"/>
        <v/>
      </c>
      <c r="U612" s="137"/>
      <c r="V612" s="137"/>
      <c r="W612" s="137"/>
      <c r="X612" s="134"/>
      <c r="Z612" s="149"/>
      <c r="AA612" s="149"/>
      <c r="AE612" s="151"/>
      <c r="AF612" s="150"/>
      <c r="AH612" s="137"/>
      <c r="AI612" s="137"/>
      <c r="AJ612" s="137"/>
      <c r="AK612" s="134">
        <v>43</v>
      </c>
      <c r="AL612" s="130">
        <f t="shared" si="41"/>
        <v>-3.8279999999999998</v>
      </c>
      <c r="AM612" s="149">
        <f t="shared" si="42"/>
        <v>2.6237637658522018E-4</v>
      </c>
      <c r="AN612" s="149">
        <f t="shared" si="43"/>
        <v>6.4594378257215614E-5</v>
      </c>
      <c r="AO612" s="130">
        <f t="shared" si="48"/>
        <v>2.6237637658522018E-4</v>
      </c>
      <c r="AP612" s="130" t="str">
        <f t="shared" si="49"/>
        <v/>
      </c>
      <c r="AQ612" s="130" t="str">
        <f t="shared" si="44"/>
        <v/>
      </c>
      <c r="AR612" s="150">
        <f t="shared" si="45"/>
        <v>0</v>
      </c>
      <c r="AS612" s="150" t="str">
        <f t="shared" si="46"/>
        <v/>
      </c>
      <c r="AT612" s="150" t="str">
        <f t="shared" si="47"/>
        <v/>
      </c>
      <c r="AU612" s="150"/>
      <c r="AV612" s="150"/>
      <c r="AW612" s="150"/>
      <c r="AX612" s="150"/>
      <c r="AY612" s="150"/>
      <c r="AZ612" s="150"/>
      <c r="BA612" s="150"/>
      <c r="BB612" s="131"/>
      <c r="BC612" s="132"/>
      <c r="BD612" s="131"/>
      <c r="BE612" s="153"/>
      <c r="BF612" s="154"/>
      <c r="BG612" s="155"/>
      <c r="BH612" s="155"/>
      <c r="BI612" s="156"/>
      <c r="BJ612" s="156"/>
      <c r="BK612" s="137"/>
      <c r="BL612" s="137"/>
      <c r="BM612" s="134">
        <v>20</v>
      </c>
      <c r="BN612" s="157">
        <f t="shared" si="51"/>
        <v>0.12160000000000004</v>
      </c>
      <c r="BO612" s="158">
        <f t="shared" si="52"/>
        <v>0.9999954552888658</v>
      </c>
      <c r="BP612" s="159">
        <f t="shared" si="53"/>
        <v>8.8023580613327823E-7</v>
      </c>
      <c r="BQ612" s="160" t="str">
        <f t="shared" si="54"/>
        <v/>
      </c>
      <c r="BR612" s="160" t="str">
        <f t="shared" si="50"/>
        <v/>
      </c>
    </row>
    <row r="613" spans="11:70" ht="20.100000000000001" customHeight="1" x14ac:dyDescent="0.25">
      <c r="K613" s="134">
        <v>44</v>
      </c>
      <c r="L613" s="130">
        <f t="shared" si="32"/>
        <v>-362.67901736139288</v>
      </c>
      <c r="M613" s="149">
        <f t="shared" si="33"/>
        <v>2.8090962897722953E-6</v>
      </c>
      <c r="N613" s="149">
        <f t="shared" si="34"/>
        <v>6.5651957114884092E-5</v>
      </c>
      <c r="O613" s="130">
        <f t="shared" si="35"/>
        <v>2.8090962897722953E-6</v>
      </c>
      <c r="P613" s="130" t="str">
        <f t="shared" si="36"/>
        <v/>
      </c>
      <c r="Q613" s="130" t="str">
        <f t="shared" si="37"/>
        <v/>
      </c>
      <c r="R613" s="130">
        <f t="shared" si="38"/>
        <v>1.0305396794084016E-17</v>
      </c>
      <c r="S613" s="130" t="str">
        <f t="shared" si="39"/>
        <v/>
      </c>
      <c r="T613" s="130" t="str">
        <f t="shared" si="40"/>
        <v/>
      </c>
      <c r="U613" s="137"/>
      <c r="V613" s="137"/>
      <c r="W613" s="137"/>
      <c r="X613" s="134"/>
      <c r="Z613" s="149"/>
      <c r="AA613" s="149"/>
      <c r="AE613" s="151"/>
      <c r="AF613" s="150"/>
      <c r="AH613" s="137"/>
      <c r="AI613" s="137"/>
      <c r="AJ613" s="137"/>
      <c r="AK613" s="134">
        <v>44</v>
      </c>
      <c r="AL613" s="130">
        <f t="shared" si="41"/>
        <v>-3.8239999999999998</v>
      </c>
      <c r="AM613" s="149">
        <f t="shared" si="42"/>
        <v>2.6642266789962096E-4</v>
      </c>
      <c r="AN613" s="149">
        <f t="shared" si="43"/>
        <v>6.5651957114884092E-5</v>
      </c>
      <c r="AO613" s="130">
        <f t="shared" si="48"/>
        <v>2.6642266789962096E-4</v>
      </c>
      <c r="AP613" s="130" t="str">
        <f t="shared" si="49"/>
        <v/>
      </c>
      <c r="AQ613" s="130" t="str">
        <f t="shared" si="44"/>
        <v/>
      </c>
      <c r="AR613" s="150">
        <f t="shared" si="45"/>
        <v>0</v>
      </c>
      <c r="AS613" s="150" t="str">
        <f t="shared" si="46"/>
        <v/>
      </c>
      <c r="AT613" s="150" t="str">
        <f t="shared" si="47"/>
        <v/>
      </c>
      <c r="AU613" s="150"/>
      <c r="AV613" s="150"/>
      <c r="AW613" s="150"/>
      <c r="AX613" s="150"/>
      <c r="AY613" s="150"/>
      <c r="AZ613" s="150"/>
      <c r="BA613" s="150"/>
      <c r="BB613" s="131"/>
      <c r="BC613" s="132"/>
      <c r="BD613" s="131"/>
      <c r="BE613" s="153"/>
      <c r="BF613" s="154"/>
      <c r="BG613" s="155"/>
      <c r="BH613" s="155"/>
      <c r="BI613" s="156"/>
      <c r="BJ613" s="156"/>
      <c r="BK613" s="137"/>
      <c r="BL613" s="137"/>
      <c r="BM613" s="134">
        <v>21</v>
      </c>
      <c r="BN613" s="157">
        <f t="shared" si="51"/>
        <v>0.12800000000000003</v>
      </c>
      <c r="BO613" s="158">
        <f t="shared" si="52"/>
        <v>0.99999457505305966</v>
      </c>
      <c r="BP613" s="159">
        <f t="shared" si="53"/>
        <v>9.9423982979907066E-7</v>
      </c>
      <c r="BQ613" s="160" t="str">
        <f t="shared" si="54"/>
        <v/>
      </c>
      <c r="BR613" s="160" t="str">
        <f t="shared" si="50"/>
        <v/>
      </c>
    </row>
    <row r="614" spans="11:70" ht="20.100000000000001" customHeight="1" x14ac:dyDescent="0.25">
      <c r="K614" s="134">
        <v>45</v>
      </c>
      <c r="L614" s="130">
        <f t="shared" si="32"/>
        <v>-362.29964600432032</v>
      </c>
      <c r="M614" s="149">
        <f t="shared" si="33"/>
        <v>2.8523717082811784E-6</v>
      </c>
      <c r="N614" s="149">
        <f t="shared" si="34"/>
        <v>6.6725837029684546E-5</v>
      </c>
      <c r="O614" s="130">
        <f t="shared" si="35"/>
        <v>2.8523717082811784E-6</v>
      </c>
      <c r="P614" s="130" t="str">
        <f t="shared" si="36"/>
        <v/>
      </c>
      <c r="Q614" s="130" t="str">
        <f t="shared" si="37"/>
        <v/>
      </c>
      <c r="R614" s="130">
        <f t="shared" si="38"/>
        <v>1.0649051125285557E-17</v>
      </c>
      <c r="S614" s="130" t="str">
        <f t="shared" si="39"/>
        <v/>
      </c>
      <c r="T614" s="130" t="str">
        <f t="shared" si="40"/>
        <v/>
      </c>
      <c r="U614" s="137"/>
      <c r="V614" s="137"/>
      <c r="W614" s="137"/>
      <c r="X614" s="134"/>
      <c r="Z614" s="149"/>
      <c r="AA614" s="149"/>
      <c r="AE614" s="151"/>
      <c r="AF614" s="150"/>
      <c r="AH614" s="137"/>
      <c r="AI614" s="137"/>
      <c r="AJ614" s="137"/>
      <c r="AK614" s="134">
        <v>45</v>
      </c>
      <c r="AL614" s="130">
        <f t="shared" si="41"/>
        <v>-3.82</v>
      </c>
      <c r="AM614" s="149">
        <f t="shared" si="42"/>
        <v>2.70527031461521E-4</v>
      </c>
      <c r="AN614" s="149">
        <f t="shared" si="43"/>
        <v>6.6725837029684654E-5</v>
      </c>
      <c r="AO614" s="130">
        <f t="shared" si="48"/>
        <v>2.70527031461521E-4</v>
      </c>
      <c r="AP614" s="130" t="str">
        <f t="shared" si="49"/>
        <v/>
      </c>
      <c r="AQ614" s="130" t="str">
        <f t="shared" si="44"/>
        <v/>
      </c>
      <c r="AR614" s="150">
        <f t="shared" si="45"/>
        <v>0</v>
      </c>
      <c r="AS614" s="150" t="str">
        <f t="shared" si="46"/>
        <v/>
      </c>
      <c r="AT614" s="150" t="str">
        <f t="shared" si="47"/>
        <v/>
      </c>
      <c r="AU614" s="150"/>
      <c r="AV614" s="150"/>
      <c r="AW614" s="150"/>
      <c r="AX614" s="150"/>
      <c r="AY614" s="150"/>
      <c r="AZ614" s="150"/>
      <c r="BA614" s="150"/>
      <c r="BB614" s="131"/>
      <c r="BC614" s="132"/>
      <c r="BD614" s="131"/>
      <c r="BE614" s="153"/>
      <c r="BF614" s="154"/>
      <c r="BG614" s="155"/>
      <c r="BH614" s="155"/>
      <c r="BI614" s="156"/>
      <c r="BJ614" s="156"/>
      <c r="BK614" s="137"/>
      <c r="BL614" s="137"/>
      <c r="BM614" s="134">
        <v>22</v>
      </c>
      <c r="BN614" s="157">
        <f t="shared" si="51"/>
        <v>0.13440000000000002</v>
      </c>
      <c r="BO614" s="158">
        <f t="shared" si="52"/>
        <v>0.99999358081322987</v>
      </c>
      <c r="BP614" s="159">
        <f t="shared" si="53"/>
        <v>1.1163462104724076E-6</v>
      </c>
      <c r="BQ614" s="160" t="str">
        <f t="shared" si="54"/>
        <v/>
      </c>
      <c r="BR614" s="160" t="str">
        <f t="shared" si="50"/>
        <v/>
      </c>
    </row>
    <row r="615" spans="11:70" ht="20.100000000000001" customHeight="1" x14ac:dyDescent="0.25">
      <c r="K615" s="134">
        <v>46</v>
      </c>
      <c r="L615" s="130">
        <f t="shared" si="32"/>
        <v>-361.92027464724771</v>
      </c>
      <c r="M615" s="149">
        <f t="shared" si="33"/>
        <v>2.8962674638376351E-6</v>
      </c>
      <c r="N615" s="149">
        <f t="shared" si="34"/>
        <v>6.7816251812216968E-5</v>
      </c>
      <c r="O615" s="130">
        <f t="shared" si="35"/>
        <v>2.8962674638376351E-6</v>
      </c>
      <c r="P615" s="130" t="str">
        <f t="shared" si="36"/>
        <v/>
      </c>
      <c r="Q615" s="130" t="str">
        <f t="shared" si="37"/>
        <v/>
      </c>
      <c r="R615" s="130">
        <f t="shared" si="38"/>
        <v>1.1003989241047206E-17</v>
      </c>
      <c r="S615" s="130" t="str">
        <f t="shared" si="39"/>
        <v/>
      </c>
      <c r="T615" s="130" t="str">
        <f t="shared" si="40"/>
        <v/>
      </c>
      <c r="U615" s="137"/>
      <c r="V615" s="137"/>
      <c r="W615" s="137"/>
      <c r="X615" s="134"/>
      <c r="Z615" s="149"/>
      <c r="AA615" s="149"/>
      <c r="AE615" s="151"/>
      <c r="AF615" s="150"/>
      <c r="AH615" s="137"/>
      <c r="AI615" s="137"/>
      <c r="AJ615" s="137"/>
      <c r="AK615" s="134">
        <v>46</v>
      </c>
      <c r="AL615" s="130">
        <f t="shared" si="41"/>
        <v>-3.8159999999999998</v>
      </c>
      <c r="AM615" s="149">
        <f t="shared" si="42"/>
        <v>2.7469022955031567E-4</v>
      </c>
      <c r="AN615" s="149">
        <f t="shared" si="43"/>
        <v>6.7816251812216968E-5</v>
      </c>
      <c r="AO615" s="130">
        <f t="shared" si="48"/>
        <v>2.7469022955031567E-4</v>
      </c>
      <c r="AP615" s="130" t="str">
        <f t="shared" si="49"/>
        <v/>
      </c>
      <c r="AQ615" s="130" t="str">
        <f t="shared" si="44"/>
        <v/>
      </c>
      <c r="AR615" s="150">
        <f t="shared" si="45"/>
        <v>0</v>
      </c>
      <c r="AS615" s="150" t="str">
        <f t="shared" si="46"/>
        <v/>
      </c>
      <c r="AT615" s="150" t="str">
        <f t="shared" si="47"/>
        <v/>
      </c>
      <c r="AU615" s="150"/>
      <c r="AV615" s="150"/>
      <c r="AW615" s="150"/>
      <c r="AX615" s="150"/>
      <c r="AY615" s="150"/>
      <c r="AZ615" s="150"/>
      <c r="BA615" s="150"/>
      <c r="BB615" s="131"/>
      <c r="BC615" s="132"/>
      <c r="BD615" s="131"/>
      <c r="BE615" s="153"/>
      <c r="BF615" s="154"/>
      <c r="BG615" s="155"/>
      <c r="BH615" s="155"/>
      <c r="BI615" s="156"/>
      <c r="BJ615" s="156"/>
      <c r="BK615" s="137"/>
      <c r="BL615" s="137"/>
      <c r="BM615" s="134">
        <v>23</v>
      </c>
      <c r="BN615" s="157">
        <f t="shared" si="51"/>
        <v>0.14080000000000001</v>
      </c>
      <c r="BO615" s="158">
        <f t="shared" si="52"/>
        <v>0.99999246446701939</v>
      </c>
      <c r="BP615" s="159">
        <f t="shared" si="53"/>
        <v>1.2466861908366766E-6</v>
      </c>
      <c r="BQ615" s="160" t="str">
        <f t="shared" si="54"/>
        <v/>
      </c>
      <c r="BR615" s="160" t="str">
        <f t="shared" si="50"/>
        <v/>
      </c>
    </row>
    <row r="616" spans="11:70" ht="20.100000000000001" customHeight="1" x14ac:dyDescent="0.25">
      <c r="K616" s="134">
        <v>47</v>
      </c>
      <c r="L616" s="130">
        <f t="shared" si="32"/>
        <v>-361.54090329017515</v>
      </c>
      <c r="M616" s="149">
        <f t="shared" si="33"/>
        <v>2.9407916874793684E-6</v>
      </c>
      <c r="N616" s="149">
        <f t="shared" si="34"/>
        <v>6.8923438339951498E-5</v>
      </c>
      <c r="O616" s="130">
        <f t="shared" si="35"/>
        <v>2.9407916874793684E-6</v>
      </c>
      <c r="P616" s="130" t="str">
        <f t="shared" si="36"/>
        <v/>
      </c>
      <c r="Q616" s="130" t="str">
        <f t="shared" si="37"/>
        <v/>
      </c>
      <c r="R616" s="130">
        <f t="shared" si="38"/>
        <v>1.1370575688251014E-17</v>
      </c>
      <c r="S616" s="130" t="str">
        <f t="shared" si="39"/>
        <v/>
      </c>
      <c r="T616" s="130" t="str">
        <f t="shared" si="40"/>
        <v/>
      </c>
      <c r="U616" s="137"/>
      <c r="V616" s="137"/>
      <c r="W616" s="137"/>
      <c r="X616" s="134"/>
      <c r="Z616" s="149"/>
      <c r="AA616" s="149"/>
      <c r="AE616" s="151"/>
      <c r="AF616" s="150"/>
      <c r="AH616" s="137"/>
      <c r="AI616" s="137"/>
      <c r="AJ616" s="137"/>
      <c r="AK616" s="134">
        <v>47</v>
      </c>
      <c r="AL616" s="130">
        <f t="shared" si="41"/>
        <v>-3.8119999999999998</v>
      </c>
      <c r="AM616" s="149">
        <f t="shared" si="42"/>
        <v>2.7891303333670801E-4</v>
      </c>
      <c r="AN616" s="149">
        <f t="shared" si="43"/>
        <v>6.8923438339951702E-5</v>
      </c>
      <c r="AO616" s="130">
        <f t="shared" si="48"/>
        <v>2.7891303333670801E-4</v>
      </c>
      <c r="AP616" s="130" t="str">
        <f t="shared" si="49"/>
        <v/>
      </c>
      <c r="AQ616" s="130" t="str">
        <f t="shared" si="44"/>
        <v/>
      </c>
      <c r="AR616" s="150">
        <f t="shared" si="45"/>
        <v>0</v>
      </c>
      <c r="AS616" s="150" t="str">
        <f t="shared" si="46"/>
        <v/>
      </c>
      <c r="AT616" s="150" t="str">
        <f t="shared" si="47"/>
        <v/>
      </c>
      <c r="AU616" s="150"/>
      <c r="AV616" s="150"/>
      <c r="AW616" s="150"/>
      <c r="AX616" s="150"/>
      <c r="AY616" s="150"/>
      <c r="AZ616" s="150"/>
      <c r="BA616" s="150"/>
      <c r="BB616" s="131"/>
      <c r="BC616" s="132"/>
      <c r="BD616" s="131"/>
      <c r="BE616" s="153"/>
      <c r="BF616" s="154"/>
      <c r="BG616" s="155"/>
      <c r="BH616" s="155"/>
      <c r="BI616" s="156"/>
      <c r="BJ616" s="156"/>
      <c r="BK616" s="137"/>
      <c r="BL616" s="137"/>
      <c r="BM616" s="134">
        <v>24</v>
      </c>
      <c r="BN616" s="157">
        <f t="shared" si="51"/>
        <v>0.1472</v>
      </c>
      <c r="BO616" s="158">
        <f t="shared" si="52"/>
        <v>0.99999121778082856</v>
      </c>
      <c r="BP616" s="159">
        <f t="shared" si="53"/>
        <v>1.3853839520017175E-6</v>
      </c>
      <c r="BQ616" s="160" t="str">
        <f t="shared" si="54"/>
        <v/>
      </c>
      <c r="BR616" s="160" t="str">
        <f t="shared" si="50"/>
        <v/>
      </c>
    </row>
    <row r="617" spans="11:70" ht="20.100000000000001" customHeight="1" x14ac:dyDescent="0.25">
      <c r="K617" s="134">
        <v>48</v>
      </c>
      <c r="L617" s="130">
        <f t="shared" si="32"/>
        <v>-361.16153193310254</v>
      </c>
      <c r="M617" s="149">
        <f t="shared" si="33"/>
        <v>2.9859526049102422E-6</v>
      </c>
      <c r="N617" s="149">
        <f t="shared" si="34"/>
        <v>7.0047636592969923E-5</v>
      </c>
      <c r="O617" s="130">
        <f t="shared" si="35"/>
        <v>2.9859526049102422E-6</v>
      </c>
      <c r="P617" s="130" t="str">
        <f t="shared" si="36"/>
        <v/>
      </c>
      <c r="Q617" s="130" t="str">
        <f t="shared" si="37"/>
        <v/>
      </c>
      <c r="R617" s="130">
        <f t="shared" si="38"/>
        <v>1.1749186592864113E-17</v>
      </c>
      <c r="S617" s="130" t="str">
        <f t="shared" si="39"/>
        <v/>
      </c>
      <c r="T617" s="130" t="str">
        <f t="shared" si="40"/>
        <v/>
      </c>
      <c r="U617" s="137"/>
      <c r="V617" s="137"/>
      <c r="W617" s="137"/>
      <c r="X617" s="134"/>
      <c r="Z617" s="149"/>
      <c r="AA617" s="149"/>
      <c r="AE617" s="151"/>
      <c r="AF617" s="150"/>
      <c r="AH617" s="137"/>
      <c r="AI617" s="137"/>
      <c r="AJ617" s="137"/>
      <c r="AK617" s="134">
        <v>48</v>
      </c>
      <c r="AL617" s="130">
        <f t="shared" si="41"/>
        <v>-3.8079999999999998</v>
      </c>
      <c r="AM617" s="149">
        <f t="shared" si="42"/>
        <v>2.8319622296980597E-4</v>
      </c>
      <c r="AN617" s="149">
        <f t="shared" si="43"/>
        <v>7.0047636592969923E-5</v>
      </c>
      <c r="AO617" s="130">
        <f t="shared" si="48"/>
        <v>2.8319622296980597E-4</v>
      </c>
      <c r="AP617" s="130" t="str">
        <f t="shared" si="49"/>
        <v/>
      </c>
      <c r="AQ617" s="130" t="str">
        <f t="shared" si="44"/>
        <v/>
      </c>
      <c r="AR617" s="150">
        <f t="shared" si="45"/>
        <v>0</v>
      </c>
      <c r="AS617" s="150" t="str">
        <f t="shared" si="46"/>
        <v/>
      </c>
      <c r="AT617" s="150" t="str">
        <f t="shared" si="47"/>
        <v/>
      </c>
      <c r="AU617" s="150"/>
      <c r="AV617" s="150"/>
      <c r="AW617" s="150"/>
      <c r="AX617" s="150"/>
      <c r="AY617" s="150"/>
      <c r="AZ617" s="150"/>
      <c r="BA617" s="150"/>
      <c r="BB617" s="131"/>
      <c r="BC617" s="132"/>
      <c r="BD617" s="131"/>
      <c r="BE617" s="153"/>
      <c r="BF617" s="154"/>
      <c r="BG617" s="155"/>
      <c r="BH617" s="155"/>
      <c r="BI617" s="156"/>
      <c r="BJ617" s="156"/>
      <c r="BK617" s="137"/>
      <c r="BL617" s="137"/>
      <c r="BM617" s="134">
        <v>25</v>
      </c>
      <c r="BN617" s="157">
        <f t="shared" si="51"/>
        <v>0.15359999999999999</v>
      </c>
      <c r="BO617" s="158">
        <f t="shared" si="52"/>
        <v>0.99998983239687655</v>
      </c>
      <c r="BP617" s="159">
        <f t="shared" si="53"/>
        <v>1.5325570303925673E-6</v>
      </c>
      <c r="BQ617" s="160" t="str">
        <f t="shared" si="54"/>
        <v/>
      </c>
      <c r="BR617" s="160" t="str">
        <f t="shared" si="50"/>
        <v/>
      </c>
    </row>
    <row r="618" spans="11:70" ht="20.100000000000001" customHeight="1" x14ac:dyDescent="0.25">
      <c r="K618" s="134">
        <v>49</v>
      </c>
      <c r="L618" s="130">
        <f t="shared" si="32"/>
        <v>-360.78216057602998</v>
      </c>
      <c r="M618" s="149">
        <f t="shared" si="33"/>
        <v>3.0317585374250231E-6</v>
      </c>
      <c r="N618" s="149">
        <f t="shared" si="34"/>
        <v>7.1189089690052273E-5</v>
      </c>
      <c r="O618" s="130">
        <f t="shared" si="35"/>
        <v>3.0317585374250231E-6</v>
      </c>
      <c r="P618" s="130" t="str">
        <f t="shared" si="36"/>
        <v/>
      </c>
      <c r="Q618" s="130" t="str">
        <f t="shared" si="37"/>
        <v/>
      </c>
      <c r="R618" s="130">
        <f t="shared" si="38"/>
        <v>1.2140210021210159E-17</v>
      </c>
      <c r="S618" s="130" t="str">
        <f t="shared" si="39"/>
        <v/>
      </c>
      <c r="T618" s="130" t="str">
        <f t="shared" si="40"/>
        <v/>
      </c>
      <c r="U618" s="137"/>
      <c r="V618" s="137"/>
      <c r="W618" s="137"/>
      <c r="X618" s="134"/>
      <c r="Z618" s="149"/>
      <c r="AA618" s="149"/>
      <c r="AE618" s="151"/>
      <c r="AF618" s="150"/>
      <c r="AH618" s="137"/>
      <c r="AI618" s="137"/>
      <c r="AJ618" s="137"/>
      <c r="AK618" s="134">
        <v>49</v>
      </c>
      <c r="AL618" s="130">
        <f t="shared" si="41"/>
        <v>-3.8039999999999998</v>
      </c>
      <c r="AM618" s="149">
        <f t="shared" si="42"/>
        <v>2.8754058766483344E-4</v>
      </c>
      <c r="AN618" s="149">
        <f t="shared" si="43"/>
        <v>7.1189089690052408E-5</v>
      </c>
      <c r="AO618" s="130">
        <f t="shared" si="48"/>
        <v>2.8754058766483344E-4</v>
      </c>
      <c r="AP618" s="130" t="str">
        <f t="shared" si="49"/>
        <v/>
      </c>
      <c r="AQ618" s="130" t="str">
        <f t="shared" si="44"/>
        <v/>
      </c>
      <c r="AR618" s="150">
        <f t="shared" si="45"/>
        <v>0</v>
      </c>
      <c r="AS618" s="150" t="str">
        <f t="shared" si="46"/>
        <v/>
      </c>
      <c r="AT618" s="150" t="str">
        <f t="shared" si="47"/>
        <v/>
      </c>
      <c r="AU618" s="150"/>
      <c r="AV618" s="150"/>
      <c r="AW618" s="150"/>
      <c r="AX618" s="150"/>
      <c r="AY618" s="150"/>
      <c r="AZ618" s="150"/>
      <c r="BA618" s="150"/>
      <c r="BB618" s="131"/>
      <c r="BC618" s="132"/>
      <c r="BD618" s="131"/>
      <c r="BE618" s="153"/>
      <c r="BF618" s="154"/>
      <c r="BG618" s="155"/>
      <c r="BH618" s="155"/>
      <c r="BI618" s="156"/>
      <c r="BJ618" s="156"/>
      <c r="BK618" s="137"/>
      <c r="BL618" s="137"/>
      <c r="BM618" s="134">
        <v>26</v>
      </c>
      <c r="BN618" s="157">
        <f t="shared" si="51"/>
        <v>0.15999999999999998</v>
      </c>
      <c r="BO618" s="158">
        <f t="shared" si="52"/>
        <v>0.99998829983984616</v>
      </c>
      <c r="BP618" s="159">
        <f t="shared" si="53"/>
        <v>1.688316695114267E-6</v>
      </c>
      <c r="BQ618" s="160" t="str">
        <f t="shared" si="54"/>
        <v/>
      </c>
      <c r="BR618" s="160" t="str">
        <f t="shared" si="50"/>
        <v/>
      </c>
    </row>
    <row r="619" spans="11:70" ht="20.100000000000001" customHeight="1" x14ac:dyDescent="0.25">
      <c r="K619" s="134">
        <v>50</v>
      </c>
      <c r="L619" s="130">
        <f t="shared" si="32"/>
        <v>-360.40278921895737</v>
      </c>
      <c r="M619" s="149">
        <f t="shared" si="33"/>
        <v>3.0782179028407865E-6</v>
      </c>
      <c r="N619" s="149">
        <f t="shared" si="34"/>
        <v>7.234804392511999E-5</v>
      </c>
      <c r="O619" s="130">
        <f t="shared" si="35"/>
        <v>3.0782179028407865E-6</v>
      </c>
      <c r="P619" s="130" t="str">
        <f t="shared" si="36"/>
        <v/>
      </c>
      <c r="Q619" s="130" t="str">
        <f t="shared" si="37"/>
        <v/>
      </c>
      <c r="R619" s="130">
        <f t="shared" si="38"/>
        <v>1.2544046352305251E-17</v>
      </c>
      <c r="S619" s="130" t="str">
        <f t="shared" si="39"/>
        <v/>
      </c>
      <c r="T619" s="130" t="str">
        <f t="shared" si="40"/>
        <v/>
      </c>
      <c r="U619" s="137"/>
      <c r="V619" s="137"/>
      <c r="W619" s="137"/>
      <c r="X619" s="134"/>
      <c r="Z619" s="149"/>
      <c r="AA619" s="149"/>
      <c r="AE619" s="151"/>
      <c r="AF619" s="150"/>
      <c r="AH619" s="137"/>
      <c r="AI619" s="137"/>
      <c r="AJ619" s="137"/>
      <c r="AK619" s="134">
        <v>50</v>
      </c>
      <c r="AL619" s="130">
        <f t="shared" si="41"/>
        <v>-3.8</v>
      </c>
      <c r="AM619" s="149">
        <f t="shared" si="42"/>
        <v>2.9194692579146027E-4</v>
      </c>
      <c r="AN619" s="149">
        <f t="shared" si="43"/>
        <v>7.234804392511999E-5</v>
      </c>
      <c r="AO619" s="130">
        <f t="shared" si="48"/>
        <v>2.9194692579146027E-4</v>
      </c>
      <c r="AP619" s="130" t="str">
        <f t="shared" si="49"/>
        <v/>
      </c>
      <c r="AQ619" s="130" t="str">
        <f t="shared" si="44"/>
        <v/>
      </c>
      <c r="AR619" s="150">
        <f t="shared" si="45"/>
        <v>0</v>
      </c>
      <c r="AS619" s="150" t="str">
        <f t="shared" si="46"/>
        <v/>
      </c>
      <c r="AT619" s="150" t="str">
        <f t="shared" si="47"/>
        <v/>
      </c>
      <c r="AU619" s="150"/>
      <c r="AV619" s="150"/>
      <c r="AW619" s="150"/>
      <c r="AX619" s="150"/>
      <c r="AY619" s="150"/>
      <c r="AZ619" s="150"/>
      <c r="BA619" s="150"/>
      <c r="BB619" s="131"/>
      <c r="BC619" s="132"/>
      <c r="BD619" s="131"/>
      <c r="BE619" s="153"/>
      <c r="BF619" s="154"/>
      <c r="BG619" s="155"/>
      <c r="BH619" s="155"/>
      <c r="BI619" s="156"/>
      <c r="BJ619" s="156"/>
      <c r="BK619" s="137"/>
      <c r="BL619" s="137"/>
      <c r="BM619" s="134">
        <v>27</v>
      </c>
      <c r="BN619" s="157">
        <f t="shared" si="51"/>
        <v>0.16639999999999996</v>
      </c>
      <c r="BO619" s="158">
        <f t="shared" si="52"/>
        <v>0.99998661152315105</v>
      </c>
      <c r="BP619" s="159">
        <f t="shared" si="53"/>
        <v>1.8527682897895303E-6</v>
      </c>
      <c r="BQ619" s="160" t="str">
        <f t="shared" si="54"/>
        <v/>
      </c>
      <c r="BR619" s="160" t="str">
        <f t="shared" si="50"/>
        <v/>
      </c>
    </row>
    <row r="620" spans="11:70" ht="20.100000000000001" customHeight="1" x14ac:dyDescent="0.25">
      <c r="K620" s="134">
        <v>51</v>
      </c>
      <c r="L620" s="130">
        <f t="shared" si="32"/>
        <v>-360.02341786188481</v>
      </c>
      <c r="M620" s="149">
        <f t="shared" si="33"/>
        <v>3.1253392164346688E-6</v>
      </c>
      <c r="N620" s="149">
        <f t="shared" si="34"/>
        <v>7.3524748804028802E-5</v>
      </c>
      <c r="O620" s="130">
        <f t="shared" si="35"/>
        <v>3.1253392164346688E-6</v>
      </c>
      <c r="P620" s="130" t="str">
        <f t="shared" si="36"/>
        <v/>
      </c>
      <c r="Q620" s="130" t="str">
        <f t="shared" si="37"/>
        <v/>
      </c>
      <c r="R620" s="130">
        <f t="shared" si="38"/>
        <v>1.2961108661582697E-17</v>
      </c>
      <c r="S620" s="130" t="str">
        <f t="shared" si="39"/>
        <v/>
      </c>
      <c r="T620" s="130" t="str">
        <f t="shared" si="40"/>
        <v/>
      </c>
      <c r="U620" s="137"/>
      <c r="V620" s="137"/>
      <c r="W620" s="137"/>
      <c r="X620" s="134"/>
      <c r="Z620" s="149"/>
      <c r="AA620" s="149"/>
      <c r="AE620" s="151"/>
      <c r="AF620" s="150"/>
      <c r="AH620" s="137"/>
      <c r="AI620" s="137"/>
      <c r="AJ620" s="137"/>
      <c r="AK620" s="134">
        <v>51</v>
      </c>
      <c r="AL620" s="130">
        <f t="shared" si="41"/>
        <v>-3.7959999999999998</v>
      </c>
      <c r="AM620" s="149">
        <f t="shared" si="42"/>
        <v>2.9641604496274932E-4</v>
      </c>
      <c r="AN620" s="149">
        <f t="shared" si="43"/>
        <v>7.3524748804028924E-5</v>
      </c>
      <c r="AO620" s="130">
        <f t="shared" si="48"/>
        <v>2.9641604496274932E-4</v>
      </c>
      <c r="AP620" s="130" t="str">
        <f t="shared" si="49"/>
        <v/>
      </c>
      <c r="AQ620" s="130" t="str">
        <f t="shared" si="44"/>
        <v/>
      </c>
      <c r="AR620" s="150">
        <f t="shared" si="45"/>
        <v>0</v>
      </c>
      <c r="AS620" s="150" t="str">
        <f t="shared" si="46"/>
        <v/>
      </c>
      <c r="AT620" s="150" t="str">
        <f t="shared" si="47"/>
        <v/>
      </c>
      <c r="AU620" s="150"/>
      <c r="AV620" s="150"/>
      <c r="AW620" s="150"/>
      <c r="AX620" s="150"/>
      <c r="AY620" s="150"/>
      <c r="AZ620" s="150"/>
      <c r="BA620" s="150"/>
      <c r="BB620" s="131"/>
      <c r="BC620" s="132"/>
      <c r="BD620" s="131"/>
      <c r="BE620" s="153"/>
      <c r="BF620" s="154"/>
      <c r="BG620" s="155"/>
      <c r="BH620" s="155"/>
      <c r="BI620" s="156"/>
      <c r="BJ620" s="156"/>
      <c r="BK620" s="137"/>
      <c r="BL620" s="137"/>
      <c r="BM620" s="134">
        <v>28</v>
      </c>
      <c r="BN620" s="157">
        <f t="shared" si="51"/>
        <v>0.17279999999999995</v>
      </c>
      <c r="BO620" s="158">
        <f t="shared" si="52"/>
        <v>0.99998475875486126</v>
      </c>
      <c r="BP620" s="159">
        <f t="shared" si="53"/>
        <v>2.0260115424219904E-6</v>
      </c>
      <c r="BQ620" s="160" t="str">
        <f t="shared" si="54"/>
        <v/>
      </c>
      <c r="BR620" s="160" t="str">
        <f t="shared" si="50"/>
        <v/>
      </c>
    </row>
    <row r="621" spans="11:70" ht="20.100000000000001" customHeight="1" x14ac:dyDescent="0.25">
      <c r="K621" s="134">
        <v>52</v>
      </c>
      <c r="L621" s="130">
        <f t="shared" si="32"/>
        <v>-359.6440465048122</v>
      </c>
      <c r="M621" s="149">
        <f t="shared" si="33"/>
        <v>3.1731310918882915E-6</v>
      </c>
      <c r="N621" s="149">
        <f t="shared" si="34"/>
        <v>7.4719457081723952E-5</v>
      </c>
      <c r="O621" s="130">
        <f t="shared" si="35"/>
        <v>3.1731310918882915E-6</v>
      </c>
      <c r="P621" s="130" t="str">
        <f t="shared" si="36"/>
        <v/>
      </c>
      <c r="Q621" s="130" t="str">
        <f t="shared" si="37"/>
        <v/>
      </c>
      <c r="R621" s="130">
        <f t="shared" si="38"/>
        <v>1.3391823116356978E-17</v>
      </c>
      <c r="S621" s="130" t="str">
        <f t="shared" si="39"/>
        <v/>
      </c>
      <c r="T621" s="130" t="str">
        <f t="shared" si="40"/>
        <v/>
      </c>
      <c r="X621" s="134"/>
      <c r="Z621" s="149"/>
      <c r="AA621" s="149"/>
      <c r="AE621" s="151"/>
      <c r="AF621" s="150"/>
      <c r="AK621" s="134">
        <v>52</v>
      </c>
      <c r="AL621" s="130">
        <f t="shared" si="41"/>
        <v>-3.7919999999999998</v>
      </c>
      <c r="AM621" s="149">
        <f t="shared" si="42"/>
        <v>3.0094876212471999E-4</v>
      </c>
      <c r="AN621" s="149">
        <f t="shared" si="43"/>
        <v>7.4719457081723952E-5</v>
      </c>
      <c r="AO621" s="130">
        <f t="shared" si="48"/>
        <v>3.0094876212471999E-4</v>
      </c>
      <c r="AP621" s="130" t="str">
        <f t="shared" si="49"/>
        <v/>
      </c>
      <c r="AQ621" s="130" t="str">
        <f t="shared" si="44"/>
        <v/>
      </c>
      <c r="AR621" s="150">
        <f t="shared" si="45"/>
        <v>0</v>
      </c>
      <c r="AS621" s="150" t="str">
        <f t="shared" si="46"/>
        <v/>
      </c>
      <c r="AT621" s="150" t="str">
        <f t="shared" si="47"/>
        <v/>
      </c>
      <c r="AU621" s="150"/>
      <c r="AV621" s="150"/>
      <c r="AW621" s="150"/>
      <c r="AX621" s="150"/>
      <c r="AY621" s="150"/>
      <c r="AZ621" s="150"/>
      <c r="BA621" s="150"/>
      <c r="BB621" s="131"/>
      <c r="BC621" s="132"/>
      <c r="BD621" s="131"/>
      <c r="BE621" s="153"/>
      <c r="BF621" s="154"/>
      <c r="BG621" s="155"/>
      <c r="BH621" s="155"/>
      <c r="BI621" s="156"/>
      <c r="BJ621" s="156"/>
      <c r="BK621" s="133"/>
      <c r="BM621" s="134">
        <v>29</v>
      </c>
      <c r="BN621" s="157">
        <f t="shared" si="51"/>
        <v>0.17919999999999994</v>
      </c>
      <c r="BO621" s="158">
        <f t="shared" si="52"/>
        <v>0.99998273274331884</v>
      </c>
      <c r="BP621" s="159">
        <f t="shared" si="53"/>
        <v>2.2081408517227175E-6</v>
      </c>
      <c r="BQ621" s="160" t="str">
        <f t="shared" si="54"/>
        <v/>
      </c>
      <c r="BR621" s="160" t="str">
        <f t="shared" si="50"/>
        <v/>
      </c>
    </row>
    <row r="622" spans="11:70" ht="20.100000000000001" customHeight="1" x14ac:dyDescent="0.25">
      <c r="K622" s="134">
        <v>53</v>
      </c>
      <c r="L622" s="130">
        <f t="shared" si="32"/>
        <v>-359.26467514773958</v>
      </c>
      <c r="M622" s="149">
        <f t="shared" si="33"/>
        <v>3.2216022422385966E-6</v>
      </c>
      <c r="N622" s="149">
        <f t="shared" si="34"/>
        <v>7.5932424799750285E-5</v>
      </c>
      <c r="O622" s="130">
        <f t="shared" si="35"/>
        <v>3.2216022422385966E-6</v>
      </c>
      <c r="P622" s="130" t="str">
        <f t="shared" si="36"/>
        <v/>
      </c>
      <c r="Q622" s="130" t="str">
        <f t="shared" si="37"/>
        <v/>
      </c>
      <c r="R622" s="130">
        <f t="shared" si="38"/>
        <v>1.3836629383371315E-17</v>
      </c>
      <c r="S622" s="130" t="str">
        <f t="shared" si="39"/>
        <v/>
      </c>
      <c r="T622" s="130" t="str">
        <f t="shared" si="40"/>
        <v/>
      </c>
      <c r="X622" s="134"/>
      <c r="Z622" s="149"/>
      <c r="AA622" s="149"/>
      <c r="AE622" s="151"/>
      <c r="AF622" s="150"/>
      <c r="AK622" s="134">
        <v>53</v>
      </c>
      <c r="AL622" s="130">
        <f t="shared" si="41"/>
        <v>-3.7879999999999998</v>
      </c>
      <c r="AM622" s="149">
        <f t="shared" si="42"/>
        <v>3.0554590364653618E-4</v>
      </c>
      <c r="AN622" s="149">
        <f t="shared" si="43"/>
        <v>7.5932424799750285E-5</v>
      </c>
      <c r="AO622" s="130">
        <f t="shared" si="48"/>
        <v>3.0554590364653618E-4</v>
      </c>
      <c r="AP622" s="130" t="str">
        <f t="shared" si="49"/>
        <v/>
      </c>
      <c r="AQ622" s="130" t="str">
        <f t="shared" si="44"/>
        <v/>
      </c>
      <c r="AR622" s="150">
        <f t="shared" si="45"/>
        <v>0</v>
      </c>
      <c r="AS622" s="150" t="str">
        <f t="shared" si="46"/>
        <v/>
      </c>
      <c r="AT622" s="150" t="str">
        <f t="shared" si="47"/>
        <v/>
      </c>
      <c r="AU622" s="150"/>
      <c r="AV622" s="150"/>
      <c r="AW622" s="150"/>
      <c r="AX622" s="150"/>
      <c r="AY622" s="150"/>
      <c r="AZ622" s="150"/>
      <c r="BA622" s="150"/>
      <c r="BB622" s="131"/>
      <c r="BC622" s="132"/>
      <c r="BD622" s="131"/>
      <c r="BE622" s="153"/>
      <c r="BF622" s="154"/>
      <c r="BG622" s="155"/>
      <c r="BH622" s="155"/>
      <c r="BI622" s="156"/>
      <c r="BJ622" s="156"/>
      <c r="BK622" s="133"/>
      <c r="BM622" s="134">
        <v>30</v>
      </c>
      <c r="BN622" s="157">
        <f t="shared" si="51"/>
        <v>0.18559999999999993</v>
      </c>
      <c r="BO622" s="158">
        <f t="shared" si="52"/>
        <v>0.99998052460246711</v>
      </c>
      <c r="BP622" s="159">
        <f t="shared" si="53"/>
        <v>2.3992455466803619E-6</v>
      </c>
      <c r="BQ622" s="160" t="str">
        <f t="shared" si="54"/>
        <v/>
      </c>
      <c r="BR622" s="160" t="str">
        <f t="shared" si="50"/>
        <v/>
      </c>
    </row>
    <row r="623" spans="11:70" ht="20.100000000000001" customHeight="1" x14ac:dyDescent="0.25">
      <c r="K623" s="134">
        <v>54</v>
      </c>
      <c r="L623" s="130">
        <f t="shared" si="32"/>
        <v>-358.88530379066702</v>
      </c>
      <c r="M623" s="149">
        <f t="shared" si="33"/>
        <v>3.2707614808353051E-6</v>
      </c>
      <c r="N623" s="149">
        <f t="shared" si="34"/>
        <v>7.7163911324126697E-5</v>
      </c>
      <c r="O623" s="130">
        <f t="shared" si="35"/>
        <v>3.2707614808353051E-6</v>
      </c>
      <c r="P623" s="130" t="str">
        <f t="shared" si="36"/>
        <v/>
      </c>
      <c r="Q623" s="130" t="str">
        <f t="shared" si="37"/>
        <v/>
      </c>
      <c r="R623" s="130">
        <f t="shared" si="38"/>
        <v>1.4295981048796686E-17</v>
      </c>
      <c r="S623" s="130" t="str">
        <f t="shared" si="39"/>
        <v/>
      </c>
      <c r="T623" s="130" t="str">
        <f t="shared" si="40"/>
        <v/>
      </c>
      <c r="X623" s="134"/>
      <c r="Z623" s="149"/>
      <c r="AA623" s="149"/>
      <c r="AE623" s="151"/>
      <c r="AF623" s="150"/>
      <c r="AK623" s="134">
        <v>54</v>
      </c>
      <c r="AL623" s="130">
        <f t="shared" si="41"/>
        <v>-3.7839999999999998</v>
      </c>
      <c r="AM623" s="149">
        <f t="shared" si="42"/>
        <v>3.1020830541130824E-4</v>
      </c>
      <c r="AN623" s="149">
        <f t="shared" si="43"/>
        <v>7.7163911324126697E-5</v>
      </c>
      <c r="AO623" s="130">
        <f t="shared" si="48"/>
        <v>3.1020830541130824E-4</v>
      </c>
      <c r="AP623" s="130" t="str">
        <f t="shared" si="49"/>
        <v/>
      </c>
      <c r="AQ623" s="130" t="str">
        <f t="shared" si="44"/>
        <v/>
      </c>
      <c r="AR623" s="150">
        <f t="shared" si="45"/>
        <v>0</v>
      </c>
      <c r="AS623" s="150" t="str">
        <f t="shared" si="46"/>
        <v/>
      </c>
      <c r="AT623" s="150" t="str">
        <f t="shared" si="47"/>
        <v/>
      </c>
      <c r="AU623" s="150"/>
      <c r="AV623" s="150"/>
      <c r="AW623" s="150"/>
      <c r="AX623" s="150"/>
      <c r="AY623" s="150"/>
      <c r="AZ623" s="150"/>
      <c r="BA623" s="150"/>
      <c r="BB623" s="131"/>
      <c r="BC623" s="132"/>
      <c r="BD623" s="131"/>
      <c r="BE623" s="153"/>
      <c r="BF623" s="154"/>
      <c r="BG623" s="155"/>
      <c r="BH623" s="155"/>
      <c r="BI623" s="156"/>
      <c r="BJ623" s="156"/>
      <c r="BK623" s="133"/>
      <c r="BM623" s="134">
        <v>31</v>
      </c>
      <c r="BN623" s="157">
        <f t="shared" si="51"/>
        <v>0.19199999999999992</v>
      </c>
      <c r="BO623" s="158">
        <f t="shared" si="52"/>
        <v>0.99997812535692043</v>
      </c>
      <c r="BP623" s="159">
        <f t="shared" si="53"/>
        <v>2.5994101275905734E-6</v>
      </c>
      <c r="BQ623" s="160" t="str">
        <f t="shared" si="54"/>
        <v/>
      </c>
      <c r="BR623" s="160" t="str">
        <f t="shared" si="50"/>
        <v/>
      </c>
    </row>
    <row r="624" spans="11:70" ht="20.100000000000001" customHeight="1" x14ac:dyDescent="0.25">
      <c r="K624" s="134">
        <v>55</v>
      </c>
      <c r="L624" s="130">
        <f t="shared" si="32"/>
        <v>-358.50593243359447</v>
      </c>
      <c r="M624" s="149">
        <f t="shared" si="33"/>
        <v>3.320617722304885E-6</v>
      </c>
      <c r="N624" s="149">
        <f t="shared" si="34"/>
        <v>7.8414179383584848E-5</v>
      </c>
      <c r="O624" s="130">
        <f t="shared" si="35"/>
        <v>3.320617722304885E-6</v>
      </c>
      <c r="P624" s="130" t="str">
        <f t="shared" si="36"/>
        <v/>
      </c>
      <c r="Q624" s="130" t="str">
        <f t="shared" si="37"/>
        <v/>
      </c>
      <c r="R624" s="130">
        <f t="shared" si="38"/>
        <v>1.4770346051050549E-17</v>
      </c>
      <c r="S624" s="130" t="str">
        <f t="shared" si="39"/>
        <v/>
      </c>
      <c r="T624" s="130" t="str">
        <f t="shared" si="40"/>
        <v/>
      </c>
      <c r="X624" s="134"/>
      <c r="Z624" s="149"/>
      <c r="AA624" s="149"/>
      <c r="AE624" s="151"/>
      <c r="AF624" s="150"/>
      <c r="AK624" s="134">
        <v>55</v>
      </c>
      <c r="AL624" s="130">
        <f t="shared" si="41"/>
        <v>-3.78</v>
      </c>
      <c r="AM624" s="149">
        <f t="shared" si="42"/>
        <v>3.1493681290752188E-4</v>
      </c>
      <c r="AN624" s="149">
        <f t="shared" si="43"/>
        <v>7.8414179383585065E-5</v>
      </c>
      <c r="AO624" s="130">
        <f t="shared" si="48"/>
        <v>3.1493681290752188E-4</v>
      </c>
      <c r="AP624" s="130" t="str">
        <f t="shared" si="49"/>
        <v/>
      </c>
      <c r="AQ624" s="130" t="str">
        <f t="shared" si="44"/>
        <v/>
      </c>
      <c r="AR624" s="150">
        <f t="shared" si="45"/>
        <v>0</v>
      </c>
      <c r="AS624" s="150" t="str">
        <f t="shared" si="46"/>
        <v/>
      </c>
      <c r="AT624" s="150" t="str">
        <f t="shared" si="47"/>
        <v/>
      </c>
      <c r="AU624" s="150"/>
      <c r="AV624" s="150"/>
      <c r="AW624" s="150"/>
      <c r="AX624" s="150"/>
      <c r="AY624" s="150"/>
      <c r="AZ624" s="150"/>
      <c r="BA624" s="150"/>
      <c r="BB624" s="131"/>
      <c r="BC624" s="132"/>
      <c r="BD624" s="131"/>
      <c r="BE624" s="153"/>
      <c r="BF624" s="154"/>
      <c r="BG624" s="155"/>
      <c r="BH624" s="155"/>
      <c r="BI624" s="156"/>
      <c r="BJ624" s="156"/>
      <c r="BK624" s="133"/>
      <c r="BM624" s="134">
        <v>32</v>
      </c>
      <c r="BN624" s="157">
        <f t="shared" si="51"/>
        <v>0.19839999999999991</v>
      </c>
      <c r="BO624" s="158">
        <f t="shared" si="52"/>
        <v>0.99997552594679284</v>
      </c>
      <c r="BP624" s="159">
        <f t="shared" si="53"/>
        <v>2.8087144877675385E-6</v>
      </c>
      <c r="BQ624" s="160" t="str">
        <f t="shared" si="54"/>
        <v/>
      </c>
      <c r="BR624" s="160" t="str">
        <f t="shared" si="50"/>
        <v/>
      </c>
    </row>
    <row r="625" spans="11:70" ht="20.100000000000001" customHeight="1" x14ac:dyDescent="0.25">
      <c r="K625" s="134">
        <v>56</v>
      </c>
      <c r="L625" s="130">
        <f t="shared" si="32"/>
        <v>-358.12656107652185</v>
      </c>
      <c r="M625" s="149">
        <f t="shared" si="33"/>
        <v>3.3711799835210819E-6</v>
      </c>
      <c r="N625" s="149">
        <f t="shared" si="34"/>
        <v>7.9683495108174771E-5</v>
      </c>
      <c r="O625" s="130">
        <f t="shared" si="35"/>
        <v>3.3711799835210819E-6</v>
      </c>
      <c r="P625" s="130" t="str">
        <f t="shared" si="36"/>
        <v/>
      </c>
      <c r="Q625" s="130" t="str">
        <f t="shared" si="37"/>
        <v/>
      </c>
      <c r="R625" s="130">
        <f t="shared" si="38"/>
        <v>1.5260207126821506E-17</v>
      </c>
      <c r="S625" s="130" t="str">
        <f t="shared" si="39"/>
        <v/>
      </c>
      <c r="T625" s="130" t="str">
        <f t="shared" si="40"/>
        <v/>
      </c>
      <c r="X625" s="134"/>
      <c r="Z625" s="149"/>
      <c r="AA625" s="149"/>
      <c r="AE625" s="151"/>
      <c r="AF625" s="150"/>
      <c r="AK625" s="134">
        <v>56</v>
      </c>
      <c r="AL625" s="130">
        <f t="shared" si="41"/>
        <v>-3.7759999999999998</v>
      </c>
      <c r="AM625" s="149">
        <f t="shared" si="42"/>
        <v>3.1973228132108387E-4</v>
      </c>
      <c r="AN625" s="149">
        <f t="shared" si="43"/>
        <v>7.9683495108174961E-5</v>
      </c>
      <c r="AO625" s="130">
        <f t="shared" si="48"/>
        <v>3.1973228132108387E-4</v>
      </c>
      <c r="AP625" s="130" t="str">
        <f t="shared" si="49"/>
        <v/>
      </c>
      <c r="AQ625" s="130" t="str">
        <f t="shared" si="44"/>
        <v/>
      </c>
      <c r="AR625" s="150">
        <f t="shared" si="45"/>
        <v>0</v>
      </c>
      <c r="AS625" s="150" t="str">
        <f t="shared" si="46"/>
        <v/>
      </c>
      <c r="AT625" s="150" t="str">
        <f t="shared" si="47"/>
        <v/>
      </c>
      <c r="AU625" s="150"/>
      <c r="AV625" s="150"/>
      <c r="AW625" s="150"/>
      <c r="AX625" s="150"/>
      <c r="AY625" s="150"/>
      <c r="AZ625" s="150"/>
      <c r="BA625" s="150"/>
      <c r="BB625" s="131"/>
      <c r="BC625" s="132"/>
      <c r="BD625" s="131"/>
      <c r="BE625" s="153"/>
      <c r="BF625" s="154"/>
      <c r="BG625" s="155"/>
      <c r="BH625" s="155"/>
      <c r="BI625" s="156"/>
      <c r="BJ625" s="156"/>
      <c r="BK625" s="133"/>
      <c r="BM625" s="134">
        <v>33</v>
      </c>
      <c r="BN625" s="157">
        <f t="shared" si="51"/>
        <v>0.2047999999999999</v>
      </c>
      <c r="BO625" s="158">
        <f t="shared" si="52"/>
        <v>0.99997271723230508</v>
      </c>
      <c r="BP625" s="159">
        <f t="shared" si="53"/>
        <v>3.0272341194903518E-6</v>
      </c>
      <c r="BQ625" s="160" t="str">
        <f t="shared" si="54"/>
        <v/>
      </c>
      <c r="BR625" s="160" t="str">
        <f t="shared" si="50"/>
        <v/>
      </c>
    </row>
    <row r="626" spans="11:70" ht="20.100000000000001" customHeight="1" x14ac:dyDescent="0.25">
      <c r="K626" s="134">
        <v>57</v>
      </c>
      <c r="L626" s="130">
        <f t="shared" si="32"/>
        <v>-357.74718971944924</v>
      </c>
      <c r="M626" s="149">
        <f t="shared" si="33"/>
        <v>3.422457384582E-6</v>
      </c>
      <c r="N626" s="149">
        <f t="shared" si="34"/>
        <v>8.0972128068238777E-5</v>
      </c>
      <c r="O626" s="130">
        <f t="shared" si="35"/>
        <v>3.422457384582E-6</v>
      </c>
      <c r="P626" s="130" t="str">
        <f t="shared" si="36"/>
        <v/>
      </c>
      <c r="Q626" s="130" t="str">
        <f t="shared" si="37"/>
        <v/>
      </c>
      <c r="R626" s="130">
        <f t="shared" si="38"/>
        <v>1.5766062270693486E-17</v>
      </c>
      <c r="S626" s="130" t="str">
        <f t="shared" si="39"/>
        <v/>
      </c>
      <c r="T626" s="130" t="str">
        <f t="shared" si="40"/>
        <v/>
      </c>
      <c r="X626" s="134"/>
      <c r="Z626" s="149"/>
      <c r="AA626" s="149"/>
      <c r="AE626" s="151"/>
      <c r="AF626" s="150"/>
      <c r="AK626" s="134">
        <v>57</v>
      </c>
      <c r="AL626" s="130">
        <f t="shared" si="41"/>
        <v>-3.7719999999999998</v>
      </c>
      <c r="AM626" s="149">
        <f t="shared" si="42"/>
        <v>3.2459557562799227E-4</v>
      </c>
      <c r="AN626" s="149">
        <f t="shared" si="43"/>
        <v>8.0972128068238777E-5</v>
      </c>
      <c r="AO626" s="130">
        <f t="shared" si="48"/>
        <v>3.2459557562799227E-4</v>
      </c>
      <c r="AP626" s="130" t="str">
        <f t="shared" si="49"/>
        <v/>
      </c>
      <c r="AQ626" s="130" t="str">
        <f t="shared" si="44"/>
        <v/>
      </c>
      <c r="AR626" s="150">
        <f t="shared" si="45"/>
        <v>0</v>
      </c>
      <c r="AS626" s="150" t="str">
        <f t="shared" si="46"/>
        <v/>
      </c>
      <c r="AT626" s="150" t="str">
        <f t="shared" si="47"/>
        <v/>
      </c>
      <c r="AU626" s="150"/>
      <c r="AV626" s="150"/>
      <c r="AW626" s="150"/>
      <c r="AX626" s="150"/>
      <c r="AY626" s="150"/>
      <c r="AZ626" s="150"/>
      <c r="BA626" s="150"/>
      <c r="BB626" s="131"/>
      <c r="BC626" s="132"/>
      <c r="BD626" s="131"/>
      <c r="BE626" s="153"/>
      <c r="BF626" s="154"/>
      <c r="BG626" s="155"/>
      <c r="BH626" s="155"/>
      <c r="BI626" s="156"/>
      <c r="BJ626" s="156"/>
      <c r="BK626" s="133"/>
      <c r="BM626" s="134">
        <v>34</v>
      </c>
      <c r="BN626" s="157">
        <f t="shared" si="51"/>
        <v>0.21119999999999989</v>
      </c>
      <c r="BO626" s="158">
        <f t="shared" si="52"/>
        <v>0.99996968999818558</v>
      </c>
      <c r="BP626" s="159">
        <f t="shared" si="53"/>
        <v>3.2550403054054655E-6</v>
      </c>
      <c r="BQ626" s="160" t="str">
        <f t="shared" si="54"/>
        <v/>
      </c>
      <c r="BR626" s="160" t="str">
        <f t="shared" si="50"/>
        <v/>
      </c>
    </row>
    <row r="627" spans="11:70" ht="20.100000000000001" customHeight="1" x14ac:dyDescent="0.25">
      <c r="K627" s="134">
        <v>58</v>
      </c>
      <c r="L627" s="130">
        <f t="shared" si="32"/>
        <v>-357.36781836237668</v>
      </c>
      <c r="M627" s="149">
        <f t="shared" si="33"/>
        <v>3.4744591497937379E-6</v>
      </c>
      <c r="N627" s="149">
        <f t="shared" si="34"/>
        <v>8.228035131375881E-5</v>
      </c>
      <c r="O627" s="130">
        <f t="shared" si="35"/>
        <v>3.4744591497937379E-6</v>
      </c>
      <c r="P627" s="130" t="str">
        <f t="shared" si="36"/>
        <v/>
      </c>
      <c r="Q627" s="130" t="str">
        <f t="shared" si="37"/>
        <v/>
      </c>
      <c r="R627" s="130">
        <f t="shared" si="38"/>
        <v>1.6288425208777683E-17</v>
      </c>
      <c r="S627" s="130" t="str">
        <f t="shared" si="39"/>
        <v/>
      </c>
      <c r="T627" s="130" t="str">
        <f t="shared" si="40"/>
        <v/>
      </c>
      <c r="X627" s="134"/>
      <c r="Z627" s="149"/>
      <c r="AA627" s="149"/>
      <c r="AE627" s="151"/>
      <c r="AF627" s="150"/>
      <c r="AK627" s="134">
        <v>58</v>
      </c>
      <c r="AL627" s="130">
        <f t="shared" si="41"/>
        <v>-3.7679999999999998</v>
      </c>
      <c r="AM627" s="149">
        <f t="shared" si="42"/>
        <v>3.2952757068762962E-4</v>
      </c>
      <c r="AN627" s="149">
        <f t="shared" si="43"/>
        <v>8.2280351313759041E-5</v>
      </c>
      <c r="AO627" s="130">
        <f t="shared" si="48"/>
        <v>3.2952757068762962E-4</v>
      </c>
      <c r="AP627" s="130" t="str">
        <f t="shared" si="49"/>
        <v/>
      </c>
      <c r="AQ627" s="130" t="str">
        <f t="shared" si="44"/>
        <v/>
      </c>
      <c r="AR627" s="150">
        <f t="shared" si="45"/>
        <v>0</v>
      </c>
      <c r="AS627" s="150" t="str">
        <f t="shared" si="46"/>
        <v/>
      </c>
      <c r="AT627" s="150" t="str">
        <f t="shared" si="47"/>
        <v/>
      </c>
      <c r="AU627" s="150"/>
      <c r="AV627" s="150"/>
      <c r="AW627" s="150"/>
      <c r="AX627" s="150"/>
      <c r="AY627" s="150"/>
      <c r="AZ627" s="150"/>
      <c r="BA627" s="150"/>
      <c r="BB627" s="131"/>
      <c r="BC627" s="132"/>
      <c r="BD627" s="131"/>
      <c r="BE627" s="153"/>
      <c r="BF627" s="154"/>
      <c r="BG627" s="155"/>
      <c r="BH627" s="155"/>
      <c r="BI627" s="156"/>
      <c r="BJ627" s="156"/>
      <c r="BK627" s="133"/>
      <c r="BM627" s="134">
        <v>35</v>
      </c>
      <c r="BN627" s="157">
        <f t="shared" si="51"/>
        <v>0.21759999999999988</v>
      </c>
      <c r="BO627" s="158">
        <f t="shared" si="52"/>
        <v>0.99996643495788018</v>
      </c>
      <c r="BP627" s="159">
        <f t="shared" si="53"/>
        <v>3.4922002952741948E-6</v>
      </c>
      <c r="BQ627" s="160" t="str">
        <f t="shared" si="54"/>
        <v/>
      </c>
      <c r="BR627" s="160" t="str">
        <f t="shared" si="50"/>
        <v/>
      </c>
    </row>
    <row r="628" spans="11:70" ht="20.100000000000001" customHeight="1" x14ac:dyDescent="0.25">
      <c r="K628" s="134">
        <v>59</v>
      </c>
      <c r="L628" s="130">
        <f t="shared" si="32"/>
        <v>-356.98844700530407</v>
      </c>
      <c r="M628" s="149">
        <f t="shared" si="33"/>
        <v>3.5271946086606686E-6</v>
      </c>
      <c r="N628" s="149">
        <f t="shared" si="34"/>
        <v>8.3608441414078198E-5</v>
      </c>
      <c r="O628" s="130">
        <f t="shared" si="35"/>
        <v>3.5271946086606686E-6</v>
      </c>
      <c r="P628" s="130" t="str">
        <f t="shared" si="36"/>
        <v/>
      </c>
      <c r="Q628" s="130" t="str">
        <f t="shared" si="37"/>
        <v/>
      </c>
      <c r="R628" s="130">
        <f t="shared" si="38"/>
        <v>1.6827825886767937E-17</v>
      </c>
      <c r="S628" s="130" t="str">
        <f t="shared" si="39"/>
        <v/>
      </c>
      <c r="T628" s="130" t="str">
        <f t="shared" si="40"/>
        <v/>
      </c>
      <c r="X628" s="134"/>
      <c r="Z628" s="149"/>
      <c r="AA628" s="149"/>
      <c r="AE628" s="151"/>
      <c r="AF628" s="150"/>
      <c r="AK628" s="134">
        <v>59</v>
      </c>
      <c r="AL628" s="130">
        <f t="shared" si="41"/>
        <v>-3.7639999999999998</v>
      </c>
      <c r="AM628" s="149">
        <f t="shared" si="42"/>
        <v>3.3452915133667732E-4</v>
      </c>
      <c r="AN628" s="149">
        <f t="shared" si="43"/>
        <v>8.3608441414078198E-5</v>
      </c>
      <c r="AO628" s="130">
        <f t="shared" si="48"/>
        <v>3.3452915133667732E-4</v>
      </c>
      <c r="AP628" s="130" t="str">
        <f t="shared" si="49"/>
        <v/>
      </c>
      <c r="AQ628" s="130" t="str">
        <f t="shared" si="44"/>
        <v/>
      </c>
      <c r="AR628" s="150">
        <f t="shared" si="45"/>
        <v>0</v>
      </c>
      <c r="AS628" s="150" t="str">
        <f t="shared" si="46"/>
        <v/>
      </c>
      <c r="AT628" s="150" t="str">
        <f t="shared" si="47"/>
        <v/>
      </c>
      <c r="AU628" s="150"/>
      <c r="AV628" s="150"/>
      <c r="AW628" s="150"/>
      <c r="AX628" s="150"/>
      <c r="AY628" s="150"/>
      <c r="AZ628" s="150"/>
      <c r="BA628" s="150"/>
      <c r="BB628" s="131"/>
      <c r="BC628" s="132"/>
      <c r="BD628" s="131"/>
      <c r="BE628" s="153"/>
      <c r="BF628" s="154"/>
      <c r="BG628" s="155"/>
      <c r="BH628" s="155"/>
      <c r="BI628" s="156"/>
      <c r="BJ628" s="156"/>
      <c r="BK628" s="133"/>
      <c r="BM628" s="134">
        <v>36</v>
      </c>
      <c r="BN628" s="157">
        <f t="shared" si="51"/>
        <v>0.22399999999999987</v>
      </c>
      <c r="BO628" s="158">
        <f t="shared" si="52"/>
        <v>0.9999629427575849</v>
      </c>
      <c r="BP628" s="159">
        <f t="shared" si="53"/>
        <v>3.7387774737274171E-6</v>
      </c>
      <c r="BQ628" s="160" t="str">
        <f t="shared" si="54"/>
        <v/>
      </c>
      <c r="BR628" s="160" t="str">
        <f t="shared" si="50"/>
        <v/>
      </c>
    </row>
    <row r="629" spans="11:70" ht="20.100000000000001" customHeight="1" x14ac:dyDescent="0.25">
      <c r="K629" s="134">
        <v>60</v>
      </c>
      <c r="L629" s="130">
        <f t="shared" si="32"/>
        <v>-356.60907564823151</v>
      </c>
      <c r="M629" s="149">
        <f t="shared" si="33"/>
        <v>3.5806731968821446E-6</v>
      </c>
      <c r="N629" s="149">
        <f t="shared" si="34"/>
        <v>8.4956678497997659E-5</v>
      </c>
      <c r="O629" s="130">
        <f t="shared" si="35"/>
        <v>3.5806731968821446E-6</v>
      </c>
      <c r="P629" s="130" t="str">
        <f t="shared" si="36"/>
        <v/>
      </c>
      <c r="Q629" s="130" t="str">
        <f t="shared" si="37"/>
        <v/>
      </c>
      <c r="R629" s="130">
        <f t="shared" si="38"/>
        <v>1.7384810972852257E-17</v>
      </c>
      <c r="S629" s="130" t="str">
        <f t="shared" si="39"/>
        <v/>
      </c>
      <c r="T629" s="130" t="str">
        <f t="shared" si="40"/>
        <v/>
      </c>
      <c r="X629" s="134"/>
      <c r="Z629" s="149"/>
      <c r="AA629" s="149"/>
      <c r="AE629" s="151"/>
      <c r="AF629" s="150"/>
      <c r="AK629" s="134">
        <v>60</v>
      </c>
      <c r="AL629" s="130">
        <f t="shared" si="41"/>
        <v>-3.76</v>
      </c>
      <c r="AM629" s="149">
        <f t="shared" si="42"/>
        <v>3.3960121248365478E-4</v>
      </c>
      <c r="AN629" s="149">
        <f t="shared" si="43"/>
        <v>8.4956678497997889E-5</v>
      </c>
      <c r="AO629" s="130">
        <f t="shared" si="48"/>
        <v>3.3960121248365478E-4</v>
      </c>
      <c r="AP629" s="130" t="str">
        <f t="shared" si="49"/>
        <v/>
      </c>
      <c r="AQ629" s="130" t="str">
        <f t="shared" si="44"/>
        <v/>
      </c>
      <c r="AR629" s="150">
        <f t="shared" si="45"/>
        <v>0</v>
      </c>
      <c r="AS629" s="150" t="str">
        <f t="shared" si="46"/>
        <v/>
      </c>
      <c r="AT629" s="150" t="str">
        <f t="shared" si="47"/>
        <v/>
      </c>
      <c r="AU629" s="150"/>
      <c r="AV629" s="150"/>
      <c r="AW629" s="150"/>
      <c r="AX629" s="150"/>
      <c r="AY629" s="150"/>
      <c r="AZ629" s="150"/>
      <c r="BA629" s="150"/>
      <c r="BB629" s="131"/>
      <c r="BC629" s="132"/>
      <c r="BD629" s="131"/>
      <c r="BE629" s="153"/>
      <c r="BF629" s="154"/>
      <c r="BG629" s="155"/>
      <c r="BH629" s="155"/>
      <c r="BI629" s="156"/>
      <c r="BJ629" s="156"/>
      <c r="BK629" s="133"/>
      <c r="BM629" s="134">
        <v>37</v>
      </c>
      <c r="BN629" s="157">
        <f t="shared" si="51"/>
        <v>0.23039999999999985</v>
      </c>
      <c r="BO629" s="158">
        <f t="shared" si="52"/>
        <v>0.99995920398011118</v>
      </c>
      <c r="BP629" s="159">
        <f t="shared" si="53"/>
        <v>3.9948315143645274E-6</v>
      </c>
      <c r="BQ629" s="160" t="str">
        <f t="shared" si="54"/>
        <v/>
      </c>
      <c r="BR629" s="160" t="str">
        <f t="shared" si="50"/>
        <v/>
      </c>
    </row>
    <row r="630" spans="11:70" ht="20.100000000000001" customHeight="1" x14ac:dyDescent="0.25">
      <c r="K630" s="134">
        <v>61</v>
      </c>
      <c r="L630" s="130">
        <f t="shared" si="32"/>
        <v>-356.2297042911589</v>
      </c>
      <c r="M630" s="149">
        <f t="shared" si="33"/>
        <v>3.6349044573559907E-6</v>
      </c>
      <c r="N630" s="149">
        <f t="shared" si="34"/>
        <v>8.632534629425576E-5</v>
      </c>
      <c r="O630" s="130">
        <f t="shared" si="35"/>
        <v>3.6349044573559907E-6</v>
      </c>
      <c r="P630" s="130" t="str">
        <f t="shared" si="36"/>
        <v/>
      </c>
      <c r="Q630" s="130" t="str">
        <f t="shared" si="37"/>
        <v/>
      </c>
      <c r="R630" s="130">
        <f t="shared" si="38"/>
        <v>1.7959944375921609E-17</v>
      </c>
      <c r="S630" s="130" t="str">
        <f t="shared" si="39"/>
        <v/>
      </c>
      <c r="T630" s="130" t="str">
        <f t="shared" si="40"/>
        <v/>
      </c>
      <c r="X630" s="134"/>
      <c r="Z630" s="149"/>
      <c r="AA630" s="149"/>
      <c r="AE630" s="151"/>
      <c r="AF630" s="150"/>
      <c r="AK630" s="134">
        <v>61</v>
      </c>
      <c r="AL630" s="130">
        <f t="shared" si="41"/>
        <v>-3.7560000000000002</v>
      </c>
      <c r="AM630" s="149">
        <f t="shared" si="42"/>
        <v>3.4474465920408354E-4</v>
      </c>
      <c r="AN630" s="149">
        <f t="shared" si="43"/>
        <v>8.632534629425576E-5</v>
      </c>
      <c r="AO630" s="130">
        <f t="shared" si="48"/>
        <v>3.4474465920408354E-4</v>
      </c>
      <c r="AP630" s="130" t="str">
        <f t="shared" si="49"/>
        <v/>
      </c>
      <c r="AQ630" s="130" t="str">
        <f t="shared" si="44"/>
        <v/>
      </c>
      <c r="AR630" s="150">
        <f t="shared" si="45"/>
        <v>0</v>
      </c>
      <c r="AS630" s="150" t="str">
        <f t="shared" si="46"/>
        <v/>
      </c>
      <c r="AT630" s="150" t="str">
        <f t="shared" si="47"/>
        <v/>
      </c>
      <c r="AU630" s="150"/>
      <c r="AV630" s="150"/>
      <c r="AW630" s="150"/>
      <c r="AX630" s="150"/>
      <c r="AY630" s="150"/>
      <c r="AZ630" s="150"/>
      <c r="BA630" s="150"/>
      <c r="BB630" s="131"/>
      <c r="BC630" s="132"/>
      <c r="BD630" s="131"/>
      <c r="BE630" s="153"/>
      <c r="BF630" s="154"/>
      <c r="BG630" s="155"/>
      <c r="BH630" s="155"/>
      <c r="BI630" s="156"/>
      <c r="BJ630" s="156"/>
      <c r="BK630" s="133"/>
      <c r="BM630" s="134">
        <v>38</v>
      </c>
      <c r="BN630" s="157">
        <f t="shared" si="51"/>
        <v>0.23679999999999984</v>
      </c>
      <c r="BO630" s="158">
        <f t="shared" si="52"/>
        <v>0.99995520914859681</v>
      </c>
      <c r="BP630" s="159">
        <f t="shared" si="53"/>
        <v>4.2604185266359451E-6</v>
      </c>
      <c r="BQ630" s="160" t="str">
        <f t="shared" si="54"/>
        <v/>
      </c>
      <c r="BR630" s="160" t="str">
        <f t="shared" si="50"/>
        <v/>
      </c>
    </row>
    <row r="631" spans="11:70" ht="20.100000000000001" customHeight="1" x14ac:dyDescent="0.25">
      <c r="K631" s="134">
        <v>62</v>
      </c>
      <c r="L631" s="130">
        <f t="shared" si="32"/>
        <v>-355.85033293408634</v>
      </c>
      <c r="M631" s="149">
        <f t="shared" si="33"/>
        <v>3.6898980411883247E-6</v>
      </c>
      <c r="N631" s="149">
        <f t="shared" si="34"/>
        <v>8.7714732172385743E-5</v>
      </c>
      <c r="O631" s="130">
        <f t="shared" si="35"/>
        <v>3.6898980411883247E-6</v>
      </c>
      <c r="P631" s="130" t="str">
        <f t="shared" si="36"/>
        <v/>
      </c>
      <c r="Q631" s="130" t="str">
        <f t="shared" si="37"/>
        <v/>
      </c>
      <c r="R631" s="130">
        <f t="shared" si="38"/>
        <v>1.8553807779535086E-17</v>
      </c>
      <c r="S631" s="130" t="str">
        <f t="shared" si="39"/>
        <v/>
      </c>
      <c r="T631" s="130" t="str">
        <f t="shared" si="40"/>
        <v/>
      </c>
      <c r="X631" s="134"/>
      <c r="Z631" s="149"/>
      <c r="AA631" s="149"/>
      <c r="AE631" s="151"/>
      <c r="AF631" s="150"/>
      <c r="AK631" s="134">
        <v>62</v>
      </c>
      <c r="AL631" s="130">
        <f t="shared" si="41"/>
        <v>-3.7519999999999998</v>
      </c>
      <c r="AM631" s="149">
        <f t="shared" si="42"/>
        <v>3.4996040683627421E-4</v>
      </c>
      <c r="AN631" s="149">
        <f t="shared" si="43"/>
        <v>8.7714732172385743E-5</v>
      </c>
      <c r="AO631" s="130">
        <f t="shared" si="48"/>
        <v>3.4996040683627421E-4</v>
      </c>
      <c r="AP631" s="130" t="str">
        <f t="shared" si="49"/>
        <v/>
      </c>
      <c r="AQ631" s="130" t="str">
        <f t="shared" si="44"/>
        <v/>
      </c>
      <c r="AR631" s="150">
        <f t="shared" si="45"/>
        <v>0</v>
      </c>
      <c r="AS631" s="150" t="str">
        <f t="shared" si="46"/>
        <v/>
      </c>
      <c r="AT631" s="150" t="str">
        <f t="shared" si="47"/>
        <v/>
      </c>
      <c r="AU631" s="150"/>
      <c r="AV631" s="150"/>
      <c r="AW631" s="150"/>
      <c r="AX631" s="150"/>
      <c r="AY631" s="150"/>
      <c r="AZ631" s="150"/>
      <c r="BA631" s="150"/>
      <c r="BB631" s="131"/>
      <c r="BC631" s="132"/>
      <c r="BD631" s="131"/>
      <c r="BE631" s="153"/>
      <c r="BF631" s="154"/>
      <c r="BG631" s="155"/>
      <c r="BH631" s="155"/>
      <c r="BI631" s="156"/>
      <c r="BJ631" s="156"/>
      <c r="BK631" s="133"/>
      <c r="BM631" s="134">
        <v>39</v>
      </c>
      <c r="BN631" s="157">
        <f t="shared" si="51"/>
        <v>0.24319999999999983</v>
      </c>
      <c r="BO631" s="158">
        <f t="shared" si="52"/>
        <v>0.99995094873007018</v>
      </c>
      <c r="BP631" s="159">
        <f t="shared" si="53"/>
        <v>4.5355911920674785E-6</v>
      </c>
      <c r="BQ631" s="160" t="str">
        <f t="shared" si="54"/>
        <v/>
      </c>
      <c r="BR631" s="160" t="str">
        <f t="shared" si="50"/>
        <v/>
      </c>
    </row>
    <row r="632" spans="11:70" ht="20.100000000000001" customHeight="1" x14ac:dyDescent="0.25">
      <c r="K632" s="134">
        <v>63</v>
      </c>
      <c r="L632" s="130">
        <f t="shared" si="32"/>
        <v>-355.47096157701372</v>
      </c>
      <c r="M632" s="149">
        <f t="shared" si="33"/>
        <v>3.7456637087102249E-6</v>
      </c>
      <c r="N632" s="149">
        <f t="shared" si="34"/>
        <v>8.9125127183960369E-5</v>
      </c>
      <c r="O632" s="130">
        <f t="shared" si="35"/>
        <v>3.7456637087102249E-6</v>
      </c>
      <c r="P632" s="130" t="str">
        <f t="shared" si="36"/>
        <v/>
      </c>
      <c r="Q632" s="130" t="str">
        <f t="shared" si="37"/>
        <v/>
      </c>
      <c r="R632" s="130">
        <f t="shared" si="38"/>
        <v>1.9167001192107498E-17</v>
      </c>
      <c r="S632" s="130" t="str">
        <f t="shared" si="39"/>
        <v/>
      </c>
      <c r="T632" s="130" t="str">
        <f t="shared" si="40"/>
        <v/>
      </c>
      <c r="X632" s="134"/>
      <c r="Z632" s="149"/>
      <c r="AA632" s="149"/>
      <c r="AE632" s="151"/>
      <c r="AF632" s="150"/>
      <c r="AK632" s="134">
        <v>63</v>
      </c>
      <c r="AL632" s="130">
        <f t="shared" si="41"/>
        <v>-3.7480000000000002</v>
      </c>
      <c r="AM632" s="149">
        <f t="shared" si="42"/>
        <v>3.5524938107773336E-4</v>
      </c>
      <c r="AN632" s="149">
        <f t="shared" si="43"/>
        <v>8.9125127183960112E-5</v>
      </c>
      <c r="AO632" s="130">
        <f t="shared" si="48"/>
        <v>3.5524938107773336E-4</v>
      </c>
      <c r="AP632" s="130" t="str">
        <f t="shared" si="49"/>
        <v/>
      </c>
      <c r="AQ632" s="130" t="str">
        <f t="shared" si="44"/>
        <v/>
      </c>
      <c r="AR632" s="150">
        <f t="shared" si="45"/>
        <v>0</v>
      </c>
      <c r="AS632" s="150" t="str">
        <f t="shared" si="46"/>
        <v/>
      </c>
      <c r="AT632" s="150" t="str">
        <f t="shared" si="47"/>
        <v/>
      </c>
      <c r="AU632" s="150"/>
      <c r="AV632" s="150"/>
      <c r="AW632" s="150"/>
      <c r="AX632" s="150"/>
      <c r="AY632" s="150"/>
      <c r="AZ632" s="150"/>
      <c r="BA632" s="150"/>
      <c r="BB632" s="131"/>
      <c r="BC632" s="132"/>
      <c r="BD632" s="131"/>
      <c r="BE632" s="153"/>
      <c r="BF632" s="154"/>
      <c r="BG632" s="155"/>
      <c r="BH632" s="155"/>
      <c r="BI632" s="156"/>
      <c r="BJ632" s="156"/>
      <c r="BK632" s="133"/>
      <c r="BM632" s="134">
        <v>40</v>
      </c>
      <c r="BN632" s="157">
        <f t="shared" si="51"/>
        <v>0.24959999999999982</v>
      </c>
      <c r="BO632" s="158">
        <f t="shared" si="52"/>
        <v>0.99994641313887811</v>
      </c>
      <c r="BP632" s="159">
        <f t="shared" si="53"/>
        <v>4.8203988937123299E-6</v>
      </c>
      <c r="BQ632" s="160" t="str">
        <f t="shared" si="54"/>
        <v/>
      </c>
      <c r="BR632" s="160" t="str">
        <f t="shared" si="50"/>
        <v/>
      </c>
    </row>
    <row r="633" spans="11:70" ht="20.100000000000001" customHeight="1" x14ac:dyDescent="0.25">
      <c r="K633" s="134">
        <v>64</v>
      </c>
      <c r="L633" s="130">
        <f t="shared" ref="L633:L696" si="55">L$563+(K633*L$566)</f>
        <v>-355.09159021994117</v>
      </c>
      <c r="M633" s="149">
        <f t="shared" ref="M633:M696" si="56">_xlfn.NORM.DIST(L633,L$560,L$561,0)</f>
        <v>3.8022113305007354E-6</v>
      </c>
      <c r="N633" s="149">
        <f t="shared" ref="N633:N696" si="57">_xlfn.NORM.DIST(L633,L$560,L$561,1)</f>
        <v>9.0556826104222455E-5</v>
      </c>
      <c r="O633" s="130">
        <f t="shared" ref="O633:O696" si="58">IF(OR(N633&lt;P$565,N633&gt;P$566),M633,"")</f>
        <v>3.8022113305007354E-6</v>
      </c>
      <c r="P633" s="130" t="str">
        <f t="shared" ref="P633:P696" si="59">IF(AND(N633&gt;P$565,N633&lt;P$566),M633,"")</f>
        <v/>
      </c>
      <c r="Q633" s="130" t="str">
        <f t="shared" ref="Q633:Q696" si="60">IF(M633=MAX(M$569:M$2569),M633,"")</f>
        <v/>
      </c>
      <c r="R633" s="130">
        <f t="shared" ref="R633:R696" si="61">_xlfn.NORM.DIST(L633,P$561,P$562,0)</f>
        <v>1.9800143513803041E-17</v>
      </c>
      <c r="S633" s="130" t="str">
        <f t="shared" ref="S633:S696" si="62">IF(R633=MAX(R$569:R$2569),M633,"")</f>
        <v/>
      </c>
      <c r="T633" s="130" t="str">
        <f t="shared" ref="T633:T696" si="63">IF(S633=MIN(S$569:S$2569),S633,"")</f>
        <v/>
      </c>
      <c r="X633" s="134"/>
      <c r="Z633" s="149"/>
      <c r="AA633" s="149"/>
      <c r="AE633" s="151"/>
      <c r="AF633" s="150"/>
      <c r="AK633" s="134">
        <v>64</v>
      </c>
      <c r="AL633" s="130">
        <f t="shared" ref="AL633:AL696" si="64">AL$563+(AK633*AL$566)</f>
        <v>-3.7439999999999998</v>
      </c>
      <c r="AM633" s="149">
        <f t="shared" ref="AM633:AM696" si="65">_xlfn.NORM.DIST(AL633,AL$560,AL$561,0)</f>
        <v>3.6061251808220806E-4</v>
      </c>
      <c r="AN633" s="149">
        <f t="shared" ref="AN633:AN696" si="66">_xlfn.NORM.DIST(AL633,AL$560,AL$561,1)</f>
        <v>9.0556826104222645E-5</v>
      </c>
      <c r="AO633" s="130">
        <f t="shared" si="48"/>
        <v>3.6061251808220806E-4</v>
      </c>
      <c r="AP633" s="130" t="str">
        <f t="shared" si="49"/>
        <v/>
      </c>
      <c r="AQ633" s="130" t="str">
        <f t="shared" ref="AQ633:AQ696" si="67">IF(AM633=MAX(AM$569:AM$2569),AM633,"")</f>
        <v/>
      </c>
      <c r="AR633" s="150">
        <f t="shared" ref="AR633:AR696" si="68">_xlfn.NORM.DIST(AK633,AP$561,AP$562,0)</f>
        <v>0</v>
      </c>
      <c r="AS633" s="150" t="str">
        <f t="shared" ref="AS633:AS696" si="69">IF(AR633=MAX(AR$569:AR$2569),AM633,"")</f>
        <v/>
      </c>
      <c r="AT633" s="150" t="str">
        <f t="shared" ref="AT633:AT696" si="70">IF(AS633=MIN(AS$569:AS$2569),AS633,"")</f>
        <v/>
      </c>
      <c r="AU633" s="150"/>
      <c r="AV633" s="150"/>
      <c r="AW633" s="150"/>
      <c r="AX633" s="150"/>
      <c r="AY633" s="150"/>
      <c r="AZ633" s="150"/>
      <c r="BA633" s="150"/>
      <c r="BB633" s="131"/>
      <c r="BC633" s="132"/>
      <c r="BD633" s="131"/>
      <c r="BE633" s="153"/>
      <c r="BF633" s="154"/>
      <c r="BG633" s="155"/>
      <c r="BH633" s="155"/>
      <c r="BI633" s="156"/>
      <c r="BJ633" s="156"/>
      <c r="BK633" s="133"/>
      <c r="BM633" s="134">
        <v>41</v>
      </c>
      <c r="BN633" s="157">
        <f t="shared" si="51"/>
        <v>0.25599999999999984</v>
      </c>
      <c r="BO633" s="158">
        <f t="shared" si="52"/>
        <v>0.9999415927399844</v>
      </c>
      <c r="BP633" s="159">
        <f t="shared" si="53"/>
        <v>5.1148878372764273E-6</v>
      </c>
      <c r="BQ633" s="160" t="str">
        <f t="shared" si="54"/>
        <v/>
      </c>
      <c r="BR633" s="160" t="str">
        <f t="shared" si="50"/>
        <v/>
      </c>
    </row>
    <row r="634" spans="11:70" ht="20.100000000000001" customHeight="1" x14ac:dyDescent="0.25">
      <c r="K634" s="134">
        <v>65</v>
      </c>
      <c r="L634" s="130">
        <f t="shared" si="55"/>
        <v>-354.71221886286855</v>
      </c>
      <c r="M634" s="149">
        <f t="shared" si="56"/>
        <v>3.8595508884166775E-6</v>
      </c>
      <c r="N634" s="149">
        <f t="shared" si="57"/>
        <v>9.2010127474105566E-5</v>
      </c>
      <c r="O634" s="130">
        <f t="shared" si="58"/>
        <v>3.8595508884166775E-6</v>
      </c>
      <c r="P634" s="130" t="str">
        <f t="shared" si="59"/>
        <v/>
      </c>
      <c r="Q634" s="130" t="str">
        <f t="shared" si="60"/>
        <v/>
      </c>
      <c r="R634" s="130">
        <f t="shared" si="61"/>
        <v>2.0453873120636632E-17</v>
      </c>
      <c r="S634" s="130" t="str">
        <f t="shared" si="62"/>
        <v/>
      </c>
      <c r="T634" s="130" t="str">
        <f t="shared" si="63"/>
        <v/>
      </c>
      <c r="X634" s="134"/>
      <c r="Z634" s="149"/>
      <c r="AA634" s="149"/>
      <c r="AE634" s="151"/>
      <c r="AF634" s="150"/>
      <c r="AK634" s="134">
        <v>65</v>
      </c>
      <c r="AL634" s="130">
        <f t="shared" si="64"/>
        <v>-3.74</v>
      </c>
      <c r="AM634" s="149">
        <f t="shared" si="65"/>
        <v>3.6605076455733496E-4</v>
      </c>
      <c r="AN634" s="149">
        <f t="shared" si="66"/>
        <v>9.2010127474105404E-5</v>
      </c>
      <c r="AO634" s="130">
        <f t="shared" ref="AO634:AO697" si="71">IF(OR(AN634&lt;AP$565,AN634&gt;AP$566),AM634,"")</f>
        <v>3.6605076455733496E-4</v>
      </c>
      <c r="AP634" s="130" t="str">
        <f t="shared" ref="AP634:AP697" si="72">IF(AND(AN634&gt;AP$565,AN634&lt;AP$566),AM634,"")</f>
        <v/>
      </c>
      <c r="AQ634" s="130" t="str">
        <f t="shared" si="67"/>
        <v/>
      </c>
      <c r="AR634" s="150">
        <f t="shared" si="68"/>
        <v>0</v>
      </c>
      <c r="AS634" s="150" t="str">
        <f t="shared" si="69"/>
        <v/>
      </c>
      <c r="AT634" s="150" t="str">
        <f t="shared" si="70"/>
        <v/>
      </c>
      <c r="AU634" s="150"/>
      <c r="AV634" s="150"/>
      <c r="AW634" s="150"/>
      <c r="AX634" s="150"/>
      <c r="AY634" s="150"/>
      <c r="AZ634" s="150"/>
      <c r="BA634" s="150"/>
      <c r="BB634" s="131"/>
      <c r="BC634" s="132"/>
      <c r="BD634" s="131"/>
      <c r="BE634" s="153"/>
      <c r="BF634" s="154"/>
      <c r="BG634" s="155"/>
      <c r="BH634" s="155"/>
      <c r="BI634" s="156"/>
      <c r="BJ634" s="156"/>
      <c r="BK634" s="133"/>
      <c r="BM634" s="134">
        <v>42</v>
      </c>
      <c r="BN634" s="157">
        <f t="shared" si="51"/>
        <v>0.26239999999999986</v>
      </c>
      <c r="BO634" s="158">
        <f t="shared" si="52"/>
        <v>0.99993647785214712</v>
      </c>
      <c r="BP634" s="159">
        <f t="shared" si="53"/>
        <v>5.4191011664705968E-6</v>
      </c>
      <c r="BQ634" s="160" t="str">
        <f t="shared" si="54"/>
        <v/>
      </c>
      <c r="BR634" s="160" t="str">
        <f t="shared" si="50"/>
        <v/>
      </c>
    </row>
    <row r="635" spans="11:70" ht="20.100000000000001" customHeight="1" x14ac:dyDescent="0.25">
      <c r="K635" s="134">
        <v>66</v>
      </c>
      <c r="L635" s="130">
        <f t="shared" si="55"/>
        <v>-354.332847505796</v>
      </c>
      <c r="M635" s="149">
        <f t="shared" si="56"/>
        <v>3.9176924766288356E-6</v>
      </c>
      <c r="N635" s="149">
        <f t="shared" si="57"/>
        <v>9.3485333642644047E-5</v>
      </c>
      <c r="O635" s="130">
        <f t="shared" si="58"/>
        <v>3.9176924766288356E-6</v>
      </c>
      <c r="P635" s="130" t="str">
        <f t="shared" si="59"/>
        <v/>
      </c>
      <c r="Q635" s="130" t="str">
        <f t="shared" si="60"/>
        <v/>
      </c>
      <c r="R635" s="130">
        <f t="shared" si="61"/>
        <v>2.1128848466284713E-17</v>
      </c>
      <c r="S635" s="130" t="str">
        <f t="shared" si="62"/>
        <v/>
      </c>
      <c r="T635" s="130" t="str">
        <f t="shared" si="63"/>
        <v/>
      </c>
      <c r="X635" s="134"/>
      <c r="Z635" s="149"/>
      <c r="AA635" s="149"/>
      <c r="AE635" s="151"/>
      <c r="AF635" s="150"/>
      <c r="AK635" s="134">
        <v>66</v>
      </c>
      <c r="AL635" s="130">
        <f t="shared" si="64"/>
        <v>-3.7359999999999998</v>
      </c>
      <c r="AM635" s="149">
        <f t="shared" si="65"/>
        <v>3.7156507786293677E-4</v>
      </c>
      <c r="AN635" s="149">
        <f t="shared" si="66"/>
        <v>9.3485333642644047E-5</v>
      </c>
      <c r="AO635" s="130">
        <f t="shared" si="71"/>
        <v>3.7156507786293677E-4</v>
      </c>
      <c r="AP635" s="130" t="str">
        <f t="shared" si="72"/>
        <v/>
      </c>
      <c r="AQ635" s="130" t="str">
        <f t="shared" si="67"/>
        <v/>
      </c>
      <c r="AR635" s="150">
        <f t="shared" si="68"/>
        <v>0</v>
      </c>
      <c r="AS635" s="150" t="str">
        <f t="shared" si="69"/>
        <v/>
      </c>
      <c r="AT635" s="150" t="str">
        <f t="shared" si="70"/>
        <v/>
      </c>
      <c r="AU635" s="150"/>
      <c r="AV635" s="150"/>
      <c r="AW635" s="150"/>
      <c r="AX635" s="150"/>
      <c r="AY635" s="150"/>
      <c r="AZ635" s="150"/>
      <c r="BA635" s="150"/>
      <c r="BB635" s="131"/>
      <c r="BC635" s="132"/>
      <c r="BD635" s="131"/>
      <c r="BE635" s="153"/>
      <c r="BF635" s="154"/>
      <c r="BG635" s="155"/>
      <c r="BH635" s="155"/>
      <c r="BI635" s="156"/>
      <c r="BJ635" s="156"/>
      <c r="BK635" s="133"/>
      <c r="BM635" s="134">
        <v>43</v>
      </c>
      <c r="BN635" s="157">
        <f t="shared" si="51"/>
        <v>0.26879999999999987</v>
      </c>
      <c r="BO635" s="158">
        <f t="shared" si="52"/>
        <v>0.99993105875098065</v>
      </c>
      <c r="BP635" s="159">
        <f t="shared" si="53"/>
        <v>5.7330790712573076E-6</v>
      </c>
      <c r="BQ635" s="160" t="str">
        <f t="shared" si="54"/>
        <v/>
      </c>
      <c r="BR635" s="160" t="str">
        <f t="shared" si="50"/>
        <v/>
      </c>
    </row>
    <row r="636" spans="11:70" ht="20.100000000000001" customHeight="1" x14ac:dyDescent="0.25">
      <c r="K636" s="134">
        <v>67</v>
      </c>
      <c r="L636" s="130">
        <f t="shared" si="55"/>
        <v>-353.95347614872338</v>
      </c>
      <c r="M636" s="149">
        <f t="shared" si="56"/>
        <v>3.9766463026649359E-6</v>
      </c>
      <c r="N636" s="149">
        <f t="shared" si="57"/>
        <v>9.4982750809781839E-5</v>
      </c>
      <c r="O636" s="130">
        <f t="shared" si="58"/>
        <v>3.9766463026649359E-6</v>
      </c>
      <c r="P636" s="130" t="str">
        <f t="shared" si="59"/>
        <v/>
      </c>
      <c r="Q636" s="130" t="str">
        <f t="shared" si="60"/>
        <v/>
      </c>
      <c r="R636" s="130">
        <f t="shared" si="61"/>
        <v>2.1825748702144653E-17</v>
      </c>
      <c r="S636" s="130" t="str">
        <f t="shared" si="62"/>
        <v/>
      </c>
      <c r="T636" s="130" t="str">
        <f t="shared" si="63"/>
        <v/>
      </c>
      <c r="X636" s="134"/>
      <c r="Z636" s="149"/>
      <c r="AA636" s="149"/>
      <c r="AE636" s="151"/>
      <c r="AF636" s="150"/>
      <c r="AK636" s="134">
        <v>67</v>
      </c>
      <c r="AL636" s="130">
        <f t="shared" si="64"/>
        <v>-3.7320000000000002</v>
      </c>
      <c r="AM636" s="149">
        <f t="shared" si="65"/>
        <v>3.7715642610991967E-4</v>
      </c>
      <c r="AN636" s="149">
        <f t="shared" si="66"/>
        <v>9.4982750809781608E-5</v>
      </c>
      <c r="AO636" s="130">
        <f t="shared" si="71"/>
        <v>3.7715642610991967E-4</v>
      </c>
      <c r="AP636" s="130" t="str">
        <f t="shared" si="72"/>
        <v/>
      </c>
      <c r="AQ636" s="130" t="str">
        <f t="shared" si="67"/>
        <v/>
      </c>
      <c r="AR636" s="150">
        <f t="shared" si="68"/>
        <v>0</v>
      </c>
      <c r="AS636" s="150" t="str">
        <f t="shared" si="69"/>
        <v/>
      </c>
      <c r="AT636" s="150" t="str">
        <f t="shared" si="70"/>
        <v/>
      </c>
      <c r="AU636" s="150"/>
      <c r="AV636" s="150"/>
      <c r="AW636" s="150"/>
      <c r="AX636" s="150"/>
      <c r="AY636" s="150"/>
      <c r="AZ636" s="150"/>
      <c r="BA636" s="150"/>
      <c r="BB636" s="131"/>
      <c r="BC636" s="132"/>
      <c r="BD636" s="131"/>
      <c r="BE636" s="153"/>
      <c r="BF636" s="154"/>
      <c r="BG636" s="155"/>
      <c r="BH636" s="155"/>
      <c r="BI636" s="156"/>
      <c r="BJ636" s="156"/>
      <c r="BK636" s="133"/>
      <c r="BM636" s="134">
        <v>44</v>
      </c>
      <c r="BN636" s="157">
        <f t="shared" si="51"/>
        <v>0.27519999999999989</v>
      </c>
      <c r="BO636" s="158">
        <f t="shared" si="52"/>
        <v>0.99992532567190939</v>
      </c>
      <c r="BP636" s="159">
        <f t="shared" si="53"/>
        <v>6.0568588908793686E-6</v>
      </c>
      <c r="BQ636" s="160" t="str">
        <f t="shared" si="54"/>
        <v/>
      </c>
      <c r="BR636" s="160" t="str">
        <f t="shared" si="50"/>
        <v/>
      </c>
    </row>
    <row r="637" spans="11:70" ht="20.100000000000001" customHeight="1" x14ac:dyDescent="0.25">
      <c r="K637" s="134">
        <v>68</v>
      </c>
      <c r="L637" s="130">
        <f t="shared" si="55"/>
        <v>-353.57410479165083</v>
      </c>
      <c r="M637" s="149">
        <f t="shared" si="56"/>
        <v>4.0364226884589904E-6</v>
      </c>
      <c r="N637" s="149">
        <f t="shared" si="57"/>
        <v>9.6502689069573785E-5</v>
      </c>
      <c r="O637" s="130">
        <f t="shared" si="58"/>
        <v>4.0364226884589904E-6</v>
      </c>
      <c r="P637" s="130" t="str">
        <f t="shared" si="59"/>
        <v/>
      </c>
      <c r="Q637" s="130" t="str">
        <f t="shared" si="60"/>
        <v/>
      </c>
      <c r="R637" s="130">
        <f t="shared" si="61"/>
        <v>2.2545274316172976E-17</v>
      </c>
      <c r="S637" s="130" t="str">
        <f t="shared" si="62"/>
        <v/>
      </c>
      <c r="T637" s="130" t="str">
        <f t="shared" si="63"/>
        <v/>
      </c>
      <c r="X637" s="134"/>
      <c r="Z637" s="149"/>
      <c r="AA637" s="149"/>
      <c r="AE637" s="151"/>
      <c r="AF637" s="150"/>
      <c r="AK637" s="134">
        <v>68</v>
      </c>
      <c r="AL637" s="130">
        <f t="shared" si="64"/>
        <v>-3.7279999999999998</v>
      </c>
      <c r="AM637" s="149">
        <f t="shared" si="65"/>
        <v>3.8282578825981722E-4</v>
      </c>
      <c r="AN637" s="149">
        <f t="shared" si="66"/>
        <v>9.6502689069574056E-5</v>
      </c>
      <c r="AO637" s="130">
        <f t="shared" si="71"/>
        <v>3.8282578825981722E-4</v>
      </c>
      <c r="AP637" s="130" t="str">
        <f t="shared" si="72"/>
        <v/>
      </c>
      <c r="AQ637" s="130" t="str">
        <f t="shared" si="67"/>
        <v/>
      </c>
      <c r="AR637" s="150">
        <f t="shared" si="68"/>
        <v>0</v>
      </c>
      <c r="AS637" s="150" t="str">
        <f t="shared" si="69"/>
        <v/>
      </c>
      <c r="AT637" s="150" t="str">
        <f t="shared" si="70"/>
        <v/>
      </c>
      <c r="AU637" s="150"/>
      <c r="AV637" s="150"/>
      <c r="AW637" s="150"/>
      <c r="AX637" s="150"/>
      <c r="AY637" s="150"/>
      <c r="AZ637" s="150"/>
      <c r="BA637" s="150"/>
      <c r="BB637" s="131"/>
      <c r="BC637" s="132"/>
      <c r="BD637" s="131"/>
      <c r="BE637" s="153"/>
      <c r="BF637" s="154"/>
      <c r="BG637" s="155"/>
      <c r="BH637" s="155"/>
      <c r="BI637" s="156"/>
      <c r="BJ637" s="156"/>
      <c r="BK637" s="133"/>
      <c r="BM637" s="134">
        <v>45</v>
      </c>
      <c r="BN637" s="157">
        <f t="shared" si="51"/>
        <v>0.28159999999999991</v>
      </c>
      <c r="BO637" s="158">
        <f t="shared" si="52"/>
        <v>0.99991926881301851</v>
      </c>
      <c r="BP637" s="159">
        <f t="shared" si="53"/>
        <v>6.3904752121146657E-6</v>
      </c>
      <c r="BQ637" s="160" t="str">
        <f t="shared" si="54"/>
        <v/>
      </c>
      <c r="BR637" s="160" t="str">
        <f t="shared" si="50"/>
        <v/>
      </c>
    </row>
    <row r="638" spans="11:70" ht="20.100000000000001" customHeight="1" x14ac:dyDescent="0.25">
      <c r="K638" s="134">
        <v>69</v>
      </c>
      <c r="L638" s="130">
        <f t="shared" si="55"/>
        <v>-353.19473343457821</v>
      </c>
      <c r="M638" s="149">
        <f t="shared" si="56"/>
        <v>4.0970320714074481E-6</v>
      </c>
      <c r="N638" s="149">
        <f t="shared" si="57"/>
        <v>9.8045462453789686E-5</v>
      </c>
      <c r="O638" s="130">
        <f t="shared" si="58"/>
        <v>4.0970320714074481E-6</v>
      </c>
      <c r="P638" s="130" t="str">
        <f t="shared" si="59"/>
        <v/>
      </c>
      <c r="Q638" s="130" t="str">
        <f t="shared" si="60"/>
        <v/>
      </c>
      <c r="R638" s="130">
        <f t="shared" si="61"/>
        <v>2.3288147791067844E-17</v>
      </c>
      <c r="S638" s="130" t="str">
        <f t="shared" si="62"/>
        <v/>
      </c>
      <c r="T638" s="130" t="str">
        <f t="shared" si="63"/>
        <v/>
      </c>
      <c r="X638" s="134"/>
      <c r="Z638" s="149"/>
      <c r="AA638" s="149"/>
      <c r="AE638" s="151"/>
      <c r="AF638" s="150"/>
      <c r="AK638" s="134">
        <v>69</v>
      </c>
      <c r="AL638" s="130">
        <f t="shared" si="64"/>
        <v>-3.7240000000000002</v>
      </c>
      <c r="AM638" s="149">
        <f t="shared" si="65"/>
        <v>3.8857415422493793E-4</v>
      </c>
      <c r="AN638" s="149">
        <f t="shared" si="66"/>
        <v>9.8045462453789402E-5</v>
      </c>
      <c r="AO638" s="130">
        <f t="shared" si="71"/>
        <v>3.8857415422493793E-4</v>
      </c>
      <c r="AP638" s="130" t="str">
        <f t="shared" si="72"/>
        <v/>
      </c>
      <c r="AQ638" s="130" t="str">
        <f t="shared" si="67"/>
        <v/>
      </c>
      <c r="AR638" s="150">
        <f t="shared" si="68"/>
        <v>0</v>
      </c>
      <c r="AS638" s="150" t="str">
        <f t="shared" si="69"/>
        <v/>
      </c>
      <c r="AT638" s="150" t="str">
        <f t="shared" si="70"/>
        <v/>
      </c>
      <c r="AU638" s="150"/>
      <c r="AV638" s="150"/>
      <c r="AW638" s="150"/>
      <c r="AX638" s="150"/>
      <c r="AY638" s="150"/>
      <c r="AZ638" s="150"/>
      <c r="BA638" s="150"/>
      <c r="BB638" s="131"/>
      <c r="BC638" s="132"/>
      <c r="BD638" s="131"/>
      <c r="BE638" s="153"/>
      <c r="BF638" s="154"/>
      <c r="BG638" s="155"/>
      <c r="BH638" s="155"/>
      <c r="BI638" s="156"/>
      <c r="BJ638" s="156"/>
      <c r="BK638" s="133"/>
      <c r="BM638" s="134">
        <v>46</v>
      </c>
      <c r="BN638" s="157">
        <f t="shared" si="51"/>
        <v>0.28799999999999992</v>
      </c>
      <c r="BO638" s="158">
        <f t="shared" si="52"/>
        <v>0.9999128783378064</v>
      </c>
      <c r="BP638" s="159">
        <f t="shared" si="53"/>
        <v>6.7339599612026291E-6</v>
      </c>
      <c r="BQ638" s="160" t="str">
        <f t="shared" si="54"/>
        <v/>
      </c>
      <c r="BR638" s="160" t="str">
        <f t="shared" si="50"/>
        <v/>
      </c>
    </row>
    <row r="639" spans="11:70" ht="20.100000000000001" customHeight="1" x14ac:dyDescent="0.25">
      <c r="K639" s="134">
        <v>70</v>
      </c>
      <c r="L639" s="130">
        <f t="shared" si="55"/>
        <v>-352.81536207750565</v>
      </c>
      <c r="M639" s="149">
        <f t="shared" si="56"/>
        <v>4.1584850054316944E-6</v>
      </c>
      <c r="N639" s="149">
        <f t="shared" si="57"/>
        <v>9.9611388975916519E-5</v>
      </c>
      <c r="O639" s="130">
        <f t="shared" si="58"/>
        <v>4.1584850054316944E-6</v>
      </c>
      <c r="P639" s="130" t="str">
        <f t="shared" si="59"/>
        <v/>
      </c>
      <c r="Q639" s="130" t="str">
        <f t="shared" si="60"/>
        <v/>
      </c>
      <c r="R639" s="130">
        <f t="shared" si="61"/>
        <v>2.4055114282364191E-17</v>
      </c>
      <c r="S639" s="130" t="str">
        <f t="shared" si="62"/>
        <v/>
      </c>
      <c r="T639" s="130" t="str">
        <f t="shared" si="63"/>
        <v/>
      </c>
      <c r="X639" s="134"/>
      <c r="Z639" s="149"/>
      <c r="AA639" s="149"/>
      <c r="AE639" s="151"/>
      <c r="AF639" s="150"/>
      <c r="AK639" s="134">
        <v>70</v>
      </c>
      <c r="AL639" s="130">
        <f t="shared" si="64"/>
        <v>-3.7199999999999998</v>
      </c>
      <c r="AM639" s="149">
        <f t="shared" si="65"/>
        <v>3.9440252496915693E-4</v>
      </c>
      <c r="AN639" s="149">
        <f t="shared" si="66"/>
        <v>9.9611388975916695E-5</v>
      </c>
      <c r="AO639" s="130">
        <f t="shared" si="71"/>
        <v>3.9440252496915693E-4</v>
      </c>
      <c r="AP639" s="130" t="str">
        <f t="shared" si="72"/>
        <v/>
      </c>
      <c r="AQ639" s="130" t="str">
        <f t="shared" si="67"/>
        <v/>
      </c>
      <c r="AR639" s="150">
        <f t="shared" si="68"/>
        <v>0</v>
      </c>
      <c r="AS639" s="150" t="str">
        <f t="shared" si="69"/>
        <v/>
      </c>
      <c r="AT639" s="150" t="str">
        <f t="shared" si="70"/>
        <v/>
      </c>
      <c r="AU639" s="150"/>
      <c r="AV639" s="150"/>
      <c r="AW639" s="150"/>
      <c r="AX639" s="150"/>
      <c r="AY639" s="150"/>
      <c r="AZ639" s="150"/>
      <c r="BA639" s="150"/>
      <c r="BB639" s="131"/>
      <c r="BC639" s="132"/>
      <c r="BD639" s="131"/>
      <c r="BE639" s="153"/>
      <c r="BF639" s="154"/>
      <c r="BG639" s="155"/>
      <c r="BH639" s="155"/>
      <c r="BI639" s="156"/>
      <c r="BJ639" s="156"/>
      <c r="BK639" s="133"/>
      <c r="BM639" s="134">
        <v>47</v>
      </c>
      <c r="BN639" s="157">
        <f t="shared" si="51"/>
        <v>0.29439999999999994</v>
      </c>
      <c r="BO639" s="158">
        <f t="shared" si="52"/>
        <v>0.9999061443778452</v>
      </c>
      <c r="BP639" s="159">
        <f t="shared" si="53"/>
        <v>7.0873424926620743E-6</v>
      </c>
      <c r="BQ639" s="160" t="str">
        <f t="shared" si="54"/>
        <v/>
      </c>
      <c r="BR639" s="160" t="str">
        <f t="shared" si="50"/>
        <v/>
      </c>
    </row>
    <row r="640" spans="11:70" ht="20.100000000000001" customHeight="1" x14ac:dyDescent="0.25">
      <c r="K640" s="134">
        <v>71</v>
      </c>
      <c r="L640" s="130">
        <f t="shared" si="55"/>
        <v>-352.43599072043304</v>
      </c>
      <c r="M640" s="149">
        <f t="shared" si="56"/>
        <v>4.2207921620473445E-6</v>
      </c>
      <c r="N640" s="149">
        <f t="shared" si="57"/>
        <v>1.0120079067557047E-4</v>
      </c>
      <c r="O640" s="130">
        <f t="shared" si="58"/>
        <v>4.2207921620473445E-6</v>
      </c>
      <c r="P640" s="130" t="str">
        <f t="shared" si="59"/>
        <v/>
      </c>
      <c r="Q640" s="130" t="str">
        <f t="shared" si="60"/>
        <v/>
      </c>
      <c r="R640" s="130">
        <f t="shared" si="61"/>
        <v>2.4846942317037421E-17</v>
      </c>
      <c r="S640" s="130" t="str">
        <f t="shared" si="62"/>
        <v/>
      </c>
      <c r="T640" s="130" t="str">
        <f t="shared" si="63"/>
        <v/>
      </c>
      <c r="X640" s="134"/>
      <c r="Z640" s="149"/>
      <c r="AA640" s="149"/>
      <c r="AE640" s="151"/>
      <c r="AF640" s="150"/>
      <c r="AK640" s="134">
        <v>71</v>
      </c>
      <c r="AL640" s="130">
        <f t="shared" si="64"/>
        <v>-3.7160000000000002</v>
      </c>
      <c r="AM640" s="149">
        <f t="shared" si="65"/>
        <v>4.0031191260930891E-4</v>
      </c>
      <c r="AN640" s="149">
        <f t="shared" si="66"/>
        <v>1.0120079067557047E-4</v>
      </c>
      <c r="AO640" s="130">
        <f t="shared" si="71"/>
        <v>4.0031191260930891E-4</v>
      </c>
      <c r="AP640" s="130" t="str">
        <f t="shared" si="72"/>
        <v/>
      </c>
      <c r="AQ640" s="130" t="str">
        <f t="shared" si="67"/>
        <v/>
      </c>
      <c r="AR640" s="150">
        <f t="shared" si="68"/>
        <v>0</v>
      </c>
      <c r="AS640" s="150" t="str">
        <f t="shared" si="69"/>
        <v/>
      </c>
      <c r="AT640" s="150" t="str">
        <f t="shared" si="70"/>
        <v/>
      </c>
      <c r="AU640" s="150"/>
      <c r="AV640" s="150"/>
      <c r="AW640" s="150"/>
      <c r="AX640" s="150"/>
      <c r="AY640" s="150"/>
      <c r="AZ640" s="150"/>
      <c r="BA640" s="150"/>
      <c r="BB640" s="131"/>
      <c r="BC640" s="132"/>
      <c r="BD640" s="131"/>
      <c r="BE640" s="153"/>
      <c r="BF640" s="154"/>
      <c r="BG640" s="155"/>
      <c r="BH640" s="155"/>
      <c r="BI640" s="156"/>
      <c r="BJ640" s="156"/>
      <c r="BK640" s="133"/>
      <c r="BM640" s="134">
        <v>48</v>
      </c>
      <c r="BN640" s="157">
        <f t="shared" si="51"/>
        <v>0.30079999999999996</v>
      </c>
      <c r="BO640" s="158">
        <f t="shared" si="52"/>
        <v>0.99989905703535253</v>
      </c>
      <c r="BP640" s="159">
        <f t="shared" si="53"/>
        <v>7.4506496732240635E-6</v>
      </c>
      <c r="BQ640" s="160" t="str">
        <f t="shared" si="54"/>
        <v/>
      </c>
      <c r="BR640" s="160" t="str">
        <f t="shared" si="50"/>
        <v/>
      </c>
    </row>
    <row r="641" spans="11:70" ht="20.100000000000001" customHeight="1" x14ac:dyDescent="0.25">
      <c r="K641" s="134">
        <v>72</v>
      </c>
      <c r="L641" s="130">
        <f t="shared" si="55"/>
        <v>-352.05661936336048</v>
      </c>
      <c r="M641" s="149">
        <f t="shared" si="56"/>
        <v>4.2839643314398772E-6</v>
      </c>
      <c r="N641" s="149">
        <f t="shared" si="57"/>
        <v>1.0281399366330974E-4</v>
      </c>
      <c r="O641" s="130">
        <f t="shared" si="58"/>
        <v>4.2839643314398772E-6</v>
      </c>
      <c r="P641" s="130" t="str">
        <f t="shared" si="59"/>
        <v/>
      </c>
      <c r="Q641" s="130" t="str">
        <f t="shared" si="60"/>
        <v/>
      </c>
      <c r="R641" s="130">
        <f t="shared" si="61"/>
        <v>2.5664424513215542E-17</v>
      </c>
      <c r="S641" s="130" t="str">
        <f t="shared" si="62"/>
        <v/>
      </c>
      <c r="T641" s="130" t="str">
        <f t="shared" si="63"/>
        <v/>
      </c>
      <c r="X641" s="134"/>
      <c r="Z641" s="149"/>
      <c r="AA641" s="149"/>
      <c r="AE641" s="151"/>
      <c r="AF641" s="150"/>
      <c r="AK641" s="134">
        <v>72</v>
      </c>
      <c r="AL641" s="130">
        <f t="shared" si="64"/>
        <v>-3.7119999999999997</v>
      </c>
      <c r="AM641" s="149">
        <f t="shared" si="65"/>
        <v>4.063033405172264E-4</v>
      </c>
      <c r="AN641" s="149">
        <f t="shared" si="66"/>
        <v>1.0281399366330991E-4</v>
      </c>
      <c r="AO641" s="130">
        <f t="shared" si="71"/>
        <v>4.063033405172264E-4</v>
      </c>
      <c r="AP641" s="130" t="str">
        <f t="shared" si="72"/>
        <v/>
      </c>
      <c r="AQ641" s="130" t="str">
        <f t="shared" si="67"/>
        <v/>
      </c>
      <c r="AR641" s="150">
        <f t="shared" si="68"/>
        <v>0</v>
      </c>
      <c r="AS641" s="150" t="str">
        <f t="shared" si="69"/>
        <v/>
      </c>
      <c r="AT641" s="150" t="str">
        <f t="shared" si="70"/>
        <v/>
      </c>
      <c r="AU641" s="150"/>
      <c r="AV641" s="150"/>
      <c r="AW641" s="150"/>
      <c r="AX641" s="150"/>
      <c r="AY641" s="150"/>
      <c r="AZ641" s="150"/>
      <c r="BA641" s="150"/>
      <c r="BB641" s="131"/>
      <c r="BC641" s="132"/>
      <c r="BD641" s="131"/>
      <c r="BE641" s="153"/>
      <c r="BF641" s="154"/>
      <c r="BG641" s="155"/>
      <c r="BH641" s="155"/>
      <c r="BI641" s="156"/>
      <c r="BJ641" s="156"/>
      <c r="BK641" s="133"/>
      <c r="BM641" s="134">
        <v>49</v>
      </c>
      <c r="BN641" s="157">
        <f t="shared" si="51"/>
        <v>0.30719999999999997</v>
      </c>
      <c r="BO641" s="158">
        <f t="shared" si="52"/>
        <v>0.99989160638567931</v>
      </c>
      <c r="BP641" s="159">
        <f t="shared" si="53"/>
        <v>7.8239059622120521E-6</v>
      </c>
      <c r="BQ641" s="160" t="str">
        <f t="shared" si="54"/>
        <v/>
      </c>
      <c r="BR641" s="160" t="str">
        <f t="shared" si="50"/>
        <v/>
      </c>
    </row>
    <row r="642" spans="11:70" ht="20.100000000000001" customHeight="1" x14ac:dyDescent="0.25">
      <c r="K642" s="134">
        <v>73</v>
      </c>
      <c r="L642" s="130">
        <f t="shared" si="55"/>
        <v>-351.67724800628787</v>
      </c>
      <c r="M642" s="149">
        <f t="shared" si="56"/>
        <v>4.3480124235470736E-6</v>
      </c>
      <c r="N642" s="149">
        <f t="shared" si="57"/>
        <v>1.0445132816586203E-4</v>
      </c>
      <c r="O642" s="130">
        <f t="shared" si="58"/>
        <v>4.3480124235470736E-6</v>
      </c>
      <c r="P642" s="130" t="str">
        <f t="shared" si="59"/>
        <v/>
      </c>
      <c r="Q642" s="130" t="str">
        <f t="shared" si="60"/>
        <v/>
      </c>
      <c r="R642" s="130">
        <f t="shared" si="61"/>
        <v>2.6508378321636003E-17</v>
      </c>
      <c r="S642" s="130" t="str">
        <f t="shared" si="62"/>
        <v/>
      </c>
      <c r="T642" s="130" t="str">
        <f t="shared" si="63"/>
        <v/>
      </c>
      <c r="X642" s="134"/>
      <c r="Z642" s="149"/>
      <c r="AA642" s="149"/>
      <c r="AE642" s="151"/>
      <c r="AF642" s="150"/>
      <c r="AK642" s="134">
        <v>73</v>
      </c>
      <c r="AL642" s="130">
        <f t="shared" si="64"/>
        <v>-3.7080000000000002</v>
      </c>
      <c r="AM642" s="149">
        <f t="shared" si="65"/>
        <v>4.1237784342237931E-4</v>
      </c>
      <c r="AN642" s="149">
        <f t="shared" si="66"/>
        <v>1.0445132816586179E-4</v>
      </c>
      <c r="AO642" s="130">
        <f t="shared" si="71"/>
        <v>4.1237784342237931E-4</v>
      </c>
      <c r="AP642" s="130" t="str">
        <f t="shared" si="72"/>
        <v/>
      </c>
      <c r="AQ642" s="130" t="str">
        <f t="shared" si="67"/>
        <v/>
      </c>
      <c r="AR642" s="150">
        <f t="shared" si="68"/>
        <v>0</v>
      </c>
      <c r="AS642" s="150" t="str">
        <f t="shared" si="69"/>
        <v/>
      </c>
      <c r="AT642" s="150" t="str">
        <f t="shared" si="70"/>
        <v/>
      </c>
      <c r="AU642" s="150"/>
      <c r="AV642" s="150"/>
      <c r="AW642" s="150"/>
      <c r="AX642" s="150"/>
      <c r="AY642" s="150"/>
      <c r="AZ642" s="150"/>
      <c r="BA642" s="150"/>
      <c r="BB642" s="131"/>
      <c r="BC642" s="132"/>
      <c r="BD642" s="131"/>
      <c r="BE642" s="153"/>
      <c r="BF642" s="154"/>
      <c r="BG642" s="155"/>
      <c r="BH642" s="155"/>
      <c r="BI642" s="156"/>
      <c r="BJ642" s="156"/>
      <c r="BM642" s="134">
        <v>50</v>
      </c>
      <c r="BN642" s="157">
        <f t="shared" si="51"/>
        <v>0.31359999999999999</v>
      </c>
      <c r="BO642" s="158">
        <f t="shared" si="52"/>
        <v>0.9998837824797171</v>
      </c>
      <c r="BP642" s="159">
        <f t="shared" si="53"/>
        <v>8.2071334881472779E-6</v>
      </c>
      <c r="BQ642" s="160" t="str">
        <f t="shared" si="54"/>
        <v/>
      </c>
      <c r="BR642" s="160" t="str">
        <f t="shared" si="50"/>
        <v/>
      </c>
    </row>
    <row r="643" spans="11:70" ht="20.100000000000001" customHeight="1" x14ac:dyDescent="0.25">
      <c r="K643" s="134">
        <v>74</v>
      </c>
      <c r="L643" s="130">
        <f t="shared" si="55"/>
        <v>-351.29787664921531</v>
      </c>
      <c r="M643" s="149">
        <f t="shared" si="56"/>
        <v>4.4129474691477715E-6</v>
      </c>
      <c r="N643" s="149">
        <f t="shared" si="57"/>
        <v>1.0611312857175843E-4</v>
      </c>
      <c r="O643" s="130">
        <f t="shared" si="58"/>
        <v>4.4129474691477715E-6</v>
      </c>
      <c r="P643" s="130" t="str">
        <f t="shared" si="59"/>
        <v/>
      </c>
      <c r="Q643" s="130" t="str">
        <f t="shared" si="60"/>
        <v/>
      </c>
      <c r="R643" s="130">
        <f t="shared" si="61"/>
        <v>2.7379646789474772E-17</v>
      </c>
      <c r="S643" s="130" t="str">
        <f t="shared" si="62"/>
        <v/>
      </c>
      <c r="T643" s="130" t="str">
        <f t="shared" si="63"/>
        <v/>
      </c>
      <c r="X643" s="134"/>
      <c r="Z643" s="149"/>
      <c r="AA643" s="149"/>
      <c r="AE643" s="151"/>
      <c r="AF643" s="150"/>
      <c r="AK643" s="134">
        <v>74</v>
      </c>
      <c r="AL643" s="130">
        <f t="shared" si="64"/>
        <v>-3.7040000000000002</v>
      </c>
      <c r="AM643" s="149">
        <f t="shared" si="65"/>
        <v>4.1853646751515675E-4</v>
      </c>
      <c r="AN643" s="149">
        <f t="shared" si="66"/>
        <v>1.0611312857175843E-4</v>
      </c>
      <c r="AO643" s="130">
        <f t="shared" si="71"/>
        <v>4.1853646751515675E-4</v>
      </c>
      <c r="AP643" s="130" t="str">
        <f t="shared" si="72"/>
        <v/>
      </c>
      <c r="AQ643" s="130" t="str">
        <f t="shared" si="67"/>
        <v/>
      </c>
      <c r="AR643" s="150">
        <f t="shared" si="68"/>
        <v>0</v>
      </c>
      <c r="AS643" s="150" t="str">
        <f t="shared" si="69"/>
        <v/>
      </c>
      <c r="AT643" s="150" t="str">
        <f t="shared" si="70"/>
        <v/>
      </c>
      <c r="AU643" s="150"/>
      <c r="AV643" s="150"/>
      <c r="AW643" s="150"/>
      <c r="AX643" s="150"/>
      <c r="AY643" s="150"/>
      <c r="AZ643" s="150"/>
      <c r="BA643" s="150"/>
      <c r="BB643" s="131"/>
      <c r="BC643" s="132"/>
      <c r="BD643" s="131"/>
      <c r="BE643" s="153"/>
      <c r="BF643" s="154"/>
      <c r="BG643" s="155"/>
      <c r="BH643" s="155"/>
      <c r="BI643" s="156"/>
      <c r="BJ643" s="156"/>
      <c r="BK643" s="133"/>
      <c r="BM643" s="134">
        <v>51</v>
      </c>
      <c r="BN643" s="157">
        <f t="shared" si="51"/>
        <v>0.32</v>
      </c>
      <c r="BO643" s="158">
        <f t="shared" si="52"/>
        <v>0.99987557534622895</v>
      </c>
      <c r="BP643" s="159">
        <f t="shared" si="53"/>
        <v>8.6003521211353018E-6</v>
      </c>
      <c r="BQ643" s="160" t="str">
        <f t="shared" si="54"/>
        <v/>
      </c>
      <c r="BR643" s="160" t="str">
        <f t="shared" si="50"/>
        <v/>
      </c>
    </row>
    <row r="644" spans="11:70" ht="20.100000000000001" customHeight="1" x14ac:dyDescent="0.25">
      <c r="K644" s="134">
        <v>75</v>
      </c>
      <c r="L644" s="130">
        <f t="shared" si="55"/>
        <v>-350.9185052921427</v>
      </c>
      <c r="M644" s="149">
        <f t="shared" si="56"/>
        <v>4.4787806209573935E-6</v>
      </c>
      <c r="N644" s="149">
        <f t="shared" si="57"/>
        <v>1.0779973347738824E-4</v>
      </c>
      <c r="O644" s="130">
        <f t="shared" si="58"/>
        <v>4.4787806209573935E-6</v>
      </c>
      <c r="P644" s="130" t="str">
        <f t="shared" si="59"/>
        <v/>
      </c>
      <c r="Q644" s="130" t="str">
        <f t="shared" si="60"/>
        <v/>
      </c>
      <c r="R644" s="130">
        <f t="shared" si="61"/>
        <v>2.8279099347226712E-17</v>
      </c>
      <c r="S644" s="130" t="str">
        <f t="shared" si="62"/>
        <v/>
      </c>
      <c r="T644" s="130" t="str">
        <f t="shared" si="63"/>
        <v/>
      </c>
      <c r="X644" s="134"/>
      <c r="Z644" s="149"/>
      <c r="AA644" s="149"/>
      <c r="AE644" s="151"/>
      <c r="AF644" s="150"/>
      <c r="AK644" s="134">
        <v>75</v>
      </c>
      <c r="AL644" s="130">
        <f t="shared" si="64"/>
        <v>-3.7</v>
      </c>
      <c r="AM644" s="149">
        <f t="shared" si="65"/>
        <v>4.2478027055075143E-4</v>
      </c>
      <c r="AN644" s="149">
        <f t="shared" si="66"/>
        <v>1.0779973347738824E-4</v>
      </c>
      <c r="AO644" s="130">
        <f t="shared" si="71"/>
        <v>4.2478027055075143E-4</v>
      </c>
      <c r="AP644" s="130" t="str">
        <f t="shared" si="72"/>
        <v/>
      </c>
      <c r="AQ644" s="130" t="str">
        <f t="shared" si="67"/>
        <v/>
      </c>
      <c r="AR644" s="150">
        <f t="shared" si="68"/>
        <v>0</v>
      </c>
      <c r="AS644" s="150" t="str">
        <f t="shared" si="69"/>
        <v/>
      </c>
      <c r="AT644" s="150" t="str">
        <f t="shared" si="70"/>
        <v/>
      </c>
      <c r="AU644" s="150"/>
      <c r="AV644" s="150"/>
      <c r="AW644" s="150"/>
      <c r="AX644" s="150"/>
      <c r="AY644" s="150"/>
      <c r="AZ644" s="150"/>
      <c r="BA644" s="150"/>
      <c r="BB644" s="131"/>
      <c r="BC644" s="132"/>
      <c r="BD644" s="131"/>
      <c r="BE644" s="153"/>
      <c r="BF644" s="154"/>
      <c r="BG644" s="155"/>
      <c r="BH644" s="155"/>
      <c r="BI644" s="156"/>
      <c r="BJ644" s="156"/>
      <c r="BK644" s="133"/>
      <c r="BM644" s="134">
        <v>52</v>
      </c>
      <c r="BN644" s="157">
        <f t="shared" si="51"/>
        <v>0.32640000000000002</v>
      </c>
      <c r="BO644" s="158">
        <f t="shared" si="52"/>
        <v>0.99986697499410782</v>
      </c>
      <c r="BP644" s="159">
        <f t="shared" si="53"/>
        <v>9.0035795443643707E-6</v>
      </c>
      <c r="BQ644" s="160" t="str">
        <f t="shared" si="54"/>
        <v/>
      </c>
      <c r="BR644" s="160" t="str">
        <f t="shared" si="50"/>
        <v/>
      </c>
    </row>
    <row r="645" spans="11:70" ht="20.100000000000001" customHeight="1" x14ac:dyDescent="0.25">
      <c r="K645" s="134">
        <v>76</v>
      </c>
      <c r="L645" s="130">
        <f t="shared" si="55"/>
        <v>-350.53913393507014</v>
      </c>
      <c r="M645" s="149">
        <f t="shared" si="56"/>
        <v>4.5455231547297848E-6</v>
      </c>
      <c r="N645" s="149">
        <f t="shared" si="57"/>
        <v>1.0951148573346407E-4</v>
      </c>
      <c r="O645" s="130">
        <f t="shared" si="58"/>
        <v>4.5455231547297848E-6</v>
      </c>
      <c r="P645" s="130" t="str">
        <f t="shared" si="59"/>
        <v/>
      </c>
      <c r="Q645" s="130" t="str">
        <f t="shared" si="60"/>
        <v/>
      </c>
      <c r="R645" s="130">
        <f t="shared" si="61"/>
        <v>2.9207632619305486E-17</v>
      </c>
      <c r="S645" s="130" t="str">
        <f t="shared" si="62"/>
        <v/>
      </c>
      <c r="T645" s="130" t="str">
        <f t="shared" si="63"/>
        <v/>
      </c>
      <c r="X645" s="134"/>
      <c r="Z645" s="149"/>
      <c r="AA645" s="149"/>
      <c r="AE645" s="151"/>
      <c r="AF645" s="150"/>
      <c r="AK645" s="134">
        <v>76</v>
      </c>
      <c r="AL645" s="130">
        <f t="shared" si="64"/>
        <v>-3.6960000000000002</v>
      </c>
      <c r="AM645" s="149">
        <f t="shared" si="65"/>
        <v>4.3111032195367602E-4</v>
      </c>
      <c r="AN645" s="149">
        <f t="shared" si="66"/>
        <v>1.0951148573346407E-4</v>
      </c>
      <c r="AO645" s="130">
        <f t="shared" si="71"/>
        <v>4.3111032195367602E-4</v>
      </c>
      <c r="AP645" s="130" t="str">
        <f t="shared" si="72"/>
        <v/>
      </c>
      <c r="AQ645" s="130" t="str">
        <f t="shared" si="67"/>
        <v/>
      </c>
      <c r="AR645" s="150">
        <f t="shared" si="68"/>
        <v>0</v>
      </c>
      <c r="AS645" s="150" t="str">
        <f t="shared" si="69"/>
        <v/>
      </c>
      <c r="AT645" s="150" t="str">
        <f t="shared" si="70"/>
        <v/>
      </c>
      <c r="AU645" s="150"/>
      <c r="AV645" s="150"/>
      <c r="AW645" s="150"/>
      <c r="AX645" s="150"/>
      <c r="AY645" s="150"/>
      <c r="AZ645" s="150"/>
      <c r="BA645" s="150"/>
      <c r="BB645" s="131"/>
      <c r="BC645" s="132"/>
      <c r="BD645" s="131"/>
      <c r="BE645" s="153"/>
      <c r="BF645" s="154"/>
      <c r="BG645" s="155"/>
      <c r="BH645" s="155"/>
      <c r="BI645" s="156"/>
      <c r="BJ645" s="156"/>
      <c r="BK645" s="133"/>
      <c r="BM645" s="134">
        <v>53</v>
      </c>
      <c r="BN645" s="157">
        <f t="shared" si="51"/>
        <v>0.33280000000000004</v>
      </c>
      <c r="BO645" s="158">
        <f t="shared" si="52"/>
        <v>0.99985797141456345</v>
      </c>
      <c r="BP645" s="159">
        <f t="shared" si="53"/>
        <v>9.416831319164487E-6</v>
      </c>
      <c r="BQ645" s="160" t="str">
        <f t="shared" si="54"/>
        <v/>
      </c>
      <c r="BR645" s="160" t="str">
        <f t="shared" si="50"/>
        <v/>
      </c>
    </row>
    <row r="646" spans="11:70" ht="20.100000000000001" customHeight="1" x14ac:dyDescent="0.25">
      <c r="K646" s="134">
        <v>77</v>
      </c>
      <c r="L646" s="130">
        <f t="shared" si="55"/>
        <v>-350.15976257799753</v>
      </c>
      <c r="M646" s="149">
        <f t="shared" si="56"/>
        <v>4.613186470365839E-6</v>
      </c>
      <c r="N646" s="149">
        <f t="shared" si="57"/>
        <v>1.1124873249191127E-4</v>
      </c>
      <c r="O646" s="130">
        <f t="shared" si="58"/>
        <v>4.613186470365839E-6</v>
      </c>
      <c r="P646" s="130" t="str">
        <f t="shared" si="59"/>
        <v/>
      </c>
      <c r="Q646" s="130" t="str">
        <f t="shared" si="60"/>
        <v/>
      </c>
      <c r="R646" s="130">
        <f t="shared" si="61"/>
        <v>3.0166171259069113E-17</v>
      </c>
      <c r="S646" s="130" t="str">
        <f t="shared" si="62"/>
        <v/>
      </c>
      <c r="T646" s="130" t="str">
        <f t="shared" si="63"/>
        <v/>
      </c>
      <c r="X646" s="134"/>
      <c r="Z646" s="149"/>
      <c r="AA646" s="149"/>
      <c r="AE646" s="151"/>
      <c r="AF646" s="150"/>
      <c r="AK646" s="134">
        <v>77</v>
      </c>
      <c r="AL646" s="130">
        <f t="shared" si="64"/>
        <v>-3.6920000000000002</v>
      </c>
      <c r="AM646" s="149">
        <f t="shared" si="65"/>
        <v>4.3752770292289616E-4</v>
      </c>
      <c r="AN646" s="149">
        <f t="shared" si="66"/>
        <v>1.1124873249191127E-4</v>
      </c>
      <c r="AO646" s="130">
        <f t="shared" si="71"/>
        <v>4.3752770292289616E-4</v>
      </c>
      <c r="AP646" s="130" t="str">
        <f t="shared" si="72"/>
        <v/>
      </c>
      <c r="AQ646" s="130" t="str">
        <f t="shared" si="67"/>
        <v/>
      </c>
      <c r="AR646" s="150">
        <f t="shared" si="68"/>
        <v>0</v>
      </c>
      <c r="AS646" s="150" t="str">
        <f t="shared" si="69"/>
        <v/>
      </c>
      <c r="AT646" s="150" t="str">
        <f t="shared" si="70"/>
        <v/>
      </c>
      <c r="AU646" s="150"/>
      <c r="AV646" s="150"/>
      <c r="AW646" s="150"/>
      <c r="AX646" s="150"/>
      <c r="AY646" s="150"/>
      <c r="AZ646" s="150"/>
      <c r="BA646" s="150"/>
      <c r="BB646" s="131"/>
      <c r="BC646" s="132"/>
      <c r="BD646" s="131"/>
      <c r="BE646" s="153"/>
      <c r="BF646" s="154"/>
      <c r="BG646" s="155"/>
      <c r="BH646" s="155"/>
      <c r="BI646" s="156"/>
      <c r="BJ646" s="156"/>
      <c r="BK646" s="133"/>
      <c r="BM646" s="134">
        <v>54</v>
      </c>
      <c r="BN646" s="157">
        <f t="shared" si="51"/>
        <v>0.33920000000000006</v>
      </c>
      <c r="BO646" s="158">
        <f t="shared" si="52"/>
        <v>0.99984855458324429</v>
      </c>
      <c r="BP646" s="159">
        <f t="shared" si="53"/>
        <v>9.8401209511767007E-6</v>
      </c>
      <c r="BQ646" s="160" t="str">
        <f t="shared" si="54"/>
        <v/>
      </c>
      <c r="BR646" s="160" t="str">
        <f t="shared" si="50"/>
        <v/>
      </c>
    </row>
    <row r="647" spans="11:70" ht="20.100000000000001" customHeight="1" x14ac:dyDescent="0.25">
      <c r="K647" s="134">
        <v>78</v>
      </c>
      <c r="L647" s="130">
        <f t="shared" si="55"/>
        <v>-349.78039122092497</v>
      </c>
      <c r="M647" s="149">
        <f t="shared" si="56"/>
        <v>4.6817820930283993E-6</v>
      </c>
      <c r="N647" s="149">
        <f t="shared" si="57"/>
        <v>1.1301182525317528E-4</v>
      </c>
      <c r="O647" s="130">
        <f t="shared" si="58"/>
        <v>4.6817820930283993E-6</v>
      </c>
      <c r="P647" s="130" t="str">
        <f t="shared" si="59"/>
        <v/>
      </c>
      <c r="Q647" s="130" t="str">
        <f t="shared" si="60"/>
        <v/>
      </c>
      <c r="R647" s="130">
        <f t="shared" si="61"/>
        <v>3.1155668808990064E-17</v>
      </c>
      <c r="S647" s="130" t="str">
        <f t="shared" si="62"/>
        <v/>
      </c>
      <c r="T647" s="130" t="str">
        <f t="shared" si="63"/>
        <v/>
      </c>
      <c r="X647" s="134"/>
      <c r="Z647" s="149"/>
      <c r="AA647" s="149"/>
      <c r="AE647" s="151"/>
      <c r="AF647" s="150"/>
      <c r="AK647" s="134">
        <v>78</v>
      </c>
      <c r="AL647" s="130">
        <f t="shared" si="64"/>
        <v>-3.6880000000000002</v>
      </c>
      <c r="AM647" s="149">
        <f t="shared" si="65"/>
        <v>4.4403350653757977E-4</v>
      </c>
      <c r="AN647" s="149">
        <f t="shared" si="66"/>
        <v>1.1301182525317528E-4</v>
      </c>
      <c r="AO647" s="130">
        <f t="shared" si="71"/>
        <v>4.4403350653757977E-4</v>
      </c>
      <c r="AP647" s="130" t="str">
        <f t="shared" si="72"/>
        <v/>
      </c>
      <c r="AQ647" s="130" t="str">
        <f t="shared" si="67"/>
        <v/>
      </c>
      <c r="AR647" s="150">
        <f t="shared" si="68"/>
        <v>0</v>
      </c>
      <c r="AS647" s="150" t="str">
        <f t="shared" si="69"/>
        <v/>
      </c>
      <c r="AT647" s="150" t="str">
        <f t="shared" si="70"/>
        <v/>
      </c>
      <c r="AU647" s="150"/>
      <c r="AV647" s="150"/>
      <c r="AW647" s="150"/>
      <c r="AX647" s="150"/>
      <c r="AY647" s="150"/>
      <c r="AZ647" s="150"/>
      <c r="BA647" s="150"/>
      <c r="BB647" s="131"/>
      <c r="BC647" s="132"/>
      <c r="BD647" s="131"/>
      <c r="BE647" s="153"/>
      <c r="BF647" s="154"/>
      <c r="BG647" s="155"/>
      <c r="BH647" s="155"/>
      <c r="BI647" s="156"/>
      <c r="BJ647" s="156"/>
      <c r="BK647" s="133"/>
      <c r="BM647" s="134">
        <v>55</v>
      </c>
      <c r="BN647" s="157">
        <f t="shared" si="51"/>
        <v>0.34560000000000007</v>
      </c>
      <c r="BO647" s="158">
        <f t="shared" si="52"/>
        <v>0.99983871446229311</v>
      </c>
      <c r="BP647" s="159">
        <f t="shared" si="53"/>
        <v>1.0273459950527197E-5</v>
      </c>
      <c r="BQ647" s="160" t="str">
        <f t="shared" si="54"/>
        <v/>
      </c>
      <c r="BR647" s="160" t="str">
        <f t="shared" si="50"/>
        <v/>
      </c>
    </row>
    <row r="648" spans="11:70" ht="20.100000000000001" customHeight="1" x14ac:dyDescent="0.25">
      <c r="K648" s="134">
        <v>79</v>
      </c>
      <c r="L648" s="130">
        <f t="shared" si="55"/>
        <v>-349.40101986385235</v>
      </c>
      <c r="M648" s="149">
        <f t="shared" si="56"/>
        <v>4.7513216742638476E-6</v>
      </c>
      <c r="N648" s="149">
        <f t="shared" si="57"/>
        <v>1.1480111991395613E-4</v>
      </c>
      <c r="O648" s="130">
        <f t="shared" si="58"/>
        <v>4.7513216742638476E-6</v>
      </c>
      <c r="P648" s="130" t="str">
        <f t="shared" si="59"/>
        <v/>
      </c>
      <c r="Q648" s="130" t="str">
        <f t="shared" si="60"/>
        <v/>
      </c>
      <c r="R648" s="130">
        <f t="shared" si="61"/>
        <v>3.2177108586716426E-17</v>
      </c>
      <c r="S648" s="130" t="str">
        <f t="shared" si="62"/>
        <v/>
      </c>
      <c r="T648" s="130" t="str">
        <f t="shared" si="63"/>
        <v/>
      </c>
      <c r="X648" s="134"/>
      <c r="Z648" s="149"/>
      <c r="AA648" s="149"/>
      <c r="AE648" s="151"/>
      <c r="AF648" s="150"/>
      <c r="AK648" s="134">
        <v>79</v>
      </c>
      <c r="AL648" s="130">
        <f t="shared" si="64"/>
        <v>-3.6840000000000002</v>
      </c>
      <c r="AM648" s="149">
        <f t="shared" si="65"/>
        <v>4.5062883786346764E-4</v>
      </c>
      <c r="AN648" s="149">
        <f t="shared" si="66"/>
        <v>1.1480111991395613E-4</v>
      </c>
      <c r="AO648" s="130">
        <f t="shared" si="71"/>
        <v>4.5062883786346764E-4</v>
      </c>
      <c r="AP648" s="130" t="str">
        <f t="shared" si="72"/>
        <v/>
      </c>
      <c r="AQ648" s="130" t="str">
        <f t="shared" si="67"/>
        <v/>
      </c>
      <c r="AR648" s="150">
        <f t="shared" si="68"/>
        <v>0</v>
      </c>
      <c r="AS648" s="150" t="str">
        <f t="shared" si="69"/>
        <v/>
      </c>
      <c r="AT648" s="150" t="str">
        <f t="shared" si="70"/>
        <v/>
      </c>
      <c r="AU648" s="150"/>
      <c r="AV648" s="150"/>
      <c r="AW648" s="150"/>
      <c r="AX648" s="150"/>
      <c r="AY648" s="150"/>
      <c r="AZ648" s="150"/>
      <c r="BA648" s="150"/>
      <c r="BB648" s="131"/>
      <c r="BC648" s="132"/>
      <c r="BD648" s="131"/>
      <c r="BE648" s="153"/>
      <c r="BF648" s="154"/>
      <c r="BG648" s="155"/>
      <c r="BH648" s="155"/>
      <c r="BI648" s="156"/>
      <c r="BJ648" s="156"/>
      <c r="BK648" s="133"/>
      <c r="BM648" s="134">
        <v>56</v>
      </c>
      <c r="BN648" s="157">
        <f t="shared" si="51"/>
        <v>0.35200000000000009</v>
      </c>
      <c r="BO648" s="158">
        <f t="shared" si="52"/>
        <v>0.99982844100234258</v>
      </c>
      <c r="BP648" s="159">
        <f t="shared" si="53"/>
        <v>1.0716857892001386E-5</v>
      </c>
      <c r="BQ648" s="160" t="str">
        <f t="shared" si="54"/>
        <v/>
      </c>
      <c r="BR648" s="160" t="str">
        <f t="shared" si="50"/>
        <v/>
      </c>
    </row>
    <row r="649" spans="11:70" ht="20.100000000000001" customHeight="1" x14ac:dyDescent="0.25">
      <c r="K649" s="134">
        <v>80</v>
      </c>
      <c r="L649" s="130">
        <f t="shared" si="55"/>
        <v>-349.0216485067798</v>
      </c>
      <c r="M649" s="149">
        <f t="shared" si="56"/>
        <v>4.8218169931301037E-6</v>
      </c>
      <c r="N649" s="149">
        <f t="shared" si="57"/>
        <v>1.1661697681536817E-4</v>
      </c>
      <c r="O649" s="130">
        <f t="shared" si="58"/>
        <v>4.8218169931301037E-6</v>
      </c>
      <c r="P649" s="130" t="str">
        <f t="shared" si="59"/>
        <v/>
      </c>
      <c r="Q649" s="130" t="str">
        <f t="shared" si="60"/>
        <v/>
      </c>
      <c r="R649" s="130">
        <f t="shared" si="61"/>
        <v>3.3231504597776963E-17</v>
      </c>
      <c r="S649" s="130" t="str">
        <f t="shared" si="62"/>
        <v/>
      </c>
      <c r="T649" s="130" t="str">
        <f t="shared" si="63"/>
        <v/>
      </c>
      <c r="X649" s="134"/>
      <c r="Z649" s="149"/>
      <c r="AA649" s="149"/>
      <c r="AE649" s="151"/>
      <c r="AF649" s="150"/>
      <c r="AK649" s="134">
        <v>80</v>
      </c>
      <c r="AL649" s="130">
        <f t="shared" si="64"/>
        <v>-3.68</v>
      </c>
      <c r="AM649" s="149">
        <f t="shared" si="65"/>
        <v>4.5731481405985675E-4</v>
      </c>
      <c r="AN649" s="149">
        <f t="shared" si="66"/>
        <v>1.1661697681536817E-4</v>
      </c>
      <c r="AO649" s="130">
        <f t="shared" si="71"/>
        <v>4.5731481405985675E-4</v>
      </c>
      <c r="AP649" s="130" t="str">
        <f t="shared" si="72"/>
        <v/>
      </c>
      <c r="AQ649" s="130" t="str">
        <f t="shared" si="67"/>
        <v/>
      </c>
      <c r="AR649" s="150">
        <f t="shared" si="68"/>
        <v>0</v>
      </c>
      <c r="AS649" s="150" t="str">
        <f t="shared" si="69"/>
        <v/>
      </c>
      <c r="AT649" s="150" t="str">
        <f t="shared" si="70"/>
        <v/>
      </c>
      <c r="AU649" s="150"/>
      <c r="AV649" s="150"/>
      <c r="AW649" s="150"/>
      <c r="AX649" s="150"/>
      <c r="AY649" s="150"/>
      <c r="AZ649" s="150"/>
      <c r="BA649" s="150"/>
      <c r="BB649" s="131"/>
      <c r="BC649" s="132"/>
      <c r="BD649" s="131"/>
      <c r="BE649" s="153"/>
      <c r="BF649" s="154"/>
      <c r="BG649" s="155"/>
      <c r="BH649" s="155"/>
      <c r="BI649" s="156"/>
      <c r="BJ649" s="156"/>
      <c r="BK649" s="133"/>
      <c r="BM649" s="134">
        <v>57</v>
      </c>
      <c r="BN649" s="157">
        <f t="shared" si="51"/>
        <v>0.35840000000000011</v>
      </c>
      <c r="BO649" s="158">
        <f t="shared" si="52"/>
        <v>0.99981772414445058</v>
      </c>
      <c r="BP649" s="159">
        <f t="shared" si="53"/>
        <v>1.117032247055505E-5</v>
      </c>
      <c r="BQ649" s="160" t="str">
        <f t="shared" si="54"/>
        <v/>
      </c>
      <c r="BR649" s="160" t="str">
        <f t="shared" si="50"/>
        <v/>
      </c>
    </row>
    <row r="650" spans="11:70" ht="20.100000000000001" customHeight="1" x14ac:dyDescent="0.25">
      <c r="K650" s="134">
        <v>81</v>
      </c>
      <c r="L650" s="130">
        <f t="shared" si="55"/>
        <v>-348.64227714970718</v>
      </c>
      <c r="M650" s="149">
        <f t="shared" si="56"/>
        <v>4.8932799573311478E-6</v>
      </c>
      <c r="N650" s="149">
        <f t="shared" si="57"/>
        <v>1.1845976079152891E-4</v>
      </c>
      <c r="O650" s="130">
        <f t="shared" si="58"/>
        <v>4.8932799573311478E-6</v>
      </c>
      <c r="P650" s="130" t="str">
        <f t="shared" si="59"/>
        <v/>
      </c>
      <c r="Q650" s="130" t="str">
        <f t="shared" si="60"/>
        <v/>
      </c>
      <c r="R650" s="130">
        <f t="shared" si="61"/>
        <v>3.4319902475730209E-17</v>
      </c>
      <c r="S650" s="130" t="str">
        <f t="shared" si="62"/>
        <v/>
      </c>
      <c r="T650" s="130" t="str">
        <f t="shared" si="63"/>
        <v/>
      </c>
      <c r="X650" s="134"/>
      <c r="Z650" s="149"/>
      <c r="AA650" s="149"/>
      <c r="AE650" s="151"/>
      <c r="AF650" s="150"/>
      <c r="AK650" s="134">
        <v>81</v>
      </c>
      <c r="AL650" s="130">
        <f t="shared" si="64"/>
        <v>-3.6760000000000002</v>
      </c>
      <c r="AM650" s="149">
        <f t="shared" si="65"/>
        <v>4.6409256448720165E-4</v>
      </c>
      <c r="AN650" s="149">
        <f t="shared" si="66"/>
        <v>1.1845976079152891E-4</v>
      </c>
      <c r="AO650" s="130">
        <f t="shared" si="71"/>
        <v>4.6409256448720165E-4</v>
      </c>
      <c r="AP650" s="130" t="str">
        <f t="shared" si="72"/>
        <v/>
      </c>
      <c r="AQ650" s="130" t="str">
        <f t="shared" si="67"/>
        <v/>
      </c>
      <c r="AR650" s="150">
        <f t="shared" si="68"/>
        <v>0</v>
      </c>
      <c r="AS650" s="150" t="str">
        <f t="shared" si="69"/>
        <v/>
      </c>
      <c r="AT650" s="150" t="str">
        <f t="shared" si="70"/>
        <v/>
      </c>
      <c r="AU650" s="150"/>
      <c r="AV650" s="150"/>
      <c r="AW650" s="150"/>
      <c r="AX650" s="150"/>
      <c r="AY650" s="150"/>
      <c r="AZ650" s="150"/>
      <c r="BA650" s="150"/>
      <c r="BB650" s="131"/>
      <c r="BC650" s="132"/>
      <c r="BD650" s="131"/>
      <c r="BE650" s="153"/>
      <c r="BF650" s="154"/>
      <c r="BG650" s="155"/>
      <c r="BH650" s="155"/>
      <c r="BI650" s="156"/>
      <c r="BJ650" s="156"/>
      <c r="BK650" s="133"/>
      <c r="BM650" s="134">
        <v>58</v>
      </c>
      <c r="BN650" s="157">
        <f t="shared" si="51"/>
        <v>0.36480000000000012</v>
      </c>
      <c r="BO650" s="158">
        <f t="shared" si="52"/>
        <v>0.99980655382198003</v>
      </c>
      <c r="BP650" s="159">
        <f t="shared" si="53"/>
        <v>1.1633859557935722E-5</v>
      </c>
      <c r="BQ650" s="160" t="str">
        <f t="shared" si="54"/>
        <v/>
      </c>
      <c r="BR650" s="160" t="str">
        <f t="shared" si="50"/>
        <v/>
      </c>
    </row>
    <row r="651" spans="11:70" ht="20.100000000000001" customHeight="1" x14ac:dyDescent="0.25">
      <c r="K651" s="134">
        <v>82</v>
      </c>
      <c r="L651" s="130">
        <f t="shared" si="55"/>
        <v>-348.26290579263457</v>
      </c>
      <c r="M651" s="149">
        <f t="shared" si="56"/>
        <v>4.9657226043580154E-6</v>
      </c>
      <c r="N651" s="149">
        <f t="shared" si="57"/>
        <v>1.2032984121858172E-4</v>
      </c>
      <c r="O651" s="130">
        <f t="shared" si="58"/>
        <v>4.9657226043580154E-6</v>
      </c>
      <c r="P651" s="130" t="str">
        <f t="shared" si="59"/>
        <v/>
      </c>
      <c r="Q651" s="130" t="str">
        <f t="shared" si="60"/>
        <v/>
      </c>
      <c r="R651" s="130">
        <f t="shared" si="61"/>
        <v>3.5443380450546163E-17</v>
      </c>
      <c r="S651" s="130" t="str">
        <f t="shared" si="62"/>
        <v/>
      </c>
      <c r="T651" s="130" t="str">
        <f t="shared" si="63"/>
        <v/>
      </c>
      <c r="X651" s="134"/>
      <c r="Z651" s="149"/>
      <c r="AA651" s="149"/>
      <c r="AE651" s="151"/>
      <c r="AF651" s="150"/>
      <c r="AK651" s="134">
        <v>82</v>
      </c>
      <c r="AL651" s="130">
        <f t="shared" si="64"/>
        <v>-3.6720000000000002</v>
      </c>
      <c r="AM651" s="149">
        <f t="shared" si="65"/>
        <v>4.7096323081532949E-4</v>
      </c>
      <c r="AN651" s="149">
        <f t="shared" si="66"/>
        <v>1.2032984121858141E-4</v>
      </c>
      <c r="AO651" s="130">
        <f t="shared" si="71"/>
        <v>4.7096323081532949E-4</v>
      </c>
      <c r="AP651" s="130" t="str">
        <f t="shared" si="72"/>
        <v/>
      </c>
      <c r="AQ651" s="130" t="str">
        <f t="shared" si="67"/>
        <v/>
      </c>
      <c r="AR651" s="150">
        <f t="shared" si="68"/>
        <v>0</v>
      </c>
      <c r="AS651" s="150" t="str">
        <f t="shared" si="69"/>
        <v/>
      </c>
      <c r="AT651" s="150" t="str">
        <f t="shared" si="70"/>
        <v/>
      </c>
      <c r="AU651" s="150"/>
      <c r="AV651" s="150"/>
      <c r="AW651" s="150"/>
      <c r="AX651" s="150"/>
      <c r="AY651" s="150"/>
      <c r="AZ651" s="150"/>
      <c r="BA651" s="150"/>
      <c r="BB651" s="131"/>
      <c r="BC651" s="132"/>
      <c r="BD651" s="131"/>
      <c r="BE651" s="153"/>
      <c r="BF651" s="154"/>
      <c r="BG651" s="155"/>
      <c r="BH651" s="155"/>
      <c r="BI651" s="156"/>
      <c r="BJ651" s="156"/>
      <c r="BK651" s="133"/>
      <c r="BM651" s="134">
        <v>59</v>
      </c>
      <c r="BN651" s="157">
        <f t="shared" si="51"/>
        <v>0.37120000000000014</v>
      </c>
      <c r="BO651" s="158">
        <f t="shared" si="52"/>
        <v>0.99979491996242209</v>
      </c>
      <c r="BP651" s="159">
        <f t="shared" si="53"/>
        <v>1.2107473253086809E-5</v>
      </c>
      <c r="BQ651" s="160" t="str">
        <f t="shared" si="54"/>
        <v/>
      </c>
      <c r="BR651" s="160" t="str">
        <f t="shared" si="50"/>
        <v/>
      </c>
    </row>
    <row r="652" spans="11:70" ht="20.100000000000001" customHeight="1" x14ac:dyDescent="0.25">
      <c r="K652" s="134">
        <v>83</v>
      </c>
      <c r="L652" s="130">
        <f t="shared" si="55"/>
        <v>-347.88353443556201</v>
      </c>
      <c r="M652" s="149">
        <f t="shared" si="56"/>
        <v>5.0391571026361967E-6</v>
      </c>
      <c r="N652" s="149">
        <f t="shared" si="57"/>
        <v>1.2222759206414677E-4</v>
      </c>
      <c r="O652" s="130">
        <f t="shared" si="58"/>
        <v>5.0391571026361967E-6</v>
      </c>
      <c r="P652" s="130" t="str">
        <f t="shared" si="59"/>
        <v/>
      </c>
      <c r="Q652" s="130" t="str">
        <f t="shared" si="60"/>
        <v/>
      </c>
      <c r="R652" s="130">
        <f t="shared" si="61"/>
        <v>3.6603050346073247E-17</v>
      </c>
      <c r="S652" s="130" t="str">
        <f t="shared" si="62"/>
        <v/>
      </c>
      <c r="T652" s="130" t="str">
        <f t="shared" si="63"/>
        <v/>
      </c>
      <c r="X652" s="134"/>
      <c r="Z652" s="149"/>
      <c r="AA652" s="149"/>
      <c r="AE652" s="151"/>
      <c r="AF652" s="150"/>
      <c r="AK652" s="134">
        <v>83</v>
      </c>
      <c r="AL652" s="130">
        <f t="shared" si="64"/>
        <v>-3.6680000000000001</v>
      </c>
      <c r="AM652" s="149">
        <f t="shared" si="65"/>
        <v>4.7792796713226453E-4</v>
      </c>
      <c r="AN652" s="149">
        <f t="shared" si="66"/>
        <v>1.2222759206414677E-4</v>
      </c>
      <c r="AO652" s="130">
        <f t="shared" si="71"/>
        <v>4.7792796713226453E-4</v>
      </c>
      <c r="AP652" s="130" t="str">
        <f t="shared" si="72"/>
        <v/>
      </c>
      <c r="AQ652" s="130" t="str">
        <f t="shared" si="67"/>
        <v/>
      </c>
      <c r="AR652" s="150">
        <f t="shared" si="68"/>
        <v>0</v>
      </c>
      <c r="AS652" s="150" t="str">
        <f t="shared" si="69"/>
        <v/>
      </c>
      <c r="AT652" s="150" t="str">
        <f t="shared" si="70"/>
        <v/>
      </c>
      <c r="AU652" s="150"/>
      <c r="AV652" s="150"/>
      <c r="AW652" s="150"/>
      <c r="AX652" s="150"/>
      <c r="AY652" s="150"/>
      <c r="AZ652" s="150"/>
      <c r="BA652" s="150"/>
      <c r="BB652" s="131"/>
      <c r="BC652" s="132"/>
      <c r="BD652" s="131"/>
      <c r="BE652" s="153"/>
      <c r="BF652" s="154"/>
      <c r="BG652" s="155"/>
      <c r="BH652" s="155"/>
      <c r="BI652" s="156"/>
      <c r="BJ652" s="156"/>
      <c r="BK652" s="133"/>
      <c r="BM652" s="134">
        <v>60</v>
      </c>
      <c r="BN652" s="157">
        <f t="shared" si="51"/>
        <v>0.37760000000000016</v>
      </c>
      <c r="BO652" s="158">
        <f t="shared" si="52"/>
        <v>0.999782812489169</v>
      </c>
      <c r="BP652" s="159">
        <f t="shared" si="53"/>
        <v>1.2591165934439097E-5</v>
      </c>
      <c r="BQ652" s="160" t="str">
        <f t="shared" si="54"/>
        <v/>
      </c>
      <c r="BR652" s="160" t="str">
        <f t="shared" si="50"/>
        <v/>
      </c>
    </row>
    <row r="653" spans="11:70" ht="20.100000000000001" customHeight="1" x14ac:dyDescent="0.25">
      <c r="K653" s="134">
        <v>84</v>
      </c>
      <c r="L653" s="130">
        <f t="shared" si="55"/>
        <v>-347.5041630784894</v>
      </c>
      <c r="M653" s="149">
        <f t="shared" si="56"/>
        <v>5.1135957526796197E-6</v>
      </c>
      <c r="N653" s="149">
        <f t="shared" si="57"/>
        <v>1.2415339193721725E-4</v>
      </c>
      <c r="O653" s="130">
        <f t="shared" si="58"/>
        <v>5.1135957526796197E-6</v>
      </c>
      <c r="P653" s="130" t="str">
        <f t="shared" si="59"/>
        <v/>
      </c>
      <c r="Q653" s="130" t="str">
        <f t="shared" si="60"/>
        <v/>
      </c>
      <c r="R653" s="130">
        <f t="shared" si="61"/>
        <v>3.7800058607426143E-17</v>
      </c>
      <c r="S653" s="130" t="str">
        <f t="shared" si="62"/>
        <v/>
      </c>
      <c r="T653" s="130" t="str">
        <f t="shared" si="63"/>
        <v/>
      </c>
      <c r="X653" s="134"/>
      <c r="Z653" s="149"/>
      <c r="AA653" s="149"/>
      <c r="AE653" s="151"/>
      <c r="AF653" s="150"/>
      <c r="AK653" s="134">
        <v>84</v>
      </c>
      <c r="AL653" s="130">
        <f t="shared" si="64"/>
        <v>-3.6640000000000001</v>
      </c>
      <c r="AM653" s="149">
        <f t="shared" si="65"/>
        <v>4.8498794005367031E-4</v>
      </c>
      <c r="AN653" s="149">
        <f t="shared" si="66"/>
        <v>1.2415339193721725E-4</v>
      </c>
      <c r="AO653" s="130">
        <f t="shared" si="71"/>
        <v>4.8498794005367031E-4</v>
      </c>
      <c r="AP653" s="130" t="str">
        <f t="shared" si="72"/>
        <v/>
      </c>
      <c r="AQ653" s="130" t="str">
        <f t="shared" si="67"/>
        <v/>
      </c>
      <c r="AR653" s="150">
        <f t="shared" si="68"/>
        <v>0</v>
      </c>
      <c r="AS653" s="150" t="str">
        <f t="shared" si="69"/>
        <v/>
      </c>
      <c r="AT653" s="150" t="str">
        <f t="shared" si="70"/>
        <v/>
      </c>
      <c r="AU653" s="150"/>
      <c r="AV653" s="150"/>
      <c r="AW653" s="150"/>
      <c r="AX653" s="150"/>
      <c r="AY653" s="150"/>
      <c r="AZ653" s="150"/>
      <c r="BA653" s="150"/>
      <c r="BB653" s="131"/>
      <c r="BC653" s="132"/>
      <c r="BD653" s="131"/>
      <c r="BE653" s="153"/>
      <c r="BF653" s="154"/>
      <c r="BG653" s="155"/>
      <c r="BH653" s="155"/>
      <c r="BI653" s="156"/>
      <c r="BJ653" s="156"/>
      <c r="BK653" s="133"/>
      <c r="BM653" s="134">
        <v>61</v>
      </c>
      <c r="BN653" s="157">
        <f t="shared" si="51"/>
        <v>0.38400000000000017</v>
      </c>
      <c r="BO653" s="158">
        <f t="shared" si="52"/>
        <v>0.99977022132323456</v>
      </c>
      <c r="BP653" s="159">
        <f t="shared" si="53"/>
        <v>1.308493830765034E-5</v>
      </c>
      <c r="BQ653" s="160" t="str">
        <f t="shared" si="54"/>
        <v/>
      </c>
      <c r="BR653" s="160" t="str">
        <f t="shared" si="50"/>
        <v/>
      </c>
    </row>
    <row r="654" spans="11:70" ht="20.100000000000001" customHeight="1" x14ac:dyDescent="0.25">
      <c r="K654" s="134">
        <v>85</v>
      </c>
      <c r="L654" s="130">
        <f t="shared" si="55"/>
        <v>-347.12479172141684</v>
      </c>
      <c r="M654" s="149">
        <f t="shared" si="56"/>
        <v>5.189050988250851E-6</v>
      </c>
      <c r="N654" s="149">
        <f t="shared" si="57"/>
        <v>1.2610762413848639E-4</v>
      </c>
      <c r="O654" s="130">
        <f t="shared" si="58"/>
        <v>5.189050988250851E-6</v>
      </c>
      <c r="P654" s="130" t="str">
        <f t="shared" si="59"/>
        <v/>
      </c>
      <c r="Q654" s="130" t="str">
        <f t="shared" si="60"/>
        <v/>
      </c>
      <c r="R654" s="130">
        <f t="shared" si="61"/>
        <v>3.9035587359187159E-17</v>
      </c>
      <c r="S654" s="130" t="str">
        <f t="shared" si="62"/>
        <v/>
      </c>
      <c r="T654" s="130" t="str">
        <f t="shared" si="63"/>
        <v/>
      </c>
      <c r="X654" s="134"/>
      <c r="Z654" s="149"/>
      <c r="AA654" s="149"/>
      <c r="AE654" s="151"/>
      <c r="AF654" s="150"/>
      <c r="AK654" s="134">
        <v>85</v>
      </c>
      <c r="AL654" s="130">
        <f t="shared" si="64"/>
        <v>-3.66</v>
      </c>
      <c r="AM654" s="149">
        <f t="shared" si="65"/>
        <v>4.9214432883289312E-4</v>
      </c>
      <c r="AN654" s="149">
        <f t="shared" si="66"/>
        <v>1.2610762413848639E-4</v>
      </c>
      <c r="AO654" s="130">
        <f t="shared" si="71"/>
        <v>4.9214432883289312E-4</v>
      </c>
      <c r="AP654" s="130" t="str">
        <f t="shared" si="72"/>
        <v/>
      </c>
      <c r="AQ654" s="130" t="str">
        <f t="shared" si="67"/>
        <v/>
      </c>
      <c r="AR654" s="150">
        <f t="shared" si="68"/>
        <v>0</v>
      </c>
      <c r="AS654" s="150" t="str">
        <f t="shared" si="69"/>
        <v/>
      </c>
      <c r="AT654" s="150" t="str">
        <f t="shared" si="70"/>
        <v/>
      </c>
      <c r="AU654" s="150"/>
      <c r="AV654" s="150"/>
      <c r="AW654" s="150"/>
      <c r="AX654" s="150"/>
      <c r="AY654" s="150"/>
      <c r="AZ654" s="150"/>
      <c r="BA654" s="150"/>
      <c r="BB654" s="131"/>
      <c r="BC654" s="132"/>
      <c r="BD654" s="131"/>
      <c r="BE654" s="153"/>
      <c r="BF654" s="154"/>
      <c r="BG654" s="155"/>
      <c r="BH654" s="155"/>
      <c r="BI654" s="156"/>
      <c r="BJ654" s="156"/>
      <c r="BK654" s="133"/>
      <c r="BM654" s="134">
        <v>62</v>
      </c>
      <c r="BN654" s="157">
        <f t="shared" si="51"/>
        <v>0.39040000000000019</v>
      </c>
      <c r="BO654" s="158">
        <f t="shared" si="52"/>
        <v>0.99975713638492691</v>
      </c>
      <c r="BP654" s="159">
        <f t="shared" si="53"/>
        <v>1.3588789453677919E-5</v>
      </c>
      <c r="BQ654" s="160" t="str">
        <f t="shared" si="54"/>
        <v/>
      </c>
      <c r="BR654" s="160" t="str">
        <f t="shared" si="50"/>
        <v/>
      </c>
    </row>
    <row r="655" spans="11:70" ht="20.100000000000001" customHeight="1" x14ac:dyDescent="0.25">
      <c r="K655" s="134">
        <v>86</v>
      </c>
      <c r="L655" s="130">
        <f t="shared" si="55"/>
        <v>-346.74542036434423</v>
      </c>
      <c r="M655" s="149">
        <f t="shared" si="56"/>
        <v>5.2655353775279579E-6</v>
      </c>
      <c r="N655" s="149">
        <f t="shared" si="57"/>
        <v>1.2809067671112171E-4</v>
      </c>
      <c r="O655" s="130">
        <f t="shared" si="58"/>
        <v>5.2655353775279579E-6</v>
      </c>
      <c r="P655" s="130" t="str">
        <f t="shared" si="59"/>
        <v/>
      </c>
      <c r="Q655" s="130" t="str">
        <f t="shared" si="60"/>
        <v/>
      </c>
      <c r="R655" s="130">
        <f t="shared" si="61"/>
        <v>4.0310855495317106E-17</v>
      </c>
      <c r="S655" s="130" t="str">
        <f t="shared" si="62"/>
        <v/>
      </c>
      <c r="T655" s="130" t="str">
        <f t="shared" si="63"/>
        <v/>
      </c>
      <c r="X655" s="134"/>
      <c r="Z655" s="149"/>
      <c r="AA655" s="149"/>
      <c r="AE655" s="151"/>
      <c r="AF655" s="150"/>
      <c r="AK655" s="134">
        <v>86</v>
      </c>
      <c r="AL655" s="130">
        <f t="shared" si="64"/>
        <v>-3.6560000000000001</v>
      </c>
      <c r="AM655" s="149">
        <f t="shared" si="65"/>
        <v>4.9939832547162325E-4</v>
      </c>
      <c r="AN655" s="149">
        <f t="shared" si="66"/>
        <v>1.2809067671112139E-4</v>
      </c>
      <c r="AO655" s="130">
        <f t="shared" si="71"/>
        <v>4.9939832547162325E-4</v>
      </c>
      <c r="AP655" s="130" t="str">
        <f t="shared" si="72"/>
        <v/>
      </c>
      <c r="AQ655" s="130" t="str">
        <f t="shared" si="67"/>
        <v/>
      </c>
      <c r="AR655" s="150">
        <f t="shared" si="68"/>
        <v>0</v>
      </c>
      <c r="AS655" s="150" t="str">
        <f t="shared" si="69"/>
        <v/>
      </c>
      <c r="AT655" s="150" t="str">
        <f t="shared" si="70"/>
        <v/>
      </c>
      <c r="AU655" s="150"/>
      <c r="AV655" s="150"/>
      <c r="AW655" s="150"/>
      <c r="AX655" s="150"/>
      <c r="AY655" s="150"/>
      <c r="AZ655" s="150"/>
      <c r="BA655" s="150"/>
      <c r="BB655" s="131"/>
      <c r="BC655" s="132"/>
      <c r="BD655" s="131"/>
      <c r="BE655" s="153"/>
      <c r="BF655" s="154"/>
      <c r="BG655" s="155"/>
      <c r="BH655" s="155"/>
      <c r="BI655" s="156"/>
      <c r="BJ655" s="156"/>
      <c r="BK655" s="133"/>
      <c r="BM655" s="134">
        <v>63</v>
      </c>
      <c r="BN655" s="157">
        <f t="shared" si="51"/>
        <v>0.39680000000000021</v>
      </c>
      <c r="BO655" s="158">
        <f t="shared" si="52"/>
        <v>0.99974354759547324</v>
      </c>
      <c r="BP655" s="159">
        <f t="shared" si="53"/>
        <v>1.4102716873187759E-5</v>
      </c>
      <c r="BQ655" s="160" t="str">
        <f t="shared" si="54"/>
        <v/>
      </c>
      <c r="BR655" s="160" t="str">
        <f t="shared" si="50"/>
        <v/>
      </c>
    </row>
    <row r="656" spans="11:70" ht="20.100000000000001" customHeight="1" x14ac:dyDescent="0.25">
      <c r="K656" s="134">
        <v>87</v>
      </c>
      <c r="L656" s="130">
        <f t="shared" si="55"/>
        <v>-346.36604900727167</v>
      </c>
      <c r="M656" s="149">
        <f t="shared" si="56"/>
        <v>5.3430616242774806E-6</v>
      </c>
      <c r="N656" s="149">
        <f t="shared" si="57"/>
        <v>1.3010294249197742E-4</v>
      </c>
      <c r="O656" s="130">
        <f t="shared" si="58"/>
        <v>5.3430616242774806E-6</v>
      </c>
      <c r="P656" s="130" t="str">
        <f t="shared" si="59"/>
        <v/>
      </c>
      <c r="Q656" s="130" t="str">
        <f t="shared" si="60"/>
        <v/>
      </c>
      <c r="R656" s="130">
        <f t="shared" si="61"/>
        <v>4.1627119801715607E-17</v>
      </c>
      <c r="S656" s="130" t="str">
        <f t="shared" si="62"/>
        <v/>
      </c>
      <c r="T656" s="130" t="str">
        <f t="shared" si="63"/>
        <v/>
      </c>
      <c r="X656" s="134"/>
      <c r="Z656" s="149"/>
      <c r="AA656" s="149"/>
      <c r="AE656" s="151"/>
      <c r="AF656" s="150"/>
      <c r="AK656" s="134">
        <v>87</v>
      </c>
      <c r="AL656" s="130">
        <f t="shared" si="64"/>
        <v>-3.6520000000000001</v>
      </c>
      <c r="AM656" s="149">
        <f t="shared" si="65"/>
        <v>5.0675113483115172E-4</v>
      </c>
      <c r="AN656" s="149">
        <f t="shared" si="66"/>
        <v>1.3010294249197742E-4</v>
      </c>
      <c r="AO656" s="130">
        <f t="shared" si="71"/>
        <v>5.0675113483115172E-4</v>
      </c>
      <c r="AP656" s="130" t="str">
        <f t="shared" si="72"/>
        <v/>
      </c>
      <c r="AQ656" s="130" t="str">
        <f t="shared" si="67"/>
        <v/>
      </c>
      <c r="AR656" s="150">
        <f t="shared" si="68"/>
        <v>0</v>
      </c>
      <c r="AS656" s="150" t="str">
        <f t="shared" si="69"/>
        <v/>
      </c>
      <c r="AT656" s="150" t="str">
        <f t="shared" si="70"/>
        <v/>
      </c>
      <c r="AU656" s="150"/>
      <c r="AV656" s="150"/>
      <c r="AW656" s="150"/>
      <c r="AX656" s="150"/>
      <c r="AY656" s="150"/>
      <c r="AZ656" s="150"/>
      <c r="BA656" s="150"/>
      <c r="BB656" s="131"/>
      <c r="BC656" s="132"/>
      <c r="BD656" s="131"/>
      <c r="BE656" s="153"/>
      <c r="BF656" s="154"/>
      <c r="BG656" s="155"/>
      <c r="BH656" s="155"/>
      <c r="BI656" s="156"/>
      <c r="BJ656" s="156"/>
      <c r="BK656" s="133"/>
      <c r="BM656" s="134">
        <v>64</v>
      </c>
      <c r="BN656" s="157">
        <f t="shared" si="51"/>
        <v>0.40320000000000022</v>
      </c>
      <c r="BO656" s="158">
        <f t="shared" si="52"/>
        <v>0.99972944487860005</v>
      </c>
      <c r="BP656" s="159">
        <f t="shared" si="53"/>
        <v>1.4626716530519168E-5</v>
      </c>
      <c r="BQ656" s="160" t="str">
        <f t="shared" si="54"/>
        <v/>
      </c>
      <c r="BR656" s="160" t="str">
        <f t="shared" si="50"/>
        <v/>
      </c>
    </row>
    <row r="657" spans="11:70" ht="20.100000000000001" customHeight="1" x14ac:dyDescent="0.25">
      <c r="K657" s="134">
        <v>88</v>
      </c>
      <c r="L657" s="130">
        <f t="shared" si="55"/>
        <v>-345.98667765019906</v>
      </c>
      <c r="M657" s="149">
        <f t="shared" si="56"/>
        <v>5.4216425690341113E-6</v>
      </c>
      <c r="N657" s="149">
        <f t="shared" si="57"/>
        <v>1.3214481916326101E-4</v>
      </c>
      <c r="O657" s="130">
        <f t="shared" si="58"/>
        <v>5.4216425690341113E-6</v>
      </c>
      <c r="P657" s="130" t="str">
        <f t="shared" si="59"/>
        <v/>
      </c>
      <c r="Q657" s="130" t="str">
        <f t="shared" si="60"/>
        <v/>
      </c>
      <c r="R657" s="130">
        <f t="shared" si="61"/>
        <v>4.2985676112376324E-17</v>
      </c>
      <c r="S657" s="130" t="str">
        <f t="shared" si="62"/>
        <v/>
      </c>
      <c r="T657" s="130" t="str">
        <f t="shared" si="63"/>
        <v/>
      </c>
      <c r="X657" s="134"/>
      <c r="Z657" s="149"/>
      <c r="AA657" s="149"/>
      <c r="AE657" s="151"/>
      <c r="AF657" s="150"/>
      <c r="AK657" s="134">
        <v>88</v>
      </c>
      <c r="AL657" s="130">
        <f t="shared" si="64"/>
        <v>-3.6480000000000001</v>
      </c>
      <c r="AM657" s="149">
        <f t="shared" si="65"/>
        <v>5.1420397474424319E-4</v>
      </c>
      <c r="AN657" s="149">
        <f t="shared" si="66"/>
        <v>1.3214481916326058E-4</v>
      </c>
      <c r="AO657" s="130">
        <f t="shared" si="71"/>
        <v>5.1420397474424319E-4</v>
      </c>
      <c r="AP657" s="130" t="str">
        <f t="shared" si="72"/>
        <v/>
      </c>
      <c r="AQ657" s="130" t="str">
        <f t="shared" si="67"/>
        <v/>
      </c>
      <c r="AR657" s="150">
        <f t="shared" si="68"/>
        <v>0</v>
      </c>
      <c r="AS657" s="150" t="str">
        <f t="shared" si="69"/>
        <v/>
      </c>
      <c r="AT657" s="150" t="str">
        <f t="shared" si="70"/>
        <v/>
      </c>
      <c r="AU657" s="150"/>
      <c r="AV657" s="150"/>
      <c r="AW657" s="150"/>
      <c r="AX657" s="150"/>
      <c r="AY657" s="150"/>
      <c r="AZ657" s="150"/>
      <c r="BA657" s="150"/>
      <c r="BB657" s="131"/>
      <c r="BC657" s="132"/>
      <c r="BD657" s="131"/>
      <c r="BE657" s="153"/>
      <c r="BF657" s="154"/>
      <c r="BG657" s="155"/>
      <c r="BH657" s="155"/>
      <c r="BI657" s="156"/>
      <c r="BJ657" s="156"/>
      <c r="BK657" s="133"/>
      <c r="BM657" s="134">
        <v>65</v>
      </c>
      <c r="BN657" s="157">
        <f t="shared" si="51"/>
        <v>0.40960000000000024</v>
      </c>
      <c r="BO657" s="158">
        <f t="shared" si="52"/>
        <v>0.99971481816206953</v>
      </c>
      <c r="BP657" s="159">
        <f t="shared" si="53"/>
        <v>1.5160782896983527E-5</v>
      </c>
      <c r="BQ657" s="160" t="str">
        <f t="shared" si="54"/>
        <v/>
      </c>
      <c r="BR657" s="160" t="str">
        <f t="shared" ref="BR657:BR720" si="73">IF($BO657&lt;(1-$BK$605),$BP657,"")</f>
        <v/>
      </c>
    </row>
    <row r="658" spans="11:70" ht="20.100000000000001" customHeight="1" x14ac:dyDescent="0.25">
      <c r="K658" s="134">
        <v>89</v>
      </c>
      <c r="L658" s="130">
        <f t="shared" si="55"/>
        <v>-345.6073062931265</v>
      </c>
      <c r="M658" s="149">
        <f t="shared" si="56"/>
        <v>5.5012911902863494E-6</v>
      </c>
      <c r="N658" s="149">
        <f t="shared" si="57"/>
        <v>1.3421670930463872E-4</v>
      </c>
      <c r="O658" s="130">
        <f t="shared" si="58"/>
        <v>5.5012911902863494E-6</v>
      </c>
      <c r="P658" s="130" t="str">
        <f t="shared" si="59"/>
        <v/>
      </c>
      <c r="Q658" s="130" t="str">
        <f t="shared" si="60"/>
        <v/>
      </c>
      <c r="R658" s="130">
        <f t="shared" si="61"/>
        <v>4.4387860500136349E-17</v>
      </c>
      <c r="S658" s="130" t="str">
        <f t="shared" si="62"/>
        <v/>
      </c>
      <c r="T658" s="130" t="str">
        <f t="shared" si="63"/>
        <v/>
      </c>
      <c r="X658" s="134"/>
      <c r="Z658" s="149"/>
      <c r="AA658" s="149"/>
      <c r="AE658" s="151"/>
      <c r="AF658" s="150"/>
      <c r="AK658" s="134">
        <v>89</v>
      </c>
      <c r="AL658" s="130">
        <f t="shared" si="64"/>
        <v>-3.6440000000000001</v>
      </c>
      <c r="AM658" s="149">
        <f t="shared" si="65"/>
        <v>5.2175807612759965E-4</v>
      </c>
      <c r="AN658" s="149">
        <f t="shared" si="66"/>
        <v>1.3421670930463872E-4</v>
      </c>
      <c r="AO658" s="130">
        <f t="shared" si="71"/>
        <v>5.2175807612759965E-4</v>
      </c>
      <c r="AP658" s="130" t="str">
        <f t="shared" si="72"/>
        <v/>
      </c>
      <c r="AQ658" s="130" t="str">
        <f t="shared" si="67"/>
        <v/>
      </c>
      <c r="AR658" s="150">
        <f t="shared" si="68"/>
        <v>0</v>
      </c>
      <c r="AS658" s="150" t="str">
        <f t="shared" si="69"/>
        <v/>
      </c>
      <c r="AT658" s="150" t="str">
        <f t="shared" si="70"/>
        <v/>
      </c>
      <c r="AU658" s="150"/>
      <c r="AV658" s="150"/>
      <c r="AW658" s="150"/>
      <c r="AX658" s="150"/>
      <c r="AY658" s="150"/>
      <c r="AZ658" s="150"/>
      <c r="BA658" s="150"/>
      <c r="BB658" s="131"/>
      <c r="BC658" s="132"/>
      <c r="BD658" s="131"/>
      <c r="BE658" s="153"/>
      <c r="BF658" s="154"/>
      <c r="BG658" s="155"/>
      <c r="BH658" s="155"/>
      <c r="BI658" s="156"/>
      <c r="BJ658" s="156"/>
      <c r="BK658" s="133"/>
      <c r="BM658" s="134">
        <v>66</v>
      </c>
      <c r="BN658" s="157">
        <f t="shared" ref="BN658:BN721" si="74">BN657+$BQ$590</f>
        <v>0.41600000000000026</v>
      </c>
      <c r="BO658" s="158">
        <f t="shared" ref="BO658:BO721" si="75">_xlfn.CHISQ.DIST.RT(BN658,7)</f>
        <v>0.99969965737917255</v>
      </c>
      <c r="BP658" s="159">
        <f t="shared" ref="BP658:BP721" si="76">BO658-BO659</f>
        <v>1.5704908990610278E-5</v>
      </c>
      <c r="BQ658" s="160" t="str">
        <f t="shared" ref="BQ658:BQ721" si="77">IF(BO658&lt;(1-$BK$597),BP658,"")</f>
        <v/>
      </c>
      <c r="BR658" s="160" t="str">
        <f t="shared" si="73"/>
        <v/>
      </c>
    </row>
    <row r="659" spans="11:70" ht="20.100000000000001" customHeight="1" x14ac:dyDescent="0.25">
      <c r="K659" s="134">
        <v>90</v>
      </c>
      <c r="L659" s="130">
        <f t="shared" si="55"/>
        <v>-345.22793493605388</v>
      </c>
      <c r="M659" s="149">
        <f t="shared" si="56"/>
        <v>5.5820206056688733E-6</v>
      </c>
      <c r="N659" s="149">
        <f t="shared" si="57"/>
        <v>1.3631902044580204E-4</v>
      </c>
      <c r="O659" s="130">
        <f t="shared" si="58"/>
        <v>5.5820206056688733E-6</v>
      </c>
      <c r="P659" s="130" t="str">
        <f t="shared" si="59"/>
        <v/>
      </c>
      <c r="Q659" s="130" t="str">
        <f t="shared" si="60"/>
        <v/>
      </c>
      <c r="R659" s="130">
        <f t="shared" si="61"/>
        <v>4.5835050503019622E-17</v>
      </c>
      <c r="S659" s="130" t="str">
        <f t="shared" si="62"/>
        <v/>
      </c>
      <c r="T659" s="130" t="str">
        <f t="shared" si="63"/>
        <v/>
      </c>
      <c r="X659" s="134"/>
      <c r="Z659" s="149"/>
      <c r="AA659" s="149"/>
      <c r="AE659" s="151"/>
      <c r="AF659" s="150"/>
      <c r="AK659" s="134">
        <v>90</v>
      </c>
      <c r="AL659" s="130">
        <f t="shared" si="64"/>
        <v>-3.64</v>
      </c>
      <c r="AM659" s="149">
        <f t="shared" si="65"/>
        <v>5.2941468309493475E-4</v>
      </c>
      <c r="AN659" s="149">
        <f t="shared" si="66"/>
        <v>1.3631902044580166E-4</v>
      </c>
      <c r="AO659" s="130">
        <f t="shared" si="71"/>
        <v>5.2941468309493475E-4</v>
      </c>
      <c r="AP659" s="130" t="str">
        <f t="shared" si="72"/>
        <v/>
      </c>
      <c r="AQ659" s="130" t="str">
        <f t="shared" si="67"/>
        <v/>
      </c>
      <c r="AR659" s="150">
        <f t="shared" si="68"/>
        <v>0</v>
      </c>
      <c r="AS659" s="150" t="str">
        <f t="shared" si="69"/>
        <v/>
      </c>
      <c r="AT659" s="150" t="str">
        <f t="shared" si="70"/>
        <v/>
      </c>
      <c r="AU659" s="150"/>
      <c r="AV659" s="150"/>
      <c r="AW659" s="150"/>
      <c r="AX659" s="150"/>
      <c r="AY659" s="150"/>
      <c r="AZ659" s="150"/>
      <c r="BA659" s="150"/>
      <c r="BB659" s="131"/>
      <c r="BC659" s="132"/>
      <c r="BD659" s="131"/>
      <c r="BE659" s="153"/>
      <c r="BF659" s="154"/>
      <c r="BG659" s="155"/>
      <c r="BH659" s="155"/>
      <c r="BI659" s="156"/>
      <c r="BJ659" s="156"/>
      <c r="BK659" s="133"/>
      <c r="BM659" s="134">
        <v>67</v>
      </c>
      <c r="BN659" s="157">
        <f t="shared" si="74"/>
        <v>0.42240000000000028</v>
      </c>
      <c r="BO659" s="158">
        <f t="shared" si="75"/>
        <v>0.99968395247018194</v>
      </c>
      <c r="BP659" s="159">
        <f t="shared" si="76"/>
        <v>1.6259086416114954E-5</v>
      </c>
      <c r="BQ659" s="160" t="str">
        <f t="shared" si="77"/>
        <v/>
      </c>
      <c r="BR659" s="160" t="str">
        <f t="shared" si="73"/>
        <v/>
      </c>
    </row>
    <row r="660" spans="11:70" ht="20.100000000000001" customHeight="1" x14ac:dyDescent="0.25">
      <c r="K660" s="134">
        <v>91</v>
      </c>
      <c r="L660" s="130">
        <f t="shared" si="55"/>
        <v>-344.84856357898133</v>
      </c>
      <c r="M660" s="149">
        <f t="shared" si="56"/>
        <v>5.6638440731608676E-6</v>
      </c>
      <c r="N660" s="149">
        <f t="shared" si="57"/>
        <v>1.3845216511947908E-4</v>
      </c>
      <c r="O660" s="130">
        <f t="shared" si="58"/>
        <v>5.6638440731608676E-6</v>
      </c>
      <c r="P660" s="130" t="str">
        <f t="shared" si="59"/>
        <v/>
      </c>
      <c r="Q660" s="130" t="str">
        <f t="shared" si="60"/>
        <v/>
      </c>
      <c r="R660" s="130">
        <f t="shared" si="61"/>
        <v>4.7328666387223941E-17</v>
      </c>
      <c r="S660" s="130" t="str">
        <f t="shared" si="62"/>
        <v/>
      </c>
      <c r="T660" s="130" t="str">
        <f t="shared" si="63"/>
        <v/>
      </c>
      <c r="X660" s="134"/>
      <c r="Z660" s="149"/>
      <c r="AA660" s="149"/>
      <c r="AE660" s="151"/>
      <c r="AF660" s="150"/>
      <c r="AK660" s="134">
        <v>91</v>
      </c>
      <c r="AL660" s="130">
        <f t="shared" si="64"/>
        <v>-3.6360000000000001</v>
      </c>
      <c r="AM660" s="149">
        <f t="shared" si="65"/>
        <v>5.3717505307064139E-4</v>
      </c>
      <c r="AN660" s="149">
        <f t="shared" si="66"/>
        <v>1.3845216511947908E-4</v>
      </c>
      <c r="AO660" s="130">
        <f t="shared" si="71"/>
        <v>5.3717505307064139E-4</v>
      </c>
      <c r="AP660" s="130" t="str">
        <f t="shared" si="72"/>
        <v/>
      </c>
      <c r="AQ660" s="130" t="str">
        <f t="shared" si="67"/>
        <v/>
      </c>
      <c r="AR660" s="150">
        <f t="shared" si="68"/>
        <v>0</v>
      </c>
      <c r="AS660" s="150" t="str">
        <f t="shared" si="69"/>
        <v/>
      </c>
      <c r="AT660" s="150" t="str">
        <f t="shared" si="70"/>
        <v/>
      </c>
      <c r="AU660" s="150"/>
      <c r="AV660" s="150"/>
      <c r="AW660" s="150"/>
      <c r="AX660" s="150"/>
      <c r="AY660" s="150"/>
      <c r="AZ660" s="150"/>
      <c r="BA660" s="150"/>
      <c r="BB660" s="131"/>
      <c r="BC660" s="132"/>
      <c r="BD660" s="131"/>
      <c r="BE660" s="153"/>
      <c r="BF660" s="154"/>
      <c r="BG660" s="155"/>
      <c r="BH660" s="155"/>
      <c r="BI660" s="156"/>
      <c r="BJ660" s="156"/>
      <c r="BK660" s="133"/>
      <c r="BM660" s="134">
        <v>68</v>
      </c>
      <c r="BN660" s="157">
        <f t="shared" si="74"/>
        <v>0.42880000000000029</v>
      </c>
      <c r="BO660" s="158">
        <f t="shared" si="75"/>
        <v>0.99966769338376582</v>
      </c>
      <c r="BP660" s="159">
        <f t="shared" si="76"/>
        <v>1.6823305403979028E-5</v>
      </c>
      <c r="BQ660" s="160" t="str">
        <f t="shared" si="77"/>
        <v/>
      </c>
      <c r="BR660" s="160" t="str">
        <f t="shared" si="73"/>
        <v/>
      </c>
    </row>
    <row r="661" spans="11:70" ht="20.100000000000001" customHeight="1" x14ac:dyDescent="0.25">
      <c r="K661" s="134">
        <v>92</v>
      </c>
      <c r="L661" s="130">
        <f t="shared" si="55"/>
        <v>-344.46919222190871</v>
      </c>
      <c r="M661" s="149">
        <f t="shared" si="56"/>
        <v>5.746774992290964E-6</v>
      </c>
      <c r="N661" s="149">
        <f t="shared" si="57"/>
        <v>1.4061656091490912E-4</v>
      </c>
      <c r="O661" s="130">
        <f t="shared" si="58"/>
        <v>5.746774992290964E-6</v>
      </c>
      <c r="P661" s="130" t="str">
        <f t="shared" si="59"/>
        <v/>
      </c>
      <c r="Q661" s="130" t="str">
        <f t="shared" si="60"/>
        <v/>
      </c>
      <c r="R661" s="130">
        <f t="shared" si="61"/>
        <v>4.8870172447823741E-17</v>
      </c>
      <c r="S661" s="130" t="str">
        <f t="shared" si="62"/>
        <v/>
      </c>
      <c r="T661" s="130" t="str">
        <f t="shared" si="63"/>
        <v/>
      </c>
      <c r="X661" s="134"/>
      <c r="Z661" s="149"/>
      <c r="AA661" s="149"/>
      <c r="AE661" s="151"/>
      <c r="AF661" s="150"/>
      <c r="AK661" s="134">
        <v>92</v>
      </c>
      <c r="AL661" s="130">
        <f t="shared" si="64"/>
        <v>-3.6320000000000001</v>
      </c>
      <c r="AM661" s="149">
        <f t="shared" si="65"/>
        <v>5.4504045690405571E-4</v>
      </c>
      <c r="AN661" s="149">
        <f t="shared" si="66"/>
        <v>1.4061656091490874E-4</v>
      </c>
      <c r="AO661" s="130">
        <f t="shared" si="71"/>
        <v>5.4504045690405571E-4</v>
      </c>
      <c r="AP661" s="130" t="str">
        <f t="shared" si="72"/>
        <v/>
      </c>
      <c r="AQ661" s="130" t="str">
        <f t="shared" si="67"/>
        <v/>
      </c>
      <c r="AR661" s="150">
        <f t="shared" si="68"/>
        <v>0</v>
      </c>
      <c r="AS661" s="150" t="str">
        <f t="shared" si="69"/>
        <v/>
      </c>
      <c r="AT661" s="150" t="str">
        <f t="shared" si="70"/>
        <v/>
      </c>
      <c r="AU661" s="150"/>
      <c r="AV661" s="150"/>
      <c r="AW661" s="150"/>
      <c r="AX661" s="150"/>
      <c r="AY661" s="150"/>
      <c r="AZ661" s="150"/>
      <c r="BA661" s="150"/>
      <c r="BB661" s="131"/>
      <c r="BC661" s="132"/>
      <c r="BD661" s="131"/>
      <c r="BE661" s="153"/>
      <c r="BF661" s="154"/>
      <c r="BG661" s="155"/>
      <c r="BH661" s="155"/>
      <c r="BI661" s="156"/>
      <c r="BJ661" s="156"/>
      <c r="BK661" s="133"/>
      <c r="BM661" s="134">
        <v>69</v>
      </c>
      <c r="BN661" s="157">
        <f t="shared" si="74"/>
        <v>0.43520000000000031</v>
      </c>
      <c r="BO661" s="158">
        <f t="shared" si="75"/>
        <v>0.99965087007836184</v>
      </c>
      <c r="BP661" s="159">
        <f t="shared" si="76"/>
        <v>1.7397554845755003E-5</v>
      </c>
      <c r="BQ661" s="160" t="str">
        <f t="shared" si="77"/>
        <v/>
      </c>
      <c r="BR661" s="160" t="str">
        <f t="shared" si="73"/>
        <v/>
      </c>
    </row>
    <row r="662" spans="11:70" ht="20.100000000000001" customHeight="1" x14ac:dyDescent="0.25">
      <c r="K662" s="134">
        <v>93</v>
      </c>
      <c r="L662" s="130">
        <f t="shared" si="55"/>
        <v>-344.08982086483616</v>
      </c>
      <c r="M662" s="149">
        <f t="shared" si="56"/>
        <v>5.8308269053481312E-6</v>
      </c>
      <c r="N662" s="149">
        <f t="shared" si="57"/>
        <v>1.4281263053176729E-4</v>
      </c>
      <c r="O662" s="130">
        <f t="shared" si="58"/>
        <v>5.8308269053481312E-6</v>
      </c>
      <c r="P662" s="130" t="str">
        <f t="shared" si="59"/>
        <v/>
      </c>
      <c r="Q662" s="130" t="str">
        <f t="shared" si="60"/>
        <v/>
      </c>
      <c r="R662" s="130">
        <f t="shared" si="61"/>
        <v>5.0461078348287684E-17</v>
      </c>
      <c r="S662" s="130" t="str">
        <f t="shared" si="62"/>
        <v/>
      </c>
      <c r="T662" s="130" t="str">
        <f t="shared" si="63"/>
        <v/>
      </c>
      <c r="X662" s="134"/>
      <c r="Z662" s="149"/>
      <c r="AA662" s="149"/>
      <c r="AE662" s="151"/>
      <c r="AF662" s="150"/>
      <c r="AK662" s="134">
        <v>93</v>
      </c>
      <c r="AL662" s="130">
        <f t="shared" si="64"/>
        <v>-3.6280000000000001</v>
      </c>
      <c r="AM662" s="149">
        <f t="shared" si="65"/>
        <v>5.530121789843179E-4</v>
      </c>
      <c r="AN662" s="149">
        <f t="shared" si="66"/>
        <v>1.4281263053176729E-4</v>
      </c>
      <c r="AO662" s="130">
        <f t="shared" si="71"/>
        <v>5.530121789843179E-4</v>
      </c>
      <c r="AP662" s="130" t="str">
        <f t="shared" si="72"/>
        <v/>
      </c>
      <c r="AQ662" s="130" t="str">
        <f t="shared" si="67"/>
        <v/>
      </c>
      <c r="AR662" s="150">
        <f t="shared" si="68"/>
        <v>0</v>
      </c>
      <c r="AS662" s="150" t="str">
        <f t="shared" si="69"/>
        <v/>
      </c>
      <c r="AT662" s="150" t="str">
        <f t="shared" si="70"/>
        <v/>
      </c>
      <c r="AU662" s="150"/>
      <c r="AV662" s="150"/>
      <c r="AW662" s="150"/>
      <c r="AX662" s="150"/>
      <c r="AY662" s="150"/>
      <c r="AZ662" s="150"/>
      <c r="BA662" s="150"/>
      <c r="BB662" s="131"/>
      <c r="BC662" s="132"/>
      <c r="BD662" s="131"/>
      <c r="BE662" s="153"/>
      <c r="BF662" s="154"/>
      <c r="BG662" s="155"/>
      <c r="BH662" s="155"/>
      <c r="BI662" s="156"/>
      <c r="BJ662" s="156"/>
      <c r="BK662" s="133"/>
      <c r="BM662" s="134">
        <v>70</v>
      </c>
      <c r="BN662" s="157">
        <f t="shared" si="74"/>
        <v>0.44160000000000033</v>
      </c>
      <c r="BO662" s="158">
        <f t="shared" si="75"/>
        <v>0.99963347252351609</v>
      </c>
      <c r="BP662" s="159">
        <f t="shared" si="76"/>
        <v>1.7981822331925024E-5</v>
      </c>
      <c r="BQ662" s="160" t="str">
        <f t="shared" si="77"/>
        <v/>
      </c>
      <c r="BR662" s="160" t="str">
        <f t="shared" si="73"/>
        <v/>
      </c>
    </row>
    <row r="663" spans="11:70" ht="20.100000000000001" customHeight="1" x14ac:dyDescent="0.25">
      <c r="K663" s="134">
        <v>94</v>
      </c>
      <c r="L663" s="130">
        <f t="shared" si="55"/>
        <v>-343.71044950776354</v>
      </c>
      <c r="M663" s="149">
        <f t="shared" si="56"/>
        <v>5.9160134985991143E-6</v>
      </c>
      <c r="N663" s="149">
        <f t="shared" si="57"/>
        <v>1.4504080183455975E-4</v>
      </c>
      <c r="O663" s="130">
        <f t="shared" si="58"/>
        <v>5.9160134985991143E-6</v>
      </c>
      <c r="P663" s="130" t="str">
        <f t="shared" si="59"/>
        <v/>
      </c>
      <c r="Q663" s="130" t="str">
        <f t="shared" si="60"/>
        <v/>
      </c>
      <c r="R663" s="130">
        <f t="shared" si="61"/>
        <v>5.2102940499946095E-17</v>
      </c>
      <c r="S663" s="130" t="str">
        <f t="shared" si="62"/>
        <v/>
      </c>
      <c r="T663" s="130" t="str">
        <f t="shared" si="63"/>
        <v/>
      </c>
      <c r="X663" s="134"/>
      <c r="Z663" s="149"/>
      <c r="AA663" s="149"/>
      <c r="AE663" s="151"/>
      <c r="AF663" s="150"/>
      <c r="AK663" s="134">
        <v>94</v>
      </c>
      <c r="AL663" s="130">
        <f t="shared" si="64"/>
        <v>-3.6240000000000001</v>
      </c>
      <c r="AM663" s="149">
        <f t="shared" si="65"/>
        <v>5.6109151735582138E-4</v>
      </c>
      <c r="AN663" s="149">
        <f t="shared" si="66"/>
        <v>1.4504080183455934E-4</v>
      </c>
      <c r="AO663" s="130">
        <f t="shared" si="71"/>
        <v>5.6109151735582138E-4</v>
      </c>
      <c r="AP663" s="130" t="str">
        <f t="shared" si="72"/>
        <v/>
      </c>
      <c r="AQ663" s="130" t="str">
        <f t="shared" si="67"/>
        <v/>
      </c>
      <c r="AR663" s="150">
        <f t="shared" si="68"/>
        <v>0</v>
      </c>
      <c r="AS663" s="150" t="str">
        <f t="shared" si="69"/>
        <v/>
      </c>
      <c r="AT663" s="150" t="str">
        <f t="shared" si="70"/>
        <v/>
      </c>
      <c r="AU663" s="150"/>
      <c r="AV663" s="150"/>
      <c r="AW663" s="150"/>
      <c r="AX663" s="150"/>
      <c r="AY663" s="150"/>
      <c r="AZ663" s="150"/>
      <c r="BA663" s="150"/>
      <c r="BB663" s="131"/>
      <c r="BC663" s="132"/>
      <c r="BD663" s="131"/>
      <c r="BE663" s="153"/>
      <c r="BF663" s="154"/>
      <c r="BG663" s="155"/>
      <c r="BH663" s="155"/>
      <c r="BI663" s="156"/>
      <c r="BJ663" s="156"/>
      <c r="BK663" s="133"/>
      <c r="BM663" s="134">
        <v>71</v>
      </c>
      <c r="BN663" s="157">
        <f t="shared" si="74"/>
        <v>0.44800000000000034</v>
      </c>
      <c r="BO663" s="158">
        <f t="shared" si="75"/>
        <v>0.99961549070118416</v>
      </c>
      <c r="BP663" s="159">
        <f t="shared" si="76"/>
        <v>1.8576094185318581E-5</v>
      </c>
      <c r="BQ663" s="160" t="str">
        <f t="shared" si="77"/>
        <v/>
      </c>
      <c r="BR663" s="160" t="str">
        <f t="shared" si="73"/>
        <v/>
      </c>
    </row>
    <row r="664" spans="11:70" ht="20.100000000000001" customHeight="1" x14ac:dyDescent="0.25">
      <c r="K664" s="134">
        <v>95</v>
      </c>
      <c r="L664" s="130">
        <f t="shared" si="55"/>
        <v>-343.33107815069098</v>
      </c>
      <c r="M664" s="149">
        <f t="shared" si="56"/>
        <v>6.0023486035117819E-6</v>
      </c>
      <c r="N664" s="149">
        <f t="shared" si="57"/>
        <v>1.4730150790747228E-4</v>
      </c>
      <c r="O664" s="130">
        <f t="shared" si="58"/>
        <v>6.0023486035117819E-6</v>
      </c>
      <c r="P664" s="130" t="str">
        <f t="shared" si="59"/>
        <v/>
      </c>
      <c r="Q664" s="130" t="str">
        <f t="shared" si="60"/>
        <v/>
      </c>
      <c r="R664" s="130">
        <f t="shared" si="61"/>
        <v>5.3797363482582119E-17</v>
      </c>
      <c r="S664" s="130" t="str">
        <f t="shared" si="62"/>
        <v/>
      </c>
      <c r="T664" s="130" t="str">
        <f t="shared" si="63"/>
        <v/>
      </c>
      <c r="X664" s="134"/>
      <c r="Z664" s="149"/>
      <c r="AA664" s="149"/>
      <c r="AE664" s="151"/>
      <c r="AF664" s="150"/>
      <c r="AK664" s="134">
        <v>95</v>
      </c>
      <c r="AL664" s="130">
        <f t="shared" si="64"/>
        <v>-3.62</v>
      </c>
      <c r="AM664" s="149">
        <f t="shared" si="65"/>
        <v>5.6927978383425261E-4</v>
      </c>
      <c r="AN664" s="149">
        <f t="shared" si="66"/>
        <v>1.4730150790747228E-4</v>
      </c>
      <c r="AO664" s="130">
        <f t="shared" si="71"/>
        <v>5.6927978383425261E-4</v>
      </c>
      <c r="AP664" s="130" t="str">
        <f t="shared" si="72"/>
        <v/>
      </c>
      <c r="AQ664" s="130" t="str">
        <f t="shared" si="67"/>
        <v/>
      </c>
      <c r="AR664" s="150">
        <f t="shared" si="68"/>
        <v>0</v>
      </c>
      <c r="AS664" s="150" t="str">
        <f t="shared" si="69"/>
        <v/>
      </c>
      <c r="AT664" s="150" t="str">
        <f t="shared" si="70"/>
        <v/>
      </c>
      <c r="AU664" s="150"/>
      <c r="AV664" s="150"/>
      <c r="AW664" s="150"/>
      <c r="AX664" s="150"/>
      <c r="AY664" s="150"/>
      <c r="AZ664" s="150"/>
      <c r="BA664" s="150"/>
      <c r="BB664" s="131"/>
      <c r="BC664" s="132"/>
      <c r="BD664" s="131"/>
      <c r="BE664" s="153"/>
      <c r="BF664" s="154"/>
      <c r="BG664" s="155"/>
      <c r="BH664" s="155"/>
      <c r="BI664" s="156"/>
      <c r="BJ664" s="156"/>
      <c r="BK664" s="133"/>
      <c r="BM664" s="134">
        <v>72</v>
      </c>
      <c r="BN664" s="157">
        <f t="shared" si="74"/>
        <v>0.45440000000000036</v>
      </c>
      <c r="BO664" s="158">
        <f t="shared" si="75"/>
        <v>0.99959691460699884</v>
      </c>
      <c r="BP664" s="159">
        <f t="shared" si="76"/>
        <v>1.9180355495529433E-5</v>
      </c>
      <c r="BQ664" s="160" t="str">
        <f t="shared" si="77"/>
        <v/>
      </c>
      <c r="BR664" s="160" t="str">
        <f t="shared" si="73"/>
        <v/>
      </c>
    </row>
    <row r="665" spans="11:70" ht="20.100000000000001" customHeight="1" x14ac:dyDescent="0.25">
      <c r="K665" s="134">
        <v>96</v>
      </c>
      <c r="L665" s="130">
        <f t="shared" si="55"/>
        <v>-342.95170679361837</v>
      </c>
      <c r="M665" s="149">
        <f t="shared" si="56"/>
        <v>6.0898461979849251E-6</v>
      </c>
      <c r="N665" s="149">
        <f t="shared" si="57"/>
        <v>1.4959518710969182E-4</v>
      </c>
      <c r="O665" s="130">
        <f t="shared" si="58"/>
        <v>6.0898461979849251E-6</v>
      </c>
      <c r="P665" s="130" t="str">
        <f t="shared" si="59"/>
        <v/>
      </c>
      <c r="Q665" s="130" t="str">
        <f t="shared" si="60"/>
        <v/>
      </c>
      <c r="R665" s="130">
        <f t="shared" si="61"/>
        <v>5.554600150733173E-17</v>
      </c>
      <c r="S665" s="130" t="str">
        <f t="shared" si="62"/>
        <v/>
      </c>
      <c r="T665" s="130" t="str">
        <f t="shared" si="63"/>
        <v/>
      </c>
      <c r="X665" s="134"/>
      <c r="Z665" s="149"/>
      <c r="AA665" s="149"/>
      <c r="AE665" s="151"/>
      <c r="AF665" s="150"/>
      <c r="AK665" s="134">
        <v>96</v>
      </c>
      <c r="AL665" s="130">
        <f t="shared" si="64"/>
        <v>-3.6160000000000001</v>
      </c>
      <c r="AM665" s="149">
        <f t="shared" si="65"/>
        <v>5.7757830412321839E-4</v>
      </c>
      <c r="AN665" s="149">
        <f t="shared" si="66"/>
        <v>1.4959518710969182E-4</v>
      </c>
      <c r="AO665" s="130">
        <f t="shared" si="71"/>
        <v>5.7757830412321839E-4</v>
      </c>
      <c r="AP665" s="130" t="str">
        <f t="shared" si="72"/>
        <v/>
      </c>
      <c r="AQ665" s="130" t="str">
        <f t="shared" si="67"/>
        <v/>
      </c>
      <c r="AR665" s="150">
        <f t="shared" si="68"/>
        <v>0</v>
      </c>
      <c r="AS665" s="150" t="str">
        <f t="shared" si="69"/>
        <v/>
      </c>
      <c r="AT665" s="150" t="str">
        <f t="shared" si="70"/>
        <v/>
      </c>
      <c r="AU665" s="150"/>
      <c r="AV665" s="150"/>
      <c r="AW665" s="150"/>
      <c r="AX665" s="150"/>
      <c r="AY665" s="150"/>
      <c r="AZ665" s="150"/>
      <c r="BA665" s="150"/>
      <c r="BB665" s="131"/>
      <c r="BC665" s="132"/>
      <c r="BD665" s="131"/>
      <c r="BE665" s="153"/>
      <c r="BF665" s="154"/>
      <c r="BG665" s="155"/>
      <c r="BH665" s="155"/>
      <c r="BI665" s="156"/>
      <c r="BJ665" s="156"/>
      <c r="BK665" s="133"/>
      <c r="BM665" s="134">
        <v>73</v>
      </c>
      <c r="BN665" s="157">
        <f t="shared" si="74"/>
        <v>0.46080000000000038</v>
      </c>
      <c r="BO665" s="158">
        <f t="shared" si="75"/>
        <v>0.99957773425150331</v>
      </c>
      <c r="BP665" s="159">
        <f t="shared" si="76"/>
        <v>1.979459015122309E-5</v>
      </c>
      <c r="BQ665" s="160" t="str">
        <f t="shared" si="77"/>
        <v/>
      </c>
      <c r="BR665" s="160" t="str">
        <f t="shared" si="73"/>
        <v/>
      </c>
    </row>
    <row r="666" spans="11:70" ht="20.100000000000001" customHeight="1" x14ac:dyDescent="0.25">
      <c r="K666" s="134">
        <v>97</v>
      </c>
      <c r="L666" s="130">
        <f t="shared" si="55"/>
        <v>-342.57233543654581</v>
      </c>
      <c r="M666" s="149">
        <f t="shared" si="56"/>
        <v>6.1785204075840269E-6</v>
      </c>
      <c r="N666" s="149">
        <f t="shared" si="57"/>
        <v>1.5192228313118955E-4</v>
      </c>
      <c r="O666" s="130">
        <f t="shared" si="58"/>
        <v>6.1785204075840269E-6</v>
      </c>
      <c r="P666" s="130" t="str">
        <f t="shared" si="59"/>
        <v/>
      </c>
      <c r="Q666" s="130" t="str">
        <f t="shared" si="60"/>
        <v/>
      </c>
      <c r="R666" s="130">
        <f t="shared" si="61"/>
        <v>5.735055992314145E-17</v>
      </c>
      <c r="S666" s="130" t="str">
        <f t="shared" si="62"/>
        <v/>
      </c>
      <c r="T666" s="130" t="str">
        <f t="shared" si="63"/>
        <v/>
      </c>
      <c r="X666" s="134"/>
      <c r="Z666" s="149"/>
      <c r="AA666" s="149"/>
      <c r="AE666" s="151"/>
      <c r="AF666" s="150"/>
      <c r="AK666" s="134">
        <v>97</v>
      </c>
      <c r="AL666" s="130">
        <f t="shared" si="64"/>
        <v>-3.6120000000000001</v>
      </c>
      <c r="AM666" s="149">
        <f t="shared" si="65"/>
        <v>5.859884179314559E-4</v>
      </c>
      <c r="AN666" s="149">
        <f t="shared" si="66"/>
        <v>1.5192228313118955E-4</v>
      </c>
      <c r="AO666" s="130">
        <f t="shared" si="71"/>
        <v>5.859884179314559E-4</v>
      </c>
      <c r="AP666" s="130" t="str">
        <f t="shared" si="72"/>
        <v/>
      </c>
      <c r="AQ666" s="130" t="str">
        <f t="shared" si="67"/>
        <v/>
      </c>
      <c r="AR666" s="150">
        <f t="shared" si="68"/>
        <v>0</v>
      </c>
      <c r="AS666" s="150" t="str">
        <f t="shared" si="69"/>
        <v/>
      </c>
      <c r="AT666" s="150" t="str">
        <f t="shared" si="70"/>
        <v/>
      </c>
      <c r="AU666" s="150"/>
      <c r="AV666" s="150"/>
      <c r="AW666" s="150"/>
      <c r="AX666" s="150"/>
      <c r="AY666" s="150"/>
      <c r="AZ666" s="150"/>
      <c r="BA666" s="150"/>
      <c r="BB666" s="131"/>
      <c r="BC666" s="132"/>
      <c r="BD666" s="131"/>
      <c r="BE666" s="153"/>
      <c r="BF666" s="154"/>
      <c r="BG666" s="155"/>
      <c r="BH666" s="155"/>
      <c r="BI666" s="156"/>
      <c r="BJ666" s="156"/>
      <c r="BK666" s="133"/>
      <c r="BM666" s="134">
        <v>74</v>
      </c>
      <c r="BN666" s="157">
        <f t="shared" si="74"/>
        <v>0.46720000000000039</v>
      </c>
      <c r="BO666" s="158">
        <f t="shared" si="75"/>
        <v>0.99955793966135209</v>
      </c>
      <c r="BP666" s="159">
        <f t="shared" si="76"/>
        <v>2.0418780872111242E-5</v>
      </c>
      <c r="BQ666" s="160" t="str">
        <f t="shared" si="77"/>
        <v/>
      </c>
      <c r="BR666" s="160" t="str">
        <f t="shared" si="73"/>
        <v/>
      </c>
    </row>
    <row r="667" spans="11:70" ht="20.100000000000001" customHeight="1" x14ac:dyDescent="0.25">
      <c r="K667" s="134">
        <v>98</v>
      </c>
      <c r="L667" s="130">
        <f t="shared" si="55"/>
        <v>-342.1929640794732</v>
      </c>
      <c r="M667" s="149">
        <f t="shared" si="56"/>
        <v>6.2683855067832409E-6</v>
      </c>
      <c r="N667" s="149">
        <f t="shared" si="57"/>
        <v>1.5428324504897871E-4</v>
      </c>
      <c r="O667" s="130">
        <f t="shared" si="58"/>
        <v>6.2683855067832409E-6</v>
      </c>
      <c r="P667" s="130" t="str">
        <f t="shared" si="59"/>
        <v/>
      </c>
      <c r="Q667" s="130" t="str">
        <f t="shared" si="60"/>
        <v/>
      </c>
      <c r="R667" s="130">
        <f t="shared" si="61"/>
        <v>5.9212796768047872E-17</v>
      </c>
      <c r="S667" s="130" t="str">
        <f t="shared" si="62"/>
        <v/>
      </c>
      <c r="T667" s="130" t="str">
        <f t="shared" si="63"/>
        <v/>
      </c>
      <c r="X667" s="134"/>
      <c r="Z667" s="149"/>
      <c r="AA667" s="149"/>
      <c r="AE667" s="151"/>
      <c r="AF667" s="150"/>
      <c r="AK667" s="134">
        <v>98</v>
      </c>
      <c r="AL667" s="130">
        <f t="shared" si="64"/>
        <v>-3.6080000000000001</v>
      </c>
      <c r="AM667" s="149">
        <f t="shared" si="65"/>
        <v>5.9451147909062312E-4</v>
      </c>
      <c r="AN667" s="149">
        <f t="shared" si="66"/>
        <v>1.5428324504897871E-4</v>
      </c>
      <c r="AO667" s="130">
        <f t="shared" si="71"/>
        <v>5.9451147909062312E-4</v>
      </c>
      <c r="AP667" s="130" t="str">
        <f t="shared" si="72"/>
        <v/>
      </c>
      <c r="AQ667" s="130" t="str">
        <f t="shared" si="67"/>
        <v/>
      </c>
      <c r="AR667" s="150">
        <f t="shared" si="68"/>
        <v>0</v>
      </c>
      <c r="AS667" s="150" t="str">
        <f t="shared" si="69"/>
        <v/>
      </c>
      <c r="AT667" s="150" t="str">
        <f t="shared" si="70"/>
        <v/>
      </c>
      <c r="AU667" s="150"/>
      <c r="AV667" s="150"/>
      <c r="AW667" s="150"/>
      <c r="AX667" s="150"/>
      <c r="AY667" s="150"/>
      <c r="AZ667" s="150"/>
      <c r="BA667" s="150"/>
      <c r="BB667" s="131"/>
      <c r="BC667" s="132"/>
      <c r="BD667" s="131"/>
      <c r="BE667" s="153"/>
      <c r="BF667" s="154"/>
      <c r="BG667" s="155"/>
      <c r="BH667" s="155"/>
      <c r="BI667" s="156"/>
      <c r="BJ667" s="156"/>
      <c r="BK667" s="133"/>
      <c r="BM667" s="134">
        <v>75</v>
      </c>
      <c r="BN667" s="157">
        <f t="shared" si="74"/>
        <v>0.47360000000000041</v>
      </c>
      <c r="BO667" s="158">
        <f t="shared" si="75"/>
        <v>0.99953752088047998</v>
      </c>
      <c r="BP667" s="159">
        <f t="shared" si="76"/>
        <v>2.1052909239926976E-5</v>
      </c>
      <c r="BQ667" s="160" t="str">
        <f t="shared" si="77"/>
        <v/>
      </c>
      <c r="BR667" s="160" t="str">
        <f t="shared" si="73"/>
        <v/>
      </c>
    </row>
    <row r="668" spans="11:70" ht="20.100000000000001" customHeight="1" x14ac:dyDescent="0.25">
      <c r="K668" s="134">
        <v>99</v>
      </c>
      <c r="L668" s="130">
        <f t="shared" si="55"/>
        <v>-341.81359272240064</v>
      </c>
      <c r="M668" s="149">
        <f t="shared" si="56"/>
        <v>6.3594559202134464E-6</v>
      </c>
      <c r="N668" s="149">
        <f t="shared" si="57"/>
        <v>1.5667852738384132E-4</v>
      </c>
      <c r="O668" s="130">
        <f t="shared" si="58"/>
        <v>6.3594559202134464E-6</v>
      </c>
      <c r="P668" s="130" t="str">
        <f t="shared" si="59"/>
        <v/>
      </c>
      <c r="Q668" s="130" t="str">
        <f t="shared" si="60"/>
        <v/>
      </c>
      <c r="R668" s="130">
        <f t="shared" si="61"/>
        <v>6.113452436657613E-17</v>
      </c>
      <c r="S668" s="130" t="str">
        <f t="shared" si="62"/>
        <v/>
      </c>
      <c r="T668" s="130" t="str">
        <f t="shared" si="63"/>
        <v/>
      </c>
      <c r="X668" s="134"/>
      <c r="Z668" s="149"/>
      <c r="AA668" s="149"/>
      <c r="AE668" s="151"/>
      <c r="AF668" s="150"/>
      <c r="AK668" s="134">
        <v>99</v>
      </c>
      <c r="AL668" s="130">
        <f t="shared" si="64"/>
        <v>-3.6040000000000001</v>
      </c>
      <c r="AM668" s="149">
        <f t="shared" si="65"/>
        <v>6.0314885567366774E-4</v>
      </c>
      <c r="AN668" s="149">
        <f t="shared" si="66"/>
        <v>1.5667852738384132E-4</v>
      </c>
      <c r="AO668" s="130">
        <f t="shared" si="71"/>
        <v>6.0314885567366774E-4</v>
      </c>
      <c r="AP668" s="130" t="str">
        <f t="shared" si="72"/>
        <v/>
      </c>
      <c r="AQ668" s="130" t="str">
        <f t="shared" si="67"/>
        <v/>
      </c>
      <c r="AR668" s="150">
        <f t="shared" si="68"/>
        <v>0</v>
      </c>
      <c r="AS668" s="150" t="str">
        <f t="shared" si="69"/>
        <v/>
      </c>
      <c r="AT668" s="150" t="str">
        <f t="shared" si="70"/>
        <v/>
      </c>
      <c r="AU668" s="150"/>
      <c r="AV668" s="150"/>
      <c r="AW668" s="150"/>
      <c r="AX668" s="150"/>
      <c r="AY668" s="150"/>
      <c r="AZ668" s="150"/>
      <c r="BA668" s="150"/>
      <c r="BB668" s="131"/>
      <c r="BC668" s="132"/>
      <c r="BD668" s="131"/>
      <c r="BE668" s="153"/>
      <c r="BF668" s="154"/>
      <c r="BG668" s="155"/>
      <c r="BH668" s="155"/>
      <c r="BI668" s="156"/>
      <c r="BJ668" s="156"/>
      <c r="BK668" s="133"/>
      <c r="BM668" s="134">
        <v>76</v>
      </c>
      <c r="BN668" s="157">
        <f t="shared" si="74"/>
        <v>0.48000000000000043</v>
      </c>
      <c r="BO668" s="158">
        <f t="shared" si="75"/>
        <v>0.99951646797124005</v>
      </c>
      <c r="BP668" s="159">
        <f t="shared" si="76"/>
        <v>2.1696955727623646E-5</v>
      </c>
      <c r="BQ668" s="160" t="str">
        <f t="shared" si="77"/>
        <v/>
      </c>
      <c r="BR668" s="160" t="str">
        <f t="shared" si="73"/>
        <v/>
      </c>
    </row>
    <row r="669" spans="11:70" ht="20.100000000000001" customHeight="1" x14ac:dyDescent="0.25">
      <c r="K669" s="134">
        <v>100</v>
      </c>
      <c r="L669" s="130">
        <f t="shared" si="55"/>
        <v>-341.43422136532803</v>
      </c>
      <c r="M669" s="149">
        <f t="shared" si="56"/>
        <v>6.4517462239163635E-6</v>
      </c>
      <c r="N669" s="149">
        <f t="shared" si="57"/>
        <v>1.5910859015753364E-4</v>
      </c>
      <c r="O669" s="130">
        <f t="shared" si="58"/>
        <v>6.4517462239163635E-6</v>
      </c>
      <c r="P669" s="130" t="str">
        <f t="shared" si="59"/>
        <v/>
      </c>
      <c r="Q669" s="130" t="str">
        <f t="shared" si="60"/>
        <v/>
      </c>
      <c r="R669" s="130">
        <f t="shared" si="61"/>
        <v>6.3117610974618151E-17</v>
      </c>
      <c r="S669" s="130" t="str">
        <f t="shared" si="62"/>
        <v/>
      </c>
      <c r="T669" s="130" t="str">
        <f t="shared" si="63"/>
        <v/>
      </c>
      <c r="X669" s="134"/>
      <c r="Z669" s="149"/>
      <c r="AA669" s="149"/>
      <c r="AE669" s="151"/>
      <c r="AF669" s="150"/>
      <c r="AK669" s="134">
        <v>100</v>
      </c>
      <c r="AL669" s="130">
        <f t="shared" si="64"/>
        <v>-3.6</v>
      </c>
      <c r="AM669" s="149">
        <f t="shared" si="65"/>
        <v>6.119019301137719E-4</v>
      </c>
      <c r="AN669" s="149">
        <f t="shared" si="66"/>
        <v>1.5910859015753364E-4</v>
      </c>
      <c r="AO669" s="130">
        <f t="shared" si="71"/>
        <v>6.119019301137719E-4</v>
      </c>
      <c r="AP669" s="130" t="str">
        <f t="shared" si="72"/>
        <v/>
      </c>
      <c r="AQ669" s="130" t="str">
        <f t="shared" si="67"/>
        <v/>
      </c>
      <c r="AR669" s="150">
        <f t="shared" si="68"/>
        <v>0</v>
      </c>
      <c r="AS669" s="150" t="str">
        <f t="shared" si="69"/>
        <v/>
      </c>
      <c r="AT669" s="150" t="str">
        <f t="shared" si="70"/>
        <v/>
      </c>
      <c r="AU669" s="150"/>
      <c r="AV669" s="150"/>
      <c r="AW669" s="150"/>
      <c r="AX669" s="150"/>
      <c r="AY669" s="150"/>
      <c r="AZ669" s="150"/>
      <c r="BA669" s="150"/>
      <c r="BB669" s="131"/>
      <c r="BC669" s="132"/>
      <c r="BD669" s="131"/>
      <c r="BE669" s="153"/>
      <c r="BF669" s="154"/>
      <c r="BG669" s="155"/>
      <c r="BH669" s="155"/>
      <c r="BI669" s="156"/>
      <c r="BJ669" s="156"/>
      <c r="BK669" s="133"/>
      <c r="BM669" s="134">
        <v>77</v>
      </c>
      <c r="BN669" s="157">
        <f t="shared" si="74"/>
        <v>0.48640000000000044</v>
      </c>
      <c r="BO669" s="158">
        <f t="shared" si="75"/>
        <v>0.99949477101551243</v>
      </c>
      <c r="BP669" s="159">
        <f t="shared" si="76"/>
        <v>2.235089972923987E-5</v>
      </c>
      <c r="BQ669" s="160" t="str">
        <f t="shared" si="77"/>
        <v/>
      </c>
      <c r="BR669" s="160" t="str">
        <f t="shared" si="73"/>
        <v/>
      </c>
    </row>
    <row r="670" spans="11:70" ht="20.100000000000001" customHeight="1" x14ac:dyDescent="0.25">
      <c r="K670" s="134">
        <v>101</v>
      </c>
      <c r="L670" s="130">
        <f t="shared" si="55"/>
        <v>-341.05485000825547</v>
      </c>
      <c r="M670" s="149">
        <f t="shared" si="56"/>
        <v>6.5452711466047205E-6</v>
      </c>
      <c r="N670" s="149">
        <f t="shared" si="57"/>
        <v>1.6157389895046271E-4</v>
      </c>
      <c r="O670" s="130">
        <f t="shared" si="58"/>
        <v>6.5452711466047205E-6</v>
      </c>
      <c r="P670" s="130" t="str">
        <f t="shared" si="59"/>
        <v/>
      </c>
      <c r="Q670" s="130" t="str">
        <f t="shared" si="60"/>
        <v/>
      </c>
      <c r="R670" s="130">
        <f t="shared" si="61"/>
        <v>6.5163982473153713E-17</v>
      </c>
      <c r="S670" s="130" t="str">
        <f t="shared" si="62"/>
        <v/>
      </c>
      <c r="T670" s="130" t="str">
        <f t="shared" si="63"/>
        <v/>
      </c>
      <c r="X670" s="134"/>
      <c r="Z670" s="149"/>
      <c r="AA670" s="149"/>
      <c r="AE670" s="151"/>
      <c r="AF670" s="150"/>
      <c r="AK670" s="134">
        <v>101</v>
      </c>
      <c r="AL670" s="130">
        <f t="shared" si="64"/>
        <v>-3.5960000000000001</v>
      </c>
      <c r="AM670" s="149">
        <f t="shared" si="65"/>
        <v>6.2077209932386967E-4</v>
      </c>
      <c r="AN670" s="149">
        <f t="shared" si="66"/>
        <v>1.6157389895046271E-4</v>
      </c>
      <c r="AO670" s="130">
        <f t="shared" si="71"/>
        <v>6.2077209932386967E-4</v>
      </c>
      <c r="AP670" s="130" t="str">
        <f t="shared" si="72"/>
        <v/>
      </c>
      <c r="AQ670" s="130" t="str">
        <f t="shared" si="67"/>
        <v/>
      </c>
      <c r="AR670" s="150">
        <f t="shared" si="68"/>
        <v>0</v>
      </c>
      <c r="AS670" s="150" t="str">
        <f t="shared" si="69"/>
        <v/>
      </c>
      <c r="AT670" s="150" t="str">
        <f t="shared" si="70"/>
        <v/>
      </c>
      <c r="AU670" s="150"/>
      <c r="AV670" s="150"/>
      <c r="AW670" s="150"/>
      <c r="AX670" s="150"/>
      <c r="AY670" s="150"/>
      <c r="AZ670" s="150"/>
      <c r="BA670" s="150"/>
      <c r="BB670" s="131"/>
      <c r="BC670" s="132"/>
      <c r="BD670" s="131"/>
      <c r="BE670" s="153"/>
      <c r="BF670" s="154"/>
      <c r="BG670" s="155"/>
      <c r="BH670" s="155"/>
      <c r="BI670" s="156"/>
      <c r="BJ670" s="156"/>
      <c r="BK670" s="133"/>
      <c r="BM670" s="134">
        <v>78</v>
      </c>
      <c r="BN670" s="157">
        <f t="shared" si="74"/>
        <v>0.49280000000000046</v>
      </c>
      <c r="BO670" s="158">
        <f t="shared" si="75"/>
        <v>0.99947242011578319</v>
      </c>
      <c r="BP670" s="159">
        <f t="shared" si="76"/>
        <v>2.3014719587655108E-5</v>
      </c>
      <c r="BQ670" s="160" t="str">
        <f t="shared" si="77"/>
        <v/>
      </c>
      <c r="BR670" s="160" t="str">
        <f t="shared" si="73"/>
        <v/>
      </c>
    </row>
    <row r="671" spans="11:70" ht="20.100000000000001" customHeight="1" x14ac:dyDescent="0.25">
      <c r="K671" s="134">
        <v>102</v>
      </c>
      <c r="L671" s="130">
        <f t="shared" si="55"/>
        <v>-340.67547865118286</v>
      </c>
      <c r="M671" s="149">
        <f t="shared" si="56"/>
        <v>6.6400455709283802E-6</v>
      </c>
      <c r="N671" s="149">
        <f t="shared" si="57"/>
        <v>1.640749249598474E-4</v>
      </c>
      <c r="O671" s="130">
        <f t="shared" si="58"/>
        <v>6.6400455709283802E-6</v>
      </c>
      <c r="P671" s="130" t="str">
        <f t="shared" si="59"/>
        <v/>
      </c>
      <c r="Q671" s="130" t="str">
        <f t="shared" si="60"/>
        <v/>
      </c>
      <c r="R671" s="130">
        <f t="shared" si="61"/>
        <v>6.7275624112243355E-17</v>
      </c>
      <c r="S671" s="130" t="str">
        <f t="shared" si="62"/>
        <v/>
      </c>
      <c r="T671" s="130" t="str">
        <f t="shared" si="63"/>
        <v/>
      </c>
      <c r="X671" s="134"/>
      <c r="Z671" s="149"/>
      <c r="AA671" s="149"/>
      <c r="AE671" s="151"/>
      <c r="AF671" s="150"/>
      <c r="AK671" s="134">
        <v>102</v>
      </c>
      <c r="AL671" s="130">
        <f t="shared" si="64"/>
        <v>-3.5920000000000001</v>
      </c>
      <c r="AM671" s="149">
        <f t="shared" si="65"/>
        <v>6.2976077481672959E-4</v>
      </c>
      <c r="AN671" s="149">
        <f t="shared" si="66"/>
        <v>1.640749249598474E-4</v>
      </c>
      <c r="AO671" s="130">
        <f t="shared" si="71"/>
        <v>6.2976077481672959E-4</v>
      </c>
      <c r="AP671" s="130" t="str">
        <f t="shared" si="72"/>
        <v/>
      </c>
      <c r="AQ671" s="130" t="str">
        <f t="shared" si="67"/>
        <v/>
      </c>
      <c r="AR671" s="150">
        <f t="shared" si="68"/>
        <v>0</v>
      </c>
      <c r="AS671" s="150" t="str">
        <f t="shared" si="69"/>
        <v/>
      </c>
      <c r="AT671" s="150" t="str">
        <f t="shared" si="70"/>
        <v/>
      </c>
      <c r="AU671" s="150"/>
      <c r="AV671" s="150"/>
      <c r="AW671" s="150"/>
      <c r="AX671" s="150"/>
      <c r="AY671" s="150"/>
      <c r="AZ671" s="150"/>
      <c r="BA671" s="150"/>
      <c r="BB671" s="131"/>
      <c r="BC671" s="132"/>
      <c r="BD671" s="131"/>
      <c r="BE671" s="153"/>
      <c r="BF671" s="154"/>
      <c r="BG671" s="155"/>
      <c r="BH671" s="155"/>
      <c r="BI671" s="156"/>
      <c r="BJ671" s="156"/>
      <c r="BK671" s="133"/>
      <c r="BM671" s="134">
        <v>79</v>
      </c>
      <c r="BN671" s="157">
        <f t="shared" si="74"/>
        <v>0.49920000000000048</v>
      </c>
      <c r="BO671" s="158">
        <f t="shared" si="75"/>
        <v>0.99944940539619553</v>
      </c>
      <c r="BP671" s="159">
        <f t="shared" si="76"/>
        <v>2.3688392622345233E-5</v>
      </c>
      <c r="BQ671" s="160" t="str">
        <f t="shared" si="77"/>
        <v/>
      </c>
      <c r="BR671" s="160" t="str">
        <f t="shared" si="73"/>
        <v/>
      </c>
    </row>
    <row r="672" spans="11:70" ht="20.100000000000001" customHeight="1" x14ac:dyDescent="0.25">
      <c r="K672" s="134">
        <v>103</v>
      </c>
      <c r="L672" s="130">
        <f t="shared" si="55"/>
        <v>-340.2961072941103</v>
      </c>
      <c r="M672" s="149">
        <f t="shared" si="56"/>
        <v>6.7360845347464365E-6</v>
      </c>
      <c r="N672" s="149">
        <f t="shared" si="57"/>
        <v>1.6661214505835818E-4</v>
      </c>
      <c r="O672" s="130">
        <f t="shared" si="58"/>
        <v>6.7360845347464365E-6</v>
      </c>
      <c r="P672" s="130" t="str">
        <f t="shared" si="59"/>
        <v/>
      </c>
      <c r="Q672" s="130" t="str">
        <f t="shared" si="60"/>
        <v/>
      </c>
      <c r="R672" s="130">
        <f t="shared" si="61"/>
        <v>6.9454582306755E-17</v>
      </c>
      <c r="S672" s="130" t="str">
        <f t="shared" si="62"/>
        <v/>
      </c>
      <c r="T672" s="130" t="str">
        <f t="shared" si="63"/>
        <v/>
      </c>
      <c r="X672" s="134"/>
      <c r="Z672" s="149"/>
      <c r="AA672" s="149"/>
      <c r="AE672" s="151"/>
      <c r="AF672" s="150"/>
      <c r="AK672" s="134">
        <v>103</v>
      </c>
      <c r="AL672" s="130">
        <f t="shared" si="64"/>
        <v>-3.5880000000000001</v>
      </c>
      <c r="AM672" s="149">
        <f t="shared" si="65"/>
        <v>6.388693828256049E-4</v>
      </c>
      <c r="AN672" s="149">
        <f t="shared" si="66"/>
        <v>1.6661214505835818E-4</v>
      </c>
      <c r="AO672" s="130">
        <f t="shared" si="71"/>
        <v>6.388693828256049E-4</v>
      </c>
      <c r="AP672" s="130" t="str">
        <f t="shared" si="72"/>
        <v/>
      </c>
      <c r="AQ672" s="130" t="str">
        <f t="shared" si="67"/>
        <v/>
      </c>
      <c r="AR672" s="150">
        <f t="shared" si="68"/>
        <v>0</v>
      </c>
      <c r="AS672" s="150" t="str">
        <f t="shared" si="69"/>
        <v/>
      </c>
      <c r="AT672" s="150" t="str">
        <f t="shared" si="70"/>
        <v/>
      </c>
      <c r="AU672" s="150"/>
      <c r="AV672" s="150"/>
      <c r="AW672" s="150"/>
      <c r="AX672" s="150"/>
      <c r="AY672" s="150"/>
      <c r="AZ672" s="150"/>
      <c r="BA672" s="150"/>
      <c r="BB672" s="131"/>
      <c r="BC672" s="132"/>
      <c r="BD672" s="131"/>
      <c r="BE672" s="153"/>
      <c r="BF672" s="154"/>
      <c r="BG672" s="155"/>
      <c r="BH672" s="155"/>
      <c r="BI672" s="156"/>
      <c r="BJ672" s="156"/>
      <c r="BK672" s="133"/>
      <c r="BM672" s="134">
        <v>80</v>
      </c>
      <c r="BN672" s="157">
        <f t="shared" si="74"/>
        <v>0.50560000000000049</v>
      </c>
      <c r="BO672" s="158">
        <f t="shared" si="75"/>
        <v>0.99942571700357319</v>
      </c>
      <c r="BP672" s="159">
        <f t="shared" si="76"/>
        <v>2.4371895155472778E-5</v>
      </c>
      <c r="BQ672" s="160" t="str">
        <f t="shared" si="77"/>
        <v/>
      </c>
      <c r="BR672" s="160" t="str">
        <f t="shared" si="73"/>
        <v/>
      </c>
    </row>
    <row r="673" spans="11:70" ht="20.100000000000001" customHeight="1" x14ac:dyDescent="0.25">
      <c r="K673" s="134">
        <v>104</v>
      </c>
      <c r="L673" s="130">
        <f t="shared" si="55"/>
        <v>-339.91673593703769</v>
      </c>
      <c r="M673" s="149">
        <f t="shared" si="56"/>
        <v>6.8334032324052726E-6</v>
      </c>
      <c r="N673" s="149">
        <f t="shared" si="57"/>
        <v>1.6918604185324178E-4</v>
      </c>
      <c r="O673" s="130">
        <f t="shared" si="58"/>
        <v>6.8334032324052726E-6</v>
      </c>
      <c r="P673" s="130" t="str">
        <f t="shared" si="59"/>
        <v/>
      </c>
      <c r="Q673" s="130" t="str">
        <f t="shared" si="60"/>
        <v/>
      </c>
      <c r="R673" s="130">
        <f t="shared" si="61"/>
        <v>7.1702966485320728E-17</v>
      </c>
      <c r="S673" s="130" t="str">
        <f t="shared" si="62"/>
        <v/>
      </c>
      <c r="T673" s="130" t="str">
        <f t="shared" si="63"/>
        <v/>
      </c>
      <c r="X673" s="134"/>
      <c r="Z673" s="149"/>
      <c r="AA673" s="149"/>
      <c r="AE673" s="151"/>
      <c r="AF673" s="150"/>
      <c r="AK673" s="134">
        <v>104</v>
      </c>
      <c r="AL673" s="130">
        <f t="shared" si="64"/>
        <v>-3.5840000000000001</v>
      </c>
      <c r="AM673" s="149">
        <f t="shared" si="65"/>
        <v>6.4809936442544714E-4</v>
      </c>
      <c r="AN673" s="149">
        <f t="shared" si="66"/>
        <v>1.6918604185324178E-4</v>
      </c>
      <c r="AO673" s="130">
        <f t="shared" si="71"/>
        <v>6.4809936442544714E-4</v>
      </c>
      <c r="AP673" s="130" t="str">
        <f t="shared" si="72"/>
        <v/>
      </c>
      <c r="AQ673" s="130" t="str">
        <f t="shared" si="67"/>
        <v/>
      </c>
      <c r="AR673" s="150">
        <f t="shared" si="68"/>
        <v>0</v>
      </c>
      <c r="AS673" s="150" t="str">
        <f t="shared" si="69"/>
        <v/>
      </c>
      <c r="AT673" s="150" t="str">
        <f t="shared" si="70"/>
        <v/>
      </c>
      <c r="AU673" s="150"/>
      <c r="AV673" s="150"/>
      <c r="AW673" s="150"/>
      <c r="AX673" s="150"/>
      <c r="AY673" s="150"/>
      <c r="AZ673" s="150"/>
      <c r="BA673" s="150"/>
      <c r="BB673" s="131"/>
      <c r="BC673" s="132"/>
      <c r="BD673" s="131"/>
      <c r="BE673" s="153"/>
      <c r="BF673" s="154"/>
      <c r="BG673" s="155"/>
      <c r="BH673" s="155"/>
      <c r="BI673" s="156"/>
      <c r="BJ673" s="156"/>
      <c r="BK673" s="133"/>
      <c r="BM673" s="134">
        <v>81</v>
      </c>
      <c r="BN673" s="157">
        <f t="shared" si="74"/>
        <v>0.51200000000000045</v>
      </c>
      <c r="BO673" s="158">
        <f t="shared" si="75"/>
        <v>0.99940134510841772</v>
      </c>
      <c r="BP673" s="159">
        <f t="shared" si="76"/>
        <v>2.5065202538754328E-5</v>
      </c>
      <c r="BQ673" s="160" t="str">
        <f t="shared" si="77"/>
        <v/>
      </c>
      <c r="BR673" s="160" t="str">
        <f t="shared" si="73"/>
        <v/>
      </c>
    </row>
    <row r="674" spans="11:70" ht="20.100000000000001" customHeight="1" x14ac:dyDescent="0.25">
      <c r="K674" s="163">
        <v>105</v>
      </c>
      <c r="L674" s="144">
        <f t="shared" si="55"/>
        <v>-339.53736457996513</v>
      </c>
      <c r="M674" s="164">
        <f t="shared" si="56"/>
        <v>6.9320170160224529E-6</v>
      </c>
      <c r="N674" s="164">
        <f t="shared" si="57"/>
        <v>1.7179710374593012E-4</v>
      </c>
      <c r="O674" s="144">
        <f t="shared" si="58"/>
        <v>6.9320170160224529E-6</v>
      </c>
      <c r="P674" s="144" t="str">
        <f t="shared" si="59"/>
        <v/>
      </c>
      <c r="Q674" s="144" t="str">
        <f t="shared" si="60"/>
        <v/>
      </c>
      <c r="R674" s="144">
        <f t="shared" si="61"/>
        <v>7.4022950994070785E-17</v>
      </c>
      <c r="S674" s="144" t="str">
        <f t="shared" si="62"/>
        <v/>
      </c>
      <c r="T674" s="144" t="str">
        <f t="shared" si="63"/>
        <v/>
      </c>
      <c r="U674" s="144"/>
      <c r="V674" s="144"/>
      <c r="W674" s="144"/>
      <c r="X674" s="163"/>
      <c r="Y674" s="144"/>
      <c r="Z674" s="164"/>
      <c r="AA674" s="164"/>
      <c r="AB674" s="144"/>
      <c r="AC674" s="144"/>
      <c r="AD674" s="144"/>
      <c r="AE674" s="165"/>
      <c r="AF674" s="166"/>
      <c r="AG674" s="144"/>
      <c r="AH674" s="144"/>
      <c r="AI674" s="144"/>
      <c r="AJ674" s="144"/>
      <c r="AK674" s="163">
        <v>105</v>
      </c>
      <c r="AL674" s="144">
        <f t="shared" si="64"/>
        <v>-3.58</v>
      </c>
      <c r="AM674" s="164">
        <f t="shared" si="65"/>
        <v>6.5745217565467645E-4</v>
      </c>
      <c r="AN674" s="164">
        <f t="shared" si="66"/>
        <v>1.7179710374593045E-4</v>
      </c>
      <c r="AO674" s="130">
        <f t="shared" si="71"/>
        <v>6.5745217565467645E-4</v>
      </c>
      <c r="AP674" s="130" t="str">
        <f t="shared" si="72"/>
        <v/>
      </c>
      <c r="AQ674" s="144" t="str">
        <f t="shared" si="67"/>
        <v/>
      </c>
      <c r="AR674" s="166">
        <f t="shared" si="68"/>
        <v>0</v>
      </c>
      <c r="AS674" s="166" t="str">
        <f t="shared" si="69"/>
        <v/>
      </c>
      <c r="AT674" s="166" t="str">
        <f t="shared" si="70"/>
        <v/>
      </c>
      <c r="AU674" s="166"/>
      <c r="AV674" s="166"/>
      <c r="AW674" s="166"/>
      <c r="AX674" s="166"/>
      <c r="AY674" s="166"/>
      <c r="AZ674" s="166"/>
      <c r="BA674" s="166"/>
      <c r="BB674" s="167"/>
      <c r="BC674" s="167"/>
      <c r="BD674" s="167"/>
      <c r="BE674" s="168"/>
      <c r="BF674" s="169"/>
      <c r="BG674" s="170"/>
      <c r="BH674" s="170"/>
      <c r="BI674" s="170"/>
      <c r="BJ674" s="170"/>
      <c r="BK674" s="171"/>
      <c r="BL674" s="144"/>
      <c r="BM674" s="134">
        <v>82</v>
      </c>
      <c r="BN674" s="157">
        <f t="shared" si="74"/>
        <v>0.51840000000000042</v>
      </c>
      <c r="BO674" s="158">
        <f t="shared" si="75"/>
        <v>0.99937627990587896</v>
      </c>
      <c r="BP674" s="159">
        <f t="shared" si="76"/>
        <v>2.5768289178218495E-5</v>
      </c>
      <c r="BQ674" s="172" t="str">
        <f t="shared" si="77"/>
        <v/>
      </c>
      <c r="BR674" s="172" t="str">
        <f t="shared" si="73"/>
        <v/>
      </c>
    </row>
    <row r="675" spans="11:70" ht="20.100000000000001" customHeight="1" x14ac:dyDescent="0.25">
      <c r="K675" s="134">
        <v>106</v>
      </c>
      <c r="L675" s="130">
        <f t="shared" si="55"/>
        <v>-339.15799322289251</v>
      </c>
      <c r="M675" s="149">
        <f t="shared" si="56"/>
        <v>7.0319413967765193E-6</v>
      </c>
      <c r="N675" s="149">
        <f t="shared" si="57"/>
        <v>1.7444582499214154E-4</v>
      </c>
      <c r="O675" s="130">
        <f t="shared" si="58"/>
        <v>7.0319413967765193E-6</v>
      </c>
      <c r="P675" s="130" t="str">
        <f t="shared" si="59"/>
        <v/>
      </c>
      <c r="Q675" s="130" t="str">
        <f t="shared" si="60"/>
        <v/>
      </c>
      <c r="R675" s="130">
        <f t="shared" si="61"/>
        <v>7.6416777056740172E-17</v>
      </c>
      <c r="S675" s="130" t="str">
        <f t="shared" si="62"/>
        <v/>
      </c>
      <c r="T675" s="130" t="str">
        <f t="shared" si="63"/>
        <v/>
      </c>
      <c r="X675" s="134"/>
      <c r="Z675" s="149"/>
      <c r="AA675" s="149"/>
      <c r="AE675" s="151"/>
      <c r="AF675" s="150"/>
      <c r="AK675" s="134">
        <v>106</v>
      </c>
      <c r="AL675" s="130">
        <f t="shared" si="64"/>
        <v>-3.5760000000000001</v>
      </c>
      <c r="AM675" s="149">
        <f t="shared" si="65"/>
        <v>6.6692928763750227E-4</v>
      </c>
      <c r="AN675" s="149">
        <f t="shared" si="66"/>
        <v>1.7444582499214154E-4</v>
      </c>
      <c r="AO675" s="130">
        <f t="shared" si="71"/>
        <v>6.6692928763750227E-4</v>
      </c>
      <c r="AP675" s="130" t="str">
        <f t="shared" si="72"/>
        <v/>
      </c>
      <c r="AQ675" s="130" t="str">
        <f t="shared" si="67"/>
        <v/>
      </c>
      <c r="AR675" s="150">
        <f t="shared" si="68"/>
        <v>0</v>
      </c>
      <c r="AS675" s="150" t="str">
        <f t="shared" si="69"/>
        <v/>
      </c>
      <c r="AT675" s="150" t="str">
        <f t="shared" si="70"/>
        <v/>
      </c>
      <c r="AU675" s="150"/>
      <c r="AV675" s="150"/>
      <c r="AW675" s="150"/>
      <c r="AX675" s="150"/>
      <c r="AY675" s="150"/>
      <c r="AZ675" s="150"/>
      <c r="BA675" s="150"/>
      <c r="BB675" s="131"/>
      <c r="BC675" s="132"/>
      <c r="BD675" s="131"/>
      <c r="BE675" s="153"/>
      <c r="BF675" s="154"/>
      <c r="BG675" s="155"/>
      <c r="BH675" s="155"/>
      <c r="BI675" s="156"/>
      <c r="BJ675" s="156"/>
      <c r="BK675" s="133"/>
      <c r="BM675" s="134">
        <v>83</v>
      </c>
      <c r="BN675" s="157">
        <f t="shared" si="74"/>
        <v>0.52480000000000038</v>
      </c>
      <c r="BO675" s="158">
        <f t="shared" si="75"/>
        <v>0.99935051161670074</v>
      </c>
      <c r="BP675" s="159">
        <f t="shared" si="76"/>
        <v>2.648112855774265E-5</v>
      </c>
      <c r="BQ675" s="160" t="str">
        <f t="shared" si="77"/>
        <v/>
      </c>
      <c r="BR675" s="160" t="str">
        <f t="shared" si="73"/>
        <v/>
      </c>
    </row>
    <row r="676" spans="11:70" ht="20.100000000000001" customHeight="1" x14ac:dyDescent="0.25">
      <c r="K676" s="134">
        <v>107</v>
      </c>
      <c r="L676" s="130">
        <f t="shared" si="55"/>
        <v>-338.7786218658199</v>
      </c>
      <c r="M676" s="149">
        <f t="shared" si="56"/>
        <v>7.1331920462024992E-6</v>
      </c>
      <c r="N676" s="149">
        <f t="shared" si="57"/>
        <v>1.7713270576246462E-4</v>
      </c>
      <c r="O676" s="130">
        <f t="shared" si="58"/>
        <v>7.1331920462024992E-6</v>
      </c>
      <c r="P676" s="130" t="str">
        <f t="shared" si="59"/>
        <v/>
      </c>
      <c r="Q676" s="130" t="str">
        <f t="shared" si="60"/>
        <v/>
      </c>
      <c r="R676" s="130">
        <f t="shared" si="61"/>
        <v>7.8886754792762299E-17</v>
      </c>
      <c r="S676" s="130" t="str">
        <f t="shared" si="62"/>
        <v/>
      </c>
      <c r="T676" s="130" t="str">
        <f t="shared" si="63"/>
        <v/>
      </c>
      <c r="X676" s="134"/>
      <c r="Z676" s="149"/>
      <c r="AA676" s="149"/>
      <c r="AE676" s="151"/>
      <c r="AF676" s="150"/>
      <c r="AK676" s="134">
        <v>107</v>
      </c>
      <c r="AL676" s="130">
        <f t="shared" si="64"/>
        <v>-3.5720000000000001</v>
      </c>
      <c r="AM676" s="149">
        <f t="shared" si="65"/>
        <v>6.7653218670680473E-4</v>
      </c>
      <c r="AN676" s="149">
        <f t="shared" si="66"/>
        <v>1.7713270576246462E-4</v>
      </c>
      <c r="AO676" s="130">
        <f t="shared" si="71"/>
        <v>6.7653218670680473E-4</v>
      </c>
      <c r="AP676" s="130" t="str">
        <f t="shared" si="72"/>
        <v/>
      </c>
      <c r="AQ676" s="130" t="str">
        <f t="shared" si="67"/>
        <v/>
      </c>
      <c r="AR676" s="150">
        <f t="shared" si="68"/>
        <v>0</v>
      </c>
      <c r="AS676" s="150" t="str">
        <f t="shared" si="69"/>
        <v/>
      </c>
      <c r="AT676" s="150" t="str">
        <f t="shared" si="70"/>
        <v/>
      </c>
      <c r="AU676" s="150"/>
      <c r="AV676" s="150"/>
      <c r="AW676" s="150"/>
      <c r="AX676" s="150"/>
      <c r="AY676" s="150"/>
      <c r="AZ676" s="150"/>
      <c r="BA676" s="150"/>
      <c r="BB676" s="131"/>
      <c r="BC676" s="132"/>
      <c r="BD676" s="131"/>
      <c r="BE676" s="153"/>
      <c r="BF676" s="154"/>
      <c r="BG676" s="155"/>
      <c r="BH676" s="155"/>
      <c r="BI676" s="156"/>
      <c r="BJ676" s="156"/>
      <c r="BK676" s="133"/>
      <c r="BM676" s="134">
        <v>84</v>
      </c>
      <c r="BN676" s="157">
        <f t="shared" si="74"/>
        <v>0.53120000000000034</v>
      </c>
      <c r="BO676" s="158">
        <f t="shared" si="75"/>
        <v>0.999324030488143</v>
      </c>
      <c r="BP676" s="159">
        <f t="shared" si="76"/>
        <v>2.7203693266031337E-5</v>
      </c>
      <c r="BQ676" s="160" t="str">
        <f t="shared" si="77"/>
        <v/>
      </c>
      <c r="BR676" s="160" t="str">
        <f t="shared" si="73"/>
        <v/>
      </c>
    </row>
    <row r="677" spans="11:70" ht="20.100000000000001" customHeight="1" x14ac:dyDescent="0.25">
      <c r="K677" s="134">
        <v>108</v>
      </c>
      <c r="L677" s="130">
        <f t="shared" si="55"/>
        <v>-338.39925050874734</v>
      </c>
      <c r="M677" s="149">
        <f t="shared" si="56"/>
        <v>7.2357847974932587E-6</v>
      </c>
      <c r="N677" s="149">
        <f t="shared" si="57"/>
        <v>1.79858252203444E-4</v>
      </c>
      <c r="O677" s="130">
        <f t="shared" si="58"/>
        <v>7.2357847974932587E-6</v>
      </c>
      <c r="P677" s="130" t="str">
        <f t="shared" si="59"/>
        <v/>
      </c>
      <c r="Q677" s="130" t="str">
        <f t="shared" si="60"/>
        <v/>
      </c>
      <c r="R677" s="130">
        <f t="shared" si="61"/>
        <v>8.1435265295053244E-17</v>
      </c>
      <c r="S677" s="130" t="str">
        <f t="shared" si="62"/>
        <v/>
      </c>
      <c r="T677" s="130" t="str">
        <f t="shared" si="63"/>
        <v/>
      </c>
      <c r="X677" s="134"/>
      <c r="Z677" s="149"/>
      <c r="AA677" s="149"/>
      <c r="AE677" s="151"/>
      <c r="AF677" s="150"/>
      <c r="AK677" s="134">
        <v>108</v>
      </c>
      <c r="AL677" s="130">
        <f t="shared" si="64"/>
        <v>-3.5680000000000001</v>
      </c>
      <c r="AM677" s="149">
        <f t="shared" si="65"/>
        <v>6.862623745275524E-4</v>
      </c>
      <c r="AN677" s="149">
        <f t="shared" si="66"/>
        <v>1.79858252203444E-4</v>
      </c>
      <c r="AO677" s="130">
        <f t="shared" si="71"/>
        <v>6.862623745275524E-4</v>
      </c>
      <c r="AP677" s="130" t="str">
        <f t="shared" si="72"/>
        <v/>
      </c>
      <c r="AQ677" s="130" t="str">
        <f t="shared" si="67"/>
        <v/>
      </c>
      <c r="AR677" s="150">
        <f t="shared" si="68"/>
        <v>0</v>
      </c>
      <c r="AS677" s="150" t="str">
        <f t="shared" si="69"/>
        <v/>
      </c>
      <c r="AT677" s="150" t="str">
        <f t="shared" si="70"/>
        <v/>
      </c>
      <c r="AU677" s="150"/>
      <c r="AV677" s="150"/>
      <c r="AW677" s="150"/>
      <c r="AX677" s="150"/>
      <c r="AY677" s="150"/>
      <c r="AZ677" s="150"/>
      <c r="BA677" s="150"/>
      <c r="BB677" s="131"/>
      <c r="BC677" s="132"/>
      <c r="BD677" s="131"/>
      <c r="BE677" s="153"/>
      <c r="BF677" s="154"/>
      <c r="BG677" s="155"/>
      <c r="BH677" s="155"/>
      <c r="BI677" s="156"/>
      <c r="BJ677" s="156"/>
      <c r="BK677" s="133"/>
      <c r="BM677" s="134">
        <v>85</v>
      </c>
      <c r="BN677" s="157">
        <f t="shared" si="74"/>
        <v>0.5376000000000003</v>
      </c>
      <c r="BO677" s="158">
        <f t="shared" si="75"/>
        <v>0.99929682679487697</v>
      </c>
      <c r="BP677" s="159">
        <f t="shared" si="76"/>
        <v>2.7935955015712111E-5</v>
      </c>
      <c r="BQ677" s="160" t="str">
        <f t="shared" si="77"/>
        <v/>
      </c>
      <c r="BR677" s="160" t="str">
        <f t="shared" si="73"/>
        <v/>
      </c>
    </row>
    <row r="678" spans="11:70" ht="20.100000000000001" customHeight="1" x14ac:dyDescent="0.25">
      <c r="K678" s="134">
        <v>109</v>
      </c>
      <c r="L678" s="130">
        <f t="shared" si="55"/>
        <v>-338.01987915167479</v>
      </c>
      <c r="M678" s="149">
        <f t="shared" si="56"/>
        <v>7.339735646806633E-6</v>
      </c>
      <c r="N678" s="149">
        <f t="shared" si="57"/>
        <v>1.8262297649915515E-4</v>
      </c>
      <c r="O678" s="130">
        <f t="shared" si="58"/>
        <v>7.339735646806633E-6</v>
      </c>
      <c r="P678" s="130" t="str">
        <f t="shared" si="59"/>
        <v/>
      </c>
      <c r="Q678" s="130" t="str">
        <f t="shared" si="60"/>
        <v/>
      </c>
      <c r="R678" s="130">
        <f t="shared" si="61"/>
        <v>8.4064762769201345E-17</v>
      </c>
      <c r="S678" s="130" t="str">
        <f t="shared" si="62"/>
        <v/>
      </c>
      <c r="T678" s="130" t="str">
        <f t="shared" si="63"/>
        <v/>
      </c>
      <c r="X678" s="134"/>
      <c r="Z678" s="149"/>
      <c r="AA678" s="149"/>
      <c r="AE678" s="151"/>
      <c r="AF678" s="150"/>
      <c r="AK678" s="134">
        <v>109</v>
      </c>
      <c r="AL678" s="130">
        <f t="shared" si="64"/>
        <v>-3.5640000000000001</v>
      </c>
      <c r="AM678" s="149">
        <f t="shared" si="65"/>
        <v>6.9612136822076872E-4</v>
      </c>
      <c r="AN678" s="149">
        <f t="shared" si="66"/>
        <v>1.8262297649915564E-4</v>
      </c>
      <c r="AO678" s="130">
        <f t="shared" si="71"/>
        <v>6.9612136822076872E-4</v>
      </c>
      <c r="AP678" s="130" t="str">
        <f t="shared" si="72"/>
        <v/>
      </c>
      <c r="AQ678" s="130" t="str">
        <f t="shared" si="67"/>
        <v/>
      </c>
      <c r="AR678" s="150">
        <f t="shared" si="68"/>
        <v>0</v>
      </c>
      <c r="AS678" s="150" t="str">
        <f t="shared" si="69"/>
        <v/>
      </c>
      <c r="AT678" s="150" t="str">
        <f t="shared" si="70"/>
        <v/>
      </c>
      <c r="AU678" s="150"/>
      <c r="AV678" s="150"/>
      <c r="AW678" s="150"/>
      <c r="AX678" s="150"/>
      <c r="AY678" s="150"/>
      <c r="AZ678" s="150"/>
      <c r="BA678" s="150"/>
      <c r="BB678" s="131"/>
      <c r="BC678" s="132"/>
      <c r="BD678" s="131"/>
      <c r="BE678" s="153"/>
      <c r="BF678" s="154"/>
      <c r="BG678" s="155"/>
      <c r="BH678" s="155"/>
      <c r="BI678" s="156"/>
      <c r="BJ678" s="156"/>
      <c r="BK678" s="133"/>
      <c r="BM678" s="134">
        <v>86</v>
      </c>
      <c r="BN678" s="157">
        <f t="shared" si="74"/>
        <v>0.54400000000000026</v>
      </c>
      <c r="BO678" s="158">
        <f t="shared" si="75"/>
        <v>0.99926889083986126</v>
      </c>
      <c r="BP678" s="159">
        <f t="shared" si="76"/>
        <v>2.8677884670091913E-5</v>
      </c>
      <c r="BQ678" s="160" t="str">
        <f t="shared" si="77"/>
        <v/>
      </c>
      <c r="BR678" s="160" t="str">
        <f t="shared" si="73"/>
        <v/>
      </c>
    </row>
    <row r="679" spans="11:70" ht="20.100000000000001" customHeight="1" x14ac:dyDescent="0.25">
      <c r="K679" s="134">
        <v>110</v>
      </c>
      <c r="L679" s="130">
        <f t="shared" si="55"/>
        <v>-337.64050779460217</v>
      </c>
      <c r="M679" s="149">
        <f t="shared" si="56"/>
        <v>7.4450607545780854E-6</v>
      </c>
      <c r="N679" s="149">
        <f t="shared" si="57"/>
        <v>1.8542739693327775E-4</v>
      </c>
      <c r="O679" s="130">
        <f t="shared" si="58"/>
        <v>7.4450607545780854E-6</v>
      </c>
      <c r="P679" s="130" t="str">
        <f t="shared" si="59"/>
        <v/>
      </c>
      <c r="Q679" s="130" t="str">
        <f t="shared" si="60"/>
        <v/>
      </c>
      <c r="R679" s="130">
        <f t="shared" si="61"/>
        <v>8.6777776735829919E-17</v>
      </c>
      <c r="S679" s="130" t="str">
        <f t="shared" si="62"/>
        <v/>
      </c>
      <c r="T679" s="130" t="str">
        <f t="shared" si="63"/>
        <v/>
      </c>
      <c r="X679" s="134"/>
      <c r="Z679" s="149"/>
      <c r="AA679" s="149"/>
      <c r="AE679" s="151"/>
      <c r="AF679" s="150"/>
      <c r="AK679" s="134">
        <v>110</v>
      </c>
      <c r="AL679" s="130">
        <f t="shared" si="64"/>
        <v>-3.56</v>
      </c>
      <c r="AM679" s="149">
        <f t="shared" si="65"/>
        <v>7.061107004880362E-4</v>
      </c>
      <c r="AN679" s="149">
        <f t="shared" si="66"/>
        <v>1.8542739693327775E-4</v>
      </c>
      <c r="AO679" s="130">
        <f t="shared" si="71"/>
        <v>7.061107004880362E-4</v>
      </c>
      <c r="AP679" s="130" t="str">
        <f t="shared" si="72"/>
        <v/>
      </c>
      <c r="AQ679" s="130" t="str">
        <f t="shared" si="67"/>
        <v/>
      </c>
      <c r="AR679" s="150">
        <f t="shared" si="68"/>
        <v>0</v>
      </c>
      <c r="AS679" s="150" t="str">
        <f t="shared" si="69"/>
        <v/>
      </c>
      <c r="AT679" s="150" t="str">
        <f t="shared" si="70"/>
        <v/>
      </c>
      <c r="AU679" s="150"/>
      <c r="AV679" s="150"/>
      <c r="AW679" s="150"/>
      <c r="AX679" s="150"/>
      <c r="AY679" s="150"/>
      <c r="AZ679" s="150"/>
      <c r="BA679" s="150"/>
      <c r="BB679" s="131"/>
      <c r="BC679" s="132"/>
      <c r="BD679" s="131"/>
      <c r="BE679" s="153"/>
      <c r="BF679" s="154"/>
      <c r="BG679" s="155"/>
      <c r="BH679" s="155"/>
      <c r="BI679" s="156"/>
      <c r="BJ679" s="156"/>
      <c r="BK679" s="133"/>
      <c r="BM679" s="134">
        <v>87</v>
      </c>
      <c r="BN679" s="157">
        <f t="shared" si="74"/>
        <v>0.55040000000000022</v>
      </c>
      <c r="BO679" s="158">
        <f t="shared" si="75"/>
        <v>0.99924021295519116</v>
      </c>
      <c r="BP679" s="159">
        <f t="shared" si="76"/>
        <v>2.9429452262252909E-5</v>
      </c>
      <c r="BQ679" s="160" t="str">
        <f t="shared" si="77"/>
        <v/>
      </c>
      <c r="BR679" s="160" t="str">
        <f t="shared" si="73"/>
        <v/>
      </c>
    </row>
    <row r="680" spans="11:70" ht="20.100000000000001" customHeight="1" x14ac:dyDescent="0.25">
      <c r="K680" s="134">
        <v>111</v>
      </c>
      <c r="L680" s="130">
        <f t="shared" si="55"/>
        <v>-337.26113643752956</v>
      </c>
      <c r="M680" s="149">
        <f t="shared" si="56"/>
        <v>7.5517764468390723E-6</v>
      </c>
      <c r="N680" s="149">
        <f t="shared" si="57"/>
        <v>1.8827203795166483E-4</v>
      </c>
      <c r="O680" s="130">
        <f t="shared" si="58"/>
        <v>7.5517764468390723E-6</v>
      </c>
      <c r="P680" s="130" t="str">
        <f t="shared" si="59"/>
        <v/>
      </c>
      <c r="Q680" s="130" t="str">
        <f t="shared" si="60"/>
        <v/>
      </c>
      <c r="R680" s="130">
        <f t="shared" si="61"/>
        <v>8.9576914297981261E-17</v>
      </c>
      <c r="S680" s="130" t="str">
        <f t="shared" si="62"/>
        <v/>
      </c>
      <c r="T680" s="130" t="str">
        <f t="shared" si="63"/>
        <v/>
      </c>
      <c r="X680" s="134"/>
      <c r="Z680" s="149"/>
      <c r="AA680" s="149"/>
      <c r="AE680" s="151"/>
      <c r="AF680" s="150"/>
      <c r="AK680" s="134">
        <v>111</v>
      </c>
      <c r="AL680" s="130">
        <f t="shared" si="64"/>
        <v>-3.556</v>
      </c>
      <c r="AM680" s="149">
        <f t="shared" si="65"/>
        <v>7.1623191973653271E-4</v>
      </c>
      <c r="AN680" s="149">
        <f t="shared" si="66"/>
        <v>1.8827203795166483E-4</v>
      </c>
      <c r="AO680" s="130">
        <f t="shared" si="71"/>
        <v>7.1623191973653271E-4</v>
      </c>
      <c r="AP680" s="130" t="str">
        <f t="shared" si="72"/>
        <v/>
      </c>
      <c r="AQ680" s="130" t="str">
        <f t="shared" si="67"/>
        <v/>
      </c>
      <c r="AR680" s="150">
        <f t="shared" si="68"/>
        <v>0</v>
      </c>
      <c r="AS680" s="150" t="str">
        <f t="shared" si="69"/>
        <v/>
      </c>
      <c r="AT680" s="150" t="str">
        <f t="shared" si="70"/>
        <v/>
      </c>
      <c r="AU680" s="150"/>
      <c r="AV680" s="150"/>
      <c r="AW680" s="150"/>
      <c r="AX680" s="150"/>
      <c r="AY680" s="150"/>
      <c r="AZ680" s="150"/>
      <c r="BA680" s="150"/>
      <c r="BB680" s="131"/>
      <c r="BC680" s="132"/>
      <c r="BD680" s="131"/>
      <c r="BE680" s="153"/>
      <c r="BF680" s="154"/>
      <c r="BG680" s="155"/>
      <c r="BH680" s="155"/>
      <c r="BI680" s="156"/>
      <c r="BJ680" s="156"/>
      <c r="BK680" s="133"/>
      <c r="BM680" s="134">
        <v>88</v>
      </c>
      <c r="BN680" s="157">
        <f t="shared" si="74"/>
        <v>0.55680000000000018</v>
      </c>
      <c r="BO680" s="158">
        <f t="shared" si="75"/>
        <v>0.99921078350292891</v>
      </c>
      <c r="BP680" s="159">
        <f t="shared" si="76"/>
        <v>3.0190627018811256E-5</v>
      </c>
      <c r="BQ680" s="160" t="str">
        <f t="shared" si="77"/>
        <v/>
      </c>
      <c r="BR680" s="160" t="str">
        <f t="shared" si="73"/>
        <v/>
      </c>
    </row>
    <row r="681" spans="11:70" ht="20.100000000000001" customHeight="1" x14ac:dyDescent="0.25">
      <c r="K681" s="134">
        <v>112</v>
      </c>
      <c r="L681" s="130">
        <f t="shared" si="55"/>
        <v>-336.881765080457</v>
      </c>
      <c r="M681" s="149">
        <f t="shared" si="56"/>
        <v>7.6598992165410032E-6</v>
      </c>
      <c r="N681" s="149">
        <f t="shared" si="57"/>
        <v>1.9115743022542035E-4</v>
      </c>
      <c r="O681" s="130">
        <f t="shared" si="58"/>
        <v>7.6598992165410032E-6</v>
      </c>
      <c r="P681" s="130" t="str">
        <f t="shared" si="59"/>
        <v/>
      </c>
      <c r="Q681" s="130" t="str">
        <f t="shared" si="60"/>
        <v/>
      </c>
      <c r="R681" s="130">
        <f t="shared" si="61"/>
        <v>9.2464862475380196E-17</v>
      </c>
      <c r="S681" s="130" t="str">
        <f t="shared" si="62"/>
        <v/>
      </c>
      <c r="T681" s="130" t="str">
        <f t="shared" si="63"/>
        <v/>
      </c>
      <c r="X681" s="134"/>
      <c r="Z681" s="149"/>
      <c r="AA681" s="149"/>
      <c r="AE681" s="151"/>
      <c r="AF681" s="150"/>
      <c r="AK681" s="134">
        <v>112</v>
      </c>
      <c r="AL681" s="130">
        <f t="shared" si="64"/>
        <v>-3.552</v>
      </c>
      <c r="AM681" s="149">
        <f t="shared" si="65"/>
        <v>7.2648659020460105E-4</v>
      </c>
      <c r="AN681" s="149">
        <f t="shared" si="66"/>
        <v>1.9115743022542035E-4</v>
      </c>
      <c r="AO681" s="130">
        <f t="shared" si="71"/>
        <v>7.2648659020460105E-4</v>
      </c>
      <c r="AP681" s="130" t="str">
        <f t="shared" si="72"/>
        <v/>
      </c>
      <c r="AQ681" s="130" t="str">
        <f t="shared" si="67"/>
        <v/>
      </c>
      <c r="AR681" s="150">
        <f t="shared" si="68"/>
        <v>0</v>
      </c>
      <c r="AS681" s="150" t="str">
        <f t="shared" si="69"/>
        <v/>
      </c>
      <c r="AT681" s="150" t="str">
        <f t="shared" si="70"/>
        <v/>
      </c>
      <c r="AU681" s="150"/>
      <c r="AV681" s="150"/>
      <c r="AW681" s="150"/>
      <c r="AX681" s="150"/>
      <c r="AY681" s="150"/>
      <c r="AZ681" s="150"/>
      <c r="BA681" s="150"/>
      <c r="BB681" s="131"/>
      <c r="BC681" s="132"/>
      <c r="BD681" s="131"/>
      <c r="BE681" s="153"/>
      <c r="BF681" s="154"/>
      <c r="BG681" s="155"/>
      <c r="BH681" s="155"/>
      <c r="BI681" s="156"/>
      <c r="BJ681" s="156"/>
      <c r="BK681" s="133"/>
      <c r="BM681" s="134">
        <v>89</v>
      </c>
      <c r="BN681" s="157">
        <f t="shared" si="74"/>
        <v>0.56320000000000014</v>
      </c>
      <c r="BO681" s="158">
        <f t="shared" si="75"/>
        <v>0.9991805928759101</v>
      </c>
      <c r="BP681" s="159">
        <f t="shared" si="76"/>
        <v>3.0961377379012944E-5</v>
      </c>
      <c r="BQ681" s="160" t="str">
        <f t="shared" si="77"/>
        <v/>
      </c>
      <c r="BR681" s="160" t="str">
        <f t="shared" si="73"/>
        <v/>
      </c>
    </row>
    <row r="682" spans="11:70" ht="20.100000000000001" customHeight="1" x14ac:dyDescent="0.25">
      <c r="K682" s="134">
        <v>113</v>
      </c>
      <c r="L682" s="130">
        <f t="shared" si="55"/>
        <v>-336.50239372338439</v>
      </c>
      <c r="M682" s="149">
        <f t="shared" si="56"/>
        <v>7.7694457248848317E-6</v>
      </c>
      <c r="N682" s="149">
        <f t="shared" si="57"/>
        <v>1.9408411071447393E-4</v>
      </c>
      <c r="O682" s="130">
        <f t="shared" si="58"/>
        <v>7.7694457248848317E-6</v>
      </c>
      <c r="P682" s="130" t="str">
        <f t="shared" si="59"/>
        <v/>
      </c>
      <c r="Q682" s="130" t="str">
        <f t="shared" si="60"/>
        <v/>
      </c>
      <c r="R682" s="130">
        <f t="shared" si="61"/>
        <v>9.5444390607516687E-17</v>
      </c>
      <c r="S682" s="130" t="str">
        <f t="shared" si="62"/>
        <v/>
      </c>
      <c r="T682" s="130" t="str">
        <f t="shared" si="63"/>
        <v/>
      </c>
      <c r="X682" s="134"/>
      <c r="Z682" s="149"/>
      <c r="AA682" s="149"/>
      <c r="AE682" s="151"/>
      <c r="AF682" s="150"/>
      <c r="AK682" s="134">
        <v>113</v>
      </c>
      <c r="AL682" s="130">
        <f t="shared" si="64"/>
        <v>-3.548</v>
      </c>
      <c r="AM682" s="149">
        <f t="shared" si="65"/>
        <v>7.3687629208784005E-4</v>
      </c>
      <c r="AN682" s="149">
        <f t="shared" si="66"/>
        <v>1.9408411071447355E-4</v>
      </c>
      <c r="AO682" s="130">
        <f t="shared" si="71"/>
        <v>7.3687629208784005E-4</v>
      </c>
      <c r="AP682" s="130" t="str">
        <f t="shared" si="72"/>
        <v/>
      </c>
      <c r="AQ682" s="130" t="str">
        <f t="shared" si="67"/>
        <v/>
      </c>
      <c r="AR682" s="150">
        <f t="shared" si="68"/>
        <v>0</v>
      </c>
      <c r="AS682" s="150" t="str">
        <f t="shared" si="69"/>
        <v/>
      </c>
      <c r="AT682" s="150" t="str">
        <f t="shared" si="70"/>
        <v/>
      </c>
      <c r="AU682" s="150"/>
      <c r="AV682" s="150"/>
      <c r="AW682" s="150"/>
      <c r="AX682" s="150"/>
      <c r="AY682" s="150"/>
      <c r="AZ682" s="150"/>
      <c r="BA682" s="150"/>
      <c r="BB682" s="131"/>
      <c r="BC682" s="132"/>
      <c r="BD682" s="131"/>
      <c r="BE682" s="153"/>
      <c r="BF682" s="154"/>
      <c r="BG682" s="155"/>
      <c r="BH682" s="155"/>
      <c r="BI682" s="156"/>
      <c r="BJ682" s="156"/>
      <c r="BK682" s="133"/>
      <c r="BM682" s="134">
        <v>90</v>
      </c>
      <c r="BN682" s="157">
        <f t="shared" si="74"/>
        <v>0.56960000000000011</v>
      </c>
      <c r="BO682" s="158">
        <f t="shared" si="75"/>
        <v>0.99914963149853109</v>
      </c>
      <c r="BP682" s="159">
        <f t="shared" si="76"/>
        <v>3.1741671016827233E-5</v>
      </c>
      <c r="BQ682" s="160" t="str">
        <f t="shared" si="77"/>
        <v/>
      </c>
      <c r="BR682" s="160" t="str">
        <f t="shared" si="73"/>
        <v/>
      </c>
    </row>
    <row r="683" spans="11:70" ht="20.100000000000001" customHeight="1" x14ac:dyDescent="0.25">
      <c r="K683" s="134">
        <v>114</v>
      </c>
      <c r="L683" s="130">
        <f t="shared" si="55"/>
        <v>-336.12302236631183</v>
      </c>
      <c r="M683" s="149">
        <f t="shared" si="56"/>
        <v>7.8804328026558552E-6</v>
      </c>
      <c r="N683" s="149">
        <f t="shared" si="57"/>
        <v>1.9705262273166189E-4</v>
      </c>
      <c r="O683" s="130">
        <f t="shared" si="58"/>
        <v>7.8804328026558552E-6</v>
      </c>
      <c r="P683" s="130" t="str">
        <f t="shared" si="59"/>
        <v/>
      </c>
      <c r="Q683" s="130" t="str">
        <f t="shared" si="60"/>
        <v/>
      </c>
      <c r="R683" s="130">
        <f t="shared" si="61"/>
        <v>9.8518352827535834E-17</v>
      </c>
      <c r="S683" s="130" t="str">
        <f t="shared" si="62"/>
        <v/>
      </c>
      <c r="T683" s="130" t="str">
        <f t="shared" si="63"/>
        <v/>
      </c>
      <c r="X683" s="134"/>
      <c r="Z683" s="149"/>
      <c r="AA683" s="149"/>
      <c r="AE683" s="151"/>
      <c r="AF683" s="150"/>
      <c r="AK683" s="134">
        <v>114</v>
      </c>
      <c r="AL683" s="130">
        <f t="shared" si="64"/>
        <v>-3.544</v>
      </c>
      <c r="AM683" s="149">
        <f t="shared" si="65"/>
        <v>7.4740262166571997E-4</v>
      </c>
      <c r="AN683" s="149">
        <f t="shared" si="66"/>
        <v>1.9705262273166189E-4</v>
      </c>
      <c r="AO683" s="130">
        <f t="shared" si="71"/>
        <v>7.4740262166571997E-4</v>
      </c>
      <c r="AP683" s="130" t="str">
        <f t="shared" si="72"/>
        <v/>
      </c>
      <c r="AQ683" s="130" t="str">
        <f t="shared" si="67"/>
        <v/>
      </c>
      <c r="AR683" s="150">
        <f t="shared" si="68"/>
        <v>0</v>
      </c>
      <c r="AS683" s="150" t="str">
        <f t="shared" si="69"/>
        <v/>
      </c>
      <c r="AT683" s="150" t="str">
        <f t="shared" si="70"/>
        <v/>
      </c>
      <c r="AU683" s="150"/>
      <c r="AV683" s="150"/>
      <c r="AW683" s="150"/>
      <c r="AX683" s="150"/>
      <c r="AY683" s="150"/>
      <c r="AZ683" s="150"/>
      <c r="BA683" s="150"/>
      <c r="BB683" s="131"/>
      <c r="BC683" s="132"/>
      <c r="BD683" s="131"/>
      <c r="BE683" s="153"/>
      <c r="BF683" s="154"/>
      <c r="BG683" s="155"/>
      <c r="BH683" s="155"/>
      <c r="BI683" s="156"/>
      <c r="BJ683" s="156"/>
      <c r="BK683" s="133"/>
      <c r="BM683" s="134">
        <v>91</v>
      </c>
      <c r="BN683" s="157">
        <f t="shared" si="74"/>
        <v>0.57600000000000007</v>
      </c>
      <c r="BO683" s="158">
        <f t="shared" si="75"/>
        <v>0.99911788982751426</v>
      </c>
      <c r="BP683" s="159">
        <f t="shared" si="76"/>
        <v>3.2531474860375553E-5</v>
      </c>
      <c r="BQ683" s="160" t="str">
        <f t="shared" si="77"/>
        <v/>
      </c>
      <c r="BR683" s="160" t="str">
        <f t="shared" si="73"/>
        <v/>
      </c>
    </row>
    <row r="684" spans="11:70" ht="20.100000000000001" customHeight="1" x14ac:dyDescent="0.25">
      <c r="K684" s="134">
        <v>115</v>
      </c>
      <c r="L684" s="130">
        <f t="shared" si="55"/>
        <v>-335.74365100923922</v>
      </c>
      <c r="M684" s="149">
        <f t="shared" si="56"/>
        <v>7.9928774515643516E-6</v>
      </c>
      <c r="N684" s="149">
        <f t="shared" si="57"/>
        <v>2.0006351600732056E-4</v>
      </c>
      <c r="O684" s="130">
        <f t="shared" si="58"/>
        <v>7.9928774515643516E-6</v>
      </c>
      <c r="P684" s="130" t="str">
        <f t="shared" si="59"/>
        <v/>
      </c>
      <c r="Q684" s="130" t="str">
        <f t="shared" si="60"/>
        <v/>
      </c>
      <c r="R684" s="130">
        <f t="shared" si="61"/>
        <v>1.016896906089666E-16</v>
      </c>
      <c r="S684" s="130" t="str">
        <f t="shared" si="62"/>
        <v/>
      </c>
      <c r="T684" s="130" t="str">
        <f t="shared" si="63"/>
        <v/>
      </c>
      <c r="X684" s="134"/>
      <c r="Z684" s="149"/>
      <c r="AA684" s="149"/>
      <c r="AE684" s="151"/>
      <c r="AF684" s="150"/>
      <c r="AK684" s="134">
        <v>115</v>
      </c>
      <c r="AL684" s="130">
        <f t="shared" si="64"/>
        <v>-3.54</v>
      </c>
      <c r="AM684" s="149">
        <f t="shared" si="65"/>
        <v>7.580671914287103E-4</v>
      </c>
      <c r="AN684" s="149">
        <f t="shared" si="66"/>
        <v>2.0006351600732001E-4</v>
      </c>
      <c r="AO684" s="130">
        <f t="shared" si="71"/>
        <v>7.580671914287103E-4</v>
      </c>
      <c r="AP684" s="130" t="str">
        <f t="shared" si="72"/>
        <v/>
      </c>
      <c r="AQ684" s="130" t="str">
        <f t="shared" si="67"/>
        <v/>
      </c>
      <c r="AR684" s="150">
        <f t="shared" si="68"/>
        <v>0</v>
      </c>
      <c r="AS684" s="150" t="str">
        <f t="shared" si="69"/>
        <v/>
      </c>
      <c r="AT684" s="150" t="str">
        <f t="shared" si="70"/>
        <v/>
      </c>
      <c r="AU684" s="150"/>
      <c r="AV684" s="150"/>
      <c r="AW684" s="150"/>
      <c r="AX684" s="150"/>
      <c r="AY684" s="150"/>
      <c r="AZ684" s="150"/>
      <c r="BA684" s="150"/>
      <c r="BB684" s="131"/>
      <c r="BC684" s="132"/>
      <c r="BD684" s="131"/>
      <c r="BE684" s="153"/>
      <c r="BF684" s="154"/>
      <c r="BG684" s="155"/>
      <c r="BH684" s="155"/>
      <c r="BI684" s="156"/>
      <c r="BJ684" s="156"/>
      <c r="BK684" s="133"/>
      <c r="BM684" s="134">
        <v>92</v>
      </c>
      <c r="BN684" s="157">
        <f t="shared" si="74"/>
        <v>0.58240000000000003</v>
      </c>
      <c r="BO684" s="158">
        <f t="shared" si="75"/>
        <v>0.99908535835265389</v>
      </c>
      <c r="BP684" s="159">
        <f t="shared" si="76"/>
        <v>3.3330755111027344E-5</v>
      </c>
      <c r="BQ684" s="160" t="str">
        <f t="shared" si="77"/>
        <v/>
      </c>
      <c r="BR684" s="160" t="str">
        <f t="shared" si="73"/>
        <v/>
      </c>
    </row>
    <row r="685" spans="11:70" ht="20.100000000000001" customHeight="1" x14ac:dyDescent="0.25">
      <c r="K685" s="134">
        <v>116</v>
      </c>
      <c r="L685" s="130">
        <f t="shared" si="55"/>
        <v>-335.36427965216666</v>
      </c>
      <c r="M685" s="149">
        <f t="shared" si="56"/>
        <v>8.1067968455911777E-6</v>
      </c>
      <c r="N685" s="149">
        <f t="shared" si="57"/>
        <v>2.0311734675437893E-4</v>
      </c>
      <c r="O685" s="130">
        <f t="shared" si="58"/>
        <v>8.1067968455911777E-6</v>
      </c>
      <c r="P685" s="130" t="str">
        <f t="shared" si="59"/>
        <v/>
      </c>
      <c r="Q685" s="130" t="str">
        <f t="shared" si="60"/>
        <v/>
      </c>
      <c r="R685" s="130">
        <f t="shared" si="61"/>
        <v>1.0496143538739524E-16</v>
      </c>
      <c r="S685" s="130" t="str">
        <f t="shared" si="62"/>
        <v/>
      </c>
      <c r="T685" s="130" t="str">
        <f t="shared" si="63"/>
        <v/>
      </c>
      <c r="X685" s="134"/>
      <c r="Z685" s="149"/>
      <c r="AA685" s="149"/>
      <c r="AE685" s="151"/>
      <c r="AF685" s="150"/>
      <c r="AK685" s="134">
        <v>116</v>
      </c>
      <c r="AL685" s="130">
        <f t="shared" si="64"/>
        <v>-3.536</v>
      </c>
      <c r="AM685" s="149">
        <f t="shared" si="65"/>
        <v>7.6887163020592257E-4</v>
      </c>
      <c r="AN685" s="149">
        <f t="shared" si="66"/>
        <v>2.0311734675437893E-4</v>
      </c>
      <c r="AO685" s="130">
        <f t="shared" si="71"/>
        <v>7.6887163020592257E-4</v>
      </c>
      <c r="AP685" s="130" t="str">
        <f t="shared" si="72"/>
        <v/>
      </c>
      <c r="AQ685" s="130" t="str">
        <f t="shared" si="67"/>
        <v/>
      </c>
      <c r="AR685" s="150">
        <f t="shared" si="68"/>
        <v>0</v>
      </c>
      <c r="AS685" s="150" t="str">
        <f t="shared" si="69"/>
        <v/>
      </c>
      <c r="AT685" s="150" t="str">
        <f t="shared" si="70"/>
        <v/>
      </c>
      <c r="AU685" s="150"/>
      <c r="AV685" s="150"/>
      <c r="AW685" s="150"/>
      <c r="AX685" s="150"/>
      <c r="AY685" s="150"/>
      <c r="AZ685" s="150"/>
      <c r="BA685" s="150"/>
      <c r="BB685" s="131"/>
      <c r="BC685" s="132"/>
      <c r="BD685" s="131"/>
      <c r="BE685" s="153"/>
      <c r="BF685" s="154"/>
      <c r="BG685" s="155"/>
      <c r="BH685" s="155"/>
      <c r="BI685" s="156"/>
      <c r="BJ685" s="156"/>
      <c r="BK685" s="133"/>
      <c r="BM685" s="134">
        <v>93</v>
      </c>
      <c r="BN685" s="157">
        <f t="shared" si="74"/>
        <v>0.58879999999999999</v>
      </c>
      <c r="BO685" s="158">
        <f t="shared" si="75"/>
        <v>0.99905202759754286</v>
      </c>
      <c r="BP685" s="159">
        <f t="shared" si="76"/>
        <v>3.4139477263162021E-5</v>
      </c>
      <c r="BQ685" s="160" t="str">
        <f t="shared" si="77"/>
        <v/>
      </c>
      <c r="BR685" s="160" t="str">
        <f t="shared" si="73"/>
        <v/>
      </c>
    </row>
    <row r="686" spans="11:70" ht="20.100000000000001" customHeight="1" x14ac:dyDescent="0.25">
      <c r="K686" s="134">
        <v>117</v>
      </c>
      <c r="L686" s="130">
        <f t="shared" si="55"/>
        <v>-334.98490829509404</v>
      </c>
      <c r="M686" s="149">
        <f t="shared" si="56"/>
        <v>8.2222083323391105E-6</v>
      </c>
      <c r="N686" s="149">
        <f t="shared" si="57"/>
        <v>2.0621467773397647E-4</v>
      </c>
      <c r="O686" s="130">
        <f t="shared" si="58"/>
        <v>8.2222083323391105E-6</v>
      </c>
      <c r="P686" s="130" t="str">
        <f t="shared" si="59"/>
        <v/>
      </c>
      <c r="Q686" s="130" t="str">
        <f t="shared" si="60"/>
        <v/>
      </c>
      <c r="R686" s="130">
        <f t="shared" si="61"/>
        <v>1.0833671125924898E-16</v>
      </c>
      <c r="S686" s="130" t="str">
        <f t="shared" si="62"/>
        <v/>
      </c>
      <c r="T686" s="130" t="str">
        <f t="shared" si="63"/>
        <v/>
      </c>
      <c r="X686" s="134"/>
      <c r="Z686" s="149"/>
      <c r="AA686" s="149"/>
      <c r="AE686" s="151"/>
      <c r="AF686" s="150"/>
      <c r="AK686" s="134">
        <v>117</v>
      </c>
      <c r="AL686" s="130">
        <f t="shared" si="64"/>
        <v>-3.532</v>
      </c>
      <c r="AM686" s="149">
        <f t="shared" si="65"/>
        <v>7.7981758329325466E-4</v>
      </c>
      <c r="AN686" s="149">
        <f t="shared" si="66"/>
        <v>2.0621467773397647E-4</v>
      </c>
      <c r="AO686" s="130">
        <f t="shared" si="71"/>
        <v>7.7981758329325466E-4</v>
      </c>
      <c r="AP686" s="130" t="str">
        <f t="shared" si="72"/>
        <v/>
      </c>
      <c r="AQ686" s="130" t="str">
        <f t="shared" si="67"/>
        <v/>
      </c>
      <c r="AR686" s="150">
        <f t="shared" si="68"/>
        <v>0</v>
      </c>
      <c r="AS686" s="150" t="str">
        <f t="shared" si="69"/>
        <v/>
      </c>
      <c r="AT686" s="150" t="str">
        <f t="shared" si="70"/>
        <v/>
      </c>
      <c r="AU686" s="150"/>
      <c r="AV686" s="150"/>
      <c r="AW686" s="150"/>
      <c r="AX686" s="150"/>
      <c r="AY686" s="150"/>
      <c r="AZ686" s="150"/>
      <c r="BA686" s="150"/>
      <c r="BB686" s="131"/>
      <c r="BC686" s="132"/>
      <c r="BD686" s="131"/>
      <c r="BE686" s="153"/>
      <c r="BF686" s="154"/>
      <c r="BG686" s="155"/>
      <c r="BH686" s="155"/>
      <c r="BI686" s="156"/>
      <c r="BJ686" s="156"/>
      <c r="BK686" s="133"/>
      <c r="BM686" s="134">
        <v>94</v>
      </c>
      <c r="BN686" s="157">
        <f t="shared" si="74"/>
        <v>0.59519999999999995</v>
      </c>
      <c r="BO686" s="158">
        <f t="shared" si="75"/>
        <v>0.9990178881202797</v>
      </c>
      <c r="BP686" s="159">
        <f t="shared" si="76"/>
        <v>3.4957606122154594E-5</v>
      </c>
      <c r="BQ686" s="160" t="str">
        <f t="shared" si="77"/>
        <v/>
      </c>
      <c r="BR686" s="160" t="str">
        <f t="shared" si="73"/>
        <v/>
      </c>
    </row>
    <row r="687" spans="11:70" ht="20.100000000000001" customHeight="1" x14ac:dyDescent="0.25">
      <c r="K687" s="134">
        <v>118</v>
      </c>
      <c r="L687" s="130">
        <f t="shared" si="55"/>
        <v>-334.60553693802149</v>
      </c>
      <c r="M687" s="149">
        <f t="shared" si="56"/>
        <v>8.3391294343891127E-6</v>
      </c>
      <c r="N687" s="149">
        <f t="shared" si="57"/>
        <v>2.0935607832158333E-4</v>
      </c>
      <c r="O687" s="130">
        <f t="shared" si="58"/>
        <v>8.3391294343891127E-6</v>
      </c>
      <c r="P687" s="130" t="str">
        <f t="shared" si="59"/>
        <v/>
      </c>
      <c r="Q687" s="130" t="str">
        <f t="shared" si="60"/>
        <v/>
      </c>
      <c r="R687" s="130">
        <f t="shared" si="61"/>
        <v>1.1181873775988349E-16</v>
      </c>
      <c r="S687" s="130" t="str">
        <f t="shared" si="62"/>
        <v/>
      </c>
      <c r="T687" s="130" t="str">
        <f t="shared" si="63"/>
        <v/>
      </c>
      <c r="X687" s="134"/>
      <c r="Z687" s="149"/>
      <c r="AA687" s="149"/>
      <c r="AE687" s="151"/>
      <c r="AF687" s="150"/>
      <c r="AK687" s="134">
        <v>118</v>
      </c>
      <c r="AL687" s="130">
        <f t="shared" si="64"/>
        <v>-3.528</v>
      </c>
      <c r="AM687" s="149">
        <f t="shared" si="65"/>
        <v>7.9090671258203761E-4</v>
      </c>
      <c r="AN687" s="149">
        <f t="shared" si="66"/>
        <v>2.0935607832158333E-4</v>
      </c>
      <c r="AO687" s="130">
        <f t="shared" si="71"/>
        <v>7.9090671258203761E-4</v>
      </c>
      <c r="AP687" s="130" t="str">
        <f t="shared" si="72"/>
        <v/>
      </c>
      <c r="AQ687" s="130" t="str">
        <f t="shared" si="67"/>
        <v/>
      </c>
      <c r="AR687" s="150">
        <f t="shared" si="68"/>
        <v>0</v>
      </c>
      <c r="AS687" s="150" t="str">
        <f t="shared" si="69"/>
        <v/>
      </c>
      <c r="AT687" s="150" t="str">
        <f t="shared" si="70"/>
        <v/>
      </c>
      <c r="AU687" s="150"/>
      <c r="AV687" s="150"/>
      <c r="AW687" s="150"/>
      <c r="AX687" s="150"/>
      <c r="AY687" s="150"/>
      <c r="AZ687" s="150"/>
      <c r="BA687" s="150"/>
      <c r="BB687" s="131"/>
      <c r="BC687" s="132"/>
      <c r="BD687" s="131"/>
      <c r="BE687" s="153"/>
      <c r="BF687" s="154"/>
      <c r="BG687" s="155"/>
      <c r="BH687" s="155"/>
      <c r="BI687" s="156"/>
      <c r="BJ687" s="156"/>
      <c r="BK687" s="133"/>
      <c r="BM687" s="134">
        <v>95</v>
      </c>
      <c r="BN687" s="157">
        <f t="shared" si="74"/>
        <v>0.60159999999999991</v>
      </c>
      <c r="BO687" s="158">
        <f t="shared" si="75"/>
        <v>0.99898293051415754</v>
      </c>
      <c r="BP687" s="159">
        <f t="shared" si="76"/>
        <v>3.5785105823471497E-5</v>
      </c>
      <c r="BQ687" s="160" t="str">
        <f t="shared" si="77"/>
        <v/>
      </c>
      <c r="BR687" s="160" t="str">
        <f t="shared" si="73"/>
        <v/>
      </c>
    </row>
    <row r="688" spans="11:70" ht="20.100000000000001" customHeight="1" x14ac:dyDescent="0.25">
      <c r="K688" s="134">
        <v>119</v>
      </c>
      <c r="L688" s="130">
        <f t="shared" si="55"/>
        <v>-334.22616558094887</v>
      </c>
      <c r="M688" s="149">
        <f t="shared" si="56"/>
        <v>8.4575778506620994E-6</v>
      </c>
      <c r="N688" s="149">
        <f t="shared" si="57"/>
        <v>2.1254212457364041E-4</v>
      </c>
      <c r="O688" s="130">
        <f t="shared" si="58"/>
        <v>8.4575778506620994E-6</v>
      </c>
      <c r="P688" s="130" t="str">
        <f t="shared" si="59"/>
        <v/>
      </c>
      <c r="Q688" s="130" t="str">
        <f t="shared" si="60"/>
        <v/>
      </c>
      <c r="R688" s="130">
        <f t="shared" si="61"/>
        <v>1.1541083272328647E-16</v>
      </c>
      <c r="S688" s="130" t="str">
        <f t="shared" si="62"/>
        <v/>
      </c>
      <c r="T688" s="130" t="str">
        <f t="shared" si="63"/>
        <v/>
      </c>
      <c r="X688" s="134"/>
      <c r="Z688" s="149"/>
      <c r="AA688" s="149"/>
      <c r="AE688" s="151"/>
      <c r="AF688" s="150"/>
      <c r="AK688" s="134">
        <v>119</v>
      </c>
      <c r="AL688" s="130">
        <f t="shared" si="64"/>
        <v>-3.524</v>
      </c>
      <c r="AM688" s="149">
        <f t="shared" si="65"/>
        <v>8.0214069668818296E-4</v>
      </c>
      <c r="AN688" s="149">
        <f t="shared" si="66"/>
        <v>2.1254212457364041E-4</v>
      </c>
      <c r="AO688" s="130">
        <f t="shared" si="71"/>
        <v>8.0214069668818296E-4</v>
      </c>
      <c r="AP688" s="130" t="str">
        <f t="shared" si="72"/>
        <v/>
      </c>
      <c r="AQ688" s="130" t="str">
        <f t="shared" si="67"/>
        <v/>
      </c>
      <c r="AR688" s="150">
        <f t="shared" si="68"/>
        <v>0</v>
      </c>
      <c r="AS688" s="150" t="str">
        <f t="shared" si="69"/>
        <v/>
      </c>
      <c r="AT688" s="150" t="str">
        <f t="shared" si="70"/>
        <v/>
      </c>
      <c r="AU688" s="150"/>
      <c r="AV688" s="150"/>
      <c r="AW688" s="150"/>
      <c r="AX688" s="150"/>
      <c r="AY688" s="150"/>
      <c r="AZ688" s="150"/>
      <c r="BA688" s="150"/>
      <c r="BB688" s="131"/>
      <c r="BC688" s="132"/>
      <c r="BD688" s="131"/>
      <c r="BE688" s="153"/>
      <c r="BF688" s="154"/>
      <c r="BG688" s="155"/>
      <c r="BH688" s="155"/>
      <c r="BI688" s="156"/>
      <c r="BJ688" s="156"/>
      <c r="BK688" s="133"/>
      <c r="BM688" s="134">
        <v>96</v>
      </c>
      <c r="BN688" s="157">
        <f t="shared" si="74"/>
        <v>0.60799999999999987</v>
      </c>
      <c r="BO688" s="158">
        <f t="shared" si="75"/>
        <v>0.99894714540833407</v>
      </c>
      <c r="BP688" s="159">
        <f t="shared" si="76"/>
        <v>3.6621939848435758E-5</v>
      </c>
      <c r="BQ688" s="160" t="str">
        <f t="shared" si="77"/>
        <v/>
      </c>
      <c r="BR688" s="160" t="str">
        <f t="shared" si="73"/>
        <v/>
      </c>
    </row>
    <row r="689" spans="11:70" ht="20.100000000000001" customHeight="1" x14ac:dyDescent="0.25">
      <c r="K689" s="134">
        <v>120</v>
      </c>
      <c r="L689" s="130">
        <f t="shared" si="55"/>
        <v>-333.84679422387632</v>
      </c>
      <c r="M689" s="149">
        <f t="shared" si="56"/>
        <v>8.5775714577856645E-6</v>
      </c>
      <c r="N689" s="149">
        <f t="shared" si="57"/>
        <v>2.1577339929471738E-4</v>
      </c>
      <c r="O689" s="130">
        <f t="shared" si="58"/>
        <v>8.5775714577856645E-6</v>
      </c>
      <c r="P689" s="130" t="str">
        <f t="shared" si="59"/>
        <v/>
      </c>
      <c r="Q689" s="130" t="str">
        <f t="shared" si="60"/>
        <v/>
      </c>
      <c r="R689" s="130">
        <f t="shared" si="61"/>
        <v>1.1911641522572052E-16</v>
      </c>
      <c r="S689" s="130" t="str">
        <f t="shared" si="62"/>
        <v/>
      </c>
      <c r="T689" s="130" t="str">
        <f t="shared" si="63"/>
        <v/>
      </c>
      <c r="X689" s="134"/>
      <c r="Z689" s="149"/>
      <c r="AA689" s="149"/>
      <c r="AE689" s="151"/>
      <c r="AF689" s="150"/>
      <c r="AK689" s="134">
        <v>120</v>
      </c>
      <c r="AL689" s="130">
        <f t="shared" si="64"/>
        <v>-3.52</v>
      </c>
      <c r="AM689" s="149">
        <f t="shared" si="65"/>
        <v>8.1352123108180841E-4</v>
      </c>
      <c r="AN689" s="149">
        <f t="shared" si="66"/>
        <v>2.1577339929471738E-4</v>
      </c>
      <c r="AO689" s="130">
        <f t="shared" si="71"/>
        <v>8.1352123108180841E-4</v>
      </c>
      <c r="AP689" s="130" t="str">
        <f t="shared" si="72"/>
        <v/>
      </c>
      <c r="AQ689" s="130" t="str">
        <f t="shared" si="67"/>
        <v/>
      </c>
      <c r="AR689" s="150">
        <f t="shared" si="68"/>
        <v>0</v>
      </c>
      <c r="AS689" s="150" t="str">
        <f t="shared" si="69"/>
        <v/>
      </c>
      <c r="AT689" s="150" t="str">
        <f t="shared" si="70"/>
        <v/>
      </c>
      <c r="AU689" s="150"/>
      <c r="AV689" s="150"/>
      <c r="AW689" s="150"/>
      <c r="AX689" s="150"/>
      <c r="AY689" s="150"/>
      <c r="AZ689" s="150"/>
      <c r="BA689" s="150"/>
      <c r="BB689" s="131"/>
      <c r="BC689" s="132"/>
      <c r="BD689" s="131"/>
      <c r="BE689" s="153"/>
      <c r="BF689" s="154"/>
      <c r="BG689" s="155"/>
      <c r="BH689" s="155"/>
      <c r="BI689" s="156"/>
      <c r="BJ689" s="156"/>
      <c r="BK689" s="133"/>
      <c r="BM689" s="134">
        <v>97</v>
      </c>
      <c r="BN689" s="157">
        <f t="shared" si="74"/>
        <v>0.61439999999999984</v>
      </c>
      <c r="BO689" s="158">
        <f t="shared" si="75"/>
        <v>0.99891052346848563</v>
      </c>
      <c r="BP689" s="159">
        <f t="shared" si="76"/>
        <v>3.7468071044322038E-5</v>
      </c>
      <c r="BQ689" s="160" t="str">
        <f t="shared" si="77"/>
        <v/>
      </c>
      <c r="BR689" s="160" t="str">
        <f t="shared" si="73"/>
        <v/>
      </c>
    </row>
    <row r="690" spans="11:70" ht="20.100000000000001" customHeight="1" x14ac:dyDescent="0.25">
      <c r="K690" s="134">
        <v>121</v>
      </c>
      <c r="L690" s="130">
        <f t="shared" si="55"/>
        <v>-333.4674228668037</v>
      </c>
      <c r="M690" s="149">
        <f t="shared" si="56"/>
        <v>8.6991283114660623E-6</v>
      </c>
      <c r="N690" s="149">
        <f t="shared" si="57"/>
        <v>2.1905049210519021E-4</v>
      </c>
      <c r="O690" s="130">
        <f t="shared" si="58"/>
        <v>8.6991283114660623E-6</v>
      </c>
      <c r="P690" s="130" t="str">
        <f t="shared" si="59"/>
        <v/>
      </c>
      <c r="Q690" s="130" t="str">
        <f t="shared" si="60"/>
        <v/>
      </c>
      <c r="R690" s="130">
        <f t="shared" si="61"/>
        <v>1.2293900861572844E-16</v>
      </c>
      <c r="S690" s="130" t="str">
        <f t="shared" si="62"/>
        <v/>
      </c>
      <c r="T690" s="130" t="str">
        <f t="shared" si="63"/>
        <v/>
      </c>
      <c r="X690" s="134"/>
      <c r="Z690" s="149"/>
      <c r="AA690" s="149"/>
      <c r="AE690" s="151"/>
      <c r="AF690" s="150"/>
      <c r="AK690" s="134">
        <v>121</v>
      </c>
      <c r="AL690" s="130">
        <f t="shared" si="64"/>
        <v>-3.516</v>
      </c>
      <c r="AM690" s="149">
        <f t="shared" si="65"/>
        <v>8.2505002821736E-4</v>
      </c>
      <c r="AN690" s="149">
        <f t="shared" si="66"/>
        <v>2.1905049210519021E-4</v>
      </c>
      <c r="AO690" s="130">
        <f t="shared" si="71"/>
        <v>8.2505002821736E-4</v>
      </c>
      <c r="AP690" s="130" t="str">
        <f t="shared" si="72"/>
        <v/>
      </c>
      <c r="AQ690" s="130" t="str">
        <f t="shared" si="67"/>
        <v/>
      </c>
      <c r="AR690" s="150">
        <f t="shared" si="68"/>
        <v>0</v>
      </c>
      <c r="AS690" s="150" t="str">
        <f t="shared" si="69"/>
        <v/>
      </c>
      <c r="AT690" s="150" t="str">
        <f t="shared" si="70"/>
        <v/>
      </c>
      <c r="AU690" s="150"/>
      <c r="AV690" s="150"/>
      <c r="AW690" s="150"/>
      <c r="AX690" s="150"/>
      <c r="AY690" s="150"/>
      <c r="AZ690" s="150"/>
      <c r="BA690" s="150"/>
      <c r="BB690" s="131"/>
      <c r="BC690" s="132"/>
      <c r="BD690" s="131"/>
      <c r="BE690" s="153"/>
      <c r="BF690" s="154"/>
      <c r="BG690" s="155"/>
      <c r="BH690" s="155"/>
      <c r="BI690" s="156"/>
      <c r="BJ690" s="156"/>
      <c r="BK690" s="133"/>
      <c r="BM690" s="134">
        <v>98</v>
      </c>
      <c r="BN690" s="157">
        <f t="shared" si="74"/>
        <v>0.6207999999999998</v>
      </c>
      <c r="BO690" s="158">
        <f t="shared" si="75"/>
        <v>0.99887305539744131</v>
      </c>
      <c r="BP690" s="159">
        <f t="shared" si="76"/>
        <v>3.8323461638900547E-5</v>
      </c>
      <c r="BQ690" s="160" t="str">
        <f t="shared" si="77"/>
        <v/>
      </c>
      <c r="BR690" s="160" t="str">
        <f t="shared" si="73"/>
        <v/>
      </c>
    </row>
    <row r="691" spans="11:70" ht="20.100000000000001" customHeight="1" x14ac:dyDescent="0.25">
      <c r="K691" s="134">
        <v>122</v>
      </c>
      <c r="L691" s="130">
        <f t="shared" si="55"/>
        <v>-333.08805150973114</v>
      </c>
      <c r="M691" s="149">
        <f t="shared" si="56"/>
        <v>8.8222666478651697E-6</v>
      </c>
      <c r="N691" s="149">
        <f t="shared" si="57"/>
        <v>2.2237399950943791E-4</v>
      </c>
      <c r="O691" s="130">
        <f t="shared" si="58"/>
        <v>8.8222666478651697E-6</v>
      </c>
      <c r="P691" s="130" t="str">
        <f t="shared" si="59"/>
        <v/>
      </c>
      <c r="Q691" s="130" t="str">
        <f t="shared" si="60"/>
        <v/>
      </c>
      <c r="R691" s="130">
        <f t="shared" si="61"/>
        <v>1.2688224363296439E-16</v>
      </c>
      <c r="S691" s="130" t="str">
        <f t="shared" si="62"/>
        <v/>
      </c>
      <c r="T691" s="130" t="str">
        <f t="shared" si="63"/>
        <v/>
      </c>
      <c r="X691" s="134"/>
      <c r="Z691" s="149"/>
      <c r="AA691" s="149"/>
      <c r="AE691" s="151"/>
      <c r="AF691" s="150"/>
      <c r="AK691" s="134">
        <v>122</v>
      </c>
      <c r="AL691" s="130">
        <f t="shared" si="64"/>
        <v>-3.512</v>
      </c>
      <c r="AM691" s="149">
        <f t="shared" si="65"/>
        <v>8.3672881766420752E-4</v>
      </c>
      <c r="AN691" s="149">
        <f t="shared" si="66"/>
        <v>2.2237399950943791E-4</v>
      </c>
      <c r="AO691" s="130">
        <f t="shared" si="71"/>
        <v>8.3672881766420752E-4</v>
      </c>
      <c r="AP691" s="130" t="str">
        <f t="shared" si="72"/>
        <v/>
      </c>
      <c r="AQ691" s="130" t="str">
        <f t="shared" si="67"/>
        <v/>
      </c>
      <c r="AR691" s="150">
        <f t="shared" si="68"/>
        <v>0</v>
      </c>
      <c r="AS691" s="150" t="str">
        <f t="shared" si="69"/>
        <v/>
      </c>
      <c r="AT691" s="150" t="str">
        <f t="shared" si="70"/>
        <v/>
      </c>
      <c r="AU691" s="150"/>
      <c r="AV691" s="150"/>
      <c r="AW691" s="150"/>
      <c r="AX691" s="150"/>
      <c r="AY691" s="150"/>
      <c r="AZ691" s="150"/>
      <c r="BA691" s="150"/>
      <c r="BB691" s="131"/>
      <c r="BC691" s="132"/>
      <c r="BD691" s="131"/>
      <c r="BE691" s="153"/>
      <c r="BF691" s="154"/>
      <c r="BG691" s="155"/>
      <c r="BH691" s="155"/>
      <c r="BI691" s="156"/>
      <c r="BJ691" s="156"/>
      <c r="BK691" s="133"/>
      <c r="BM691" s="134">
        <v>99</v>
      </c>
      <c r="BN691" s="157">
        <f t="shared" si="74"/>
        <v>0.62719999999999976</v>
      </c>
      <c r="BO691" s="158">
        <f t="shared" si="75"/>
        <v>0.99883473193580241</v>
      </c>
      <c r="BP691" s="159">
        <f t="shared" si="76"/>
        <v>3.9188073257867551E-5</v>
      </c>
      <c r="BQ691" s="160" t="str">
        <f t="shared" si="77"/>
        <v/>
      </c>
      <c r="BR691" s="160" t="str">
        <f t="shared" si="73"/>
        <v/>
      </c>
    </row>
    <row r="692" spans="11:70" ht="20.100000000000001" customHeight="1" x14ac:dyDescent="0.25">
      <c r="K692" s="134">
        <v>123</v>
      </c>
      <c r="L692" s="130">
        <f t="shared" si="55"/>
        <v>-332.70868015265853</v>
      </c>
      <c r="M692" s="149">
        <f t="shared" si="56"/>
        <v>8.9470048849824223E-6</v>
      </c>
      <c r="N692" s="149">
        <f t="shared" si="57"/>
        <v>2.257445249645668E-4</v>
      </c>
      <c r="O692" s="130">
        <f t="shared" si="58"/>
        <v>8.9470048849824223E-6</v>
      </c>
      <c r="P692" s="130" t="str">
        <f t="shared" si="59"/>
        <v/>
      </c>
      <c r="Q692" s="130" t="str">
        <f t="shared" si="60"/>
        <v/>
      </c>
      <c r="R692" s="130">
        <f t="shared" si="61"/>
        <v>1.3094986161842202E-16</v>
      </c>
      <c r="S692" s="130" t="str">
        <f t="shared" si="62"/>
        <v/>
      </c>
      <c r="T692" s="130" t="str">
        <f t="shared" si="63"/>
        <v/>
      </c>
      <c r="X692" s="134"/>
      <c r="Z692" s="149"/>
      <c r="AA692" s="149"/>
      <c r="AE692" s="151"/>
      <c r="AF692" s="150"/>
      <c r="AK692" s="134">
        <v>123</v>
      </c>
      <c r="AL692" s="130">
        <f t="shared" si="64"/>
        <v>-3.508</v>
      </c>
      <c r="AM692" s="149">
        <f t="shared" si="65"/>
        <v>8.4855934623771106E-4</v>
      </c>
      <c r="AN692" s="149">
        <f t="shared" si="66"/>
        <v>2.257445249645668E-4</v>
      </c>
      <c r="AO692" s="130">
        <f t="shared" si="71"/>
        <v>8.4855934623771106E-4</v>
      </c>
      <c r="AP692" s="130" t="str">
        <f t="shared" si="72"/>
        <v/>
      </c>
      <c r="AQ692" s="130" t="str">
        <f t="shared" si="67"/>
        <v/>
      </c>
      <c r="AR692" s="150">
        <f t="shared" si="68"/>
        <v>0</v>
      </c>
      <c r="AS692" s="150" t="str">
        <f t="shared" si="69"/>
        <v/>
      </c>
      <c r="AT692" s="150" t="str">
        <f t="shared" si="70"/>
        <v/>
      </c>
      <c r="AU692" s="150"/>
      <c r="AV692" s="150"/>
      <c r="AW692" s="150"/>
      <c r="AX692" s="150"/>
      <c r="AY692" s="150"/>
      <c r="AZ692" s="150"/>
      <c r="BA692" s="150"/>
      <c r="BB692" s="131"/>
      <c r="BC692" s="132"/>
      <c r="BD692" s="131"/>
      <c r="BE692" s="153"/>
      <c r="BF692" s="154"/>
      <c r="BG692" s="155"/>
      <c r="BH692" s="155"/>
      <c r="BI692" s="156"/>
      <c r="BJ692" s="156"/>
      <c r="BK692" s="133"/>
      <c r="BM692" s="134">
        <v>100</v>
      </c>
      <c r="BN692" s="157">
        <f t="shared" si="74"/>
        <v>0.63359999999999972</v>
      </c>
      <c r="BO692" s="158">
        <f t="shared" si="75"/>
        <v>0.99879554386254454</v>
      </c>
      <c r="BP692" s="159">
        <f t="shared" si="76"/>
        <v>4.0061866941720758E-5</v>
      </c>
      <c r="BQ692" s="160" t="str">
        <f t="shared" si="77"/>
        <v/>
      </c>
      <c r="BR692" s="160" t="str">
        <f t="shared" si="73"/>
        <v/>
      </c>
    </row>
    <row r="693" spans="11:70" ht="20.100000000000001" customHeight="1" x14ac:dyDescent="0.25">
      <c r="K693" s="134">
        <v>124</v>
      </c>
      <c r="L693" s="130">
        <f t="shared" si="55"/>
        <v>-332.32930879558597</v>
      </c>
      <c r="M693" s="149">
        <f t="shared" si="56"/>
        <v>9.073361624041707E-6</v>
      </c>
      <c r="N693" s="149">
        <f t="shared" si="57"/>
        <v>2.2916267894965438E-4</v>
      </c>
      <c r="O693" s="130">
        <f t="shared" si="58"/>
        <v>9.073361624041707E-6</v>
      </c>
      <c r="P693" s="130" t="str">
        <f t="shared" si="59"/>
        <v/>
      </c>
      <c r="Q693" s="130" t="str">
        <f t="shared" si="60"/>
        <v/>
      </c>
      <c r="R693" s="130">
        <f t="shared" si="61"/>
        <v>1.3514571781865649E-16</v>
      </c>
      <c r="S693" s="130" t="str">
        <f t="shared" si="62"/>
        <v/>
      </c>
      <c r="T693" s="130" t="str">
        <f t="shared" si="63"/>
        <v/>
      </c>
      <c r="X693" s="134"/>
      <c r="Z693" s="149"/>
      <c r="AA693" s="149"/>
      <c r="AE693" s="151"/>
      <c r="AF693" s="150"/>
      <c r="AK693" s="134">
        <v>124</v>
      </c>
      <c r="AL693" s="130">
        <f t="shared" si="64"/>
        <v>-3.504</v>
      </c>
      <c r="AM693" s="149">
        <f t="shared" si="65"/>
        <v>8.605433781307579E-4</v>
      </c>
      <c r="AN693" s="149">
        <f t="shared" si="66"/>
        <v>2.2916267894965438E-4</v>
      </c>
      <c r="AO693" s="130">
        <f t="shared" si="71"/>
        <v>8.605433781307579E-4</v>
      </c>
      <c r="AP693" s="130" t="str">
        <f t="shared" si="72"/>
        <v/>
      </c>
      <c r="AQ693" s="130" t="str">
        <f t="shared" si="67"/>
        <v/>
      </c>
      <c r="AR693" s="150">
        <f t="shared" si="68"/>
        <v>0</v>
      </c>
      <c r="AS693" s="150" t="str">
        <f t="shared" si="69"/>
        <v/>
      </c>
      <c r="AT693" s="150" t="str">
        <f t="shared" si="70"/>
        <v/>
      </c>
      <c r="AU693" s="150"/>
      <c r="AV693" s="150"/>
      <c r="AW693" s="150"/>
      <c r="AX693" s="150"/>
      <c r="AY693" s="150"/>
      <c r="AZ693" s="150"/>
      <c r="BA693" s="150"/>
      <c r="BB693" s="131"/>
      <c r="BC693" s="132"/>
      <c r="BD693" s="131"/>
      <c r="BE693" s="153"/>
      <c r="BF693" s="154"/>
      <c r="BG693" s="155"/>
      <c r="BH693" s="155"/>
      <c r="BI693" s="156"/>
      <c r="BJ693" s="156"/>
      <c r="BK693" s="133"/>
      <c r="BM693" s="134">
        <v>101</v>
      </c>
      <c r="BN693" s="157">
        <f t="shared" si="74"/>
        <v>0.63999999999999968</v>
      </c>
      <c r="BO693" s="158">
        <f t="shared" si="75"/>
        <v>0.99875548199560282</v>
      </c>
      <c r="BP693" s="159">
        <f t="shared" si="76"/>
        <v>4.0944803159637111E-5</v>
      </c>
      <c r="BQ693" s="160" t="str">
        <f t="shared" si="77"/>
        <v/>
      </c>
      <c r="BR693" s="160" t="str">
        <f t="shared" si="73"/>
        <v/>
      </c>
    </row>
    <row r="694" spans="11:70" ht="20.100000000000001" customHeight="1" x14ac:dyDescent="0.25">
      <c r="K694" s="134">
        <v>125</v>
      </c>
      <c r="L694" s="130">
        <f t="shared" si="55"/>
        <v>-331.94993743851336</v>
      </c>
      <c r="M694" s="149">
        <f t="shared" si="56"/>
        <v>9.2013556508831118E-6</v>
      </c>
      <c r="N694" s="149">
        <f t="shared" si="57"/>
        <v>2.3262907903552504E-4</v>
      </c>
      <c r="O694" s="130">
        <f t="shared" si="58"/>
        <v>9.2013556508831118E-6</v>
      </c>
      <c r="P694" s="130" t="str">
        <f t="shared" si="59"/>
        <v/>
      </c>
      <c r="Q694" s="130" t="str">
        <f t="shared" si="60"/>
        <v/>
      </c>
      <c r="R694" s="130">
        <f t="shared" si="61"/>
        <v>1.3947378478670957E-16</v>
      </c>
      <c r="S694" s="130" t="str">
        <f t="shared" si="62"/>
        <v/>
      </c>
      <c r="T694" s="130" t="str">
        <f t="shared" si="63"/>
        <v/>
      </c>
      <c r="X694" s="134"/>
      <c r="Z694" s="149"/>
      <c r="AA694" s="149"/>
      <c r="AE694" s="151"/>
      <c r="AF694" s="150"/>
      <c r="AK694" s="134">
        <v>125</v>
      </c>
      <c r="AL694" s="130">
        <f t="shared" si="64"/>
        <v>-3.5</v>
      </c>
      <c r="AM694" s="149">
        <f t="shared" si="65"/>
        <v>8.7268269504576015E-4</v>
      </c>
      <c r="AN694" s="149">
        <f t="shared" si="66"/>
        <v>2.3262907903552504E-4</v>
      </c>
      <c r="AO694" s="130">
        <f t="shared" si="71"/>
        <v>8.7268269504576015E-4</v>
      </c>
      <c r="AP694" s="130" t="str">
        <f t="shared" si="72"/>
        <v/>
      </c>
      <c r="AQ694" s="130" t="str">
        <f t="shared" si="67"/>
        <v/>
      </c>
      <c r="AR694" s="150">
        <f t="shared" si="68"/>
        <v>0</v>
      </c>
      <c r="AS694" s="150" t="str">
        <f t="shared" si="69"/>
        <v/>
      </c>
      <c r="AT694" s="150" t="str">
        <f t="shared" si="70"/>
        <v/>
      </c>
      <c r="AU694" s="150"/>
      <c r="AV694" s="150"/>
      <c r="AW694" s="150"/>
      <c r="AX694" s="150"/>
      <c r="AY694" s="150"/>
      <c r="AZ694" s="150"/>
      <c r="BA694" s="150"/>
      <c r="BB694" s="131"/>
      <c r="BC694" s="132"/>
      <c r="BD694" s="131"/>
      <c r="BE694" s="153"/>
      <c r="BF694" s="154"/>
      <c r="BG694" s="155"/>
      <c r="BH694" s="155"/>
      <c r="BI694" s="156"/>
      <c r="BJ694" s="156"/>
      <c r="BK694" s="133"/>
      <c r="BM694" s="134">
        <v>102</v>
      </c>
      <c r="BN694" s="157">
        <f t="shared" si="74"/>
        <v>0.64639999999999964</v>
      </c>
      <c r="BO694" s="158">
        <f t="shared" si="75"/>
        <v>0.99871453719244319</v>
      </c>
      <c r="BP694" s="159">
        <f t="shared" si="76"/>
        <v>4.1836841827347371E-5</v>
      </c>
      <c r="BQ694" s="160" t="str">
        <f t="shared" si="77"/>
        <v/>
      </c>
      <c r="BR694" s="160" t="str">
        <f t="shared" si="73"/>
        <v/>
      </c>
    </row>
    <row r="695" spans="11:70" ht="20.100000000000001" customHeight="1" x14ac:dyDescent="0.25">
      <c r="K695" s="134">
        <v>126</v>
      </c>
      <c r="L695" s="130">
        <f t="shared" si="55"/>
        <v>-331.5705660814408</v>
      </c>
      <c r="M695" s="149">
        <f t="shared" si="56"/>
        <v>9.3310059373594426E-6</v>
      </c>
      <c r="N695" s="149">
        <f t="shared" si="57"/>
        <v>2.3614434995505203E-4</v>
      </c>
      <c r="O695" s="130">
        <f t="shared" si="58"/>
        <v>9.3310059373594426E-6</v>
      </c>
      <c r="P695" s="130" t="str">
        <f t="shared" si="59"/>
        <v/>
      </c>
      <c r="Q695" s="130" t="str">
        <f t="shared" si="60"/>
        <v/>
      </c>
      <c r="R695" s="130">
        <f t="shared" si="61"/>
        <v>1.4393815588249171E-16</v>
      </c>
      <c r="S695" s="130" t="str">
        <f t="shared" si="62"/>
        <v/>
      </c>
      <c r="T695" s="130" t="str">
        <f t="shared" si="63"/>
        <v/>
      </c>
      <c r="X695" s="134"/>
      <c r="Z695" s="149"/>
      <c r="AA695" s="149"/>
      <c r="AE695" s="151"/>
      <c r="AF695" s="150"/>
      <c r="AK695" s="134">
        <v>126</v>
      </c>
      <c r="AL695" s="130">
        <f t="shared" si="64"/>
        <v>-3.496</v>
      </c>
      <c r="AM695" s="149">
        <f t="shared" si="65"/>
        <v>8.8497909632710562E-4</v>
      </c>
      <c r="AN695" s="149">
        <f t="shared" si="66"/>
        <v>2.3614434995505203E-4</v>
      </c>
      <c r="AO695" s="130">
        <f t="shared" si="71"/>
        <v>8.8497909632710562E-4</v>
      </c>
      <c r="AP695" s="130" t="str">
        <f t="shared" si="72"/>
        <v/>
      </c>
      <c r="AQ695" s="130" t="str">
        <f t="shared" si="67"/>
        <v/>
      </c>
      <c r="AR695" s="150">
        <f t="shared" si="68"/>
        <v>0</v>
      </c>
      <c r="AS695" s="150" t="str">
        <f t="shared" si="69"/>
        <v/>
      </c>
      <c r="AT695" s="150" t="str">
        <f t="shared" si="70"/>
        <v/>
      </c>
      <c r="AU695" s="150"/>
      <c r="AV695" s="150"/>
      <c r="AW695" s="150"/>
      <c r="AX695" s="150"/>
      <c r="AY695" s="150"/>
      <c r="AZ695" s="150"/>
      <c r="BA695" s="150"/>
      <c r="BB695" s="131"/>
      <c r="BC695" s="132"/>
      <c r="BD695" s="131"/>
      <c r="BE695" s="153"/>
      <c r="BF695" s="154"/>
      <c r="BG695" s="155"/>
      <c r="BH695" s="155"/>
      <c r="BI695" s="156"/>
      <c r="BJ695" s="156"/>
      <c r="BK695" s="133"/>
      <c r="BM695" s="134">
        <v>103</v>
      </c>
      <c r="BN695" s="157">
        <f t="shared" si="74"/>
        <v>0.6527999999999996</v>
      </c>
      <c r="BO695" s="158">
        <f t="shared" si="75"/>
        <v>0.99867270035061584</v>
      </c>
      <c r="BP695" s="159">
        <f t="shared" si="76"/>
        <v>4.2737942319903688E-5</v>
      </c>
      <c r="BQ695" s="160" t="str">
        <f t="shared" si="77"/>
        <v/>
      </c>
      <c r="BR695" s="160" t="str">
        <f t="shared" si="73"/>
        <v/>
      </c>
    </row>
    <row r="696" spans="11:70" ht="20.100000000000001" customHeight="1" x14ac:dyDescent="0.25">
      <c r="K696" s="134">
        <v>127</v>
      </c>
      <c r="L696" s="130">
        <f t="shared" si="55"/>
        <v>-331.19119472436819</v>
      </c>
      <c r="M696" s="149">
        <f t="shared" si="56"/>
        <v>9.4623316427375542E-6</v>
      </c>
      <c r="N696" s="149">
        <f t="shared" si="57"/>
        <v>2.3970912367399304E-4</v>
      </c>
      <c r="O696" s="130">
        <f t="shared" si="58"/>
        <v>9.4623316427375542E-6</v>
      </c>
      <c r="P696" s="130" t="str">
        <f t="shared" si="59"/>
        <v/>
      </c>
      <c r="Q696" s="130" t="str">
        <f t="shared" si="60"/>
        <v/>
      </c>
      <c r="R696" s="130">
        <f t="shared" si="61"/>
        <v>1.4854304887548281E-16</v>
      </c>
      <c r="S696" s="130" t="str">
        <f t="shared" si="62"/>
        <v/>
      </c>
      <c r="T696" s="130" t="str">
        <f t="shared" si="63"/>
        <v/>
      </c>
      <c r="X696" s="134"/>
      <c r="Z696" s="149"/>
      <c r="AA696" s="149"/>
      <c r="AE696" s="151"/>
      <c r="AF696" s="150"/>
      <c r="AK696" s="134">
        <v>127</v>
      </c>
      <c r="AL696" s="130">
        <f t="shared" si="64"/>
        <v>-3.492</v>
      </c>
      <c r="AM696" s="149">
        <f t="shared" si="65"/>
        <v>8.9743439909405621E-4</v>
      </c>
      <c r="AN696" s="149">
        <f t="shared" si="66"/>
        <v>2.3970912367399304E-4</v>
      </c>
      <c r="AO696" s="130">
        <f t="shared" si="71"/>
        <v>8.9743439909405621E-4</v>
      </c>
      <c r="AP696" s="130" t="str">
        <f t="shared" si="72"/>
        <v/>
      </c>
      <c r="AQ696" s="130" t="str">
        <f t="shared" si="67"/>
        <v/>
      </c>
      <c r="AR696" s="150">
        <f t="shared" si="68"/>
        <v>0</v>
      </c>
      <c r="AS696" s="150" t="str">
        <f t="shared" si="69"/>
        <v/>
      </c>
      <c r="AT696" s="150" t="str">
        <f t="shared" si="70"/>
        <v/>
      </c>
      <c r="AU696" s="150"/>
      <c r="AV696" s="150"/>
      <c r="AW696" s="150"/>
      <c r="AX696" s="150"/>
      <c r="AY696" s="150"/>
      <c r="AZ696" s="150"/>
      <c r="BA696" s="150"/>
      <c r="BB696" s="131"/>
      <c r="BC696" s="132"/>
      <c r="BD696" s="131"/>
      <c r="BE696" s="153"/>
      <c r="BF696" s="154"/>
      <c r="BG696" s="155"/>
      <c r="BH696" s="155"/>
      <c r="BI696" s="156"/>
      <c r="BJ696" s="156"/>
      <c r="BK696" s="133"/>
      <c r="BM696" s="134">
        <v>104</v>
      </c>
      <c r="BN696" s="157">
        <f t="shared" si="74"/>
        <v>0.65919999999999956</v>
      </c>
      <c r="BO696" s="158">
        <f t="shared" si="75"/>
        <v>0.99862996240829593</v>
      </c>
      <c r="BP696" s="159">
        <f t="shared" si="76"/>
        <v>4.36480634881109E-5</v>
      </c>
      <c r="BQ696" s="160" t="str">
        <f t="shared" si="77"/>
        <v/>
      </c>
      <c r="BR696" s="160" t="str">
        <f t="shared" si="73"/>
        <v/>
      </c>
    </row>
    <row r="697" spans="11:70" ht="20.100000000000001" customHeight="1" x14ac:dyDescent="0.25">
      <c r="K697" s="134">
        <v>128</v>
      </c>
      <c r="L697" s="130">
        <f t="shared" ref="L697:L760" si="78">L$563+(K697*L$566)</f>
        <v>-330.81182336729563</v>
      </c>
      <c r="M697" s="149">
        <f t="shared" ref="M697:M760" si="79">_xlfn.NORM.DIST(L697,L$560,L$561,0)</f>
        <v>9.5953521151040814E-6</v>
      </c>
      <c r="N697" s="149">
        <f t="shared" ref="N697:N760" si="80">_xlfn.NORM.DIST(L697,L$560,L$561,1)</f>
        <v>2.4332403946235293E-4</v>
      </c>
      <c r="O697" s="130">
        <f t="shared" ref="O697:O760" si="81">IF(OR(N697&lt;P$565,N697&gt;P$566),M697,"")</f>
        <v>9.5953521151040814E-6</v>
      </c>
      <c r="P697" s="130" t="str">
        <f t="shared" ref="P697:P760" si="82">IF(AND(N697&gt;P$565,N697&lt;P$566),M697,"")</f>
        <v/>
      </c>
      <c r="Q697" s="130" t="str">
        <f t="shared" ref="Q697:Q760" si="83">IF(M697=MAX(M$569:M$2569),M697,"")</f>
        <v/>
      </c>
      <c r="R697" s="130">
        <f t="shared" ref="R697:R760" si="84">_xlfn.NORM.DIST(L697,P$561,P$562,0)</f>
        <v>1.5329280965266667E-16</v>
      </c>
      <c r="S697" s="130" t="str">
        <f t="shared" ref="S697:S760" si="85">IF(R697=MAX(R$569:R$2569),M697,"")</f>
        <v/>
      </c>
      <c r="T697" s="130" t="str">
        <f t="shared" ref="T697:T760" si="86">IF(S697=MIN(S$569:S$2569),S697,"")</f>
        <v/>
      </c>
      <c r="X697" s="134"/>
      <c r="Z697" s="149"/>
      <c r="AA697" s="149"/>
      <c r="AE697" s="151"/>
      <c r="AF697" s="150"/>
      <c r="AK697" s="134">
        <v>128</v>
      </c>
      <c r="AL697" s="130">
        <f t="shared" ref="AL697:AL760" si="87">AL$563+(AK697*AL$566)</f>
        <v>-3.488</v>
      </c>
      <c r="AM697" s="149">
        <f t="shared" ref="AM697:AM760" si="88">_xlfn.NORM.DIST(AL697,AL$560,AL$561,0)</f>
        <v>9.1005043837408945E-4</v>
      </c>
      <c r="AN697" s="149">
        <f t="shared" ref="AN697:AN760" si="89">_xlfn.NORM.DIST(AL697,AL$560,AL$561,1)</f>
        <v>2.4332403946235361E-4</v>
      </c>
      <c r="AO697" s="130">
        <f t="shared" si="71"/>
        <v>9.1005043837408945E-4</v>
      </c>
      <c r="AP697" s="130" t="str">
        <f t="shared" si="72"/>
        <v/>
      </c>
      <c r="AQ697" s="130" t="str">
        <f t="shared" ref="AQ697:AQ760" si="90">IF(AM697=MAX(AM$569:AM$2569),AM697,"")</f>
        <v/>
      </c>
      <c r="AR697" s="150">
        <f t="shared" ref="AR697:AR760" si="91">_xlfn.NORM.DIST(AK697,AP$561,AP$562,0)</f>
        <v>0</v>
      </c>
      <c r="AS697" s="150" t="str">
        <f t="shared" ref="AS697:AS760" si="92">IF(AR697=MAX(AR$569:AR$2569),AM697,"")</f>
        <v/>
      </c>
      <c r="AT697" s="150" t="str">
        <f t="shared" ref="AT697:AT760" si="93">IF(AS697=MIN(AS$569:AS$2569),AS697,"")</f>
        <v/>
      </c>
      <c r="AU697" s="150"/>
      <c r="AV697" s="150"/>
      <c r="AW697" s="150"/>
      <c r="AX697" s="150"/>
      <c r="AY697" s="150"/>
      <c r="AZ697" s="150"/>
      <c r="BA697" s="150"/>
      <c r="BB697" s="131"/>
      <c r="BC697" s="132"/>
      <c r="BD697" s="131"/>
      <c r="BE697" s="153"/>
      <c r="BF697" s="154"/>
      <c r="BG697" s="155"/>
      <c r="BH697" s="155"/>
      <c r="BI697" s="156"/>
      <c r="BJ697" s="156"/>
      <c r="BK697" s="133"/>
      <c r="BM697" s="134">
        <v>105</v>
      </c>
      <c r="BN697" s="157">
        <f t="shared" si="74"/>
        <v>0.66559999999999953</v>
      </c>
      <c r="BO697" s="158">
        <f t="shared" si="75"/>
        <v>0.99858631434480782</v>
      </c>
      <c r="BP697" s="159">
        <f t="shared" si="76"/>
        <v>4.4567163672071253E-5</v>
      </c>
      <c r="BQ697" s="160" t="str">
        <f t="shared" si="77"/>
        <v/>
      </c>
      <c r="BR697" s="160" t="str">
        <f t="shared" si="73"/>
        <v/>
      </c>
    </row>
    <row r="698" spans="11:70" ht="20.100000000000001" customHeight="1" x14ac:dyDescent="0.25">
      <c r="K698" s="134">
        <v>129</v>
      </c>
      <c r="L698" s="130">
        <f t="shared" si="78"/>
        <v>-330.43245201022302</v>
      </c>
      <c r="M698" s="149">
        <f t="shared" si="79"/>
        <v>9.730086892776208E-6</v>
      </c>
      <c r="N698" s="149">
        <f t="shared" si="80"/>
        <v>2.469897439662884E-4</v>
      </c>
      <c r="O698" s="130">
        <f t="shared" si="81"/>
        <v>9.730086892776208E-6</v>
      </c>
      <c r="P698" s="130" t="str">
        <f t="shared" si="82"/>
        <v/>
      </c>
      <c r="Q698" s="130" t="str">
        <f t="shared" si="83"/>
        <v/>
      </c>
      <c r="R698" s="130">
        <f t="shared" si="84"/>
        <v>1.5819191603469924E-16</v>
      </c>
      <c r="S698" s="130" t="str">
        <f t="shared" si="85"/>
        <v/>
      </c>
      <c r="T698" s="130" t="str">
        <f t="shared" si="86"/>
        <v/>
      </c>
      <c r="X698" s="134"/>
      <c r="Z698" s="149"/>
      <c r="AA698" s="149"/>
      <c r="AE698" s="151"/>
      <c r="AF698" s="150"/>
      <c r="AK698" s="134">
        <v>129</v>
      </c>
      <c r="AL698" s="130">
        <f t="shared" si="87"/>
        <v>-3.484</v>
      </c>
      <c r="AM698" s="149">
        <f t="shared" si="88"/>
        <v>9.2282906723667468E-4</v>
      </c>
      <c r="AN698" s="149">
        <f t="shared" si="89"/>
        <v>2.469897439662884E-4</v>
      </c>
      <c r="AO698" s="130">
        <f t="shared" ref="AO698:AO761" si="94">IF(OR(AN698&lt;AP$565,AN698&gt;AP$566),AM698,"")</f>
        <v>9.2282906723667468E-4</v>
      </c>
      <c r="AP698" s="130" t="str">
        <f t="shared" ref="AP698:AP761" si="95">IF(AND(AN698&gt;AP$565,AN698&lt;AP$566),AM698,"")</f>
        <v/>
      </c>
      <c r="AQ698" s="130" t="str">
        <f t="shared" si="90"/>
        <v/>
      </c>
      <c r="AR698" s="150">
        <f t="shared" si="91"/>
        <v>0</v>
      </c>
      <c r="AS698" s="150" t="str">
        <f t="shared" si="92"/>
        <v/>
      </c>
      <c r="AT698" s="150" t="str">
        <f t="shared" si="93"/>
        <v/>
      </c>
      <c r="AU698" s="150"/>
      <c r="AV698" s="150"/>
      <c r="AW698" s="150"/>
      <c r="AX698" s="150"/>
      <c r="AY698" s="150"/>
      <c r="AZ698" s="150"/>
      <c r="BA698" s="150"/>
      <c r="BB698" s="131"/>
      <c r="BC698" s="132"/>
      <c r="BD698" s="131"/>
      <c r="BE698" s="153"/>
      <c r="BF698" s="154"/>
      <c r="BG698" s="155"/>
      <c r="BH698" s="155"/>
      <c r="BI698" s="156"/>
      <c r="BJ698" s="156"/>
      <c r="BK698" s="133"/>
      <c r="BM698" s="134">
        <v>106</v>
      </c>
      <c r="BN698" s="157">
        <f t="shared" si="74"/>
        <v>0.67199999999999949</v>
      </c>
      <c r="BO698" s="158">
        <f t="shared" si="75"/>
        <v>0.99854174718113575</v>
      </c>
      <c r="BP698" s="159">
        <f t="shared" si="76"/>
        <v>4.5495200715950368E-5</v>
      </c>
      <c r="BQ698" s="160" t="str">
        <f t="shared" si="77"/>
        <v/>
      </c>
      <c r="BR698" s="160" t="str">
        <f t="shared" si="73"/>
        <v/>
      </c>
    </row>
    <row r="699" spans="11:70" ht="20.100000000000001" customHeight="1" x14ac:dyDescent="0.25">
      <c r="K699" s="134">
        <v>130</v>
      </c>
      <c r="L699" s="130">
        <f t="shared" si="78"/>
        <v>-330.05308065315046</v>
      </c>
      <c r="M699" s="149">
        <f t="shared" si="79"/>
        <v>9.8665557057164199E-6</v>
      </c>
      <c r="N699" s="149">
        <f t="shared" si="80"/>
        <v>2.5070689128053712E-4</v>
      </c>
      <c r="O699" s="130">
        <f t="shared" si="81"/>
        <v>9.8665557057164199E-6</v>
      </c>
      <c r="P699" s="130" t="str">
        <f t="shared" si="82"/>
        <v/>
      </c>
      <c r="Q699" s="130" t="str">
        <f t="shared" si="83"/>
        <v/>
      </c>
      <c r="R699" s="130">
        <f t="shared" si="84"/>
        <v>1.6324498170342086E-16</v>
      </c>
      <c r="S699" s="130" t="str">
        <f t="shared" si="85"/>
        <v/>
      </c>
      <c r="T699" s="130" t="str">
        <f t="shared" si="86"/>
        <v/>
      </c>
      <c r="X699" s="134"/>
      <c r="Z699" s="149"/>
      <c r="AA699" s="149"/>
      <c r="AE699" s="151"/>
      <c r="AF699" s="150"/>
      <c r="AK699" s="134">
        <v>130</v>
      </c>
      <c r="AL699" s="130">
        <f t="shared" si="87"/>
        <v>-3.48</v>
      </c>
      <c r="AM699" s="149">
        <f t="shared" si="88"/>
        <v>9.3577215692747977E-4</v>
      </c>
      <c r="AN699" s="149">
        <f t="shared" si="89"/>
        <v>2.5070689128053755E-4</v>
      </c>
      <c r="AO699" s="130">
        <f t="shared" si="94"/>
        <v>9.3577215692747977E-4</v>
      </c>
      <c r="AP699" s="130" t="str">
        <f t="shared" si="95"/>
        <v/>
      </c>
      <c r="AQ699" s="130" t="str">
        <f t="shared" si="90"/>
        <v/>
      </c>
      <c r="AR699" s="150">
        <f t="shared" si="91"/>
        <v>0</v>
      </c>
      <c r="AS699" s="150" t="str">
        <f t="shared" si="92"/>
        <v/>
      </c>
      <c r="AT699" s="150" t="str">
        <f t="shared" si="93"/>
        <v/>
      </c>
      <c r="AU699" s="150"/>
      <c r="AV699" s="150"/>
      <c r="AW699" s="150"/>
      <c r="AX699" s="150"/>
      <c r="AY699" s="150"/>
      <c r="AZ699" s="150"/>
      <c r="BA699" s="150"/>
      <c r="BB699" s="131"/>
      <c r="BC699" s="132"/>
      <c r="BD699" s="131"/>
      <c r="BE699" s="153"/>
      <c r="BF699" s="154"/>
      <c r="BG699" s="155"/>
      <c r="BH699" s="155"/>
      <c r="BI699" s="156"/>
      <c r="BJ699" s="156"/>
      <c r="BK699" s="133"/>
      <c r="BM699" s="134">
        <v>107</v>
      </c>
      <c r="BN699" s="157">
        <f t="shared" si="74"/>
        <v>0.67839999999999945</v>
      </c>
      <c r="BO699" s="158">
        <f t="shared" si="75"/>
        <v>0.9984962519804198</v>
      </c>
      <c r="BP699" s="159">
        <f t="shared" si="76"/>
        <v>4.6432131980744806E-5</v>
      </c>
      <c r="BQ699" s="160" t="str">
        <f t="shared" si="77"/>
        <v/>
      </c>
      <c r="BR699" s="160" t="str">
        <f t="shared" si="73"/>
        <v/>
      </c>
    </row>
    <row r="700" spans="11:70" ht="20.100000000000001" customHeight="1" x14ac:dyDescent="0.25">
      <c r="K700" s="134">
        <v>131</v>
      </c>
      <c r="L700" s="130">
        <f t="shared" si="78"/>
        <v>-329.67370929607785</v>
      </c>
      <c r="M700" s="149">
        <f t="shared" si="79"/>
        <v>1.0004778476952222E-5</v>
      </c>
      <c r="N700" s="149">
        <f t="shared" si="80"/>
        <v>2.5447614302140094E-4</v>
      </c>
      <c r="O700" s="130">
        <f t="shared" si="81"/>
        <v>1.0004778476952222E-5</v>
      </c>
      <c r="P700" s="130" t="str">
        <f t="shared" si="82"/>
        <v/>
      </c>
      <c r="Q700" s="130" t="str">
        <f t="shared" si="83"/>
        <v/>
      </c>
      <c r="R700" s="130">
        <f t="shared" si="84"/>
        <v>1.684567602438746E-16</v>
      </c>
      <c r="S700" s="130" t="str">
        <f t="shared" si="85"/>
        <v/>
      </c>
      <c r="T700" s="130" t="str">
        <f t="shared" si="86"/>
        <v/>
      </c>
      <c r="X700" s="134"/>
      <c r="Z700" s="149"/>
      <c r="AA700" s="149"/>
      <c r="AE700" s="151"/>
      <c r="AF700" s="150"/>
      <c r="AK700" s="134">
        <v>131</v>
      </c>
      <c r="AL700" s="130">
        <f t="shared" si="87"/>
        <v>-3.476</v>
      </c>
      <c r="AM700" s="149">
        <f t="shared" si="88"/>
        <v>9.4888159700299299E-4</v>
      </c>
      <c r="AN700" s="149">
        <f t="shared" si="89"/>
        <v>2.5447614302140094E-4</v>
      </c>
      <c r="AO700" s="130">
        <f t="shared" si="94"/>
        <v>9.4888159700299299E-4</v>
      </c>
      <c r="AP700" s="130" t="str">
        <f t="shared" si="95"/>
        <v/>
      </c>
      <c r="AQ700" s="130" t="str">
        <f t="shared" si="90"/>
        <v/>
      </c>
      <c r="AR700" s="150">
        <f t="shared" si="91"/>
        <v>0</v>
      </c>
      <c r="AS700" s="150" t="str">
        <f t="shared" si="92"/>
        <v/>
      </c>
      <c r="AT700" s="150" t="str">
        <f t="shared" si="93"/>
        <v/>
      </c>
      <c r="AU700" s="150"/>
      <c r="AV700" s="150"/>
      <c r="AW700" s="150"/>
      <c r="AX700" s="150"/>
      <c r="AY700" s="150"/>
      <c r="AZ700" s="150"/>
      <c r="BA700" s="150"/>
      <c r="BB700" s="131"/>
      <c r="BC700" s="132"/>
      <c r="BD700" s="131"/>
      <c r="BE700" s="153"/>
      <c r="BF700" s="154"/>
      <c r="BG700" s="155"/>
      <c r="BH700" s="155"/>
      <c r="BI700" s="156"/>
      <c r="BJ700" s="156"/>
      <c r="BK700" s="133"/>
      <c r="BM700" s="134">
        <v>108</v>
      </c>
      <c r="BN700" s="157">
        <f t="shared" si="74"/>
        <v>0.68479999999999941</v>
      </c>
      <c r="BO700" s="158">
        <f t="shared" si="75"/>
        <v>0.99844981984843906</v>
      </c>
      <c r="BP700" s="159">
        <f t="shared" si="76"/>
        <v>4.737791435882599E-5</v>
      </c>
      <c r="BQ700" s="160" t="str">
        <f t="shared" si="77"/>
        <v/>
      </c>
      <c r="BR700" s="160" t="str">
        <f t="shared" si="73"/>
        <v/>
      </c>
    </row>
    <row r="701" spans="11:70" ht="20.100000000000001" customHeight="1" x14ac:dyDescent="0.25">
      <c r="K701" s="134">
        <v>132</v>
      </c>
      <c r="L701" s="130">
        <f t="shared" si="78"/>
        <v>-329.29433793900523</v>
      </c>
      <c r="M701" s="149">
        <f t="shared" si="79"/>
        <v>1.0144775323999719E-5</v>
      </c>
      <c r="N701" s="149">
        <f t="shared" si="80"/>
        <v>2.582981684002522E-4</v>
      </c>
      <c r="O701" s="130">
        <f t="shared" si="81"/>
        <v>1.0144775323999719E-5</v>
      </c>
      <c r="P701" s="130" t="str">
        <f t="shared" si="82"/>
        <v/>
      </c>
      <c r="Q701" s="130" t="str">
        <f t="shared" si="83"/>
        <v/>
      </c>
      <c r="R701" s="130">
        <f t="shared" si="84"/>
        <v>1.7383214930409653E-16</v>
      </c>
      <c r="S701" s="130" t="str">
        <f t="shared" si="85"/>
        <v/>
      </c>
      <c r="T701" s="130" t="str">
        <f t="shared" si="86"/>
        <v/>
      </c>
      <c r="X701" s="134"/>
      <c r="Z701" s="149"/>
      <c r="AA701" s="149"/>
      <c r="AE701" s="151"/>
      <c r="AF701" s="150"/>
      <c r="AK701" s="134">
        <v>132</v>
      </c>
      <c r="AL701" s="130">
        <f t="shared" si="87"/>
        <v>-3.472</v>
      </c>
      <c r="AM701" s="149">
        <f t="shared" si="88"/>
        <v>9.6215929546556432E-4</v>
      </c>
      <c r="AN701" s="149">
        <f t="shared" si="89"/>
        <v>2.582981684002516E-4</v>
      </c>
      <c r="AO701" s="130">
        <f t="shared" si="94"/>
        <v>9.6215929546556432E-4</v>
      </c>
      <c r="AP701" s="130" t="str">
        <f t="shared" si="95"/>
        <v/>
      </c>
      <c r="AQ701" s="130" t="str">
        <f t="shared" si="90"/>
        <v/>
      </c>
      <c r="AR701" s="150">
        <f t="shared" si="91"/>
        <v>0</v>
      </c>
      <c r="AS701" s="150" t="str">
        <f t="shared" si="92"/>
        <v/>
      </c>
      <c r="AT701" s="150" t="str">
        <f t="shared" si="93"/>
        <v/>
      </c>
      <c r="AU701" s="150"/>
      <c r="AV701" s="150"/>
      <c r="AW701" s="150"/>
      <c r="AX701" s="150"/>
      <c r="AY701" s="150"/>
      <c r="AZ701" s="150"/>
      <c r="BA701" s="150"/>
      <c r="BB701" s="131"/>
      <c r="BC701" s="132"/>
      <c r="BD701" s="131"/>
      <c r="BE701" s="153"/>
      <c r="BF701" s="154"/>
      <c r="BG701" s="155"/>
      <c r="BH701" s="155"/>
      <c r="BI701" s="156"/>
      <c r="BJ701" s="156"/>
      <c r="BK701" s="133"/>
      <c r="BM701" s="134">
        <v>109</v>
      </c>
      <c r="BN701" s="157">
        <f t="shared" si="74"/>
        <v>0.69119999999999937</v>
      </c>
      <c r="BO701" s="158">
        <f t="shared" si="75"/>
        <v>0.99840244193408023</v>
      </c>
      <c r="BP701" s="159">
        <f t="shared" si="76"/>
        <v>4.8332504287484923E-5</v>
      </c>
      <c r="BQ701" s="160" t="str">
        <f t="shared" si="77"/>
        <v/>
      </c>
      <c r="BR701" s="160" t="str">
        <f t="shared" si="73"/>
        <v/>
      </c>
    </row>
    <row r="702" spans="11:70" ht="20.100000000000001" customHeight="1" x14ac:dyDescent="0.25">
      <c r="K702" s="134">
        <v>133</v>
      </c>
      <c r="L702" s="130">
        <f t="shared" si="78"/>
        <v>-328.91496658193267</v>
      </c>
      <c r="M702" s="149">
        <f t="shared" si="79"/>
        <v>1.0286566560291869E-5</v>
      </c>
      <c r="N702" s="149">
        <f t="shared" si="80"/>
        <v>2.6217364429758819E-4</v>
      </c>
      <c r="O702" s="130">
        <f t="shared" si="81"/>
        <v>1.0286566560291869E-5</v>
      </c>
      <c r="P702" s="130" t="str">
        <f t="shared" si="82"/>
        <v/>
      </c>
      <c r="Q702" s="130" t="str">
        <f t="shared" si="83"/>
        <v/>
      </c>
      <c r="R702" s="130">
        <f t="shared" si="84"/>
        <v>1.7937619487603735E-16</v>
      </c>
      <c r="S702" s="130" t="str">
        <f t="shared" si="85"/>
        <v/>
      </c>
      <c r="T702" s="130" t="str">
        <f t="shared" si="86"/>
        <v/>
      </c>
      <c r="X702" s="134"/>
      <c r="Z702" s="149"/>
      <c r="AA702" s="149"/>
      <c r="AE702" s="151"/>
      <c r="AF702" s="150"/>
      <c r="AK702" s="134">
        <v>133</v>
      </c>
      <c r="AL702" s="130">
        <f t="shared" si="87"/>
        <v>-3.468</v>
      </c>
      <c r="AM702" s="149">
        <f t="shared" si="88"/>
        <v>9.7560717889885414E-4</v>
      </c>
      <c r="AN702" s="149">
        <f t="shared" si="89"/>
        <v>2.6217364429758819E-4</v>
      </c>
      <c r="AO702" s="130">
        <f t="shared" si="94"/>
        <v>9.7560717889885414E-4</v>
      </c>
      <c r="AP702" s="130" t="str">
        <f t="shared" si="95"/>
        <v/>
      </c>
      <c r="AQ702" s="130" t="str">
        <f t="shared" si="90"/>
        <v/>
      </c>
      <c r="AR702" s="150">
        <f t="shared" si="91"/>
        <v>0</v>
      </c>
      <c r="AS702" s="150" t="str">
        <f t="shared" si="92"/>
        <v/>
      </c>
      <c r="AT702" s="150" t="str">
        <f t="shared" si="93"/>
        <v/>
      </c>
      <c r="AU702" s="150"/>
      <c r="AV702" s="150"/>
      <c r="AW702" s="150"/>
      <c r="AX702" s="150"/>
      <c r="AY702" s="150"/>
      <c r="AZ702" s="150"/>
      <c r="BA702" s="150"/>
      <c r="BB702" s="131"/>
      <c r="BC702" s="132"/>
      <c r="BD702" s="131"/>
      <c r="BE702" s="153"/>
      <c r="BF702" s="154"/>
      <c r="BG702" s="155"/>
      <c r="BH702" s="155"/>
      <c r="BI702" s="156"/>
      <c r="BJ702" s="156"/>
      <c r="BK702" s="133"/>
      <c r="BM702" s="134">
        <v>110</v>
      </c>
      <c r="BN702" s="157">
        <f t="shared" si="74"/>
        <v>0.69759999999999933</v>
      </c>
      <c r="BO702" s="158">
        <f t="shared" si="75"/>
        <v>0.99835410942979275</v>
      </c>
      <c r="BP702" s="159">
        <f t="shared" si="76"/>
        <v>4.9295857759590334E-5</v>
      </c>
      <c r="BQ702" s="160" t="str">
        <f t="shared" si="77"/>
        <v/>
      </c>
      <c r="BR702" s="160" t="str">
        <f t="shared" si="73"/>
        <v/>
      </c>
    </row>
    <row r="703" spans="11:70" ht="20.100000000000001" customHeight="1" x14ac:dyDescent="0.25">
      <c r="K703" s="134">
        <v>134</v>
      </c>
      <c r="L703" s="130">
        <f t="shared" si="78"/>
        <v>-328.53559522486012</v>
      </c>
      <c r="M703" s="149">
        <f t="shared" si="79"/>
        <v>1.0430172696610842E-5</v>
      </c>
      <c r="N703" s="149">
        <f t="shared" si="80"/>
        <v>2.6610325533763272E-4</v>
      </c>
      <c r="O703" s="130">
        <f t="shared" si="81"/>
        <v>1.0430172696610842E-5</v>
      </c>
      <c r="P703" s="130" t="str">
        <f t="shared" si="82"/>
        <v/>
      </c>
      <c r="Q703" s="130" t="str">
        <f t="shared" si="83"/>
        <v/>
      </c>
      <c r="R703" s="130">
        <f t="shared" si="84"/>
        <v>1.8509409570107591E-16</v>
      </c>
      <c r="S703" s="130" t="str">
        <f t="shared" si="85"/>
        <v/>
      </c>
      <c r="T703" s="130" t="str">
        <f t="shared" si="86"/>
        <v/>
      </c>
      <c r="X703" s="134"/>
      <c r="Z703" s="149"/>
      <c r="AA703" s="149"/>
      <c r="AE703" s="151"/>
      <c r="AF703" s="150"/>
      <c r="AK703" s="134">
        <v>134</v>
      </c>
      <c r="AL703" s="130">
        <f t="shared" si="87"/>
        <v>-3.464</v>
      </c>
      <c r="AM703" s="149">
        <f t="shared" si="88"/>
        <v>9.8922719260367592E-4</v>
      </c>
      <c r="AN703" s="149">
        <f t="shared" si="89"/>
        <v>2.6610325533763359E-4</v>
      </c>
      <c r="AO703" s="130">
        <f t="shared" si="94"/>
        <v>9.8922719260367592E-4</v>
      </c>
      <c r="AP703" s="130" t="str">
        <f t="shared" si="95"/>
        <v/>
      </c>
      <c r="AQ703" s="130" t="str">
        <f t="shared" si="90"/>
        <v/>
      </c>
      <c r="AR703" s="150">
        <f t="shared" si="91"/>
        <v>0</v>
      </c>
      <c r="AS703" s="150" t="str">
        <f t="shared" si="92"/>
        <v/>
      </c>
      <c r="AT703" s="150" t="str">
        <f t="shared" si="93"/>
        <v/>
      </c>
      <c r="AU703" s="150"/>
      <c r="AV703" s="150"/>
      <c r="AW703" s="150"/>
      <c r="AX703" s="150"/>
      <c r="AY703" s="150"/>
      <c r="AZ703" s="150"/>
      <c r="BA703" s="150"/>
      <c r="BB703" s="131"/>
      <c r="BC703" s="132"/>
      <c r="BD703" s="131"/>
      <c r="BE703" s="153"/>
      <c r="BF703" s="154"/>
      <c r="BG703" s="155"/>
      <c r="BH703" s="155"/>
      <c r="BI703" s="156"/>
      <c r="BJ703" s="156"/>
      <c r="BK703" s="133"/>
      <c r="BM703" s="134">
        <v>111</v>
      </c>
      <c r="BN703" s="157">
        <f t="shared" si="74"/>
        <v>0.70399999999999929</v>
      </c>
      <c r="BO703" s="158">
        <f t="shared" si="75"/>
        <v>0.99830481357203316</v>
      </c>
      <c r="BP703" s="159">
        <f t="shared" si="76"/>
        <v>5.0267930339797928E-5</v>
      </c>
      <c r="BQ703" s="160" t="str">
        <f t="shared" si="77"/>
        <v/>
      </c>
      <c r="BR703" s="160" t="str">
        <f t="shared" si="73"/>
        <v/>
      </c>
    </row>
    <row r="704" spans="11:70" ht="20.100000000000001" customHeight="1" x14ac:dyDescent="0.25">
      <c r="K704" s="134">
        <v>135</v>
      </c>
      <c r="L704" s="130">
        <f t="shared" si="78"/>
        <v>-328.1562238677875</v>
      </c>
      <c r="M704" s="149">
        <f t="shared" si="79"/>
        <v>1.0575614442524456E-5</v>
      </c>
      <c r="N704" s="149">
        <f t="shared" si="80"/>
        <v>2.7008769396347416E-4</v>
      </c>
      <c r="O704" s="130">
        <f t="shared" si="81"/>
        <v>1.0575614442524456E-5</v>
      </c>
      <c r="P704" s="130" t="str">
        <f t="shared" si="82"/>
        <v/>
      </c>
      <c r="Q704" s="130" t="str">
        <f t="shared" si="83"/>
        <v/>
      </c>
      <c r="R704" s="130">
        <f t="shared" si="84"/>
        <v>1.9099120780364423E-16</v>
      </c>
      <c r="S704" s="130" t="str">
        <f t="shared" si="85"/>
        <v/>
      </c>
      <c r="T704" s="130" t="str">
        <f t="shared" si="86"/>
        <v/>
      </c>
      <c r="X704" s="134"/>
      <c r="Z704" s="149"/>
      <c r="AA704" s="149"/>
      <c r="AE704" s="151"/>
      <c r="AF704" s="150"/>
      <c r="AK704" s="134">
        <v>135</v>
      </c>
      <c r="AL704" s="130">
        <f t="shared" si="87"/>
        <v>-3.46</v>
      </c>
      <c r="AM704" s="149">
        <f t="shared" si="88"/>
        <v>1.0030213007342376E-3</v>
      </c>
      <c r="AN704" s="149">
        <f t="shared" si="89"/>
        <v>2.7008769396347416E-4</v>
      </c>
      <c r="AO704" s="130">
        <f t="shared" si="94"/>
        <v>1.0030213007342376E-3</v>
      </c>
      <c r="AP704" s="130" t="str">
        <f t="shared" si="95"/>
        <v/>
      </c>
      <c r="AQ704" s="130" t="str">
        <f t="shared" si="90"/>
        <v/>
      </c>
      <c r="AR704" s="150">
        <f t="shared" si="91"/>
        <v>0</v>
      </c>
      <c r="AS704" s="150" t="str">
        <f t="shared" si="92"/>
        <v/>
      </c>
      <c r="AT704" s="150" t="str">
        <f t="shared" si="93"/>
        <v/>
      </c>
      <c r="AU704" s="150"/>
      <c r="AV704" s="150"/>
      <c r="AW704" s="150"/>
      <c r="AX704" s="150"/>
      <c r="AY704" s="150"/>
      <c r="AZ704" s="150"/>
      <c r="BA704" s="150"/>
      <c r="BB704" s="131"/>
      <c r="BC704" s="132"/>
      <c r="BD704" s="131"/>
      <c r="BE704" s="153"/>
      <c r="BF704" s="154"/>
      <c r="BG704" s="155"/>
      <c r="BH704" s="155"/>
      <c r="BI704" s="156"/>
      <c r="BJ704" s="156"/>
      <c r="BK704" s="133"/>
      <c r="BM704" s="134">
        <v>112</v>
      </c>
      <c r="BN704" s="157">
        <f t="shared" si="74"/>
        <v>0.71039999999999925</v>
      </c>
      <c r="BO704" s="158">
        <f t="shared" si="75"/>
        <v>0.99825454564169336</v>
      </c>
      <c r="BP704" s="159">
        <f t="shared" si="76"/>
        <v>5.1248677173321155E-5</v>
      </c>
      <c r="BQ704" s="160" t="str">
        <f t="shared" si="77"/>
        <v/>
      </c>
      <c r="BR704" s="160" t="str">
        <f t="shared" si="73"/>
        <v/>
      </c>
    </row>
    <row r="705" spans="11:70" ht="20.100000000000001" customHeight="1" x14ac:dyDescent="0.25">
      <c r="K705" s="134">
        <v>136</v>
      </c>
      <c r="L705" s="130">
        <f t="shared" si="78"/>
        <v>-327.77685251071489</v>
      </c>
      <c r="M705" s="149">
        <f t="shared" si="79"/>
        <v>1.0722912707826589E-5</v>
      </c>
      <c r="N705" s="149">
        <f t="shared" si="80"/>
        <v>2.7412766051275011E-4</v>
      </c>
      <c r="O705" s="130">
        <f t="shared" si="81"/>
        <v>1.0722912707826589E-5</v>
      </c>
      <c r="P705" s="130" t="str">
        <f t="shared" si="82"/>
        <v/>
      </c>
      <c r="Q705" s="130" t="str">
        <f t="shared" si="83"/>
        <v/>
      </c>
      <c r="R705" s="130">
        <f t="shared" si="84"/>
        <v>1.9707304915663288E-16</v>
      </c>
      <c r="S705" s="130" t="str">
        <f t="shared" si="85"/>
        <v/>
      </c>
      <c r="T705" s="130" t="str">
        <f t="shared" si="86"/>
        <v/>
      </c>
      <c r="X705" s="134"/>
      <c r="Z705" s="149"/>
      <c r="AA705" s="149"/>
      <c r="AE705" s="151"/>
      <c r="AF705" s="150"/>
      <c r="AK705" s="134">
        <v>136</v>
      </c>
      <c r="AL705" s="130">
        <f t="shared" si="87"/>
        <v>-3.456</v>
      </c>
      <c r="AM705" s="149">
        <f t="shared" si="88"/>
        <v>1.0169914864347645E-3</v>
      </c>
      <c r="AN705" s="149">
        <f t="shared" si="89"/>
        <v>2.7412766051275011E-4</v>
      </c>
      <c r="AO705" s="130">
        <f t="shared" si="94"/>
        <v>1.0169914864347645E-3</v>
      </c>
      <c r="AP705" s="130" t="str">
        <f t="shared" si="95"/>
        <v/>
      </c>
      <c r="AQ705" s="130" t="str">
        <f t="shared" si="90"/>
        <v/>
      </c>
      <c r="AR705" s="150">
        <f t="shared" si="91"/>
        <v>0</v>
      </c>
      <c r="AS705" s="150" t="str">
        <f t="shared" si="92"/>
        <v/>
      </c>
      <c r="AT705" s="150" t="str">
        <f t="shared" si="93"/>
        <v/>
      </c>
      <c r="AU705" s="150"/>
      <c r="AV705" s="150"/>
      <c r="AW705" s="150"/>
      <c r="AX705" s="150"/>
      <c r="AY705" s="150"/>
      <c r="AZ705" s="150"/>
      <c r="BA705" s="150"/>
      <c r="BB705" s="131"/>
      <c r="BC705" s="132"/>
      <c r="BD705" s="131"/>
      <c r="BE705" s="153"/>
      <c r="BF705" s="154"/>
      <c r="BG705" s="155"/>
      <c r="BH705" s="155"/>
      <c r="BI705" s="156"/>
      <c r="BJ705" s="156"/>
      <c r="BK705" s="133"/>
      <c r="BM705" s="134">
        <v>113</v>
      </c>
      <c r="BN705" s="157">
        <f t="shared" si="74"/>
        <v>0.71679999999999922</v>
      </c>
      <c r="BO705" s="158">
        <f t="shared" si="75"/>
        <v>0.99820329696452004</v>
      </c>
      <c r="BP705" s="159">
        <f t="shared" si="76"/>
        <v>5.2238053001030238E-5</v>
      </c>
      <c r="BQ705" s="160" t="str">
        <f t="shared" si="77"/>
        <v/>
      </c>
      <c r="BR705" s="160" t="str">
        <f t="shared" si="73"/>
        <v/>
      </c>
    </row>
    <row r="706" spans="11:70" ht="20.100000000000001" customHeight="1" x14ac:dyDescent="0.25">
      <c r="K706" s="134">
        <v>137</v>
      </c>
      <c r="L706" s="130">
        <f t="shared" si="78"/>
        <v>-327.39748115364233</v>
      </c>
      <c r="M706" s="149">
        <f t="shared" si="79"/>
        <v>1.0872088603981775E-5</v>
      </c>
      <c r="N706" s="149">
        <f t="shared" si="80"/>
        <v>2.7822386329388464E-4</v>
      </c>
      <c r="O706" s="130">
        <f t="shared" si="81"/>
        <v>1.0872088603981775E-5</v>
      </c>
      <c r="P706" s="130" t="str">
        <f t="shared" si="82"/>
        <v/>
      </c>
      <c r="Q706" s="130" t="str">
        <f t="shared" si="83"/>
        <v/>
      </c>
      <c r="R706" s="130">
        <f t="shared" si="84"/>
        <v>2.0334530448231168E-16</v>
      </c>
      <c r="S706" s="130" t="str">
        <f t="shared" si="85"/>
        <v/>
      </c>
      <c r="T706" s="130" t="str">
        <f t="shared" si="86"/>
        <v/>
      </c>
      <c r="X706" s="134"/>
      <c r="Z706" s="149"/>
      <c r="AA706" s="149"/>
      <c r="AE706" s="151"/>
      <c r="AF706" s="150"/>
      <c r="AK706" s="134">
        <v>137</v>
      </c>
      <c r="AL706" s="130">
        <f t="shared" si="87"/>
        <v>-3.452</v>
      </c>
      <c r="AM706" s="149">
        <f t="shared" si="88"/>
        <v>1.0311397519764927E-3</v>
      </c>
      <c r="AN706" s="149">
        <f t="shared" si="89"/>
        <v>2.7822386329388464E-4</v>
      </c>
      <c r="AO706" s="130">
        <f t="shared" si="94"/>
        <v>1.0311397519764927E-3</v>
      </c>
      <c r="AP706" s="130" t="str">
        <f t="shared" si="95"/>
        <v/>
      </c>
      <c r="AQ706" s="130" t="str">
        <f t="shared" si="90"/>
        <v/>
      </c>
      <c r="AR706" s="150">
        <f t="shared" si="91"/>
        <v>0</v>
      </c>
      <c r="AS706" s="150" t="str">
        <f t="shared" si="92"/>
        <v/>
      </c>
      <c r="AT706" s="150" t="str">
        <f t="shared" si="93"/>
        <v/>
      </c>
      <c r="AU706" s="150"/>
      <c r="AV706" s="150"/>
      <c r="AW706" s="150"/>
      <c r="AX706" s="150"/>
      <c r="AY706" s="150"/>
      <c r="AZ706" s="150"/>
      <c r="BA706" s="150"/>
      <c r="BB706" s="131"/>
      <c r="BC706" s="132"/>
      <c r="BD706" s="131"/>
      <c r="BE706" s="153"/>
      <c r="BF706" s="154"/>
      <c r="BG706" s="155"/>
      <c r="BH706" s="155"/>
      <c r="BI706" s="156"/>
      <c r="BJ706" s="156"/>
      <c r="BK706" s="133"/>
      <c r="BM706" s="134">
        <v>114</v>
      </c>
      <c r="BN706" s="157">
        <f t="shared" si="74"/>
        <v>0.72319999999999918</v>
      </c>
      <c r="BO706" s="158">
        <f t="shared" si="75"/>
        <v>0.99815105891151901</v>
      </c>
      <c r="BP706" s="159">
        <f t="shared" si="76"/>
        <v>5.3236012169666225E-5</v>
      </c>
      <c r="BQ706" s="160" t="str">
        <f t="shared" si="77"/>
        <v/>
      </c>
      <c r="BR706" s="160" t="str">
        <f t="shared" si="73"/>
        <v/>
      </c>
    </row>
    <row r="707" spans="11:70" ht="20.100000000000001" customHeight="1" x14ac:dyDescent="0.25">
      <c r="K707" s="134">
        <v>138</v>
      </c>
      <c r="L707" s="130">
        <f t="shared" si="78"/>
        <v>-327.01810979656977</v>
      </c>
      <c r="M707" s="149">
        <f t="shared" si="79"/>
        <v>1.1023163445573568E-5</v>
      </c>
      <c r="N707" s="149">
        <f t="shared" si="80"/>
        <v>2.8237701866286877E-4</v>
      </c>
      <c r="O707" s="130">
        <f t="shared" si="81"/>
        <v>1.1023163445573568E-5</v>
      </c>
      <c r="P707" s="130" t="str">
        <f t="shared" si="82"/>
        <v/>
      </c>
      <c r="Q707" s="130" t="str">
        <f t="shared" si="83"/>
        <v/>
      </c>
      <c r="R707" s="130">
        <f t="shared" si="84"/>
        <v>2.0981383019261439E-16</v>
      </c>
      <c r="S707" s="130" t="str">
        <f t="shared" si="85"/>
        <v/>
      </c>
      <c r="T707" s="130" t="str">
        <f t="shared" si="86"/>
        <v/>
      </c>
      <c r="X707" s="134"/>
      <c r="Z707" s="149"/>
      <c r="AA707" s="149"/>
      <c r="AE707" s="151"/>
      <c r="AF707" s="150"/>
      <c r="AK707" s="134">
        <v>138</v>
      </c>
      <c r="AL707" s="130">
        <f t="shared" si="87"/>
        <v>-3.448</v>
      </c>
      <c r="AM707" s="149">
        <f t="shared" si="88"/>
        <v>1.0454681188950459E-3</v>
      </c>
      <c r="AN707" s="149">
        <f t="shared" si="89"/>
        <v>2.8237701866286921E-4</v>
      </c>
      <c r="AO707" s="130">
        <f t="shared" si="94"/>
        <v>1.0454681188950459E-3</v>
      </c>
      <c r="AP707" s="130" t="str">
        <f t="shared" si="95"/>
        <v/>
      </c>
      <c r="AQ707" s="130" t="str">
        <f t="shared" si="90"/>
        <v/>
      </c>
      <c r="AR707" s="150">
        <f t="shared" si="91"/>
        <v>0</v>
      </c>
      <c r="AS707" s="150" t="str">
        <f t="shared" si="92"/>
        <v/>
      </c>
      <c r="AT707" s="150" t="str">
        <f t="shared" si="93"/>
        <v/>
      </c>
      <c r="AU707" s="150"/>
      <c r="AV707" s="150"/>
      <c r="AW707" s="150"/>
      <c r="AX707" s="150"/>
      <c r="AY707" s="150"/>
      <c r="AZ707" s="150"/>
      <c r="BA707" s="150"/>
      <c r="BB707" s="131"/>
      <c r="BC707" s="132"/>
      <c r="BD707" s="131"/>
      <c r="BE707" s="153"/>
      <c r="BF707" s="154"/>
      <c r="BG707" s="155"/>
      <c r="BH707" s="155"/>
      <c r="BI707" s="156"/>
      <c r="BJ707" s="156"/>
      <c r="BK707" s="133"/>
      <c r="BM707" s="134">
        <v>115</v>
      </c>
      <c r="BN707" s="157">
        <f t="shared" si="74"/>
        <v>0.72959999999999914</v>
      </c>
      <c r="BO707" s="158">
        <f t="shared" si="75"/>
        <v>0.99809782289934934</v>
      </c>
      <c r="BP707" s="159">
        <f t="shared" si="76"/>
        <v>5.4242508643609355E-5</v>
      </c>
      <c r="BQ707" s="160" t="str">
        <f t="shared" si="77"/>
        <v/>
      </c>
      <c r="BR707" s="160" t="str">
        <f t="shared" si="73"/>
        <v/>
      </c>
    </row>
    <row r="708" spans="11:70" ht="20.100000000000001" customHeight="1" x14ac:dyDescent="0.25">
      <c r="K708" s="134">
        <v>139</v>
      </c>
      <c r="L708" s="130">
        <f t="shared" si="78"/>
        <v>-326.63873843949716</v>
      </c>
      <c r="M708" s="149">
        <f t="shared" si="79"/>
        <v>1.1176158751756706E-5</v>
      </c>
      <c r="N708" s="149">
        <f t="shared" si="80"/>
        <v>2.8658785110059629E-4</v>
      </c>
      <c r="O708" s="130">
        <f t="shared" si="81"/>
        <v>1.1176158751756706E-5</v>
      </c>
      <c r="P708" s="130" t="str">
        <f t="shared" si="82"/>
        <v/>
      </c>
      <c r="Q708" s="130" t="str">
        <f t="shared" si="83"/>
        <v/>
      </c>
      <c r="R708" s="130">
        <f t="shared" si="84"/>
        <v>2.164846594727565E-16</v>
      </c>
      <c r="S708" s="130" t="str">
        <f t="shared" si="85"/>
        <v/>
      </c>
      <c r="T708" s="130" t="str">
        <f t="shared" si="86"/>
        <v/>
      </c>
      <c r="X708" s="134"/>
      <c r="Z708" s="149"/>
      <c r="AA708" s="149"/>
      <c r="AE708" s="151"/>
      <c r="AF708" s="150"/>
      <c r="AK708" s="134">
        <v>139</v>
      </c>
      <c r="AL708" s="130">
        <f t="shared" si="87"/>
        <v>-3.444</v>
      </c>
      <c r="AM708" s="149">
        <f t="shared" si="88"/>
        <v>1.0599786281281522E-3</v>
      </c>
      <c r="AN708" s="149">
        <f t="shared" si="89"/>
        <v>2.8658785110059629E-4</v>
      </c>
      <c r="AO708" s="130">
        <f t="shared" si="94"/>
        <v>1.0599786281281522E-3</v>
      </c>
      <c r="AP708" s="130" t="str">
        <f t="shared" si="95"/>
        <v/>
      </c>
      <c r="AQ708" s="130" t="str">
        <f t="shared" si="90"/>
        <v/>
      </c>
      <c r="AR708" s="150">
        <f t="shared" si="91"/>
        <v>0</v>
      </c>
      <c r="AS708" s="150" t="str">
        <f t="shared" si="92"/>
        <v/>
      </c>
      <c r="AT708" s="150" t="str">
        <f t="shared" si="93"/>
        <v/>
      </c>
      <c r="AU708" s="150"/>
      <c r="AV708" s="150"/>
      <c r="AW708" s="150"/>
      <c r="AX708" s="150"/>
      <c r="AY708" s="150"/>
      <c r="AZ708" s="150"/>
      <c r="BA708" s="150"/>
      <c r="BB708" s="131"/>
      <c r="BC708" s="132"/>
      <c r="BD708" s="131"/>
      <c r="BE708" s="153"/>
      <c r="BF708" s="154"/>
      <c r="BG708" s="155"/>
      <c r="BH708" s="155"/>
      <c r="BI708" s="156"/>
      <c r="BJ708" s="156"/>
      <c r="BK708" s="133"/>
      <c r="BM708" s="134">
        <v>116</v>
      </c>
      <c r="BN708" s="157">
        <f t="shared" si="74"/>
        <v>0.7359999999999991</v>
      </c>
      <c r="BO708" s="158">
        <f t="shared" si="75"/>
        <v>0.99804358039070573</v>
      </c>
      <c r="BP708" s="159">
        <f t="shared" si="76"/>
        <v>5.5257496017313557E-5</v>
      </c>
      <c r="BQ708" s="160" t="str">
        <f t="shared" si="77"/>
        <v/>
      </c>
      <c r="BR708" s="160" t="str">
        <f t="shared" si="73"/>
        <v/>
      </c>
    </row>
    <row r="709" spans="11:70" ht="20.100000000000001" customHeight="1" x14ac:dyDescent="0.25">
      <c r="K709" s="134">
        <v>140</v>
      </c>
      <c r="L709" s="130">
        <f t="shared" si="78"/>
        <v>-326.25936708242455</v>
      </c>
      <c r="M709" s="149">
        <f t="shared" si="79"/>
        <v>1.1331096247712911E-5</v>
      </c>
      <c r="N709" s="149">
        <f t="shared" si="80"/>
        <v>2.908570932907428E-4</v>
      </c>
      <c r="O709" s="130">
        <f t="shared" si="81"/>
        <v>1.1331096247712911E-5</v>
      </c>
      <c r="P709" s="130" t="str">
        <f t="shared" si="82"/>
        <v/>
      </c>
      <c r="Q709" s="130" t="str">
        <f t="shared" si="83"/>
        <v/>
      </c>
      <c r="R709" s="130">
        <f t="shared" si="84"/>
        <v>2.233640075122135E-16</v>
      </c>
      <c r="S709" s="130" t="str">
        <f t="shared" si="85"/>
        <v/>
      </c>
      <c r="T709" s="130" t="str">
        <f t="shared" si="86"/>
        <v/>
      </c>
      <c r="X709" s="134"/>
      <c r="Z709" s="149"/>
      <c r="AA709" s="149"/>
      <c r="AE709" s="151"/>
      <c r="AF709" s="150"/>
      <c r="AK709" s="134">
        <v>140</v>
      </c>
      <c r="AL709" s="130">
        <f t="shared" si="87"/>
        <v>-3.44</v>
      </c>
      <c r="AM709" s="149">
        <f t="shared" si="88"/>
        <v>1.0746733401537356E-3</v>
      </c>
      <c r="AN709" s="149">
        <f t="shared" si="89"/>
        <v>2.908570932907428E-4</v>
      </c>
      <c r="AO709" s="130">
        <f t="shared" si="94"/>
        <v>1.0746733401537356E-3</v>
      </c>
      <c r="AP709" s="130" t="str">
        <f t="shared" si="95"/>
        <v/>
      </c>
      <c r="AQ709" s="130" t="str">
        <f t="shared" si="90"/>
        <v/>
      </c>
      <c r="AR709" s="150">
        <f t="shared" si="91"/>
        <v>0</v>
      </c>
      <c r="AS709" s="150" t="str">
        <f t="shared" si="92"/>
        <v/>
      </c>
      <c r="AT709" s="150" t="str">
        <f t="shared" si="93"/>
        <v/>
      </c>
      <c r="AU709" s="150"/>
      <c r="AV709" s="150"/>
      <c r="AW709" s="150"/>
      <c r="AX709" s="150"/>
      <c r="AY709" s="150"/>
      <c r="AZ709" s="150"/>
      <c r="BA709" s="150"/>
      <c r="BB709" s="131"/>
      <c r="BC709" s="132"/>
      <c r="BD709" s="131"/>
      <c r="BE709" s="153"/>
      <c r="BF709" s="154"/>
      <c r="BG709" s="155"/>
      <c r="BH709" s="155"/>
      <c r="BI709" s="156"/>
      <c r="BJ709" s="156"/>
      <c r="BK709" s="133"/>
      <c r="BM709" s="134">
        <v>117</v>
      </c>
      <c r="BN709" s="157">
        <f t="shared" si="74"/>
        <v>0.74239999999999906</v>
      </c>
      <c r="BO709" s="158">
        <f t="shared" si="75"/>
        <v>0.99798832289468842</v>
      </c>
      <c r="BP709" s="159">
        <f t="shared" si="76"/>
        <v>5.628092752518743E-5</v>
      </c>
      <c r="BQ709" s="160" t="str">
        <f t="shared" si="77"/>
        <v/>
      </c>
      <c r="BR709" s="160" t="str">
        <f t="shared" si="73"/>
        <v/>
      </c>
    </row>
    <row r="710" spans="11:70" ht="20.100000000000001" customHeight="1" x14ac:dyDescent="0.25">
      <c r="K710" s="134">
        <v>141</v>
      </c>
      <c r="L710" s="130">
        <f t="shared" si="78"/>
        <v>-325.87999572535199</v>
      </c>
      <c r="M710" s="149">
        <f t="shared" si="79"/>
        <v>1.1487997866110478E-5</v>
      </c>
      <c r="N710" s="149">
        <f t="shared" si="80"/>
        <v>2.9518548619821033E-4</v>
      </c>
      <c r="O710" s="130">
        <f t="shared" si="81"/>
        <v>1.1487997866110478E-5</v>
      </c>
      <c r="P710" s="130" t="str">
        <f t="shared" si="82"/>
        <v/>
      </c>
      <c r="Q710" s="130" t="str">
        <f t="shared" si="83"/>
        <v/>
      </c>
      <c r="R710" s="130">
        <f t="shared" si="84"/>
        <v>2.304582768872952E-16</v>
      </c>
      <c r="S710" s="130" t="str">
        <f t="shared" si="85"/>
        <v/>
      </c>
      <c r="T710" s="130" t="str">
        <f t="shared" si="86"/>
        <v/>
      </c>
      <c r="X710" s="134"/>
      <c r="Z710" s="149"/>
      <c r="AA710" s="149"/>
      <c r="AE710" s="151"/>
      <c r="AF710" s="150"/>
      <c r="AK710" s="134">
        <v>141</v>
      </c>
      <c r="AL710" s="130">
        <f t="shared" si="87"/>
        <v>-3.4359999999999999</v>
      </c>
      <c r="AM710" s="149">
        <f t="shared" si="88"/>
        <v>1.089554335128328E-3</v>
      </c>
      <c r="AN710" s="149">
        <f t="shared" si="89"/>
        <v>2.9518548619821033E-4</v>
      </c>
      <c r="AO710" s="130">
        <f t="shared" si="94"/>
        <v>1.089554335128328E-3</v>
      </c>
      <c r="AP710" s="130" t="str">
        <f t="shared" si="95"/>
        <v/>
      </c>
      <c r="AQ710" s="130" t="str">
        <f t="shared" si="90"/>
        <v/>
      </c>
      <c r="AR710" s="150">
        <f t="shared" si="91"/>
        <v>0</v>
      </c>
      <c r="AS710" s="150" t="str">
        <f t="shared" si="92"/>
        <v/>
      </c>
      <c r="AT710" s="150" t="str">
        <f t="shared" si="93"/>
        <v/>
      </c>
      <c r="AU710" s="150"/>
      <c r="AV710" s="150"/>
      <c r="AW710" s="150"/>
      <c r="AX710" s="150"/>
      <c r="AY710" s="150"/>
      <c r="AZ710" s="150"/>
      <c r="BA710" s="150"/>
      <c r="BB710" s="131"/>
      <c r="BC710" s="132"/>
      <c r="BD710" s="131"/>
      <c r="BE710" s="153"/>
      <c r="BF710" s="154"/>
      <c r="BG710" s="155"/>
      <c r="BH710" s="155"/>
      <c r="BI710" s="156"/>
      <c r="BJ710" s="156"/>
      <c r="BK710" s="133"/>
      <c r="BM710" s="134">
        <v>118</v>
      </c>
      <c r="BN710" s="157">
        <f t="shared" si="74"/>
        <v>0.74879999999999902</v>
      </c>
      <c r="BO710" s="158">
        <f t="shared" si="75"/>
        <v>0.99793204196716323</v>
      </c>
      <c r="BP710" s="159">
        <f t="shared" si="76"/>
        <v>5.7312756053806702E-5</v>
      </c>
      <c r="BQ710" s="160" t="str">
        <f t="shared" si="77"/>
        <v/>
      </c>
      <c r="BR710" s="160" t="str">
        <f t="shared" si="73"/>
        <v/>
      </c>
    </row>
    <row r="711" spans="11:70" ht="20.100000000000001" customHeight="1" x14ac:dyDescent="0.25">
      <c r="K711" s="134">
        <v>142</v>
      </c>
      <c r="L711" s="130">
        <f t="shared" si="78"/>
        <v>-325.50062436827938</v>
      </c>
      <c r="M711" s="149">
        <f t="shared" si="79"/>
        <v>1.1646885748567318E-5</v>
      </c>
      <c r="N711" s="149">
        <f t="shared" si="80"/>
        <v>2.9957377914811324E-4</v>
      </c>
      <c r="O711" s="130">
        <f t="shared" si="81"/>
        <v>1.1646885748567318E-5</v>
      </c>
      <c r="P711" s="130" t="str">
        <f t="shared" si="82"/>
        <v/>
      </c>
      <c r="Q711" s="130" t="str">
        <f t="shared" si="83"/>
        <v/>
      </c>
      <c r="R711" s="130">
        <f t="shared" si="84"/>
        <v>2.3777406309956646E-16</v>
      </c>
      <c r="S711" s="130" t="str">
        <f t="shared" si="85"/>
        <v/>
      </c>
      <c r="T711" s="130" t="str">
        <f t="shared" si="86"/>
        <v/>
      </c>
      <c r="X711" s="134"/>
      <c r="Z711" s="149"/>
      <c r="AA711" s="149"/>
      <c r="AE711" s="151"/>
      <c r="AF711" s="150"/>
      <c r="AK711" s="134">
        <v>142</v>
      </c>
      <c r="AL711" s="130">
        <f t="shared" si="87"/>
        <v>-3.4319999999999999</v>
      </c>
      <c r="AM711" s="149">
        <f t="shared" si="88"/>
        <v>1.1046237130258381E-3</v>
      </c>
      <c r="AN711" s="149">
        <f t="shared" si="89"/>
        <v>2.9957377914811324E-4</v>
      </c>
      <c r="AO711" s="130">
        <f t="shared" si="94"/>
        <v>1.1046237130258381E-3</v>
      </c>
      <c r="AP711" s="130" t="str">
        <f t="shared" si="95"/>
        <v/>
      </c>
      <c r="AQ711" s="130" t="str">
        <f t="shared" si="90"/>
        <v/>
      </c>
      <c r="AR711" s="150">
        <f t="shared" si="91"/>
        <v>0</v>
      </c>
      <c r="AS711" s="150" t="str">
        <f t="shared" si="92"/>
        <v/>
      </c>
      <c r="AT711" s="150" t="str">
        <f t="shared" si="93"/>
        <v/>
      </c>
      <c r="AU711" s="150"/>
      <c r="AV711" s="150"/>
      <c r="AW711" s="150"/>
      <c r="AX711" s="150"/>
      <c r="AY711" s="150"/>
      <c r="AZ711" s="150"/>
      <c r="BA711" s="150"/>
      <c r="BB711" s="131"/>
      <c r="BC711" s="132"/>
      <c r="BD711" s="131"/>
      <c r="BE711" s="153"/>
      <c r="BF711" s="154"/>
      <c r="BG711" s="155"/>
      <c r="BH711" s="155"/>
      <c r="BI711" s="156"/>
      <c r="BJ711" s="156"/>
      <c r="BK711" s="133"/>
      <c r="BM711" s="134">
        <v>119</v>
      </c>
      <c r="BN711" s="157">
        <f t="shared" si="74"/>
        <v>0.75519999999999898</v>
      </c>
      <c r="BO711" s="158">
        <f t="shared" si="75"/>
        <v>0.99787472921110942</v>
      </c>
      <c r="BP711" s="159">
        <f t="shared" si="76"/>
        <v>5.8352934151351121E-5</v>
      </c>
      <c r="BQ711" s="160" t="str">
        <f t="shared" si="77"/>
        <v/>
      </c>
      <c r="BR711" s="160" t="str">
        <f t="shared" si="73"/>
        <v/>
      </c>
    </row>
    <row r="712" spans="11:70" ht="20.100000000000001" customHeight="1" x14ac:dyDescent="0.25">
      <c r="K712" s="134">
        <v>143</v>
      </c>
      <c r="L712" s="130">
        <f t="shared" si="78"/>
        <v>-325.12125301120682</v>
      </c>
      <c r="M712" s="149">
        <f t="shared" si="79"/>
        <v>1.1807782247117337E-5</v>
      </c>
      <c r="N712" s="149">
        <f t="shared" si="80"/>
        <v>3.0402272990532849E-4</v>
      </c>
      <c r="O712" s="130">
        <f t="shared" si="81"/>
        <v>1.1807782247117337E-5</v>
      </c>
      <c r="P712" s="130" t="str">
        <f t="shared" si="82"/>
        <v/>
      </c>
      <c r="Q712" s="130" t="str">
        <f t="shared" si="83"/>
        <v/>
      </c>
      <c r="R712" s="130">
        <f t="shared" si="84"/>
        <v>2.4531816027454267E-16</v>
      </c>
      <c r="S712" s="130" t="str">
        <f t="shared" si="85"/>
        <v/>
      </c>
      <c r="T712" s="130" t="str">
        <f t="shared" si="86"/>
        <v/>
      </c>
      <c r="X712" s="134"/>
      <c r="Z712" s="149"/>
      <c r="AA712" s="149"/>
      <c r="AE712" s="151"/>
      <c r="AF712" s="150"/>
      <c r="AK712" s="134">
        <v>143</v>
      </c>
      <c r="AL712" s="130">
        <f t="shared" si="87"/>
        <v>-3.4279999999999999</v>
      </c>
      <c r="AM712" s="149">
        <f t="shared" si="88"/>
        <v>1.1198835937766252E-3</v>
      </c>
      <c r="AN712" s="149">
        <f t="shared" si="89"/>
        <v>3.0402272990532849E-4</v>
      </c>
      <c r="AO712" s="130">
        <f t="shared" si="94"/>
        <v>1.1198835937766252E-3</v>
      </c>
      <c r="AP712" s="130" t="str">
        <f t="shared" si="95"/>
        <v/>
      </c>
      <c r="AQ712" s="130" t="str">
        <f t="shared" si="90"/>
        <v/>
      </c>
      <c r="AR712" s="150">
        <f t="shared" si="91"/>
        <v>0</v>
      </c>
      <c r="AS712" s="150" t="str">
        <f t="shared" si="92"/>
        <v/>
      </c>
      <c r="AT712" s="150" t="str">
        <f t="shared" si="93"/>
        <v/>
      </c>
      <c r="AU712" s="150"/>
      <c r="AV712" s="150"/>
      <c r="AW712" s="150"/>
      <c r="AX712" s="150"/>
      <c r="AY712" s="150"/>
      <c r="AZ712" s="150"/>
      <c r="BA712" s="150"/>
      <c r="BB712" s="131"/>
      <c r="BC712" s="132"/>
      <c r="BD712" s="131"/>
      <c r="BE712" s="153"/>
      <c r="BF712" s="154"/>
      <c r="BG712" s="155"/>
      <c r="BH712" s="155"/>
      <c r="BI712" s="156"/>
      <c r="BJ712" s="156"/>
      <c r="BK712" s="133"/>
      <c r="BM712" s="134">
        <v>120</v>
      </c>
      <c r="BN712" s="157">
        <f t="shared" si="74"/>
        <v>0.76159999999999894</v>
      </c>
      <c r="BO712" s="158">
        <f t="shared" si="75"/>
        <v>0.99781637627695807</v>
      </c>
      <c r="BP712" s="159">
        <f t="shared" si="76"/>
        <v>5.9401414039372824E-5</v>
      </c>
      <c r="BQ712" s="160" t="str">
        <f t="shared" si="77"/>
        <v/>
      </c>
      <c r="BR712" s="160" t="str">
        <f t="shared" si="73"/>
        <v/>
      </c>
    </row>
    <row r="713" spans="11:70" ht="20.100000000000001" customHeight="1" x14ac:dyDescent="0.25">
      <c r="K713" s="134">
        <v>144</v>
      </c>
      <c r="L713" s="130">
        <f t="shared" si="78"/>
        <v>-324.7418816541342</v>
      </c>
      <c r="M713" s="149">
        <f t="shared" si="79"/>
        <v>1.1970709925680377E-5</v>
      </c>
      <c r="N713" s="149">
        <f t="shared" si="80"/>
        <v>3.0853310475459941E-4</v>
      </c>
      <c r="O713" s="130">
        <f t="shared" si="81"/>
        <v>1.1970709925680377E-5</v>
      </c>
      <c r="P713" s="130" t="str">
        <f t="shared" si="82"/>
        <v/>
      </c>
      <c r="Q713" s="130" t="str">
        <f t="shared" si="83"/>
        <v/>
      </c>
      <c r="R713" s="130">
        <f t="shared" si="84"/>
        <v>2.5309756702518556E-16</v>
      </c>
      <c r="S713" s="130" t="str">
        <f t="shared" si="85"/>
        <v/>
      </c>
      <c r="T713" s="130" t="str">
        <f t="shared" si="86"/>
        <v/>
      </c>
      <c r="X713" s="134"/>
      <c r="Z713" s="149"/>
      <c r="AA713" s="149"/>
      <c r="AE713" s="151"/>
      <c r="AF713" s="150"/>
      <c r="AK713" s="134">
        <v>144</v>
      </c>
      <c r="AL713" s="130">
        <f t="shared" si="87"/>
        <v>-3.4239999999999999</v>
      </c>
      <c r="AM713" s="149">
        <f t="shared" si="88"/>
        <v>1.1353361174069121E-3</v>
      </c>
      <c r="AN713" s="149">
        <f t="shared" si="89"/>
        <v>3.0853310475459941E-4</v>
      </c>
      <c r="AO713" s="130">
        <f t="shared" si="94"/>
        <v>1.1353361174069121E-3</v>
      </c>
      <c r="AP713" s="130" t="str">
        <f t="shared" si="95"/>
        <v/>
      </c>
      <c r="AQ713" s="130" t="str">
        <f t="shared" si="90"/>
        <v/>
      </c>
      <c r="AR713" s="150">
        <f t="shared" si="91"/>
        <v>0</v>
      </c>
      <c r="AS713" s="150" t="str">
        <f t="shared" si="92"/>
        <v/>
      </c>
      <c r="AT713" s="150" t="str">
        <f t="shared" si="93"/>
        <v/>
      </c>
      <c r="AU713" s="150"/>
      <c r="AV713" s="150"/>
      <c r="AW713" s="150"/>
      <c r="AX713" s="150"/>
      <c r="AY713" s="150"/>
      <c r="AZ713" s="150"/>
      <c r="BA713" s="150"/>
      <c r="BB713" s="131"/>
      <c r="BC713" s="132"/>
      <c r="BD713" s="131"/>
      <c r="BE713" s="153"/>
      <c r="BF713" s="154"/>
      <c r="BG713" s="155"/>
      <c r="BH713" s="155"/>
      <c r="BI713" s="156"/>
      <c r="BJ713" s="156"/>
      <c r="BK713" s="133"/>
      <c r="BM713" s="134">
        <v>121</v>
      </c>
      <c r="BN713" s="157">
        <f t="shared" si="74"/>
        <v>0.76799999999999891</v>
      </c>
      <c r="BO713" s="158">
        <f t="shared" si="75"/>
        <v>0.9977569748629187</v>
      </c>
      <c r="BP713" s="159">
        <f t="shared" si="76"/>
        <v>6.0458147621789138E-5</v>
      </c>
      <c r="BQ713" s="160" t="str">
        <f t="shared" si="77"/>
        <v/>
      </c>
      <c r="BR713" s="160" t="str">
        <f t="shared" si="73"/>
        <v/>
      </c>
    </row>
    <row r="714" spans="11:70" ht="20.100000000000001" customHeight="1" x14ac:dyDescent="0.25">
      <c r="K714" s="134">
        <v>145</v>
      </c>
      <c r="L714" s="130">
        <f t="shared" si="78"/>
        <v>-324.36251029706165</v>
      </c>
      <c r="M714" s="149">
        <f t="shared" si="79"/>
        <v>1.2135691561535153E-5</v>
      </c>
      <c r="N714" s="149">
        <f t="shared" si="80"/>
        <v>3.1310567858119909E-4</v>
      </c>
      <c r="O714" s="130">
        <f t="shared" si="81"/>
        <v>1.2135691561535153E-5</v>
      </c>
      <c r="P714" s="130" t="str">
        <f t="shared" si="82"/>
        <v/>
      </c>
      <c r="Q714" s="130" t="str">
        <f t="shared" si="83"/>
        <v/>
      </c>
      <c r="R714" s="130">
        <f t="shared" si="84"/>
        <v>2.6111949248487846E-16</v>
      </c>
      <c r="S714" s="130" t="str">
        <f t="shared" si="85"/>
        <v/>
      </c>
      <c r="T714" s="130" t="str">
        <f t="shared" si="86"/>
        <v/>
      </c>
      <c r="X714" s="134"/>
      <c r="Z714" s="149"/>
      <c r="AA714" s="149"/>
      <c r="AE714" s="151"/>
      <c r="AF714" s="150"/>
      <c r="AK714" s="134">
        <v>145</v>
      </c>
      <c r="AL714" s="130">
        <f t="shared" si="87"/>
        <v>-3.42</v>
      </c>
      <c r="AM714" s="149">
        <f t="shared" si="88"/>
        <v>1.1509834441784845E-3</v>
      </c>
      <c r="AN714" s="149">
        <f t="shared" si="89"/>
        <v>3.1310567858119958E-4</v>
      </c>
      <c r="AO714" s="130">
        <f t="shared" si="94"/>
        <v>1.1509834441784845E-3</v>
      </c>
      <c r="AP714" s="130" t="str">
        <f t="shared" si="95"/>
        <v/>
      </c>
      <c r="AQ714" s="130" t="str">
        <f t="shared" si="90"/>
        <v/>
      </c>
      <c r="AR714" s="150">
        <f t="shared" si="91"/>
        <v>0</v>
      </c>
      <c r="AS714" s="150" t="str">
        <f t="shared" si="92"/>
        <v/>
      </c>
      <c r="AT714" s="150" t="str">
        <f t="shared" si="93"/>
        <v/>
      </c>
      <c r="AU714" s="150"/>
      <c r="AV714" s="150"/>
      <c r="AW714" s="150"/>
      <c r="AX714" s="150"/>
      <c r="AY714" s="150"/>
      <c r="AZ714" s="150"/>
      <c r="BA714" s="150"/>
      <c r="BB714" s="131"/>
      <c r="BC714" s="132"/>
      <c r="BD714" s="131"/>
      <c r="BE714" s="153"/>
      <c r="BF714" s="154"/>
      <c r="BG714" s="155"/>
      <c r="BH714" s="155"/>
      <c r="BI714" s="156"/>
      <c r="BJ714" s="156"/>
      <c r="BK714" s="133"/>
      <c r="BM714" s="134">
        <v>122</v>
      </c>
      <c r="BN714" s="157">
        <f t="shared" si="74"/>
        <v>0.77439999999999887</v>
      </c>
      <c r="BO714" s="158">
        <f t="shared" si="75"/>
        <v>0.99769651671529691</v>
      </c>
      <c r="BP714" s="159">
        <f t="shared" si="76"/>
        <v>6.1523086496650947E-5</v>
      </c>
      <c r="BQ714" s="160" t="str">
        <f t="shared" si="77"/>
        <v/>
      </c>
      <c r="BR714" s="160" t="str">
        <f t="shared" si="73"/>
        <v/>
      </c>
    </row>
    <row r="715" spans="11:70" ht="20.100000000000001" customHeight="1" x14ac:dyDescent="0.25">
      <c r="K715" s="134">
        <v>146</v>
      </c>
      <c r="L715" s="130">
        <f t="shared" si="78"/>
        <v>-323.98313893998903</v>
      </c>
      <c r="M715" s="149">
        <f t="shared" si="79"/>
        <v>1.2302750146795636E-5</v>
      </c>
      <c r="N715" s="149">
        <f t="shared" si="80"/>
        <v>3.1774123495215383E-4</v>
      </c>
      <c r="O715" s="130">
        <f t="shared" si="81"/>
        <v>1.2302750146795636E-5</v>
      </c>
      <c r="P715" s="130" t="str">
        <f t="shared" si="82"/>
        <v/>
      </c>
      <c r="Q715" s="130" t="str">
        <f t="shared" si="83"/>
        <v/>
      </c>
      <c r="R715" s="130">
        <f t="shared" si="84"/>
        <v>2.6939136251465248E-16</v>
      </c>
      <c r="S715" s="130" t="str">
        <f t="shared" si="85"/>
        <v/>
      </c>
      <c r="T715" s="130" t="str">
        <f t="shared" si="86"/>
        <v/>
      </c>
      <c r="X715" s="134"/>
      <c r="Z715" s="149"/>
      <c r="AA715" s="149"/>
      <c r="AE715" s="151"/>
      <c r="AF715" s="150"/>
      <c r="AK715" s="134">
        <v>146</v>
      </c>
      <c r="AL715" s="130">
        <f t="shared" si="87"/>
        <v>-3.4159999999999999</v>
      </c>
      <c r="AM715" s="149">
        <f t="shared" si="88"/>
        <v>1.1668277547287062E-3</v>
      </c>
      <c r="AN715" s="149">
        <f t="shared" si="89"/>
        <v>3.1774123495215383E-4</v>
      </c>
      <c r="AO715" s="130">
        <f t="shared" si="94"/>
        <v>1.1668277547287062E-3</v>
      </c>
      <c r="AP715" s="130" t="str">
        <f t="shared" si="95"/>
        <v/>
      </c>
      <c r="AQ715" s="130" t="str">
        <f t="shared" si="90"/>
        <v/>
      </c>
      <c r="AR715" s="150">
        <f t="shared" si="91"/>
        <v>0</v>
      </c>
      <c r="AS715" s="150" t="str">
        <f t="shared" si="92"/>
        <v/>
      </c>
      <c r="AT715" s="150" t="str">
        <f t="shared" si="93"/>
        <v/>
      </c>
      <c r="AU715" s="150"/>
      <c r="AV715" s="150"/>
      <c r="AW715" s="150"/>
      <c r="AX715" s="150"/>
      <c r="AY715" s="150"/>
      <c r="AZ715" s="150"/>
      <c r="BA715" s="150"/>
      <c r="BB715" s="131"/>
      <c r="BC715" s="132"/>
      <c r="BD715" s="131"/>
      <c r="BE715" s="153"/>
      <c r="BF715" s="154"/>
      <c r="BG715" s="155"/>
      <c r="BH715" s="155"/>
      <c r="BI715" s="156"/>
      <c r="BJ715" s="156"/>
      <c r="BK715" s="133"/>
      <c r="BM715" s="134">
        <v>123</v>
      </c>
      <c r="BN715" s="157">
        <f t="shared" si="74"/>
        <v>0.78079999999999883</v>
      </c>
      <c r="BO715" s="158">
        <f t="shared" si="75"/>
        <v>0.99763499362880026</v>
      </c>
      <c r="BP715" s="159">
        <f t="shared" si="76"/>
        <v>6.2596181964469366E-5</v>
      </c>
      <c r="BQ715" s="160" t="str">
        <f t="shared" si="77"/>
        <v/>
      </c>
      <c r="BR715" s="160" t="str">
        <f t="shared" si="73"/>
        <v/>
      </c>
    </row>
    <row r="716" spans="11:70" ht="20.100000000000001" customHeight="1" x14ac:dyDescent="0.25">
      <c r="K716" s="134">
        <v>147</v>
      </c>
      <c r="L716" s="130">
        <f t="shared" si="78"/>
        <v>-323.60376758291648</v>
      </c>
      <c r="M716" s="149">
        <f t="shared" si="79"/>
        <v>1.2471908889890091E-5</v>
      </c>
      <c r="N716" s="149">
        <f t="shared" si="80"/>
        <v>3.224405661980199E-4</v>
      </c>
      <c r="O716" s="130">
        <f t="shared" si="81"/>
        <v>1.2471908889890091E-5</v>
      </c>
      <c r="P716" s="130" t="str">
        <f t="shared" si="82"/>
        <v/>
      </c>
      <c r="Q716" s="130" t="str">
        <f t="shared" si="83"/>
        <v/>
      </c>
      <c r="R716" s="130">
        <f t="shared" si="84"/>
        <v>2.7792082608958246E-16</v>
      </c>
      <c r="S716" s="130" t="str">
        <f t="shared" si="85"/>
        <v/>
      </c>
      <c r="T716" s="130" t="str">
        <f t="shared" si="86"/>
        <v/>
      </c>
      <c r="X716" s="134"/>
      <c r="Z716" s="149"/>
      <c r="AA716" s="149"/>
      <c r="AE716" s="151"/>
      <c r="AF716" s="150"/>
      <c r="AK716" s="134">
        <v>147</v>
      </c>
      <c r="AL716" s="130">
        <f t="shared" si="87"/>
        <v>-3.4119999999999999</v>
      </c>
      <c r="AM716" s="149">
        <f t="shared" si="88"/>
        <v>1.1828712502108178E-3</v>
      </c>
      <c r="AN716" s="149">
        <f t="shared" si="89"/>
        <v>3.2244056619802088E-4</v>
      </c>
      <c r="AO716" s="130">
        <f t="shared" si="94"/>
        <v>1.1828712502108178E-3</v>
      </c>
      <c r="AP716" s="130" t="str">
        <f t="shared" si="95"/>
        <v/>
      </c>
      <c r="AQ716" s="130" t="str">
        <f t="shared" si="90"/>
        <v/>
      </c>
      <c r="AR716" s="150">
        <f t="shared" si="91"/>
        <v>0</v>
      </c>
      <c r="AS716" s="150" t="str">
        <f t="shared" si="92"/>
        <v/>
      </c>
      <c r="AT716" s="150" t="str">
        <f t="shared" si="93"/>
        <v/>
      </c>
      <c r="AU716" s="150"/>
      <c r="AV716" s="150"/>
      <c r="AW716" s="150"/>
      <c r="AX716" s="150"/>
      <c r="AY716" s="150"/>
      <c r="AZ716" s="150"/>
      <c r="BA716" s="150"/>
      <c r="BB716" s="131"/>
      <c r="BC716" s="132"/>
      <c r="BD716" s="131"/>
      <c r="BE716" s="153"/>
      <c r="BF716" s="154"/>
      <c r="BG716" s="155"/>
      <c r="BH716" s="155"/>
      <c r="BI716" s="156"/>
      <c r="BJ716" s="156"/>
      <c r="BK716" s="133"/>
      <c r="BM716" s="134">
        <v>124</v>
      </c>
      <c r="BN716" s="157">
        <f t="shared" si="74"/>
        <v>0.78719999999999879</v>
      </c>
      <c r="BO716" s="158">
        <f t="shared" si="75"/>
        <v>0.99757239744683579</v>
      </c>
      <c r="BP716" s="159">
        <f t="shared" si="76"/>
        <v>6.3677385038651835E-5</v>
      </c>
      <c r="BQ716" s="160" t="str">
        <f t="shared" si="77"/>
        <v/>
      </c>
      <c r="BR716" s="160" t="str">
        <f t="shared" si="73"/>
        <v/>
      </c>
    </row>
    <row r="717" spans="11:70" ht="20.100000000000001" customHeight="1" x14ac:dyDescent="0.25">
      <c r="K717" s="134">
        <v>148</v>
      </c>
      <c r="L717" s="130">
        <f t="shared" si="78"/>
        <v>-323.22439622584386</v>
      </c>
      <c r="M717" s="149">
        <f t="shared" si="79"/>
        <v>1.2643191217043595E-5</v>
      </c>
      <c r="N717" s="149">
        <f t="shared" si="80"/>
        <v>3.2720447349523835E-4</v>
      </c>
      <c r="O717" s="130">
        <f t="shared" si="81"/>
        <v>1.2643191217043595E-5</v>
      </c>
      <c r="P717" s="130" t="str">
        <f t="shared" si="82"/>
        <v/>
      </c>
      <c r="Q717" s="130" t="str">
        <f t="shared" si="83"/>
        <v/>
      </c>
      <c r="R717" s="130">
        <f t="shared" si="84"/>
        <v>2.8671576186943723E-16</v>
      </c>
      <c r="S717" s="130" t="str">
        <f t="shared" si="85"/>
        <v/>
      </c>
      <c r="T717" s="130" t="str">
        <f t="shared" si="86"/>
        <v/>
      </c>
      <c r="X717" s="134"/>
      <c r="Z717" s="149"/>
      <c r="AA717" s="149"/>
      <c r="AE717" s="151"/>
      <c r="AF717" s="150"/>
      <c r="AK717" s="134">
        <v>148</v>
      </c>
      <c r="AL717" s="130">
        <f t="shared" si="87"/>
        <v>-3.4079999999999999</v>
      </c>
      <c r="AM717" s="149">
        <f t="shared" si="88"/>
        <v>1.1991161524345093E-3</v>
      </c>
      <c r="AN717" s="149">
        <f t="shared" si="89"/>
        <v>3.2720447349523835E-4</v>
      </c>
      <c r="AO717" s="130">
        <f t="shared" si="94"/>
        <v>1.1991161524345093E-3</v>
      </c>
      <c r="AP717" s="130" t="str">
        <f t="shared" si="95"/>
        <v/>
      </c>
      <c r="AQ717" s="130" t="str">
        <f t="shared" si="90"/>
        <v/>
      </c>
      <c r="AR717" s="150">
        <f t="shared" si="91"/>
        <v>0</v>
      </c>
      <c r="AS717" s="150" t="str">
        <f t="shared" si="92"/>
        <v/>
      </c>
      <c r="AT717" s="150" t="str">
        <f t="shared" si="93"/>
        <v/>
      </c>
      <c r="AU717" s="150"/>
      <c r="AV717" s="150"/>
      <c r="AW717" s="150"/>
      <c r="AX717" s="150"/>
      <c r="AY717" s="150"/>
      <c r="AZ717" s="150"/>
      <c r="BA717" s="150"/>
      <c r="BB717" s="131"/>
      <c r="BC717" s="132"/>
      <c r="BD717" s="131"/>
      <c r="BE717" s="153"/>
      <c r="BF717" s="154"/>
      <c r="BG717" s="155"/>
      <c r="BH717" s="155"/>
      <c r="BI717" s="156"/>
      <c r="BJ717" s="156"/>
      <c r="BK717" s="133"/>
      <c r="BM717" s="134">
        <v>125</v>
      </c>
      <c r="BN717" s="157">
        <f t="shared" si="74"/>
        <v>0.79359999999999875</v>
      </c>
      <c r="BO717" s="158">
        <f t="shared" si="75"/>
        <v>0.99750872006179714</v>
      </c>
      <c r="BP717" s="159">
        <f t="shared" si="76"/>
        <v>6.476664645471697E-5</v>
      </c>
      <c r="BQ717" s="160" t="str">
        <f t="shared" si="77"/>
        <v/>
      </c>
      <c r="BR717" s="160" t="str">
        <f t="shared" si="73"/>
        <v/>
      </c>
    </row>
    <row r="718" spans="11:70" ht="20.100000000000001" customHeight="1" x14ac:dyDescent="0.25">
      <c r="K718" s="134">
        <v>149</v>
      </c>
      <c r="L718" s="130">
        <f t="shared" si="78"/>
        <v>-322.8450248687713</v>
      </c>
      <c r="M718" s="149">
        <f t="shared" si="79"/>
        <v>1.2816620773762785E-5</v>
      </c>
      <c r="N718" s="149">
        <f t="shared" si="80"/>
        <v>3.3203376694903073E-4</v>
      </c>
      <c r="O718" s="130">
        <f t="shared" si="81"/>
        <v>1.2816620773762785E-5</v>
      </c>
      <c r="P718" s="130" t="str">
        <f t="shared" si="82"/>
        <v/>
      </c>
      <c r="Q718" s="130" t="str">
        <f t="shared" si="83"/>
        <v/>
      </c>
      <c r="R718" s="130">
        <f t="shared" si="84"/>
        <v>2.9578428495871813E-16</v>
      </c>
      <c r="S718" s="130" t="str">
        <f t="shared" si="85"/>
        <v/>
      </c>
      <c r="T718" s="130" t="str">
        <f t="shared" si="86"/>
        <v/>
      </c>
      <c r="X718" s="134"/>
      <c r="Z718" s="149"/>
      <c r="AA718" s="149"/>
      <c r="AE718" s="151"/>
      <c r="AF718" s="150"/>
      <c r="AK718" s="134">
        <v>149</v>
      </c>
      <c r="AL718" s="130">
        <f t="shared" si="87"/>
        <v>-3.4039999999999999</v>
      </c>
      <c r="AM718" s="149">
        <f t="shared" si="88"/>
        <v>1.2155647040067755E-3</v>
      </c>
      <c r="AN718" s="149">
        <f t="shared" si="89"/>
        <v>3.3203376694903073E-4</v>
      </c>
      <c r="AO718" s="130">
        <f t="shared" si="94"/>
        <v>1.2155647040067755E-3</v>
      </c>
      <c r="AP718" s="130" t="str">
        <f t="shared" si="95"/>
        <v/>
      </c>
      <c r="AQ718" s="130" t="str">
        <f t="shared" si="90"/>
        <v/>
      </c>
      <c r="AR718" s="150">
        <f t="shared" si="91"/>
        <v>0</v>
      </c>
      <c r="AS718" s="150" t="str">
        <f t="shared" si="92"/>
        <v/>
      </c>
      <c r="AT718" s="150" t="str">
        <f t="shared" si="93"/>
        <v/>
      </c>
      <c r="AU718" s="150"/>
      <c r="AV718" s="150"/>
      <c r="AW718" s="150"/>
      <c r="AX718" s="150"/>
      <c r="AY718" s="150"/>
      <c r="AZ718" s="150"/>
      <c r="BA718" s="150"/>
      <c r="BB718" s="131"/>
      <c r="BC718" s="132"/>
      <c r="BD718" s="131"/>
      <c r="BE718" s="153"/>
      <c r="BF718" s="154"/>
      <c r="BG718" s="155"/>
      <c r="BH718" s="155"/>
      <c r="BI718" s="156"/>
      <c r="BJ718" s="156"/>
      <c r="BK718" s="133"/>
      <c r="BM718" s="134">
        <v>126</v>
      </c>
      <c r="BN718" s="157">
        <f t="shared" si="74"/>
        <v>0.79999999999999871</v>
      </c>
      <c r="BO718" s="158">
        <f t="shared" si="75"/>
        <v>0.99744395341534242</v>
      </c>
      <c r="BP718" s="159">
        <f t="shared" si="76"/>
        <v>6.5863916680619639E-5</v>
      </c>
      <c r="BQ718" s="160" t="str">
        <f t="shared" si="77"/>
        <v/>
      </c>
      <c r="BR718" s="160" t="str">
        <f t="shared" si="73"/>
        <v/>
      </c>
    </row>
    <row r="719" spans="11:70" ht="20.100000000000001" customHeight="1" x14ac:dyDescent="0.25">
      <c r="K719" s="134">
        <v>150</v>
      </c>
      <c r="L719" s="130">
        <f t="shared" si="78"/>
        <v>-322.46565351169869</v>
      </c>
      <c r="M719" s="149">
        <f t="shared" si="79"/>
        <v>1.2992221426324015E-5</v>
      </c>
      <c r="N719" s="149">
        <f t="shared" si="80"/>
        <v>3.369292656768808E-4</v>
      </c>
      <c r="O719" s="130">
        <f t="shared" si="81"/>
        <v>1.2992221426324015E-5</v>
      </c>
      <c r="P719" s="130" t="str">
        <f t="shared" si="82"/>
        <v/>
      </c>
      <c r="Q719" s="130" t="str">
        <f t="shared" si="83"/>
        <v/>
      </c>
      <c r="R719" s="130">
        <f t="shared" si="84"/>
        <v>3.051347538615169E-16</v>
      </c>
      <c r="S719" s="130" t="str">
        <f t="shared" si="85"/>
        <v/>
      </c>
      <c r="T719" s="130" t="str">
        <f t="shared" si="86"/>
        <v/>
      </c>
      <c r="X719" s="134"/>
      <c r="Z719" s="149"/>
      <c r="AA719" s="149"/>
      <c r="AE719" s="151"/>
      <c r="AF719" s="150"/>
      <c r="AK719" s="134">
        <v>150</v>
      </c>
      <c r="AL719" s="130">
        <f t="shared" si="87"/>
        <v>-3.4</v>
      </c>
      <c r="AM719" s="149">
        <f t="shared" si="88"/>
        <v>1.2322191684730199E-3</v>
      </c>
      <c r="AN719" s="149">
        <f t="shared" si="89"/>
        <v>3.369292656768808E-4</v>
      </c>
      <c r="AO719" s="130">
        <f t="shared" si="94"/>
        <v>1.2322191684730199E-3</v>
      </c>
      <c r="AP719" s="130" t="str">
        <f t="shared" si="95"/>
        <v/>
      </c>
      <c r="AQ719" s="130" t="str">
        <f t="shared" si="90"/>
        <v/>
      </c>
      <c r="AR719" s="150">
        <f t="shared" si="91"/>
        <v>0</v>
      </c>
      <c r="AS719" s="150" t="str">
        <f t="shared" si="92"/>
        <v/>
      </c>
      <c r="AT719" s="150" t="str">
        <f t="shared" si="93"/>
        <v/>
      </c>
      <c r="AU719" s="150"/>
      <c r="AV719" s="150"/>
      <c r="AW719" s="150"/>
      <c r="AX719" s="150"/>
      <c r="AY719" s="150"/>
      <c r="AZ719" s="150"/>
      <c r="BA719" s="150"/>
      <c r="BB719" s="131"/>
      <c r="BC719" s="132"/>
      <c r="BD719" s="131"/>
      <c r="BE719" s="153"/>
      <c r="BF719" s="154"/>
      <c r="BG719" s="155"/>
      <c r="BH719" s="155"/>
      <c r="BI719" s="156"/>
      <c r="BJ719" s="156"/>
      <c r="BK719" s="133"/>
      <c r="BM719" s="134">
        <v>127</v>
      </c>
      <c r="BN719" s="157">
        <f t="shared" si="74"/>
        <v>0.80639999999999867</v>
      </c>
      <c r="BO719" s="158">
        <f t="shared" si="75"/>
        <v>0.9973780894986618</v>
      </c>
      <c r="BP719" s="159">
        <f t="shared" si="76"/>
        <v>6.6969145924189455E-5</v>
      </c>
      <c r="BQ719" s="160" t="str">
        <f t="shared" si="77"/>
        <v/>
      </c>
      <c r="BR719" s="160" t="str">
        <f t="shared" si="73"/>
        <v/>
      </c>
    </row>
    <row r="720" spans="11:70" ht="20.100000000000001" customHeight="1" x14ac:dyDescent="0.25">
      <c r="K720" s="134">
        <v>151</v>
      </c>
      <c r="L720" s="130">
        <f t="shared" si="78"/>
        <v>-322.08628215462613</v>
      </c>
      <c r="M720" s="149">
        <f t="shared" si="79"/>
        <v>1.317001726326344E-5</v>
      </c>
      <c r="N720" s="149">
        <f t="shared" si="80"/>
        <v>3.4189179789256353E-4</v>
      </c>
      <c r="O720" s="130">
        <f t="shared" si="81"/>
        <v>1.317001726326344E-5</v>
      </c>
      <c r="P720" s="130" t="str">
        <f t="shared" si="82"/>
        <v/>
      </c>
      <c r="Q720" s="130" t="str">
        <f t="shared" si="83"/>
        <v/>
      </c>
      <c r="R720" s="130">
        <f t="shared" si="84"/>
        <v>3.1477577763657369E-16</v>
      </c>
      <c r="S720" s="130" t="str">
        <f t="shared" si="85"/>
        <v/>
      </c>
      <c r="T720" s="130" t="str">
        <f t="shared" si="86"/>
        <v/>
      </c>
      <c r="X720" s="134"/>
      <c r="Z720" s="149"/>
      <c r="AA720" s="149"/>
      <c r="AE720" s="151"/>
      <c r="AF720" s="150"/>
      <c r="AK720" s="134">
        <v>151</v>
      </c>
      <c r="AL720" s="130">
        <f t="shared" si="87"/>
        <v>-3.3959999999999999</v>
      </c>
      <c r="AM720" s="149">
        <f t="shared" si="88"/>
        <v>1.2490818304584136E-3</v>
      </c>
      <c r="AN720" s="149">
        <f t="shared" si="89"/>
        <v>3.4189179789256407E-4</v>
      </c>
      <c r="AO720" s="130">
        <f t="shared" si="94"/>
        <v>1.2490818304584136E-3</v>
      </c>
      <c r="AP720" s="130" t="str">
        <f t="shared" si="95"/>
        <v/>
      </c>
      <c r="AQ720" s="130" t="str">
        <f t="shared" si="90"/>
        <v/>
      </c>
      <c r="AR720" s="150">
        <f t="shared" si="91"/>
        <v>0</v>
      </c>
      <c r="AS720" s="150" t="str">
        <f t="shared" si="92"/>
        <v/>
      </c>
      <c r="AT720" s="150" t="str">
        <f t="shared" si="93"/>
        <v/>
      </c>
      <c r="AU720" s="150"/>
      <c r="AV720" s="150"/>
      <c r="AW720" s="150"/>
      <c r="AX720" s="150"/>
      <c r="AY720" s="150"/>
      <c r="AZ720" s="150"/>
      <c r="BA720" s="150"/>
      <c r="BB720" s="131"/>
      <c r="BC720" s="132"/>
      <c r="BD720" s="131"/>
      <c r="BE720" s="153"/>
      <c r="BF720" s="154"/>
      <c r="BG720" s="155"/>
      <c r="BH720" s="155"/>
      <c r="BI720" s="156"/>
      <c r="BJ720" s="156"/>
      <c r="BK720" s="133"/>
      <c r="BM720" s="134">
        <v>128</v>
      </c>
      <c r="BN720" s="157">
        <f t="shared" si="74"/>
        <v>0.81279999999999863</v>
      </c>
      <c r="BO720" s="158">
        <f t="shared" si="75"/>
        <v>0.99731112035273761</v>
      </c>
      <c r="BP720" s="159">
        <f t="shared" si="76"/>
        <v>6.8082284143677896E-5</v>
      </c>
      <c r="BQ720" s="160" t="str">
        <f t="shared" si="77"/>
        <v/>
      </c>
      <c r="BR720" s="160" t="str">
        <f t="shared" si="73"/>
        <v/>
      </c>
    </row>
    <row r="721" spans="11:70" ht="20.100000000000001" customHeight="1" x14ac:dyDescent="0.25">
      <c r="K721" s="134">
        <v>152</v>
      </c>
      <c r="L721" s="130">
        <f t="shared" si="78"/>
        <v>-321.70691079755352</v>
      </c>
      <c r="M721" s="149">
        <f t="shared" si="79"/>
        <v>1.3350032596870389E-5</v>
      </c>
      <c r="N721" s="149">
        <f t="shared" si="80"/>
        <v>3.4692220099075317E-4</v>
      </c>
      <c r="O721" s="130">
        <f t="shared" si="81"/>
        <v>1.3350032596870389E-5</v>
      </c>
      <c r="P721" s="130" t="str">
        <f t="shared" si="82"/>
        <v/>
      </c>
      <c r="Q721" s="130" t="str">
        <f t="shared" si="83"/>
        <v/>
      </c>
      <c r="R721" s="130">
        <f t="shared" si="84"/>
        <v>3.2471622325825416E-16</v>
      </c>
      <c r="S721" s="130" t="str">
        <f t="shared" si="85"/>
        <v/>
      </c>
      <c r="T721" s="130" t="str">
        <f t="shared" si="86"/>
        <v/>
      </c>
      <c r="X721" s="134"/>
      <c r="Z721" s="149"/>
      <c r="AA721" s="149"/>
      <c r="AE721" s="151"/>
      <c r="AF721" s="150"/>
      <c r="AK721" s="134">
        <v>152</v>
      </c>
      <c r="AL721" s="130">
        <f t="shared" si="87"/>
        <v>-3.3919999999999999</v>
      </c>
      <c r="AM721" s="149">
        <f t="shared" si="88"/>
        <v>1.2661549958094972E-3</v>
      </c>
      <c r="AN721" s="149">
        <f t="shared" si="89"/>
        <v>3.4692220099075317E-4</v>
      </c>
      <c r="AO721" s="130">
        <f t="shared" si="94"/>
        <v>1.2661549958094972E-3</v>
      </c>
      <c r="AP721" s="130" t="str">
        <f t="shared" si="95"/>
        <v/>
      </c>
      <c r="AQ721" s="130" t="str">
        <f t="shared" si="90"/>
        <v/>
      </c>
      <c r="AR721" s="150">
        <f t="shared" si="91"/>
        <v>0</v>
      </c>
      <c r="AS721" s="150" t="str">
        <f t="shared" si="92"/>
        <v/>
      </c>
      <c r="AT721" s="150" t="str">
        <f t="shared" si="93"/>
        <v/>
      </c>
      <c r="AU721" s="150"/>
      <c r="AV721" s="150"/>
      <c r="AW721" s="150"/>
      <c r="AX721" s="150"/>
      <c r="AY721" s="150"/>
      <c r="AZ721" s="150"/>
      <c r="BA721" s="150"/>
      <c r="BB721" s="131"/>
      <c r="BC721" s="132"/>
      <c r="BD721" s="131"/>
      <c r="BE721" s="153"/>
      <c r="BF721" s="154"/>
      <c r="BG721" s="155"/>
      <c r="BH721" s="155"/>
      <c r="BI721" s="156"/>
      <c r="BJ721" s="156"/>
      <c r="BK721" s="133"/>
      <c r="BM721" s="134">
        <v>129</v>
      </c>
      <c r="BN721" s="157">
        <f t="shared" si="74"/>
        <v>0.8191999999999986</v>
      </c>
      <c r="BO721" s="158">
        <f t="shared" si="75"/>
        <v>0.99724303806859393</v>
      </c>
      <c r="BP721" s="159">
        <f t="shared" si="76"/>
        <v>6.9203281055529864E-5</v>
      </c>
      <c r="BQ721" s="160" t="str">
        <f t="shared" si="77"/>
        <v/>
      </c>
      <c r="BR721" s="160" t="str">
        <f t="shared" ref="BR721:BR784" si="96">IF($BO721&lt;(1-$BK$605),$BP721,"")</f>
        <v/>
      </c>
    </row>
    <row r="722" spans="11:70" ht="20.100000000000001" customHeight="1" x14ac:dyDescent="0.25">
      <c r="K722" s="134">
        <v>153</v>
      </c>
      <c r="L722" s="130">
        <f t="shared" si="78"/>
        <v>-321.32753944048096</v>
      </c>
      <c r="M722" s="149">
        <f t="shared" si="79"/>
        <v>1.3532291964682411E-5</v>
      </c>
      <c r="N722" s="149">
        <f t="shared" si="80"/>
        <v>3.5202132163218437E-4</v>
      </c>
      <c r="O722" s="130">
        <f t="shared" si="81"/>
        <v>1.3532291964682411E-5</v>
      </c>
      <c r="P722" s="130" t="str">
        <f t="shared" si="82"/>
        <v/>
      </c>
      <c r="Q722" s="130" t="str">
        <f t="shared" si="83"/>
        <v/>
      </c>
      <c r="R722" s="130">
        <f t="shared" si="84"/>
        <v>3.349652231892062E-16</v>
      </c>
      <c r="S722" s="130" t="str">
        <f t="shared" si="85"/>
        <v/>
      </c>
      <c r="T722" s="130" t="str">
        <f t="shared" si="86"/>
        <v/>
      </c>
      <c r="X722" s="134"/>
      <c r="Z722" s="149"/>
      <c r="AA722" s="149"/>
      <c r="AE722" s="151"/>
      <c r="AF722" s="150"/>
      <c r="AK722" s="134">
        <v>153</v>
      </c>
      <c r="AL722" s="130">
        <f t="shared" si="87"/>
        <v>-3.3879999999999999</v>
      </c>
      <c r="AM722" s="149">
        <f t="shared" si="88"/>
        <v>1.2834409917360089E-3</v>
      </c>
      <c r="AN722" s="149">
        <f t="shared" si="89"/>
        <v>3.5202132163218437E-4</v>
      </c>
      <c r="AO722" s="130">
        <f t="shared" si="94"/>
        <v>1.2834409917360089E-3</v>
      </c>
      <c r="AP722" s="130" t="str">
        <f t="shared" si="95"/>
        <v/>
      </c>
      <c r="AQ722" s="130" t="str">
        <f t="shared" si="90"/>
        <v/>
      </c>
      <c r="AR722" s="150">
        <f t="shared" si="91"/>
        <v>0</v>
      </c>
      <c r="AS722" s="150" t="str">
        <f t="shared" si="92"/>
        <v/>
      </c>
      <c r="AT722" s="150" t="str">
        <f t="shared" si="93"/>
        <v/>
      </c>
      <c r="AU722" s="150"/>
      <c r="AV722" s="150"/>
      <c r="AW722" s="150"/>
      <c r="AX722" s="150"/>
      <c r="AY722" s="150"/>
      <c r="AZ722" s="150"/>
      <c r="BA722" s="150"/>
      <c r="BB722" s="131"/>
      <c r="BC722" s="132"/>
      <c r="BD722" s="131"/>
      <c r="BE722" s="153"/>
      <c r="BF722" s="154"/>
      <c r="BG722" s="155"/>
      <c r="BH722" s="155"/>
      <c r="BI722" s="156"/>
      <c r="BJ722" s="156"/>
      <c r="BK722" s="133"/>
      <c r="BM722" s="134">
        <v>130</v>
      </c>
      <c r="BN722" s="157">
        <f t="shared" ref="BN722:BN785" si="97">BN721+$BQ$590</f>
        <v>0.82559999999999856</v>
      </c>
      <c r="BO722" s="158">
        <f t="shared" ref="BO722:BO785" si="98">_xlfn.CHISQ.DIST.RT(BN722,7)</f>
        <v>0.9971738347875384</v>
      </c>
      <c r="BP722" s="159">
        <f t="shared" ref="BP722:BP785" si="99">BO722-BO723</f>
        <v>7.0332086143376493E-5</v>
      </c>
      <c r="BQ722" s="160" t="str">
        <f t="shared" ref="BQ722:BQ785" si="100">IF(BO722&lt;(1-$BK$597),BP722,"")</f>
        <v/>
      </c>
      <c r="BR722" s="160" t="str">
        <f t="shared" si="96"/>
        <v/>
      </c>
    </row>
    <row r="723" spans="11:70" ht="20.100000000000001" customHeight="1" x14ac:dyDescent="0.25">
      <c r="K723" s="134">
        <v>154</v>
      </c>
      <c r="L723" s="130">
        <f t="shared" si="78"/>
        <v>-320.94816808340835</v>
      </c>
      <c r="M723" s="149">
        <f t="shared" si="79"/>
        <v>1.3716820130983332E-5</v>
      </c>
      <c r="N723" s="149">
        <f t="shared" si="80"/>
        <v>3.5719001582939906E-4</v>
      </c>
      <c r="O723" s="130">
        <f t="shared" si="81"/>
        <v>1.3716820130983332E-5</v>
      </c>
      <c r="P723" s="130" t="str">
        <f t="shared" si="82"/>
        <v/>
      </c>
      <c r="Q723" s="130" t="str">
        <f t="shared" si="83"/>
        <v/>
      </c>
      <c r="R723" s="130">
        <f t="shared" si="84"/>
        <v>3.4553218317062147E-16</v>
      </c>
      <c r="S723" s="130" t="str">
        <f t="shared" si="85"/>
        <v/>
      </c>
      <c r="T723" s="130" t="str">
        <f t="shared" si="86"/>
        <v/>
      </c>
      <c r="X723" s="134"/>
      <c r="Z723" s="149"/>
      <c r="AA723" s="149"/>
      <c r="AE723" s="151"/>
      <c r="AF723" s="150"/>
      <c r="AK723" s="134">
        <v>154</v>
      </c>
      <c r="AL723" s="130">
        <f t="shared" si="87"/>
        <v>-3.3839999999999999</v>
      </c>
      <c r="AM723" s="149">
        <f t="shared" si="88"/>
        <v>1.3009421669529307E-3</v>
      </c>
      <c r="AN723" s="149">
        <f t="shared" si="89"/>
        <v>3.5719001582939906E-4</v>
      </c>
      <c r="AO723" s="130">
        <f t="shared" si="94"/>
        <v>1.3009421669529307E-3</v>
      </c>
      <c r="AP723" s="130" t="str">
        <f t="shared" si="95"/>
        <v/>
      </c>
      <c r="AQ723" s="130" t="str">
        <f t="shared" si="90"/>
        <v/>
      </c>
      <c r="AR723" s="150">
        <f t="shared" si="91"/>
        <v>0</v>
      </c>
      <c r="AS723" s="150" t="str">
        <f t="shared" si="92"/>
        <v/>
      </c>
      <c r="AT723" s="150" t="str">
        <f t="shared" si="93"/>
        <v/>
      </c>
      <c r="AU723" s="150"/>
      <c r="AV723" s="150"/>
      <c r="AW723" s="150"/>
      <c r="AX723" s="150"/>
      <c r="AY723" s="150"/>
      <c r="AZ723" s="150"/>
      <c r="BA723" s="150"/>
      <c r="BB723" s="131"/>
      <c r="BC723" s="132"/>
      <c r="BD723" s="131"/>
      <c r="BE723" s="153"/>
      <c r="BF723" s="154"/>
      <c r="BG723" s="155"/>
      <c r="BH723" s="155"/>
      <c r="BI723" s="156"/>
      <c r="BJ723" s="156"/>
      <c r="BK723" s="133"/>
      <c r="BM723" s="134">
        <v>131</v>
      </c>
      <c r="BN723" s="157">
        <f t="shared" si="97"/>
        <v>0.83199999999999852</v>
      </c>
      <c r="BO723" s="158">
        <f t="shared" si="98"/>
        <v>0.99710350270139503</v>
      </c>
      <c r="BP723" s="159">
        <f t="shared" si="99"/>
        <v>7.1468648666805912E-5</v>
      </c>
      <c r="BQ723" s="160" t="str">
        <f t="shared" si="100"/>
        <v/>
      </c>
      <c r="BR723" s="160" t="str">
        <f t="shared" si="96"/>
        <v/>
      </c>
    </row>
    <row r="724" spans="11:70" ht="20.100000000000001" customHeight="1" x14ac:dyDescent="0.25">
      <c r="K724" s="134">
        <v>155</v>
      </c>
      <c r="L724" s="130">
        <f t="shared" si="78"/>
        <v>-320.56879672633579</v>
      </c>
      <c r="M724" s="149">
        <f t="shared" si="79"/>
        <v>1.390364208830278E-5</v>
      </c>
      <c r="N724" s="149">
        <f t="shared" si="80"/>
        <v>3.6242914903304274E-4</v>
      </c>
      <c r="O724" s="130">
        <f t="shared" si="81"/>
        <v>1.390364208830278E-5</v>
      </c>
      <c r="P724" s="130" t="str">
        <f t="shared" si="82"/>
        <v/>
      </c>
      <c r="Q724" s="130" t="str">
        <f t="shared" si="83"/>
        <v/>
      </c>
      <c r="R724" s="130">
        <f t="shared" si="84"/>
        <v>3.5642679023626862E-16</v>
      </c>
      <c r="S724" s="130" t="str">
        <f t="shared" si="85"/>
        <v/>
      </c>
      <c r="T724" s="130" t="str">
        <f t="shared" si="86"/>
        <v/>
      </c>
      <c r="X724" s="134"/>
      <c r="Z724" s="149"/>
      <c r="AA724" s="149"/>
      <c r="AE724" s="151"/>
      <c r="AF724" s="150"/>
      <c r="AK724" s="134">
        <v>155</v>
      </c>
      <c r="AL724" s="130">
        <f t="shared" si="87"/>
        <v>-3.38</v>
      </c>
      <c r="AM724" s="149">
        <f t="shared" si="88"/>
        <v>1.3186608918227423E-3</v>
      </c>
      <c r="AN724" s="149">
        <f t="shared" si="89"/>
        <v>3.6242914903304382E-4</v>
      </c>
      <c r="AO724" s="130">
        <f t="shared" si="94"/>
        <v>1.3186608918227423E-3</v>
      </c>
      <c r="AP724" s="130" t="str">
        <f t="shared" si="95"/>
        <v/>
      </c>
      <c r="AQ724" s="130" t="str">
        <f t="shared" si="90"/>
        <v/>
      </c>
      <c r="AR724" s="150">
        <f t="shared" si="91"/>
        <v>0</v>
      </c>
      <c r="AS724" s="150" t="str">
        <f t="shared" si="92"/>
        <v/>
      </c>
      <c r="AT724" s="150" t="str">
        <f t="shared" si="93"/>
        <v/>
      </c>
      <c r="AU724" s="150"/>
      <c r="AV724" s="150"/>
      <c r="AW724" s="150"/>
      <c r="AX724" s="150"/>
      <c r="AY724" s="150"/>
      <c r="AZ724" s="150"/>
      <c r="BA724" s="150"/>
      <c r="BB724" s="131"/>
      <c r="BC724" s="132"/>
      <c r="BD724" s="131"/>
      <c r="BE724" s="153"/>
      <c r="BF724" s="154"/>
      <c r="BG724" s="155"/>
      <c r="BH724" s="155"/>
      <c r="BI724" s="156"/>
      <c r="BJ724" s="156"/>
      <c r="BK724" s="133"/>
      <c r="BM724" s="134">
        <v>132</v>
      </c>
      <c r="BN724" s="157">
        <f t="shared" si="97"/>
        <v>0.83839999999999848</v>
      </c>
      <c r="BO724" s="158">
        <f t="shared" si="98"/>
        <v>0.99703203405272822</v>
      </c>
      <c r="BP724" s="159">
        <f t="shared" si="99"/>
        <v>7.2612917669245824E-5</v>
      </c>
      <c r="BQ724" s="160" t="str">
        <f t="shared" si="100"/>
        <v/>
      </c>
      <c r="BR724" s="160" t="str">
        <f t="shared" si="96"/>
        <v/>
      </c>
    </row>
    <row r="725" spans="11:70" ht="20.100000000000001" customHeight="1" x14ac:dyDescent="0.25">
      <c r="K725" s="134">
        <v>156</v>
      </c>
      <c r="L725" s="130">
        <f t="shared" si="78"/>
        <v>-320.18942536926318</v>
      </c>
      <c r="M725" s="149">
        <f t="shared" si="79"/>
        <v>1.4092783058918616E-5</v>
      </c>
      <c r="N725" s="149">
        <f t="shared" si="80"/>
        <v>3.6773959621874718E-4</v>
      </c>
      <c r="O725" s="130">
        <f t="shared" si="81"/>
        <v>1.4092783058918616E-5</v>
      </c>
      <c r="P725" s="130" t="str">
        <f t="shared" si="82"/>
        <v/>
      </c>
      <c r="Q725" s="130" t="str">
        <f t="shared" si="83"/>
        <v/>
      </c>
      <c r="R725" s="130">
        <f t="shared" si="84"/>
        <v>3.6765902095652917E-16</v>
      </c>
      <c r="S725" s="130" t="str">
        <f t="shared" si="85"/>
        <v/>
      </c>
      <c r="T725" s="130" t="str">
        <f t="shared" si="86"/>
        <v/>
      </c>
      <c r="X725" s="134"/>
      <c r="Z725" s="149"/>
      <c r="AA725" s="149"/>
      <c r="AE725" s="151"/>
      <c r="AF725" s="150"/>
      <c r="AK725" s="134">
        <v>156</v>
      </c>
      <c r="AL725" s="130">
        <f t="shared" si="87"/>
        <v>-3.3759999999999999</v>
      </c>
      <c r="AM725" s="149">
        <f t="shared" si="88"/>
        <v>1.3365995584978788E-3</v>
      </c>
      <c r="AN725" s="149">
        <f t="shared" si="89"/>
        <v>3.6773959621874718E-4</v>
      </c>
      <c r="AO725" s="130">
        <f t="shared" si="94"/>
        <v>1.3365995584978788E-3</v>
      </c>
      <c r="AP725" s="130" t="str">
        <f t="shared" si="95"/>
        <v/>
      </c>
      <c r="AQ725" s="130" t="str">
        <f t="shared" si="90"/>
        <v/>
      </c>
      <c r="AR725" s="150">
        <f t="shared" si="91"/>
        <v>0</v>
      </c>
      <c r="AS725" s="150" t="str">
        <f t="shared" si="92"/>
        <v/>
      </c>
      <c r="AT725" s="150" t="str">
        <f t="shared" si="93"/>
        <v/>
      </c>
      <c r="AU725" s="150"/>
      <c r="AV725" s="150"/>
      <c r="AW725" s="150"/>
      <c r="AX725" s="150"/>
      <c r="AY725" s="150"/>
      <c r="AZ725" s="150"/>
      <c r="BA725" s="150"/>
      <c r="BB725" s="131"/>
      <c r="BC725" s="132"/>
      <c r="BD725" s="131"/>
      <c r="BE725" s="153"/>
      <c r="BF725" s="154"/>
      <c r="BG725" s="155"/>
      <c r="BH725" s="155"/>
      <c r="BI725" s="156"/>
      <c r="BJ725" s="156"/>
      <c r="BK725" s="133"/>
      <c r="BM725" s="134">
        <v>133</v>
      </c>
      <c r="BN725" s="157">
        <f t="shared" si="97"/>
        <v>0.84479999999999844</v>
      </c>
      <c r="BO725" s="158">
        <f t="shared" si="98"/>
        <v>0.99695942113505898</v>
      </c>
      <c r="BP725" s="159">
        <f t="shared" si="99"/>
        <v>7.3764841985957119E-5</v>
      </c>
      <c r="BQ725" s="160" t="str">
        <f t="shared" si="100"/>
        <v/>
      </c>
      <c r="BR725" s="160" t="str">
        <f t="shared" si="96"/>
        <v/>
      </c>
    </row>
    <row r="726" spans="11:70" ht="20.100000000000001" customHeight="1" x14ac:dyDescent="0.25">
      <c r="K726" s="134">
        <v>157</v>
      </c>
      <c r="L726" s="130">
        <f t="shared" si="78"/>
        <v>-319.81005401219062</v>
      </c>
      <c r="M726" s="149">
        <f t="shared" si="79"/>
        <v>1.4284268496360481E-5</v>
      </c>
      <c r="N726" s="149">
        <f t="shared" si="80"/>
        <v>3.7312224197456553E-4</v>
      </c>
      <c r="O726" s="130">
        <f t="shared" si="81"/>
        <v>1.4284268496360481E-5</v>
      </c>
      <c r="P726" s="130" t="str">
        <f t="shared" si="82"/>
        <v/>
      </c>
      <c r="Q726" s="130" t="str">
        <f t="shared" si="83"/>
        <v/>
      </c>
      <c r="R726" s="130">
        <f t="shared" si="84"/>
        <v>3.7923914991889374E-16</v>
      </c>
      <c r="S726" s="130" t="str">
        <f t="shared" si="85"/>
        <v/>
      </c>
      <c r="T726" s="130" t="str">
        <f t="shared" si="86"/>
        <v/>
      </c>
      <c r="X726" s="134"/>
      <c r="Z726" s="149"/>
      <c r="AA726" s="149"/>
      <c r="AE726" s="151"/>
      <c r="AF726" s="150"/>
      <c r="AK726" s="134">
        <v>157</v>
      </c>
      <c r="AL726" s="130">
        <f t="shared" si="87"/>
        <v>-3.3719999999999999</v>
      </c>
      <c r="AM726" s="149">
        <f t="shared" si="88"/>
        <v>1.3547605810633695E-3</v>
      </c>
      <c r="AN726" s="149">
        <f t="shared" si="89"/>
        <v>3.7312224197456629E-4</v>
      </c>
      <c r="AO726" s="130">
        <f t="shared" si="94"/>
        <v>1.3547605810633695E-3</v>
      </c>
      <c r="AP726" s="130" t="str">
        <f t="shared" si="95"/>
        <v/>
      </c>
      <c r="AQ726" s="130" t="str">
        <f t="shared" si="90"/>
        <v/>
      </c>
      <c r="AR726" s="150">
        <f t="shared" si="91"/>
        <v>0</v>
      </c>
      <c r="AS726" s="150" t="str">
        <f t="shared" si="92"/>
        <v/>
      </c>
      <c r="AT726" s="150" t="str">
        <f t="shared" si="93"/>
        <v/>
      </c>
      <c r="AU726" s="150"/>
      <c r="AV726" s="150"/>
      <c r="AW726" s="150"/>
      <c r="AX726" s="150"/>
      <c r="AY726" s="150"/>
      <c r="AZ726" s="150"/>
      <c r="BA726" s="150"/>
      <c r="BB726" s="131"/>
      <c r="BC726" s="132"/>
      <c r="BD726" s="131"/>
      <c r="BE726" s="153"/>
      <c r="BF726" s="154"/>
      <c r="BG726" s="155"/>
      <c r="BH726" s="155"/>
      <c r="BI726" s="156"/>
      <c r="BJ726" s="156"/>
      <c r="BK726" s="133"/>
      <c r="BM726" s="134">
        <v>134</v>
      </c>
      <c r="BN726" s="157">
        <f t="shared" si="97"/>
        <v>0.8511999999999984</v>
      </c>
      <c r="BO726" s="158">
        <f t="shared" si="98"/>
        <v>0.99688565629307302</v>
      </c>
      <c r="BP726" s="159">
        <f t="shared" si="99"/>
        <v>7.4924370252471562E-5</v>
      </c>
      <c r="BQ726" s="160" t="str">
        <f t="shared" si="100"/>
        <v/>
      </c>
      <c r="BR726" s="160" t="str">
        <f t="shared" si="96"/>
        <v/>
      </c>
    </row>
    <row r="727" spans="11:70" ht="20.100000000000001" customHeight="1" x14ac:dyDescent="0.25">
      <c r="K727" s="134">
        <v>158</v>
      </c>
      <c r="L727" s="130">
        <f t="shared" si="78"/>
        <v>-319.43068265511801</v>
      </c>
      <c r="M727" s="149">
        <f t="shared" si="79"/>
        <v>1.4478124086915933E-5</v>
      </c>
      <c r="N727" s="149">
        <f t="shared" si="80"/>
        <v>3.7857798058900047E-4</v>
      </c>
      <c r="O727" s="130">
        <f t="shared" si="81"/>
        <v>1.4478124086915933E-5</v>
      </c>
      <c r="P727" s="130" t="str">
        <f t="shared" si="82"/>
        <v/>
      </c>
      <c r="Q727" s="130" t="str">
        <f t="shared" si="83"/>
        <v/>
      </c>
      <c r="R727" s="130">
        <f t="shared" si="84"/>
        <v>3.9117775845161586E-16</v>
      </c>
      <c r="S727" s="130" t="str">
        <f t="shared" si="85"/>
        <v/>
      </c>
      <c r="T727" s="130" t="str">
        <f t="shared" si="86"/>
        <v/>
      </c>
      <c r="X727" s="134"/>
      <c r="Z727" s="149"/>
      <c r="AA727" s="149"/>
      <c r="AE727" s="151"/>
      <c r="AF727" s="150"/>
      <c r="AK727" s="134">
        <v>158</v>
      </c>
      <c r="AL727" s="130">
        <f t="shared" si="87"/>
        <v>-3.3679999999999999</v>
      </c>
      <c r="AM727" s="149">
        <f t="shared" si="88"/>
        <v>1.3731463956796505E-3</v>
      </c>
      <c r="AN727" s="149">
        <f t="shared" si="89"/>
        <v>3.7857798058900047E-4</v>
      </c>
      <c r="AO727" s="130">
        <f t="shared" si="94"/>
        <v>1.3731463956796505E-3</v>
      </c>
      <c r="AP727" s="130" t="str">
        <f t="shared" si="95"/>
        <v/>
      </c>
      <c r="AQ727" s="130" t="str">
        <f t="shared" si="90"/>
        <v/>
      </c>
      <c r="AR727" s="150">
        <f t="shared" si="91"/>
        <v>0</v>
      </c>
      <c r="AS727" s="150" t="str">
        <f t="shared" si="92"/>
        <v/>
      </c>
      <c r="AT727" s="150" t="str">
        <f t="shared" si="93"/>
        <v/>
      </c>
      <c r="AU727" s="150"/>
      <c r="AV727" s="150"/>
      <c r="AW727" s="150"/>
      <c r="AX727" s="150"/>
      <c r="AY727" s="150"/>
      <c r="AZ727" s="150"/>
      <c r="BA727" s="150"/>
      <c r="BB727" s="131"/>
      <c r="BC727" s="132"/>
      <c r="BD727" s="131"/>
      <c r="BE727" s="153"/>
      <c r="BF727" s="154"/>
      <c r="BG727" s="155"/>
      <c r="BH727" s="155"/>
      <c r="BI727" s="156"/>
      <c r="BJ727" s="156"/>
      <c r="BK727" s="133"/>
      <c r="BM727" s="134">
        <v>135</v>
      </c>
      <c r="BN727" s="157">
        <f t="shared" si="97"/>
        <v>0.85759999999999836</v>
      </c>
      <c r="BO727" s="158">
        <f t="shared" si="98"/>
        <v>0.99681073192282055</v>
      </c>
      <c r="BP727" s="159">
        <f t="shared" si="99"/>
        <v>7.6091450912585401E-5</v>
      </c>
      <c r="BQ727" s="160" t="str">
        <f t="shared" si="100"/>
        <v/>
      </c>
      <c r="BR727" s="160" t="str">
        <f t="shared" si="96"/>
        <v/>
      </c>
    </row>
    <row r="728" spans="11:70" ht="20.100000000000001" customHeight="1" x14ac:dyDescent="0.25">
      <c r="K728" s="134">
        <v>159</v>
      </c>
      <c r="L728" s="130">
        <f t="shared" si="78"/>
        <v>-319.05131129804545</v>
      </c>
      <c r="M728" s="149">
        <f t="shared" si="79"/>
        <v>1.4674375751137677E-5</v>
      </c>
      <c r="N728" s="149">
        <f t="shared" si="80"/>
        <v>3.8410771613958097E-4</v>
      </c>
      <c r="O728" s="130">
        <f t="shared" si="81"/>
        <v>1.4674375751137677E-5</v>
      </c>
      <c r="P728" s="130" t="str">
        <f t="shared" si="82"/>
        <v/>
      </c>
      <c r="Q728" s="130" t="str">
        <f t="shared" si="83"/>
        <v/>
      </c>
      <c r="R728" s="130">
        <f t="shared" si="84"/>
        <v>4.0348574359720854E-16</v>
      </c>
      <c r="S728" s="130" t="str">
        <f t="shared" si="85"/>
        <v/>
      </c>
      <c r="T728" s="130" t="str">
        <f t="shared" si="86"/>
        <v/>
      </c>
      <c r="X728" s="134"/>
      <c r="Z728" s="149"/>
      <c r="AA728" s="149"/>
      <c r="AE728" s="151"/>
      <c r="AF728" s="150"/>
      <c r="AK728" s="134">
        <v>159</v>
      </c>
      <c r="AL728" s="130">
        <f t="shared" si="87"/>
        <v>-3.3639999999999999</v>
      </c>
      <c r="AM728" s="149">
        <f t="shared" si="88"/>
        <v>1.3917594607255424E-3</v>
      </c>
      <c r="AN728" s="149">
        <f t="shared" si="89"/>
        <v>3.8410771613958217E-4</v>
      </c>
      <c r="AO728" s="130">
        <f t="shared" si="94"/>
        <v>1.3917594607255424E-3</v>
      </c>
      <c r="AP728" s="130" t="str">
        <f t="shared" si="95"/>
        <v/>
      </c>
      <c r="AQ728" s="130" t="str">
        <f t="shared" si="90"/>
        <v/>
      </c>
      <c r="AR728" s="150">
        <f t="shared" si="91"/>
        <v>0</v>
      </c>
      <c r="AS728" s="150" t="str">
        <f t="shared" si="92"/>
        <v/>
      </c>
      <c r="AT728" s="150" t="str">
        <f t="shared" si="93"/>
        <v/>
      </c>
      <c r="AU728" s="150"/>
      <c r="AV728" s="150"/>
      <c r="AW728" s="150"/>
      <c r="AX728" s="150"/>
      <c r="AY728" s="150"/>
      <c r="AZ728" s="150"/>
      <c r="BA728" s="150"/>
      <c r="BB728" s="131"/>
      <c r="BC728" s="132"/>
      <c r="BD728" s="131"/>
      <c r="BE728" s="153"/>
      <c r="BF728" s="154"/>
      <c r="BG728" s="155"/>
      <c r="BH728" s="155"/>
      <c r="BI728" s="156"/>
      <c r="BJ728" s="156"/>
      <c r="BK728" s="133"/>
      <c r="BM728" s="134">
        <v>136</v>
      </c>
      <c r="BN728" s="157">
        <f t="shared" si="97"/>
        <v>0.86399999999999832</v>
      </c>
      <c r="BO728" s="158">
        <f t="shared" si="98"/>
        <v>0.99673464047190796</v>
      </c>
      <c r="BP728" s="159">
        <f t="shared" si="99"/>
        <v>7.7266032225242753E-5</v>
      </c>
      <c r="BQ728" s="160" t="str">
        <f t="shared" si="100"/>
        <v/>
      </c>
      <c r="BR728" s="160" t="str">
        <f t="shared" si="96"/>
        <v/>
      </c>
    </row>
    <row r="729" spans="11:70" ht="20.100000000000001" customHeight="1" x14ac:dyDescent="0.25">
      <c r="K729" s="134">
        <v>160</v>
      </c>
      <c r="L729" s="130">
        <f t="shared" si="78"/>
        <v>-318.67193994097283</v>
      </c>
      <c r="M729" s="149">
        <f t="shared" si="79"/>
        <v>1.4873049645353046E-5</v>
      </c>
      <c r="N729" s="149">
        <f t="shared" si="80"/>
        <v>3.8971236258203158E-4</v>
      </c>
      <c r="O729" s="130">
        <f t="shared" si="81"/>
        <v>1.4873049645353046E-5</v>
      </c>
      <c r="P729" s="130" t="str">
        <f t="shared" si="82"/>
        <v/>
      </c>
      <c r="Q729" s="130" t="str">
        <f t="shared" si="83"/>
        <v/>
      </c>
      <c r="R729" s="130">
        <f t="shared" si="84"/>
        <v>4.1617432734290429E-16</v>
      </c>
      <c r="S729" s="130" t="str">
        <f t="shared" si="85"/>
        <v/>
      </c>
      <c r="T729" s="130" t="str">
        <f t="shared" si="86"/>
        <v/>
      </c>
      <c r="X729" s="134"/>
      <c r="Z729" s="149"/>
      <c r="AA729" s="149"/>
      <c r="AE729" s="151"/>
      <c r="AF729" s="150"/>
      <c r="AK729" s="134">
        <v>160</v>
      </c>
      <c r="AL729" s="130">
        <f t="shared" si="87"/>
        <v>-3.36</v>
      </c>
      <c r="AM729" s="149">
        <f t="shared" si="88"/>
        <v>1.4106022569413848E-3</v>
      </c>
      <c r="AN729" s="149">
        <f t="shared" si="89"/>
        <v>3.8971236258203158E-4</v>
      </c>
      <c r="AO729" s="130">
        <f t="shared" si="94"/>
        <v>1.4106022569413848E-3</v>
      </c>
      <c r="AP729" s="130" t="str">
        <f t="shared" si="95"/>
        <v/>
      </c>
      <c r="AQ729" s="130" t="str">
        <f t="shared" si="90"/>
        <v/>
      </c>
      <c r="AR729" s="150">
        <f t="shared" si="91"/>
        <v>0</v>
      </c>
      <c r="AS729" s="150" t="str">
        <f t="shared" si="92"/>
        <v/>
      </c>
      <c r="AT729" s="150" t="str">
        <f t="shared" si="93"/>
        <v/>
      </c>
      <c r="AU729" s="150"/>
      <c r="AV729" s="150"/>
      <c r="AW729" s="150"/>
      <c r="AX729" s="150"/>
      <c r="AY729" s="150"/>
      <c r="AZ729" s="150"/>
      <c r="BA729" s="150"/>
      <c r="BB729" s="131"/>
      <c r="BC729" s="132"/>
      <c r="BD729" s="131"/>
      <c r="BE729" s="153"/>
      <c r="BF729" s="154"/>
      <c r="BG729" s="155"/>
      <c r="BH729" s="155"/>
      <c r="BI729" s="156"/>
      <c r="BJ729" s="156"/>
      <c r="BK729" s="133"/>
      <c r="BM729" s="134">
        <v>137</v>
      </c>
      <c r="BN729" s="157">
        <f t="shared" si="97"/>
        <v>0.87039999999999829</v>
      </c>
      <c r="BO729" s="158">
        <f t="shared" si="98"/>
        <v>0.99665737443968272</v>
      </c>
      <c r="BP729" s="159">
        <f t="shared" si="99"/>
        <v>7.8448062272307162E-5</v>
      </c>
      <c r="BQ729" s="160" t="str">
        <f t="shared" si="100"/>
        <v/>
      </c>
      <c r="BR729" s="160" t="str">
        <f t="shared" si="96"/>
        <v/>
      </c>
    </row>
    <row r="730" spans="11:70" ht="20.100000000000001" customHeight="1" x14ac:dyDescent="0.25">
      <c r="K730" s="134">
        <v>161</v>
      </c>
      <c r="L730" s="130">
        <f t="shared" si="78"/>
        <v>-318.29256858390022</v>
      </c>
      <c r="M730" s="149">
        <f t="shared" si="79"/>
        <v>1.5074172163174211E-5</v>
      </c>
      <c r="N730" s="149">
        <f t="shared" si="80"/>
        <v>3.9539284383999397E-4</v>
      </c>
      <c r="O730" s="130">
        <f t="shared" si="81"/>
        <v>1.5074172163174211E-5</v>
      </c>
      <c r="P730" s="130" t="str">
        <f t="shared" si="82"/>
        <v/>
      </c>
      <c r="Q730" s="130" t="str">
        <f t="shared" si="83"/>
        <v/>
      </c>
      <c r="R730" s="130">
        <f t="shared" si="84"/>
        <v>4.2925506611518973E-16</v>
      </c>
      <c r="S730" s="130" t="str">
        <f t="shared" si="85"/>
        <v/>
      </c>
      <c r="T730" s="130" t="str">
        <f t="shared" si="86"/>
        <v/>
      </c>
      <c r="X730" s="134"/>
      <c r="Z730" s="149"/>
      <c r="AA730" s="149"/>
      <c r="AE730" s="151"/>
      <c r="AF730" s="150"/>
      <c r="AK730" s="134">
        <v>161</v>
      </c>
      <c r="AL730" s="130">
        <f t="shared" si="87"/>
        <v>-3.3559999999999999</v>
      </c>
      <c r="AM730" s="149">
        <f t="shared" si="88"/>
        <v>1.4296772875723026E-3</v>
      </c>
      <c r="AN730" s="149">
        <f t="shared" si="89"/>
        <v>3.9539284383999397E-4</v>
      </c>
      <c r="AO730" s="130">
        <f t="shared" si="94"/>
        <v>1.4296772875723026E-3</v>
      </c>
      <c r="AP730" s="130" t="str">
        <f t="shared" si="95"/>
        <v/>
      </c>
      <c r="AQ730" s="130" t="str">
        <f t="shared" si="90"/>
        <v/>
      </c>
      <c r="AR730" s="150">
        <f t="shared" si="91"/>
        <v>0</v>
      </c>
      <c r="AS730" s="150" t="str">
        <f t="shared" si="92"/>
        <v/>
      </c>
      <c r="AT730" s="150" t="str">
        <f t="shared" si="93"/>
        <v/>
      </c>
      <c r="AU730" s="150"/>
      <c r="AV730" s="150"/>
      <c r="AW730" s="150"/>
      <c r="AX730" s="150"/>
      <c r="AY730" s="150"/>
      <c r="AZ730" s="150"/>
      <c r="BA730" s="150"/>
      <c r="BB730" s="131"/>
      <c r="BC730" s="132"/>
      <c r="BD730" s="131"/>
      <c r="BE730" s="153"/>
      <c r="BF730" s="154"/>
      <c r="BG730" s="155"/>
      <c r="BH730" s="155"/>
      <c r="BI730" s="156"/>
      <c r="BJ730" s="156"/>
      <c r="BK730" s="133"/>
      <c r="BM730" s="134">
        <v>138</v>
      </c>
      <c r="BN730" s="157">
        <f t="shared" si="97"/>
        <v>0.87679999999999825</v>
      </c>
      <c r="BO730" s="158">
        <f t="shared" si="98"/>
        <v>0.99657892637741041</v>
      </c>
      <c r="BP730" s="159">
        <f t="shared" si="99"/>
        <v>7.9637488966999292E-5</v>
      </c>
      <c r="BQ730" s="160" t="str">
        <f t="shared" si="100"/>
        <v/>
      </c>
      <c r="BR730" s="160" t="str">
        <f t="shared" si="96"/>
        <v/>
      </c>
    </row>
    <row r="731" spans="11:70" ht="20.100000000000001" customHeight="1" x14ac:dyDescent="0.25">
      <c r="K731" s="134">
        <v>162</v>
      </c>
      <c r="L731" s="130">
        <f t="shared" si="78"/>
        <v>-317.91319722682766</v>
      </c>
      <c r="M731" s="149">
        <f t="shared" si="79"/>
        <v>1.5277769937010479E-5</v>
      </c>
      <c r="N731" s="149">
        <f t="shared" si="80"/>
        <v>4.0115009389534107E-4</v>
      </c>
      <c r="O731" s="130">
        <f t="shared" si="81"/>
        <v>1.5277769937010479E-5</v>
      </c>
      <c r="P731" s="130" t="str">
        <f t="shared" si="82"/>
        <v/>
      </c>
      <c r="Q731" s="130" t="str">
        <f t="shared" si="83"/>
        <v/>
      </c>
      <c r="R731" s="130">
        <f t="shared" si="84"/>
        <v>4.4273986054583002E-16</v>
      </c>
      <c r="S731" s="130" t="str">
        <f t="shared" si="85"/>
        <v/>
      </c>
      <c r="T731" s="130" t="str">
        <f t="shared" si="86"/>
        <v/>
      </c>
      <c r="X731" s="134"/>
      <c r="Z731" s="149"/>
      <c r="AA731" s="149"/>
      <c r="AE731" s="151"/>
      <c r="AF731" s="150"/>
      <c r="AK731" s="134">
        <v>162</v>
      </c>
      <c r="AL731" s="130">
        <f t="shared" si="87"/>
        <v>-3.3519999999999999</v>
      </c>
      <c r="AM731" s="149">
        <f t="shared" si="88"/>
        <v>1.4489870785116081E-3</v>
      </c>
      <c r="AN731" s="149">
        <f t="shared" si="89"/>
        <v>4.0115009389534107E-4</v>
      </c>
      <c r="AO731" s="130">
        <f t="shared" si="94"/>
        <v>1.4489870785116081E-3</v>
      </c>
      <c r="AP731" s="130" t="str">
        <f t="shared" si="95"/>
        <v/>
      </c>
      <c r="AQ731" s="130" t="str">
        <f t="shared" si="90"/>
        <v/>
      </c>
      <c r="AR731" s="150">
        <f t="shared" si="91"/>
        <v>0</v>
      </c>
      <c r="AS731" s="150" t="str">
        <f t="shared" si="92"/>
        <v/>
      </c>
      <c r="AT731" s="150" t="str">
        <f t="shared" si="93"/>
        <v/>
      </c>
      <c r="AU731" s="150"/>
      <c r="AV731" s="150"/>
      <c r="AW731" s="150"/>
      <c r="AX731" s="150"/>
      <c r="AY731" s="150"/>
      <c r="AZ731" s="150"/>
      <c r="BA731" s="150"/>
      <c r="BB731" s="131"/>
      <c r="BC731" s="132"/>
      <c r="BD731" s="131"/>
      <c r="BE731" s="153"/>
      <c r="BF731" s="154"/>
      <c r="BG731" s="155"/>
      <c r="BH731" s="155"/>
      <c r="BI731" s="156"/>
      <c r="BJ731" s="156"/>
      <c r="BK731" s="133"/>
      <c r="BM731" s="134">
        <v>139</v>
      </c>
      <c r="BN731" s="157">
        <f t="shared" si="97"/>
        <v>0.88319999999999821</v>
      </c>
      <c r="BO731" s="158">
        <f t="shared" si="98"/>
        <v>0.99649928888844341</v>
      </c>
      <c r="BP731" s="159">
        <f t="shared" si="99"/>
        <v>8.0834260059781116E-5</v>
      </c>
      <c r="BQ731" s="160" t="str">
        <f t="shared" si="100"/>
        <v/>
      </c>
      <c r="BR731" s="160" t="str">
        <f t="shared" si="96"/>
        <v/>
      </c>
    </row>
    <row r="732" spans="11:70" ht="20.100000000000001" customHeight="1" x14ac:dyDescent="0.25">
      <c r="K732" s="134">
        <v>163</v>
      </c>
      <c r="L732" s="130">
        <f t="shared" si="78"/>
        <v>-317.53382586975511</v>
      </c>
      <c r="M732" s="149">
        <f t="shared" si="79"/>
        <v>1.5483869839581315E-5</v>
      </c>
      <c r="N732" s="149">
        <f t="shared" si="80"/>
        <v>4.0698505687905789E-4</v>
      </c>
      <c r="O732" s="130">
        <f t="shared" si="81"/>
        <v>1.5483869839581315E-5</v>
      </c>
      <c r="P732" s="130" t="str">
        <f t="shared" si="82"/>
        <v/>
      </c>
      <c r="Q732" s="130" t="str">
        <f t="shared" si="83"/>
        <v/>
      </c>
      <c r="R732" s="130">
        <f t="shared" si="84"/>
        <v>4.5664096551695424E-16</v>
      </c>
      <c r="S732" s="130" t="str">
        <f t="shared" si="85"/>
        <v/>
      </c>
      <c r="T732" s="130" t="str">
        <f t="shared" si="86"/>
        <v/>
      </c>
      <c r="X732" s="134"/>
      <c r="Z732" s="149"/>
      <c r="AA732" s="149"/>
      <c r="AE732" s="151"/>
      <c r="AF732" s="150"/>
      <c r="AK732" s="134">
        <v>163</v>
      </c>
      <c r="AL732" s="130">
        <f t="shared" si="87"/>
        <v>-3.3479999999999999</v>
      </c>
      <c r="AM732" s="149">
        <f t="shared" si="88"/>
        <v>1.4685341784443158E-3</v>
      </c>
      <c r="AN732" s="149">
        <f t="shared" si="89"/>
        <v>4.0698505687905789E-4</v>
      </c>
      <c r="AO732" s="130">
        <f t="shared" si="94"/>
        <v>1.4685341784443158E-3</v>
      </c>
      <c r="AP732" s="130" t="str">
        <f t="shared" si="95"/>
        <v/>
      </c>
      <c r="AQ732" s="130" t="str">
        <f t="shared" si="90"/>
        <v/>
      </c>
      <c r="AR732" s="150">
        <f t="shared" si="91"/>
        <v>0</v>
      </c>
      <c r="AS732" s="150" t="str">
        <f t="shared" si="92"/>
        <v/>
      </c>
      <c r="AT732" s="150" t="str">
        <f t="shared" si="93"/>
        <v/>
      </c>
      <c r="AU732" s="150"/>
      <c r="AV732" s="150"/>
      <c r="AW732" s="150"/>
      <c r="AX732" s="150"/>
      <c r="AY732" s="150"/>
      <c r="AZ732" s="150"/>
      <c r="BA732" s="150"/>
      <c r="BB732" s="131"/>
      <c r="BC732" s="132"/>
      <c r="BD732" s="131"/>
      <c r="BE732" s="153"/>
      <c r="BF732" s="154"/>
      <c r="BG732" s="155"/>
      <c r="BH732" s="155"/>
      <c r="BI732" s="156"/>
      <c r="BJ732" s="156"/>
      <c r="BK732" s="133"/>
      <c r="BM732" s="134">
        <v>140</v>
      </c>
      <c r="BN732" s="157">
        <f t="shared" si="97"/>
        <v>0.88959999999999817</v>
      </c>
      <c r="BO732" s="158">
        <f t="shared" si="98"/>
        <v>0.99641845462838363</v>
      </c>
      <c r="BP732" s="159">
        <f t="shared" si="99"/>
        <v>8.2038323146016445E-5</v>
      </c>
      <c r="BQ732" s="160" t="str">
        <f t="shared" si="100"/>
        <v/>
      </c>
      <c r="BR732" s="160" t="str">
        <f t="shared" si="96"/>
        <v/>
      </c>
    </row>
    <row r="733" spans="11:70" ht="20.100000000000001" customHeight="1" x14ac:dyDescent="0.25">
      <c r="K733" s="134">
        <v>164</v>
      </c>
      <c r="L733" s="130">
        <f t="shared" si="78"/>
        <v>-317.15445451268249</v>
      </c>
      <c r="M733" s="149">
        <f t="shared" si="79"/>
        <v>1.5692498985430721E-5</v>
      </c>
      <c r="N733" s="149">
        <f t="shared" si="80"/>
        <v>4.1289868716268849E-4</v>
      </c>
      <c r="O733" s="130">
        <f t="shared" si="81"/>
        <v>1.5692498985430721E-5</v>
      </c>
      <c r="P733" s="130" t="str">
        <f t="shared" si="82"/>
        <v/>
      </c>
      <c r="Q733" s="130" t="str">
        <f t="shared" si="83"/>
        <v/>
      </c>
      <c r="R733" s="130">
        <f t="shared" si="84"/>
        <v>4.7097100049301396E-16</v>
      </c>
      <c r="S733" s="130" t="str">
        <f t="shared" si="85"/>
        <v/>
      </c>
      <c r="T733" s="130" t="str">
        <f t="shared" si="86"/>
        <v/>
      </c>
      <c r="X733" s="134"/>
      <c r="Z733" s="149"/>
      <c r="AA733" s="149"/>
      <c r="AE733" s="151"/>
      <c r="AF733" s="150"/>
      <c r="AK733" s="134">
        <v>164</v>
      </c>
      <c r="AL733" s="130">
        <f t="shared" si="87"/>
        <v>-3.3439999999999999</v>
      </c>
      <c r="AM733" s="149">
        <f t="shared" si="88"/>
        <v>1.4883211589907608E-3</v>
      </c>
      <c r="AN733" s="149">
        <f t="shared" si="89"/>
        <v>4.1289868716268849E-4</v>
      </c>
      <c r="AO733" s="130">
        <f t="shared" si="94"/>
        <v>1.4883211589907608E-3</v>
      </c>
      <c r="AP733" s="130" t="str">
        <f t="shared" si="95"/>
        <v/>
      </c>
      <c r="AQ733" s="130" t="str">
        <f t="shared" si="90"/>
        <v/>
      </c>
      <c r="AR733" s="150">
        <f t="shared" si="91"/>
        <v>0</v>
      </c>
      <c r="AS733" s="150" t="str">
        <f t="shared" si="92"/>
        <v/>
      </c>
      <c r="AT733" s="150" t="str">
        <f t="shared" si="93"/>
        <v/>
      </c>
      <c r="AU733" s="150"/>
      <c r="AV733" s="150"/>
      <c r="AW733" s="150"/>
      <c r="AX733" s="150"/>
      <c r="AY733" s="150"/>
      <c r="AZ733" s="150"/>
      <c r="BA733" s="150"/>
      <c r="BB733" s="131"/>
      <c r="BC733" s="132"/>
      <c r="BD733" s="131"/>
      <c r="BE733" s="153"/>
      <c r="BF733" s="154"/>
      <c r="BG733" s="155"/>
      <c r="BH733" s="155"/>
      <c r="BI733" s="156"/>
      <c r="BJ733" s="156"/>
      <c r="BK733" s="133"/>
      <c r="BM733" s="134">
        <v>141</v>
      </c>
      <c r="BN733" s="157">
        <f t="shared" si="97"/>
        <v>0.89599999999999813</v>
      </c>
      <c r="BO733" s="158">
        <f t="shared" si="98"/>
        <v>0.99633641630523762</v>
      </c>
      <c r="BP733" s="159">
        <f t="shared" si="99"/>
        <v>8.3249625673409433E-5</v>
      </c>
      <c r="BQ733" s="160" t="str">
        <f t="shared" si="100"/>
        <v/>
      </c>
      <c r="BR733" s="160" t="str">
        <f t="shared" si="96"/>
        <v/>
      </c>
    </row>
    <row r="734" spans="11:70" ht="20.100000000000001" customHeight="1" x14ac:dyDescent="0.25">
      <c r="K734" s="134">
        <v>165</v>
      </c>
      <c r="L734" s="130">
        <f t="shared" si="78"/>
        <v>-316.77508315560988</v>
      </c>
      <c r="M734" s="149">
        <f t="shared" si="79"/>
        <v>1.5903684732442343E-5</v>
      </c>
      <c r="N734" s="149">
        <f t="shared" si="80"/>
        <v>4.1889194945036979E-4</v>
      </c>
      <c r="O734" s="130">
        <f t="shared" si="81"/>
        <v>1.5903684732442343E-5</v>
      </c>
      <c r="P734" s="130" t="str">
        <f t="shared" si="82"/>
        <v/>
      </c>
      <c r="Q734" s="130" t="str">
        <f t="shared" si="83"/>
        <v/>
      </c>
      <c r="R734" s="130">
        <f t="shared" si="84"/>
        <v>4.8574296014756515E-16</v>
      </c>
      <c r="S734" s="130" t="str">
        <f t="shared" si="85"/>
        <v/>
      </c>
      <c r="T734" s="130" t="str">
        <f t="shared" si="86"/>
        <v/>
      </c>
      <c r="X734" s="134"/>
      <c r="Z734" s="149"/>
      <c r="AA734" s="149"/>
      <c r="AE734" s="151"/>
      <c r="AF734" s="150"/>
      <c r="AK734" s="134">
        <v>165</v>
      </c>
      <c r="AL734" s="130">
        <f t="shared" si="87"/>
        <v>-3.34</v>
      </c>
      <c r="AM734" s="149">
        <f t="shared" si="88"/>
        <v>1.5083506148503073E-3</v>
      </c>
      <c r="AN734" s="149">
        <f t="shared" si="89"/>
        <v>4.1889194945036979E-4</v>
      </c>
      <c r="AO734" s="130">
        <f t="shared" si="94"/>
        <v>1.5083506148503073E-3</v>
      </c>
      <c r="AP734" s="130" t="str">
        <f t="shared" si="95"/>
        <v/>
      </c>
      <c r="AQ734" s="130" t="str">
        <f t="shared" si="90"/>
        <v/>
      </c>
      <c r="AR734" s="150">
        <f t="shared" si="91"/>
        <v>0</v>
      </c>
      <c r="AS734" s="150" t="str">
        <f t="shared" si="92"/>
        <v/>
      </c>
      <c r="AT734" s="150" t="str">
        <f t="shared" si="93"/>
        <v/>
      </c>
      <c r="AU734" s="150"/>
      <c r="AV734" s="150"/>
      <c r="AW734" s="150"/>
      <c r="AX734" s="150"/>
      <c r="AY734" s="150"/>
      <c r="AZ734" s="150"/>
      <c r="BA734" s="150"/>
      <c r="BB734" s="131"/>
      <c r="BC734" s="132"/>
      <c r="BD734" s="131"/>
      <c r="BE734" s="153"/>
      <c r="BF734" s="154"/>
      <c r="BG734" s="155"/>
      <c r="BH734" s="155"/>
      <c r="BI734" s="156"/>
      <c r="BJ734" s="156"/>
      <c r="BK734" s="133"/>
      <c r="BM734" s="134">
        <v>142</v>
      </c>
      <c r="BN734" s="157">
        <f t="shared" si="97"/>
        <v>0.90239999999999809</v>
      </c>
      <c r="BO734" s="158">
        <f t="shared" si="98"/>
        <v>0.99625316667956421</v>
      </c>
      <c r="BP734" s="159">
        <f t="shared" si="99"/>
        <v>8.4468114948110795E-5</v>
      </c>
      <c r="BQ734" s="160" t="str">
        <f t="shared" si="100"/>
        <v/>
      </c>
      <c r="BR734" s="160" t="str">
        <f t="shared" si="96"/>
        <v/>
      </c>
    </row>
    <row r="735" spans="11:70" ht="20.100000000000001" customHeight="1" x14ac:dyDescent="0.25">
      <c r="K735" s="134">
        <v>166</v>
      </c>
      <c r="L735" s="130">
        <f t="shared" si="78"/>
        <v>-316.39571179853732</v>
      </c>
      <c r="M735" s="149">
        <f t="shared" si="79"/>
        <v>1.6117454683355686E-5</v>
      </c>
      <c r="N735" s="149">
        <f t="shared" si="80"/>
        <v>4.2496581887143249E-4</v>
      </c>
      <c r="O735" s="130">
        <f t="shared" si="81"/>
        <v>1.6117454683355686E-5</v>
      </c>
      <c r="P735" s="130" t="str">
        <f t="shared" si="82"/>
        <v/>
      </c>
      <c r="Q735" s="130" t="str">
        <f t="shared" si="83"/>
        <v/>
      </c>
      <c r="R735" s="130">
        <f t="shared" si="84"/>
        <v>5.0097022529319395E-16</v>
      </c>
      <c r="S735" s="130" t="str">
        <f t="shared" si="85"/>
        <v/>
      </c>
      <c r="T735" s="130" t="str">
        <f t="shared" si="86"/>
        <v/>
      </c>
      <c r="X735" s="134"/>
      <c r="Z735" s="149"/>
      <c r="AA735" s="149"/>
      <c r="AE735" s="151"/>
      <c r="AF735" s="150"/>
      <c r="AK735" s="134">
        <v>166</v>
      </c>
      <c r="AL735" s="130">
        <f t="shared" si="87"/>
        <v>-3.3359999999999999</v>
      </c>
      <c r="AM735" s="149">
        <f t="shared" si="88"/>
        <v>1.528625163945144E-3</v>
      </c>
      <c r="AN735" s="149">
        <f t="shared" si="89"/>
        <v>4.2496581887143336E-4</v>
      </c>
      <c r="AO735" s="130">
        <f t="shared" si="94"/>
        <v>1.528625163945144E-3</v>
      </c>
      <c r="AP735" s="130" t="str">
        <f t="shared" si="95"/>
        <v/>
      </c>
      <c r="AQ735" s="130" t="str">
        <f t="shared" si="90"/>
        <v/>
      </c>
      <c r="AR735" s="150">
        <f t="shared" si="91"/>
        <v>0</v>
      </c>
      <c r="AS735" s="150" t="str">
        <f t="shared" si="92"/>
        <v/>
      </c>
      <c r="AT735" s="150" t="str">
        <f t="shared" si="93"/>
        <v/>
      </c>
      <c r="AU735" s="150"/>
      <c r="AV735" s="150"/>
      <c r="AW735" s="150"/>
      <c r="AX735" s="150"/>
      <c r="AY735" s="150"/>
      <c r="AZ735" s="150"/>
      <c r="BA735" s="150"/>
      <c r="BB735" s="131"/>
      <c r="BC735" s="132"/>
      <c r="BD735" s="131"/>
      <c r="BE735" s="153"/>
      <c r="BF735" s="154"/>
      <c r="BG735" s="155"/>
      <c r="BH735" s="155"/>
      <c r="BI735" s="156"/>
      <c r="BJ735" s="156"/>
      <c r="BK735" s="133"/>
      <c r="BM735" s="134">
        <v>143</v>
      </c>
      <c r="BN735" s="157">
        <f t="shared" si="97"/>
        <v>0.90879999999999805</v>
      </c>
      <c r="BO735" s="158">
        <f t="shared" si="98"/>
        <v>0.9961686985646161</v>
      </c>
      <c r="BP735" s="159">
        <f t="shared" si="99"/>
        <v>8.5693738141712217E-5</v>
      </c>
      <c r="BQ735" s="160" t="str">
        <f t="shared" si="100"/>
        <v/>
      </c>
      <c r="BR735" s="160" t="str">
        <f t="shared" si="96"/>
        <v/>
      </c>
    </row>
    <row r="736" spans="11:70" ht="20.100000000000001" customHeight="1" x14ac:dyDescent="0.25">
      <c r="K736" s="134">
        <v>167</v>
      </c>
      <c r="L736" s="130">
        <f t="shared" si="78"/>
        <v>-316.01634044146471</v>
      </c>
      <c r="M736" s="149">
        <f t="shared" si="79"/>
        <v>1.6333836687282924E-5</v>
      </c>
      <c r="N736" s="149">
        <f t="shared" si="80"/>
        <v>4.3112128107358451E-4</v>
      </c>
      <c r="O736" s="130">
        <f t="shared" si="81"/>
        <v>1.6333836687282924E-5</v>
      </c>
      <c r="P736" s="130" t="str">
        <f t="shared" si="82"/>
        <v/>
      </c>
      <c r="Q736" s="130" t="str">
        <f t="shared" si="83"/>
        <v/>
      </c>
      <c r="R736" s="130">
        <f t="shared" si="84"/>
        <v>5.1666657412293064E-16</v>
      </c>
      <c r="S736" s="130" t="str">
        <f t="shared" si="85"/>
        <v/>
      </c>
      <c r="T736" s="130" t="str">
        <f t="shared" si="86"/>
        <v/>
      </c>
      <c r="X736" s="134"/>
      <c r="Z736" s="149"/>
      <c r="AA736" s="149"/>
      <c r="AE736" s="151"/>
      <c r="AF736" s="150"/>
      <c r="AK736" s="134">
        <v>167</v>
      </c>
      <c r="AL736" s="130">
        <f t="shared" si="87"/>
        <v>-3.3319999999999999</v>
      </c>
      <c r="AM736" s="149">
        <f t="shared" si="88"/>
        <v>1.5491474475641319E-3</v>
      </c>
      <c r="AN736" s="149">
        <f t="shared" si="89"/>
        <v>4.3112128107358451E-4</v>
      </c>
      <c r="AO736" s="130">
        <f t="shared" si="94"/>
        <v>1.5491474475641319E-3</v>
      </c>
      <c r="AP736" s="130" t="str">
        <f t="shared" si="95"/>
        <v/>
      </c>
      <c r="AQ736" s="130" t="str">
        <f t="shared" si="90"/>
        <v/>
      </c>
      <c r="AR736" s="150">
        <f t="shared" si="91"/>
        <v>0</v>
      </c>
      <c r="AS736" s="150" t="str">
        <f t="shared" si="92"/>
        <v/>
      </c>
      <c r="AT736" s="150" t="str">
        <f t="shared" si="93"/>
        <v/>
      </c>
      <c r="AU736" s="150"/>
      <c r="AV736" s="150"/>
      <c r="AW736" s="150"/>
      <c r="AX736" s="150"/>
      <c r="AY736" s="150"/>
      <c r="AZ736" s="150"/>
      <c r="BA736" s="150"/>
      <c r="BB736" s="131"/>
      <c r="BC736" s="132"/>
      <c r="BD736" s="131"/>
      <c r="BE736" s="153"/>
      <c r="BF736" s="154"/>
      <c r="BG736" s="155"/>
      <c r="BH736" s="155"/>
      <c r="BI736" s="156"/>
      <c r="BJ736" s="156"/>
      <c r="BK736" s="133"/>
      <c r="BM736" s="134">
        <v>144</v>
      </c>
      <c r="BN736" s="157">
        <f t="shared" si="97"/>
        <v>0.91519999999999802</v>
      </c>
      <c r="BO736" s="158">
        <f t="shared" si="98"/>
        <v>0.99608300482647438</v>
      </c>
      <c r="BP736" s="159">
        <f t="shared" si="99"/>
        <v>8.6926442298573825E-5</v>
      </c>
      <c r="BQ736" s="160" t="str">
        <f t="shared" si="100"/>
        <v/>
      </c>
      <c r="BR736" s="160" t="str">
        <f t="shared" si="96"/>
        <v/>
      </c>
    </row>
    <row r="737" spans="11:70" ht="20.100000000000001" customHeight="1" x14ac:dyDescent="0.25">
      <c r="K737" s="134">
        <v>168</v>
      </c>
      <c r="L737" s="130">
        <f t="shared" si="78"/>
        <v>-315.63696908439215</v>
      </c>
      <c r="M737" s="149">
        <f t="shared" si="79"/>
        <v>1.6552858841225995E-5</v>
      </c>
      <c r="N737" s="149">
        <f t="shared" si="80"/>
        <v>4.3735933231665858E-4</v>
      </c>
      <c r="O737" s="130">
        <f t="shared" si="81"/>
        <v>1.6552858841225995E-5</v>
      </c>
      <c r="P737" s="130" t="str">
        <f t="shared" si="82"/>
        <v/>
      </c>
      <c r="Q737" s="130" t="str">
        <f t="shared" si="83"/>
        <v/>
      </c>
      <c r="R737" s="130">
        <f t="shared" si="84"/>
        <v>5.3284619377186837E-16</v>
      </c>
      <c r="S737" s="130" t="str">
        <f t="shared" si="85"/>
        <v/>
      </c>
      <c r="T737" s="130" t="str">
        <f t="shared" si="86"/>
        <v/>
      </c>
      <c r="X737" s="134"/>
      <c r="Z737" s="149"/>
      <c r="AA737" s="149"/>
      <c r="AE737" s="151"/>
      <c r="AF737" s="150"/>
      <c r="AK737" s="134">
        <v>168</v>
      </c>
      <c r="AL737" s="130">
        <f t="shared" si="87"/>
        <v>-3.3279999999999998</v>
      </c>
      <c r="AM737" s="149">
        <f t="shared" si="88"/>
        <v>1.5699201305067205E-3</v>
      </c>
      <c r="AN737" s="149">
        <f t="shared" si="89"/>
        <v>4.3735933231665928E-4</v>
      </c>
      <c r="AO737" s="130">
        <f t="shared" si="94"/>
        <v>1.5699201305067205E-3</v>
      </c>
      <c r="AP737" s="130" t="str">
        <f t="shared" si="95"/>
        <v/>
      </c>
      <c r="AQ737" s="130" t="str">
        <f t="shared" si="90"/>
        <v/>
      </c>
      <c r="AR737" s="150">
        <f t="shared" si="91"/>
        <v>0</v>
      </c>
      <c r="AS737" s="150" t="str">
        <f t="shared" si="92"/>
        <v/>
      </c>
      <c r="AT737" s="150" t="str">
        <f t="shared" si="93"/>
        <v/>
      </c>
      <c r="AU737" s="150"/>
      <c r="AV737" s="150"/>
      <c r="AW737" s="150"/>
      <c r="AX737" s="150"/>
      <c r="AY737" s="150"/>
      <c r="AZ737" s="150"/>
      <c r="BA737" s="150"/>
      <c r="BB737" s="131"/>
      <c r="BC737" s="132"/>
      <c r="BD737" s="131"/>
      <c r="BE737" s="153"/>
      <c r="BF737" s="154"/>
      <c r="BG737" s="155"/>
      <c r="BH737" s="155"/>
      <c r="BI737" s="156"/>
      <c r="BJ737" s="156"/>
      <c r="BK737" s="133"/>
      <c r="BM737" s="134">
        <v>145</v>
      </c>
      <c r="BN737" s="157">
        <f t="shared" si="97"/>
        <v>0.92159999999999798</v>
      </c>
      <c r="BO737" s="158">
        <f t="shared" si="98"/>
        <v>0.99599607838417581</v>
      </c>
      <c r="BP737" s="159">
        <f t="shared" si="99"/>
        <v>8.8166174340931214E-5</v>
      </c>
      <c r="BQ737" s="160" t="str">
        <f t="shared" si="100"/>
        <v/>
      </c>
      <c r="BR737" s="160" t="str">
        <f t="shared" si="96"/>
        <v/>
      </c>
    </row>
    <row r="738" spans="11:70" ht="20.100000000000001" customHeight="1" x14ac:dyDescent="0.25">
      <c r="K738" s="134">
        <v>169</v>
      </c>
      <c r="L738" s="130">
        <f t="shared" si="78"/>
        <v>-315.25759772731953</v>
      </c>
      <c r="M738" s="149">
        <f t="shared" si="79"/>
        <v>1.6774549491594708E-5</v>
      </c>
      <c r="N738" s="149">
        <f t="shared" si="80"/>
        <v>4.4368097956695111E-4</v>
      </c>
      <c r="O738" s="130">
        <f t="shared" si="81"/>
        <v>1.6774549491594708E-5</v>
      </c>
      <c r="P738" s="130" t="str">
        <f t="shared" si="82"/>
        <v/>
      </c>
      <c r="Q738" s="130" t="str">
        <f t="shared" si="83"/>
        <v/>
      </c>
      <c r="R738" s="130">
        <f t="shared" si="84"/>
        <v>5.4952369220791747E-16</v>
      </c>
      <c r="S738" s="130" t="str">
        <f t="shared" si="85"/>
        <v/>
      </c>
      <c r="T738" s="130" t="str">
        <f t="shared" si="86"/>
        <v/>
      </c>
      <c r="X738" s="134"/>
      <c r="Z738" s="149"/>
      <c r="AA738" s="149"/>
      <c r="AE738" s="151"/>
      <c r="AF738" s="150"/>
      <c r="AK738" s="134">
        <v>169</v>
      </c>
      <c r="AL738" s="130">
        <f t="shared" si="87"/>
        <v>-3.3239999999999998</v>
      </c>
      <c r="AM738" s="149">
        <f t="shared" si="88"/>
        <v>1.5909459012268885E-3</v>
      </c>
      <c r="AN738" s="149">
        <f t="shared" si="89"/>
        <v>4.4368097956695111E-4</v>
      </c>
      <c r="AO738" s="130">
        <f t="shared" si="94"/>
        <v>1.5909459012268885E-3</v>
      </c>
      <c r="AP738" s="130" t="str">
        <f t="shared" si="95"/>
        <v/>
      </c>
      <c r="AQ738" s="130" t="str">
        <f t="shared" si="90"/>
        <v/>
      </c>
      <c r="AR738" s="150">
        <f t="shared" si="91"/>
        <v>0</v>
      </c>
      <c r="AS738" s="150" t="str">
        <f t="shared" si="92"/>
        <v/>
      </c>
      <c r="AT738" s="150" t="str">
        <f t="shared" si="93"/>
        <v/>
      </c>
      <c r="AU738" s="150"/>
      <c r="AV738" s="150"/>
      <c r="AW738" s="150"/>
      <c r="AX738" s="150"/>
      <c r="AY738" s="150"/>
      <c r="AZ738" s="150"/>
      <c r="BA738" s="150"/>
      <c r="BB738" s="131"/>
      <c r="BC738" s="132"/>
      <c r="BD738" s="131"/>
      <c r="BE738" s="153"/>
      <c r="BF738" s="154"/>
      <c r="BG738" s="155"/>
      <c r="BH738" s="155"/>
      <c r="BI738" s="156"/>
      <c r="BJ738" s="156"/>
      <c r="BK738" s="133"/>
      <c r="BM738" s="134">
        <v>146</v>
      </c>
      <c r="BN738" s="157">
        <f t="shared" si="97"/>
        <v>0.92799999999999794</v>
      </c>
      <c r="BO738" s="158">
        <f t="shared" si="98"/>
        <v>0.99590791220983488</v>
      </c>
      <c r="BP738" s="159">
        <f t="shared" si="99"/>
        <v>8.9412881076222916E-5</v>
      </c>
      <c r="BQ738" s="160" t="str">
        <f t="shared" si="100"/>
        <v/>
      </c>
      <c r="BR738" s="160" t="str">
        <f t="shared" si="96"/>
        <v/>
      </c>
    </row>
    <row r="739" spans="11:70" ht="20.100000000000001" customHeight="1" x14ac:dyDescent="0.25">
      <c r="K739" s="134">
        <v>170</v>
      </c>
      <c r="L739" s="130">
        <f t="shared" si="78"/>
        <v>-314.87822637024698</v>
      </c>
      <c r="M739" s="149">
        <f t="shared" si="79"/>
        <v>1.6998937235724403E-5</v>
      </c>
      <c r="N739" s="149">
        <f t="shared" si="80"/>
        <v>4.5008724059211676E-4</v>
      </c>
      <c r="O739" s="130">
        <f t="shared" si="81"/>
        <v>1.6998937235724403E-5</v>
      </c>
      <c r="P739" s="130" t="str">
        <f t="shared" si="82"/>
        <v/>
      </c>
      <c r="Q739" s="130" t="str">
        <f t="shared" si="83"/>
        <v/>
      </c>
      <c r="R739" s="130">
        <f t="shared" si="84"/>
        <v>5.667141104608303E-16</v>
      </c>
      <c r="S739" s="130" t="str">
        <f t="shared" si="85"/>
        <v/>
      </c>
      <c r="T739" s="130" t="str">
        <f t="shared" si="86"/>
        <v/>
      </c>
      <c r="X739" s="134"/>
      <c r="Z739" s="149"/>
      <c r="AA739" s="149"/>
      <c r="AE739" s="151"/>
      <c r="AF739" s="150"/>
      <c r="AK739" s="134">
        <v>170</v>
      </c>
      <c r="AL739" s="130">
        <f t="shared" si="87"/>
        <v>-3.32</v>
      </c>
      <c r="AM739" s="149">
        <f t="shared" si="88"/>
        <v>1.6122274719771244E-3</v>
      </c>
      <c r="AN739" s="149">
        <f t="shared" si="89"/>
        <v>4.5008724059211757E-4</v>
      </c>
      <c r="AO739" s="130">
        <f t="shared" si="94"/>
        <v>1.6122274719771244E-3</v>
      </c>
      <c r="AP739" s="130" t="str">
        <f t="shared" si="95"/>
        <v/>
      </c>
      <c r="AQ739" s="130" t="str">
        <f t="shared" si="90"/>
        <v/>
      </c>
      <c r="AR739" s="150">
        <f t="shared" si="91"/>
        <v>0</v>
      </c>
      <c r="AS739" s="150" t="str">
        <f t="shared" si="92"/>
        <v/>
      </c>
      <c r="AT739" s="150" t="str">
        <f t="shared" si="93"/>
        <v/>
      </c>
      <c r="AU739" s="150"/>
      <c r="AV739" s="150"/>
      <c r="AW739" s="150"/>
      <c r="AX739" s="150"/>
      <c r="AY739" s="150"/>
      <c r="AZ739" s="150"/>
      <c r="BA739" s="150"/>
      <c r="BB739" s="131"/>
      <c r="BC739" s="132"/>
      <c r="BD739" s="131"/>
      <c r="BE739" s="153"/>
      <c r="BF739" s="154"/>
      <c r="BG739" s="155"/>
      <c r="BH739" s="155"/>
      <c r="BI739" s="156"/>
      <c r="BJ739" s="156"/>
      <c r="BK739" s="133"/>
      <c r="BM739" s="134">
        <v>147</v>
      </c>
      <c r="BN739" s="157">
        <f t="shared" si="97"/>
        <v>0.9343999999999979</v>
      </c>
      <c r="BO739" s="158">
        <f t="shared" si="98"/>
        <v>0.99581849932875866</v>
      </c>
      <c r="BP739" s="159">
        <f t="shared" si="99"/>
        <v>9.0666509203751744E-5</v>
      </c>
      <c r="BQ739" s="160" t="str">
        <f t="shared" si="100"/>
        <v/>
      </c>
      <c r="BR739" s="160" t="str">
        <f t="shared" si="96"/>
        <v/>
      </c>
    </row>
    <row r="740" spans="11:70" ht="20.100000000000001" customHeight="1" x14ac:dyDescent="0.25">
      <c r="K740" s="134">
        <v>171</v>
      </c>
      <c r="L740" s="130">
        <f t="shared" si="78"/>
        <v>-314.49885501317436</v>
      </c>
      <c r="M740" s="149">
        <f t="shared" si="79"/>
        <v>1.7226050923394462E-5</v>
      </c>
      <c r="N740" s="149">
        <f t="shared" si="80"/>
        <v>4.5657914405666388E-4</v>
      </c>
      <c r="O740" s="130">
        <f t="shared" si="81"/>
        <v>1.7226050923394462E-5</v>
      </c>
      <c r="P740" s="130" t="str">
        <f t="shared" si="82"/>
        <v/>
      </c>
      <c r="Q740" s="130" t="str">
        <f t="shared" si="83"/>
        <v/>
      </c>
      <c r="R740" s="130">
        <f t="shared" si="84"/>
        <v>5.8443293519886392E-16</v>
      </c>
      <c r="S740" s="130" t="str">
        <f t="shared" si="85"/>
        <v/>
      </c>
      <c r="T740" s="130" t="str">
        <f t="shared" si="86"/>
        <v/>
      </c>
      <c r="X740" s="134"/>
      <c r="Z740" s="149"/>
      <c r="AA740" s="149"/>
      <c r="AE740" s="151"/>
      <c r="AF740" s="150"/>
      <c r="AK740" s="134">
        <v>171</v>
      </c>
      <c r="AL740" s="130">
        <f t="shared" si="87"/>
        <v>-3.3159999999999998</v>
      </c>
      <c r="AM740" s="149">
        <f t="shared" si="88"/>
        <v>1.6337675789524107E-3</v>
      </c>
      <c r="AN740" s="149">
        <f t="shared" si="89"/>
        <v>4.5657914405666388E-4</v>
      </c>
      <c r="AO740" s="130">
        <f t="shared" si="94"/>
        <v>1.6337675789524107E-3</v>
      </c>
      <c r="AP740" s="130" t="str">
        <f t="shared" si="95"/>
        <v/>
      </c>
      <c r="AQ740" s="130" t="str">
        <f t="shared" si="90"/>
        <v/>
      </c>
      <c r="AR740" s="150">
        <f t="shared" si="91"/>
        <v>0</v>
      </c>
      <c r="AS740" s="150" t="str">
        <f t="shared" si="92"/>
        <v/>
      </c>
      <c r="AT740" s="150" t="str">
        <f t="shared" si="93"/>
        <v/>
      </c>
      <c r="AU740" s="150"/>
      <c r="AV740" s="150"/>
      <c r="AW740" s="150"/>
      <c r="AX740" s="150"/>
      <c r="AY740" s="150"/>
      <c r="AZ740" s="150"/>
      <c r="BA740" s="150"/>
      <c r="BB740" s="131"/>
      <c r="BC740" s="132"/>
      <c r="BD740" s="131"/>
      <c r="BE740" s="153"/>
      <c r="BF740" s="154"/>
      <c r="BG740" s="155"/>
      <c r="BH740" s="155"/>
      <c r="BI740" s="156"/>
      <c r="BJ740" s="156"/>
      <c r="BK740" s="133"/>
      <c r="BM740" s="134">
        <v>148</v>
      </c>
      <c r="BN740" s="157">
        <f t="shared" si="97"/>
        <v>0.94079999999999786</v>
      </c>
      <c r="BO740" s="158">
        <f t="shared" si="98"/>
        <v>0.9957278328195549</v>
      </c>
      <c r="BP740" s="159">
        <f t="shared" si="99"/>
        <v>9.1927005319236699E-5</v>
      </c>
      <c r="BQ740" s="160" t="str">
        <f t="shared" si="100"/>
        <v/>
      </c>
      <c r="BR740" s="160" t="str">
        <f t="shared" si="96"/>
        <v/>
      </c>
    </row>
    <row r="741" spans="11:70" ht="20.100000000000001" customHeight="1" x14ac:dyDescent="0.25">
      <c r="K741" s="134">
        <v>172</v>
      </c>
      <c r="L741" s="130">
        <f t="shared" si="78"/>
        <v>-314.11948365610181</v>
      </c>
      <c r="M741" s="149">
        <f t="shared" si="79"/>
        <v>1.7455919658346138E-5</v>
      </c>
      <c r="N741" s="149">
        <f t="shared" si="80"/>
        <v>4.6315772961800144E-4</v>
      </c>
      <c r="O741" s="130">
        <f t="shared" si="81"/>
        <v>1.7455919658346138E-5</v>
      </c>
      <c r="P741" s="130" t="str">
        <f t="shared" si="82"/>
        <v/>
      </c>
      <c r="Q741" s="130" t="str">
        <f t="shared" si="83"/>
        <v/>
      </c>
      <c r="R741" s="130">
        <f t="shared" si="84"/>
        <v>6.0269611166280285E-16</v>
      </c>
      <c r="S741" s="130" t="str">
        <f t="shared" si="85"/>
        <v/>
      </c>
      <c r="T741" s="130" t="str">
        <f t="shared" si="86"/>
        <v/>
      </c>
      <c r="X741" s="134"/>
      <c r="Z741" s="149"/>
      <c r="AA741" s="149"/>
      <c r="AE741" s="151"/>
      <c r="AF741" s="150"/>
      <c r="AK741" s="134">
        <v>172</v>
      </c>
      <c r="AL741" s="130">
        <f t="shared" si="87"/>
        <v>-3.3119999999999998</v>
      </c>
      <c r="AM741" s="149">
        <f t="shared" si="88"/>
        <v>1.6555689824342061E-3</v>
      </c>
      <c r="AN741" s="149">
        <f t="shared" si="89"/>
        <v>4.6315772961800144E-4</v>
      </c>
      <c r="AO741" s="130">
        <f t="shared" si="94"/>
        <v>1.6555689824342061E-3</v>
      </c>
      <c r="AP741" s="130" t="str">
        <f t="shared" si="95"/>
        <v/>
      </c>
      <c r="AQ741" s="130" t="str">
        <f t="shared" si="90"/>
        <v/>
      </c>
      <c r="AR741" s="150">
        <f t="shared" si="91"/>
        <v>0</v>
      </c>
      <c r="AS741" s="150" t="str">
        <f t="shared" si="92"/>
        <v/>
      </c>
      <c r="AT741" s="150" t="str">
        <f t="shared" si="93"/>
        <v/>
      </c>
      <c r="AU741" s="150"/>
      <c r="AV741" s="150"/>
      <c r="AW741" s="150"/>
      <c r="AX741" s="150"/>
      <c r="AY741" s="150"/>
      <c r="AZ741" s="150"/>
      <c r="BA741" s="150"/>
      <c r="BB741" s="131"/>
      <c r="BC741" s="132"/>
      <c r="BD741" s="131"/>
      <c r="BE741" s="153"/>
      <c r="BF741" s="154"/>
      <c r="BG741" s="155"/>
      <c r="BH741" s="155"/>
      <c r="BI741" s="156"/>
      <c r="BJ741" s="156"/>
      <c r="BK741" s="133"/>
      <c r="BM741" s="134">
        <v>149</v>
      </c>
      <c r="BN741" s="157">
        <f t="shared" si="97"/>
        <v>0.94719999999999782</v>
      </c>
      <c r="BO741" s="158">
        <f t="shared" si="98"/>
        <v>0.99563590581423567</v>
      </c>
      <c r="BP741" s="159">
        <f t="shared" si="99"/>
        <v>9.3194315922362492E-5</v>
      </c>
      <c r="BQ741" s="160" t="str">
        <f t="shared" si="100"/>
        <v/>
      </c>
      <c r="BR741" s="160" t="str">
        <f t="shared" si="96"/>
        <v/>
      </c>
    </row>
    <row r="742" spans="11:70" ht="20.100000000000001" customHeight="1" x14ac:dyDescent="0.25">
      <c r="K742" s="134">
        <v>173</v>
      </c>
      <c r="L742" s="130">
        <f t="shared" si="78"/>
        <v>-313.74011229902919</v>
      </c>
      <c r="M742" s="149">
        <f t="shared" si="79"/>
        <v>1.7688572799800915E-5</v>
      </c>
      <c r="N742" s="149">
        <f t="shared" si="80"/>
        <v>4.6982404802307904E-4</v>
      </c>
      <c r="O742" s="130">
        <f t="shared" si="81"/>
        <v>1.7688572799800915E-5</v>
      </c>
      <c r="P742" s="130" t="str">
        <f t="shared" si="82"/>
        <v/>
      </c>
      <c r="Q742" s="130" t="str">
        <f t="shared" si="83"/>
        <v/>
      </c>
      <c r="R742" s="130">
        <f t="shared" si="84"/>
        <v>6.2152005696720273E-16</v>
      </c>
      <c r="S742" s="130" t="str">
        <f t="shared" si="85"/>
        <v/>
      </c>
      <c r="T742" s="130" t="str">
        <f t="shared" si="86"/>
        <v/>
      </c>
      <c r="X742" s="134"/>
      <c r="Z742" s="149"/>
      <c r="AA742" s="149"/>
      <c r="AE742" s="151"/>
      <c r="AF742" s="150"/>
      <c r="AK742" s="134">
        <v>173</v>
      </c>
      <c r="AL742" s="130">
        <f t="shared" si="87"/>
        <v>-3.3079999999999998</v>
      </c>
      <c r="AM742" s="149">
        <f t="shared" si="88"/>
        <v>1.6776344669344294E-3</v>
      </c>
      <c r="AN742" s="149">
        <f t="shared" si="89"/>
        <v>4.6982404802307904E-4</v>
      </c>
      <c r="AO742" s="130">
        <f t="shared" si="94"/>
        <v>1.6776344669344294E-3</v>
      </c>
      <c r="AP742" s="130" t="str">
        <f t="shared" si="95"/>
        <v/>
      </c>
      <c r="AQ742" s="130" t="str">
        <f t="shared" si="90"/>
        <v/>
      </c>
      <c r="AR742" s="150">
        <f t="shared" si="91"/>
        <v>0</v>
      </c>
      <c r="AS742" s="150" t="str">
        <f t="shared" si="92"/>
        <v/>
      </c>
      <c r="AT742" s="150" t="str">
        <f t="shared" si="93"/>
        <v/>
      </c>
      <c r="AU742" s="150"/>
      <c r="AV742" s="150"/>
      <c r="AW742" s="150"/>
      <c r="AX742" s="150"/>
      <c r="AY742" s="150"/>
      <c r="AZ742" s="150"/>
      <c r="BA742" s="150"/>
      <c r="BB742" s="131"/>
      <c r="BC742" s="132"/>
      <c r="BD742" s="131"/>
      <c r="BE742" s="153"/>
      <c r="BF742" s="154"/>
      <c r="BG742" s="155"/>
      <c r="BH742" s="155"/>
      <c r="BI742" s="156"/>
      <c r="BJ742" s="156"/>
      <c r="BK742" s="133"/>
      <c r="BM742" s="134">
        <v>150</v>
      </c>
      <c r="BN742" s="157">
        <f t="shared" si="97"/>
        <v>0.95359999999999778</v>
      </c>
      <c r="BO742" s="158">
        <f t="shared" si="98"/>
        <v>0.9955427114983133</v>
      </c>
      <c r="BP742" s="159">
        <f t="shared" si="99"/>
        <v>9.446838742244168E-5</v>
      </c>
      <c r="BQ742" s="160" t="str">
        <f t="shared" si="100"/>
        <v/>
      </c>
      <c r="BR742" s="160" t="str">
        <f t="shared" si="96"/>
        <v/>
      </c>
    </row>
    <row r="743" spans="11:70" ht="20.100000000000001" customHeight="1" x14ac:dyDescent="0.25">
      <c r="K743" s="134">
        <v>174</v>
      </c>
      <c r="L743" s="130">
        <f t="shared" si="78"/>
        <v>-313.36074094195664</v>
      </c>
      <c r="M743" s="149">
        <f t="shared" si="79"/>
        <v>1.7924039963977799E-5</v>
      </c>
      <c r="N743" s="149">
        <f t="shared" si="80"/>
        <v>4.765791612055928E-4</v>
      </c>
      <c r="O743" s="130">
        <f t="shared" si="81"/>
        <v>1.7924039963977799E-5</v>
      </c>
      <c r="P743" s="130" t="str">
        <f t="shared" si="82"/>
        <v/>
      </c>
      <c r="Q743" s="130" t="str">
        <f t="shared" si="83"/>
        <v/>
      </c>
      <c r="R743" s="130">
        <f t="shared" si="84"/>
        <v>6.4092167377906732E-16</v>
      </c>
      <c r="S743" s="130" t="str">
        <f t="shared" si="85"/>
        <v/>
      </c>
      <c r="T743" s="130" t="str">
        <f t="shared" si="86"/>
        <v/>
      </c>
      <c r="X743" s="134"/>
      <c r="Z743" s="149"/>
      <c r="AA743" s="149"/>
      <c r="AE743" s="151"/>
      <c r="AF743" s="150"/>
      <c r="AK743" s="134">
        <v>174</v>
      </c>
      <c r="AL743" s="130">
        <f t="shared" si="87"/>
        <v>-3.3039999999999998</v>
      </c>
      <c r="AM743" s="149">
        <f t="shared" si="88"/>
        <v>1.6999668413393869E-3</v>
      </c>
      <c r="AN743" s="149">
        <f t="shared" si="89"/>
        <v>4.7657916120559377E-4</v>
      </c>
      <c r="AO743" s="130">
        <f t="shared" si="94"/>
        <v>1.6999668413393869E-3</v>
      </c>
      <c r="AP743" s="130" t="str">
        <f t="shared" si="95"/>
        <v/>
      </c>
      <c r="AQ743" s="130" t="str">
        <f t="shared" si="90"/>
        <v/>
      </c>
      <c r="AR743" s="150">
        <f t="shared" si="91"/>
        <v>0</v>
      </c>
      <c r="AS743" s="150" t="str">
        <f t="shared" si="92"/>
        <v/>
      </c>
      <c r="AT743" s="150" t="str">
        <f t="shared" si="93"/>
        <v/>
      </c>
      <c r="AU743" s="150"/>
      <c r="AV743" s="150"/>
      <c r="AW743" s="150"/>
      <c r="AX743" s="150"/>
      <c r="AY743" s="150"/>
      <c r="AZ743" s="150"/>
      <c r="BA743" s="150"/>
      <c r="BB743" s="131"/>
      <c r="BC743" s="132"/>
      <c r="BD743" s="131"/>
      <c r="BE743" s="153"/>
      <c r="BF743" s="154"/>
      <c r="BG743" s="155"/>
      <c r="BH743" s="155"/>
      <c r="BI743" s="156"/>
      <c r="BJ743" s="156"/>
      <c r="BK743" s="133"/>
      <c r="BM743" s="134">
        <v>151</v>
      </c>
      <c r="BN743" s="157">
        <f t="shared" si="97"/>
        <v>0.95999999999999774</v>
      </c>
      <c r="BO743" s="158">
        <f t="shared" si="98"/>
        <v>0.99544824311089086</v>
      </c>
      <c r="BP743" s="159">
        <f t="shared" si="99"/>
        <v>9.574916614296658E-5</v>
      </c>
      <c r="BQ743" s="160" t="str">
        <f t="shared" si="100"/>
        <v/>
      </c>
      <c r="BR743" s="160" t="str">
        <f t="shared" si="96"/>
        <v/>
      </c>
    </row>
    <row r="744" spans="11:70" ht="20.100000000000001" customHeight="1" x14ac:dyDescent="0.25">
      <c r="K744" s="134">
        <v>175</v>
      </c>
      <c r="L744" s="130">
        <f t="shared" si="78"/>
        <v>-312.98136958488402</v>
      </c>
      <c r="M744" s="149">
        <f t="shared" si="79"/>
        <v>1.816235102561098E-5</v>
      </c>
      <c r="N744" s="149">
        <f t="shared" si="80"/>
        <v>4.8342414238377744E-4</v>
      </c>
      <c r="O744" s="130">
        <f t="shared" si="81"/>
        <v>1.816235102561098E-5</v>
      </c>
      <c r="P744" s="130" t="str">
        <f t="shared" si="82"/>
        <v/>
      </c>
      <c r="Q744" s="130" t="str">
        <f t="shared" si="83"/>
        <v/>
      </c>
      <c r="R744" s="130">
        <f t="shared" si="84"/>
        <v>6.6091836438441979E-16</v>
      </c>
      <c r="S744" s="130" t="str">
        <f t="shared" si="85"/>
        <v/>
      </c>
      <c r="T744" s="130" t="str">
        <f t="shared" si="86"/>
        <v/>
      </c>
      <c r="X744" s="134"/>
      <c r="Z744" s="149"/>
      <c r="AA744" s="149"/>
      <c r="AE744" s="151"/>
      <c r="AF744" s="150"/>
      <c r="AK744" s="134">
        <v>175</v>
      </c>
      <c r="AL744" s="130">
        <f t="shared" si="87"/>
        <v>-3.3</v>
      </c>
      <c r="AM744" s="149">
        <f t="shared" si="88"/>
        <v>1.7225689390536812E-3</v>
      </c>
      <c r="AN744" s="149">
        <f t="shared" si="89"/>
        <v>4.8342414238377744E-4</v>
      </c>
      <c r="AO744" s="130">
        <f t="shared" si="94"/>
        <v>1.7225689390536812E-3</v>
      </c>
      <c r="AP744" s="130" t="str">
        <f t="shared" si="95"/>
        <v/>
      </c>
      <c r="AQ744" s="130" t="str">
        <f t="shared" si="90"/>
        <v/>
      </c>
      <c r="AR744" s="150">
        <f t="shared" si="91"/>
        <v>0</v>
      </c>
      <c r="AS744" s="150" t="str">
        <f t="shared" si="92"/>
        <v/>
      </c>
      <c r="AT744" s="150" t="str">
        <f t="shared" si="93"/>
        <v/>
      </c>
      <c r="AU744" s="150"/>
      <c r="AV744" s="150"/>
      <c r="AW744" s="150"/>
      <c r="AX744" s="150"/>
      <c r="AY744" s="150"/>
      <c r="AZ744" s="150"/>
      <c r="BA744" s="150"/>
      <c r="BB744" s="131"/>
      <c r="BC744" s="132"/>
      <c r="BD744" s="131"/>
      <c r="BE744" s="153"/>
      <c r="BF744" s="154"/>
      <c r="BG744" s="155"/>
      <c r="BH744" s="155"/>
      <c r="BI744" s="156"/>
      <c r="BJ744" s="156"/>
      <c r="BK744" s="133"/>
      <c r="BM744" s="134">
        <v>152</v>
      </c>
      <c r="BN744" s="157">
        <f t="shared" si="97"/>
        <v>0.96639999999999771</v>
      </c>
      <c r="BO744" s="158">
        <f t="shared" si="98"/>
        <v>0.9953524939447479</v>
      </c>
      <c r="BP744" s="159">
        <f t="shared" si="99"/>
        <v>9.703659832938083E-5</v>
      </c>
      <c r="BQ744" s="160" t="str">
        <f t="shared" si="100"/>
        <v/>
      </c>
      <c r="BR744" s="160" t="str">
        <f t="shared" si="96"/>
        <v/>
      </c>
    </row>
    <row r="745" spans="11:70" ht="20.100000000000001" customHeight="1" x14ac:dyDescent="0.25">
      <c r="K745" s="134">
        <v>176</v>
      </c>
      <c r="L745" s="130">
        <f t="shared" si="78"/>
        <v>-312.60199822781146</v>
      </c>
      <c r="M745" s="149">
        <f t="shared" si="79"/>
        <v>1.8403536119466031E-5</v>
      </c>
      <c r="N745" s="149">
        <f t="shared" si="80"/>
        <v>4.9036007615875477E-4</v>
      </c>
      <c r="O745" s="130">
        <f t="shared" si="81"/>
        <v>1.8403536119466031E-5</v>
      </c>
      <c r="P745" s="130" t="str">
        <f t="shared" si="82"/>
        <v/>
      </c>
      <c r="Q745" s="130" t="str">
        <f t="shared" si="83"/>
        <v/>
      </c>
      <c r="R745" s="130">
        <f t="shared" si="84"/>
        <v>6.8152804515346442E-16</v>
      </c>
      <c r="S745" s="130" t="str">
        <f t="shared" si="85"/>
        <v/>
      </c>
      <c r="T745" s="130" t="str">
        <f t="shared" si="86"/>
        <v/>
      </c>
      <c r="X745" s="134"/>
      <c r="Z745" s="149"/>
      <c r="AA745" s="149"/>
      <c r="AE745" s="151"/>
      <c r="AF745" s="150"/>
      <c r="AK745" s="134">
        <v>176</v>
      </c>
      <c r="AL745" s="130">
        <f t="shared" si="87"/>
        <v>-3.2960000000000003</v>
      </c>
      <c r="AM745" s="149">
        <f t="shared" si="88"/>
        <v>1.7454436181440487E-3</v>
      </c>
      <c r="AN745" s="149">
        <f t="shared" si="89"/>
        <v>4.9036007615875477E-4</v>
      </c>
      <c r="AO745" s="130">
        <f t="shared" si="94"/>
        <v>1.7454436181440487E-3</v>
      </c>
      <c r="AP745" s="130" t="str">
        <f t="shared" si="95"/>
        <v/>
      </c>
      <c r="AQ745" s="130" t="str">
        <f t="shared" si="90"/>
        <v/>
      </c>
      <c r="AR745" s="150">
        <f t="shared" si="91"/>
        <v>0</v>
      </c>
      <c r="AS745" s="150" t="str">
        <f t="shared" si="92"/>
        <v/>
      </c>
      <c r="AT745" s="150" t="str">
        <f t="shared" si="93"/>
        <v/>
      </c>
      <c r="AU745" s="150"/>
      <c r="AV745" s="150"/>
      <c r="AW745" s="150"/>
      <c r="AX745" s="150"/>
      <c r="AY745" s="150"/>
      <c r="AZ745" s="150"/>
      <c r="BA745" s="150"/>
      <c r="BB745" s="131"/>
      <c r="BC745" s="132"/>
      <c r="BD745" s="131"/>
      <c r="BE745" s="153"/>
      <c r="BF745" s="154"/>
      <c r="BG745" s="155"/>
      <c r="BH745" s="155"/>
      <c r="BI745" s="156"/>
      <c r="BJ745" s="156"/>
      <c r="BK745" s="133"/>
      <c r="BM745" s="134">
        <v>153</v>
      </c>
      <c r="BN745" s="157">
        <f t="shared" si="97"/>
        <v>0.97279999999999767</v>
      </c>
      <c r="BO745" s="158">
        <f t="shared" si="98"/>
        <v>0.99525545734641852</v>
      </c>
      <c r="BP745" s="159">
        <f t="shared" si="99"/>
        <v>9.8330630152521081E-5</v>
      </c>
      <c r="BQ745" s="160" t="str">
        <f t="shared" si="100"/>
        <v/>
      </c>
      <c r="BR745" s="160" t="str">
        <f t="shared" si="96"/>
        <v/>
      </c>
    </row>
    <row r="746" spans="11:70" ht="20.100000000000001" customHeight="1" x14ac:dyDescent="0.25">
      <c r="K746" s="134">
        <v>177</v>
      </c>
      <c r="L746" s="130">
        <f t="shared" si="78"/>
        <v>-312.22262687073885</v>
      </c>
      <c r="M746" s="149">
        <f t="shared" si="79"/>
        <v>1.8647625641856213E-5</v>
      </c>
      <c r="N746" s="149">
        <f t="shared" si="80"/>
        <v>4.9738805861348535E-4</v>
      </c>
      <c r="O746" s="130">
        <f t="shared" si="81"/>
        <v>1.8647625641856213E-5</v>
      </c>
      <c r="P746" s="130" t="str">
        <f t="shared" si="82"/>
        <v/>
      </c>
      <c r="Q746" s="130" t="str">
        <f t="shared" si="83"/>
        <v/>
      </c>
      <c r="R746" s="130">
        <f t="shared" si="84"/>
        <v>7.0276916141549132E-16</v>
      </c>
      <c r="S746" s="130" t="str">
        <f t="shared" si="85"/>
        <v/>
      </c>
      <c r="T746" s="130" t="str">
        <f t="shared" si="86"/>
        <v/>
      </c>
      <c r="X746" s="134"/>
      <c r="Z746" s="149"/>
      <c r="AA746" s="149"/>
      <c r="AE746" s="151"/>
      <c r="AF746" s="150"/>
      <c r="AK746" s="134">
        <v>177</v>
      </c>
      <c r="AL746" s="130">
        <f t="shared" si="87"/>
        <v>-3.2919999999999998</v>
      </c>
      <c r="AM746" s="149">
        <f t="shared" si="88"/>
        <v>1.7685937614831393E-3</v>
      </c>
      <c r="AN746" s="149">
        <f t="shared" si="89"/>
        <v>4.9738805861348535E-4</v>
      </c>
      <c r="AO746" s="130">
        <f t="shared" si="94"/>
        <v>1.7685937614831393E-3</v>
      </c>
      <c r="AP746" s="130" t="str">
        <f t="shared" si="95"/>
        <v/>
      </c>
      <c r="AQ746" s="130" t="str">
        <f t="shared" si="90"/>
        <v/>
      </c>
      <c r="AR746" s="150">
        <f t="shared" si="91"/>
        <v>0</v>
      </c>
      <c r="AS746" s="150" t="str">
        <f t="shared" si="92"/>
        <v/>
      </c>
      <c r="AT746" s="150" t="str">
        <f t="shared" si="93"/>
        <v/>
      </c>
      <c r="AU746" s="150"/>
      <c r="AV746" s="150"/>
      <c r="AW746" s="150"/>
      <c r="AX746" s="150"/>
      <c r="AY746" s="150"/>
      <c r="AZ746" s="150"/>
      <c r="BA746" s="150"/>
      <c r="BB746" s="131"/>
      <c r="BC746" s="132"/>
      <c r="BD746" s="131"/>
      <c r="BE746" s="153"/>
      <c r="BF746" s="154"/>
      <c r="BG746" s="155"/>
      <c r="BH746" s="155"/>
      <c r="BI746" s="156"/>
      <c r="BJ746" s="156"/>
      <c r="BK746" s="133"/>
      <c r="BM746" s="134">
        <v>154</v>
      </c>
      <c r="BN746" s="157">
        <f t="shared" si="97"/>
        <v>0.97919999999999763</v>
      </c>
      <c r="BO746" s="158">
        <f t="shared" si="98"/>
        <v>0.99515712671626599</v>
      </c>
      <c r="BP746" s="159">
        <f t="shared" si="99"/>
        <v>9.9631207716055492E-5</v>
      </c>
      <c r="BQ746" s="160" t="str">
        <f t="shared" si="100"/>
        <v/>
      </c>
      <c r="BR746" s="160" t="str">
        <f t="shared" si="96"/>
        <v/>
      </c>
    </row>
    <row r="747" spans="11:70" ht="20.100000000000001" customHeight="1" x14ac:dyDescent="0.25">
      <c r="K747" s="134">
        <v>178</v>
      </c>
      <c r="L747" s="130">
        <f t="shared" si="78"/>
        <v>-311.84325551366629</v>
      </c>
      <c r="M747" s="149">
        <f t="shared" si="79"/>
        <v>1.8894650252156982E-5</v>
      </c>
      <c r="N747" s="149">
        <f t="shared" si="80"/>
        <v>5.0450919741226545E-4</v>
      </c>
      <c r="O747" s="130">
        <f t="shared" si="81"/>
        <v>1.8894650252156982E-5</v>
      </c>
      <c r="P747" s="130" t="str">
        <f t="shared" si="82"/>
        <v/>
      </c>
      <c r="Q747" s="130" t="str">
        <f t="shared" si="83"/>
        <v/>
      </c>
      <c r="R747" s="130">
        <f t="shared" si="84"/>
        <v>7.2466070275469459E-16</v>
      </c>
      <c r="S747" s="130" t="str">
        <f t="shared" si="85"/>
        <v/>
      </c>
      <c r="T747" s="130" t="str">
        <f t="shared" si="86"/>
        <v/>
      </c>
      <c r="X747" s="134"/>
      <c r="Z747" s="149"/>
      <c r="AA747" s="149"/>
      <c r="AE747" s="151"/>
      <c r="AF747" s="150"/>
      <c r="AK747" s="134">
        <v>178</v>
      </c>
      <c r="AL747" s="130">
        <f t="shared" si="87"/>
        <v>-3.2880000000000003</v>
      </c>
      <c r="AM747" s="149">
        <f t="shared" si="88"/>
        <v>1.7920222768931717E-3</v>
      </c>
      <c r="AN747" s="149">
        <f t="shared" si="89"/>
        <v>5.0450919741226545E-4</v>
      </c>
      <c r="AO747" s="130">
        <f t="shared" si="94"/>
        <v>1.7920222768931717E-3</v>
      </c>
      <c r="AP747" s="130" t="str">
        <f t="shared" si="95"/>
        <v/>
      </c>
      <c r="AQ747" s="130" t="str">
        <f t="shared" si="90"/>
        <v/>
      </c>
      <c r="AR747" s="150">
        <f t="shared" si="91"/>
        <v>0</v>
      </c>
      <c r="AS747" s="150" t="str">
        <f t="shared" si="92"/>
        <v/>
      </c>
      <c r="AT747" s="150" t="str">
        <f t="shared" si="93"/>
        <v/>
      </c>
      <c r="AU747" s="150"/>
      <c r="AV747" s="150"/>
      <c r="AW747" s="150"/>
      <c r="AX747" s="150"/>
      <c r="AY747" s="150"/>
      <c r="AZ747" s="150"/>
      <c r="BA747" s="150"/>
      <c r="BB747" s="131"/>
      <c r="BC747" s="132"/>
      <c r="BD747" s="131"/>
      <c r="BE747" s="153"/>
      <c r="BF747" s="154"/>
      <c r="BG747" s="155"/>
      <c r="BH747" s="155"/>
      <c r="BI747" s="156"/>
      <c r="BJ747" s="156"/>
      <c r="BK747" s="133"/>
      <c r="BM747" s="134">
        <v>155</v>
      </c>
      <c r="BN747" s="157">
        <f t="shared" si="97"/>
        <v>0.98559999999999759</v>
      </c>
      <c r="BO747" s="158">
        <f t="shared" si="98"/>
        <v>0.99505749550854994</v>
      </c>
      <c r="BP747" s="159">
        <f t="shared" si="99"/>
        <v>1.0093827706025849E-4</v>
      </c>
      <c r="BQ747" s="160" t="str">
        <f t="shared" si="100"/>
        <v/>
      </c>
      <c r="BR747" s="160" t="str">
        <f t="shared" si="96"/>
        <v/>
      </c>
    </row>
    <row r="748" spans="11:70" ht="20.100000000000001" customHeight="1" x14ac:dyDescent="0.25">
      <c r="K748" s="134">
        <v>179</v>
      </c>
      <c r="L748" s="130">
        <f t="shared" si="78"/>
        <v>-311.46388415659368</v>
      </c>
      <c r="M748" s="149">
        <f t="shared" si="79"/>
        <v>1.9144640874320262E-5</v>
      </c>
      <c r="N748" s="149">
        <f t="shared" si="80"/>
        <v>5.1172461190082501E-4</v>
      </c>
      <c r="O748" s="130">
        <f t="shared" si="81"/>
        <v>1.9144640874320262E-5</v>
      </c>
      <c r="P748" s="130" t="str">
        <f t="shared" si="82"/>
        <v/>
      </c>
      <c r="Q748" s="130" t="str">
        <f t="shared" si="83"/>
        <v/>
      </c>
      <c r="R748" s="130">
        <f t="shared" si="84"/>
        <v>7.472222187386717E-16</v>
      </c>
      <c r="S748" s="130" t="str">
        <f t="shared" si="85"/>
        <v/>
      </c>
      <c r="T748" s="130" t="str">
        <f t="shared" si="86"/>
        <v/>
      </c>
      <c r="X748" s="134"/>
      <c r="Z748" s="149"/>
      <c r="AA748" s="149"/>
      <c r="AE748" s="151"/>
      <c r="AF748" s="150"/>
      <c r="AK748" s="134">
        <v>179</v>
      </c>
      <c r="AL748" s="130">
        <f t="shared" si="87"/>
        <v>-3.2839999999999998</v>
      </c>
      <c r="AM748" s="149">
        <f t="shared" si="88"/>
        <v>1.8157320972895475E-3</v>
      </c>
      <c r="AN748" s="149">
        <f t="shared" si="89"/>
        <v>5.1172461190082501E-4</v>
      </c>
      <c r="AO748" s="130">
        <f t="shared" si="94"/>
        <v>1.8157320972895475E-3</v>
      </c>
      <c r="AP748" s="130" t="str">
        <f t="shared" si="95"/>
        <v/>
      </c>
      <c r="AQ748" s="130" t="str">
        <f t="shared" si="90"/>
        <v/>
      </c>
      <c r="AR748" s="150">
        <f t="shared" si="91"/>
        <v>0</v>
      </c>
      <c r="AS748" s="150" t="str">
        <f t="shared" si="92"/>
        <v/>
      </c>
      <c r="AT748" s="150" t="str">
        <f t="shared" si="93"/>
        <v/>
      </c>
      <c r="AU748" s="150"/>
      <c r="AV748" s="150"/>
      <c r="AW748" s="150"/>
      <c r="AX748" s="150"/>
      <c r="AY748" s="150"/>
      <c r="AZ748" s="150"/>
      <c r="BA748" s="150"/>
      <c r="BB748" s="131"/>
      <c r="BC748" s="132"/>
      <c r="BD748" s="131"/>
      <c r="BE748" s="153"/>
      <c r="BF748" s="154"/>
      <c r="BG748" s="155"/>
      <c r="BH748" s="155"/>
      <c r="BI748" s="156"/>
      <c r="BJ748" s="156"/>
      <c r="BK748" s="133"/>
      <c r="BM748" s="134">
        <v>156</v>
      </c>
      <c r="BN748" s="157">
        <f t="shared" si="97"/>
        <v>0.99199999999999755</v>
      </c>
      <c r="BO748" s="158">
        <f t="shared" si="98"/>
        <v>0.99495655723148968</v>
      </c>
      <c r="BP748" s="159">
        <f t="shared" si="99"/>
        <v>1.0225178416833902E-4</v>
      </c>
      <c r="BQ748" s="160" t="str">
        <f t="shared" si="100"/>
        <v/>
      </c>
      <c r="BR748" s="160" t="str">
        <f t="shared" si="96"/>
        <v/>
      </c>
    </row>
    <row r="749" spans="11:70" ht="20.100000000000001" customHeight="1" x14ac:dyDescent="0.25">
      <c r="K749" s="134">
        <v>180</v>
      </c>
      <c r="L749" s="130">
        <f t="shared" si="78"/>
        <v>-311.08451279952112</v>
      </c>
      <c r="M749" s="149">
        <f t="shared" si="79"/>
        <v>1.9397628698386683E-5</v>
      </c>
      <c r="N749" s="149">
        <f t="shared" si="80"/>
        <v>5.190354332069723E-4</v>
      </c>
      <c r="O749" s="130">
        <f t="shared" si="81"/>
        <v>1.9397628698386683E-5</v>
      </c>
      <c r="P749" s="130" t="str">
        <f t="shared" si="82"/>
        <v/>
      </c>
      <c r="Q749" s="130" t="str">
        <f t="shared" si="83"/>
        <v/>
      </c>
      <c r="R749" s="130">
        <f t="shared" si="84"/>
        <v>7.7047383509147747E-16</v>
      </c>
      <c r="S749" s="130" t="str">
        <f t="shared" si="85"/>
        <v/>
      </c>
      <c r="T749" s="130" t="str">
        <f t="shared" si="86"/>
        <v/>
      </c>
      <c r="X749" s="134"/>
      <c r="Z749" s="149"/>
      <c r="AA749" s="149"/>
      <c r="AE749" s="151"/>
      <c r="AF749" s="150"/>
      <c r="AK749" s="134">
        <v>180</v>
      </c>
      <c r="AL749" s="130">
        <f t="shared" si="87"/>
        <v>-3.2800000000000002</v>
      </c>
      <c r="AM749" s="149">
        <f t="shared" si="88"/>
        <v>1.8397261808242775E-3</v>
      </c>
      <c r="AN749" s="149">
        <f t="shared" si="89"/>
        <v>5.190354332069723E-4</v>
      </c>
      <c r="AO749" s="130">
        <f t="shared" si="94"/>
        <v>1.8397261808242775E-3</v>
      </c>
      <c r="AP749" s="130" t="str">
        <f t="shared" si="95"/>
        <v/>
      </c>
      <c r="AQ749" s="130" t="str">
        <f t="shared" si="90"/>
        <v/>
      </c>
      <c r="AR749" s="150">
        <f t="shared" si="91"/>
        <v>0</v>
      </c>
      <c r="AS749" s="150" t="str">
        <f t="shared" si="92"/>
        <v/>
      </c>
      <c r="AT749" s="150" t="str">
        <f t="shared" si="93"/>
        <v/>
      </c>
      <c r="AU749" s="150"/>
      <c r="AV749" s="150"/>
      <c r="AW749" s="150"/>
      <c r="AX749" s="150"/>
      <c r="AY749" s="150"/>
      <c r="AZ749" s="150"/>
      <c r="BA749" s="150"/>
      <c r="BB749" s="131"/>
      <c r="BC749" s="132"/>
      <c r="BD749" s="131"/>
      <c r="BE749" s="153"/>
      <c r="BF749" s="154"/>
      <c r="BG749" s="155"/>
      <c r="BH749" s="155"/>
      <c r="BI749" s="156"/>
      <c r="BJ749" s="156"/>
      <c r="BK749" s="133"/>
      <c r="BM749" s="134">
        <v>157</v>
      </c>
      <c r="BN749" s="157">
        <f t="shared" si="97"/>
        <v>0.99839999999999751</v>
      </c>
      <c r="BO749" s="158">
        <f t="shared" si="98"/>
        <v>0.99485430544732134</v>
      </c>
      <c r="BP749" s="159">
        <f t="shared" si="99"/>
        <v>1.0357167497154762E-4</v>
      </c>
      <c r="BQ749" s="160" t="str">
        <f t="shared" si="100"/>
        <v/>
      </c>
      <c r="BR749" s="160" t="str">
        <f t="shared" si="96"/>
        <v/>
      </c>
    </row>
    <row r="750" spans="11:70" ht="20.100000000000001" customHeight="1" x14ac:dyDescent="0.25">
      <c r="K750" s="134">
        <v>181</v>
      </c>
      <c r="L750" s="130">
        <f t="shared" si="78"/>
        <v>-310.70514144244851</v>
      </c>
      <c r="M750" s="149">
        <f t="shared" si="79"/>
        <v>1.965364518199725E-5</v>
      </c>
      <c r="N750" s="149">
        <f t="shared" si="80"/>
        <v>5.2644280434184466E-4</v>
      </c>
      <c r="O750" s="130">
        <f t="shared" si="81"/>
        <v>1.965364518199725E-5</v>
      </c>
      <c r="P750" s="130" t="str">
        <f t="shared" si="82"/>
        <v/>
      </c>
      <c r="Q750" s="130" t="str">
        <f t="shared" si="83"/>
        <v/>
      </c>
      <c r="R750" s="130">
        <f t="shared" si="84"/>
        <v>7.9443627032359758E-16</v>
      </c>
      <c r="S750" s="130" t="str">
        <f t="shared" si="85"/>
        <v/>
      </c>
      <c r="T750" s="130" t="str">
        <f t="shared" si="86"/>
        <v/>
      </c>
      <c r="X750" s="134"/>
      <c r="Z750" s="149"/>
      <c r="AA750" s="149"/>
      <c r="AE750" s="151"/>
      <c r="AF750" s="150"/>
      <c r="AK750" s="134">
        <v>181</v>
      </c>
      <c r="AL750" s="130">
        <f t="shared" si="87"/>
        <v>-3.2759999999999998</v>
      </c>
      <c r="AM750" s="149">
        <f t="shared" si="88"/>
        <v>1.8640075110293508E-3</v>
      </c>
      <c r="AN750" s="149">
        <f t="shared" si="89"/>
        <v>5.2644280434184466E-4</v>
      </c>
      <c r="AO750" s="130">
        <f t="shared" si="94"/>
        <v>1.8640075110293508E-3</v>
      </c>
      <c r="AP750" s="130" t="str">
        <f t="shared" si="95"/>
        <v/>
      </c>
      <c r="AQ750" s="130" t="str">
        <f t="shared" si="90"/>
        <v/>
      </c>
      <c r="AR750" s="150">
        <f t="shared" si="91"/>
        <v>0</v>
      </c>
      <c r="AS750" s="150" t="str">
        <f t="shared" si="92"/>
        <v/>
      </c>
      <c r="AT750" s="150" t="str">
        <f t="shared" si="93"/>
        <v/>
      </c>
      <c r="AU750" s="150"/>
      <c r="AV750" s="150"/>
      <c r="AW750" s="150"/>
      <c r="AX750" s="150"/>
      <c r="AY750" s="150"/>
      <c r="AZ750" s="150"/>
      <c r="BA750" s="150"/>
      <c r="BB750" s="131"/>
      <c r="BC750" s="132"/>
      <c r="BD750" s="131"/>
      <c r="BE750" s="153"/>
      <c r="BF750" s="154"/>
      <c r="BG750" s="155"/>
      <c r="BH750" s="155"/>
      <c r="BI750" s="156"/>
      <c r="BJ750" s="156"/>
      <c r="BK750" s="133"/>
      <c r="BM750" s="134">
        <v>158</v>
      </c>
      <c r="BN750" s="157">
        <f t="shared" si="97"/>
        <v>1.0047999999999975</v>
      </c>
      <c r="BO750" s="158">
        <f t="shared" si="98"/>
        <v>0.99475073377234979</v>
      </c>
      <c r="BP750" s="159">
        <f t="shared" si="99"/>
        <v>1.048978953532842E-4</v>
      </c>
      <c r="BQ750" s="160" t="str">
        <f t="shared" si="100"/>
        <v/>
      </c>
      <c r="BR750" s="160" t="str">
        <f t="shared" si="96"/>
        <v/>
      </c>
    </row>
    <row r="751" spans="11:70" ht="20.100000000000001" customHeight="1" x14ac:dyDescent="0.25">
      <c r="K751" s="134">
        <v>182</v>
      </c>
      <c r="L751" s="130">
        <f t="shared" si="78"/>
        <v>-310.32577008537589</v>
      </c>
      <c r="M751" s="149">
        <f t="shared" si="79"/>
        <v>1.9912722051902537E-5</v>
      </c>
      <c r="N751" s="149">
        <f t="shared" si="80"/>
        <v>5.3394788030170057E-4</v>
      </c>
      <c r="O751" s="130">
        <f t="shared" si="81"/>
        <v>1.9912722051902537E-5</v>
      </c>
      <c r="P751" s="130" t="str">
        <f t="shared" si="82"/>
        <v/>
      </c>
      <c r="Q751" s="130" t="str">
        <f t="shared" si="83"/>
        <v/>
      </c>
      <c r="R751" s="130">
        <f t="shared" si="84"/>
        <v>8.191308528312571E-16</v>
      </c>
      <c r="S751" s="130" t="str">
        <f t="shared" si="85"/>
        <v/>
      </c>
      <c r="T751" s="130" t="str">
        <f t="shared" si="86"/>
        <v/>
      </c>
      <c r="X751" s="134"/>
      <c r="Z751" s="149"/>
      <c r="AA751" s="149"/>
      <c r="AE751" s="151"/>
      <c r="AF751" s="150"/>
      <c r="AK751" s="134">
        <v>182</v>
      </c>
      <c r="AL751" s="130">
        <f t="shared" si="87"/>
        <v>-3.2720000000000002</v>
      </c>
      <c r="AM751" s="149">
        <f t="shared" si="88"/>
        <v>1.8885790969598703E-3</v>
      </c>
      <c r="AN751" s="149">
        <f t="shared" si="89"/>
        <v>5.3394788030169959E-4</v>
      </c>
      <c r="AO751" s="130">
        <f t="shared" si="94"/>
        <v>1.8885790969598703E-3</v>
      </c>
      <c r="AP751" s="130" t="str">
        <f t="shared" si="95"/>
        <v/>
      </c>
      <c r="AQ751" s="130" t="str">
        <f t="shared" si="90"/>
        <v/>
      </c>
      <c r="AR751" s="150">
        <f t="shared" si="91"/>
        <v>0</v>
      </c>
      <c r="AS751" s="150" t="str">
        <f t="shared" si="92"/>
        <v/>
      </c>
      <c r="AT751" s="150" t="str">
        <f t="shared" si="93"/>
        <v/>
      </c>
      <c r="AU751" s="150"/>
      <c r="AV751" s="150"/>
      <c r="AW751" s="150"/>
      <c r="AX751" s="150"/>
      <c r="AY751" s="150"/>
      <c r="AZ751" s="150"/>
      <c r="BA751" s="150"/>
      <c r="BB751" s="131"/>
      <c r="BC751" s="132"/>
      <c r="BD751" s="131"/>
      <c r="BE751" s="153"/>
      <c r="BF751" s="154"/>
      <c r="BG751" s="155"/>
      <c r="BH751" s="155"/>
      <c r="BI751" s="156"/>
      <c r="BJ751" s="156"/>
      <c r="BK751" s="133"/>
      <c r="BM751" s="134">
        <v>159</v>
      </c>
      <c r="BN751" s="157">
        <f t="shared" si="97"/>
        <v>1.0111999999999974</v>
      </c>
      <c r="BO751" s="158">
        <f t="shared" si="98"/>
        <v>0.99464583587699651</v>
      </c>
      <c r="BP751" s="159">
        <f t="shared" si="99"/>
        <v>1.0623039115575938E-4</v>
      </c>
      <c r="BQ751" s="160" t="str">
        <f t="shared" si="100"/>
        <v/>
      </c>
      <c r="BR751" s="160" t="str">
        <f t="shared" si="96"/>
        <v/>
      </c>
    </row>
    <row r="752" spans="11:70" ht="20.100000000000001" customHeight="1" x14ac:dyDescent="0.25">
      <c r="K752" s="134">
        <v>183</v>
      </c>
      <c r="L752" s="130">
        <f t="shared" si="78"/>
        <v>-309.94639872830334</v>
      </c>
      <c r="M752" s="149">
        <f t="shared" si="79"/>
        <v>2.0174891305470944E-5</v>
      </c>
      <c r="N752" s="149">
        <f t="shared" si="80"/>
        <v>5.415518281703058E-4</v>
      </c>
      <c r="O752" s="130">
        <f t="shared" si="81"/>
        <v>2.0174891305470944E-5</v>
      </c>
      <c r="P752" s="130" t="str">
        <f t="shared" si="82"/>
        <v/>
      </c>
      <c r="Q752" s="130" t="str">
        <f t="shared" si="83"/>
        <v/>
      </c>
      <c r="R752" s="130">
        <f t="shared" si="84"/>
        <v>8.4457953847823081E-16</v>
      </c>
      <c r="S752" s="130" t="str">
        <f t="shared" si="85"/>
        <v/>
      </c>
      <c r="T752" s="130" t="str">
        <f t="shared" si="86"/>
        <v/>
      </c>
      <c r="X752" s="134"/>
      <c r="Z752" s="149"/>
      <c r="AA752" s="149"/>
      <c r="AE752" s="151"/>
      <c r="AF752" s="150"/>
      <c r="AK752" s="134">
        <v>183</v>
      </c>
      <c r="AL752" s="130">
        <f t="shared" si="87"/>
        <v>-3.2679999999999998</v>
      </c>
      <c r="AM752" s="149">
        <f t="shared" si="88"/>
        <v>1.9134439733371103E-3</v>
      </c>
      <c r="AN752" s="149">
        <f t="shared" si="89"/>
        <v>5.415518281703058E-4</v>
      </c>
      <c r="AO752" s="130">
        <f t="shared" si="94"/>
        <v>1.9134439733371103E-3</v>
      </c>
      <c r="AP752" s="130" t="str">
        <f t="shared" si="95"/>
        <v/>
      </c>
      <c r="AQ752" s="130" t="str">
        <f t="shared" si="90"/>
        <v/>
      </c>
      <c r="AR752" s="150">
        <f t="shared" si="91"/>
        <v>0</v>
      </c>
      <c r="AS752" s="150" t="str">
        <f t="shared" si="92"/>
        <v/>
      </c>
      <c r="AT752" s="150" t="str">
        <f t="shared" si="93"/>
        <v/>
      </c>
      <c r="AU752" s="150"/>
      <c r="AV752" s="150"/>
      <c r="AW752" s="150"/>
      <c r="AX752" s="150"/>
      <c r="AY752" s="150"/>
      <c r="AZ752" s="150"/>
      <c r="BA752" s="150"/>
      <c r="BB752" s="131"/>
      <c r="BC752" s="132"/>
      <c r="BD752" s="131"/>
      <c r="BE752" s="153"/>
      <c r="BF752" s="154"/>
      <c r="BG752" s="155"/>
      <c r="BH752" s="155"/>
      <c r="BI752" s="156"/>
      <c r="BJ752" s="156"/>
      <c r="BK752" s="133"/>
      <c r="BM752" s="134">
        <v>160</v>
      </c>
      <c r="BN752" s="157">
        <f t="shared" si="97"/>
        <v>1.0175999999999974</v>
      </c>
      <c r="BO752" s="158">
        <f t="shared" si="98"/>
        <v>0.99453960548584075</v>
      </c>
      <c r="BP752" s="159">
        <f t="shared" si="99"/>
        <v>1.0756910818343624E-4</v>
      </c>
      <c r="BQ752" s="160" t="str">
        <f t="shared" si="100"/>
        <v/>
      </c>
      <c r="BR752" s="160" t="str">
        <f t="shared" si="96"/>
        <v/>
      </c>
    </row>
    <row r="753" spans="11:70" ht="20.100000000000001" customHeight="1" x14ac:dyDescent="0.25">
      <c r="K753" s="134">
        <v>184</v>
      </c>
      <c r="L753" s="130">
        <f t="shared" si="78"/>
        <v>-309.56702737123078</v>
      </c>
      <c r="M753" s="149">
        <f t="shared" si="79"/>
        <v>2.0440185212194534E-5</v>
      </c>
      <c r="N753" s="149">
        <f t="shared" si="80"/>
        <v>5.4925582722187966E-4</v>
      </c>
      <c r="O753" s="130">
        <f t="shared" si="81"/>
        <v>2.0440185212194534E-5</v>
      </c>
      <c r="P753" s="130" t="str">
        <f t="shared" si="82"/>
        <v/>
      </c>
      <c r="Q753" s="130" t="str">
        <f t="shared" si="83"/>
        <v/>
      </c>
      <c r="R753" s="130">
        <f t="shared" si="84"/>
        <v>8.7080492867335474E-16</v>
      </c>
      <c r="S753" s="130" t="str">
        <f t="shared" si="85"/>
        <v/>
      </c>
      <c r="T753" s="130" t="str">
        <f t="shared" si="86"/>
        <v/>
      </c>
      <c r="X753" s="134"/>
      <c r="Z753" s="149"/>
      <c r="AA753" s="149"/>
      <c r="AE753" s="151"/>
      <c r="AF753" s="150"/>
      <c r="AK753" s="134">
        <v>184</v>
      </c>
      <c r="AL753" s="130">
        <f t="shared" si="87"/>
        <v>-3.2640000000000002</v>
      </c>
      <c r="AM753" s="149">
        <f t="shared" si="88"/>
        <v>1.9386052006913146E-3</v>
      </c>
      <c r="AN753" s="149">
        <f t="shared" si="89"/>
        <v>5.4925582722187966E-4</v>
      </c>
      <c r="AO753" s="130">
        <f t="shared" si="94"/>
        <v>1.9386052006913146E-3</v>
      </c>
      <c r="AP753" s="130" t="str">
        <f t="shared" si="95"/>
        <v/>
      </c>
      <c r="AQ753" s="130" t="str">
        <f t="shared" si="90"/>
        <v/>
      </c>
      <c r="AR753" s="150">
        <f t="shared" si="91"/>
        <v>0</v>
      </c>
      <c r="AS753" s="150" t="str">
        <f t="shared" si="92"/>
        <v/>
      </c>
      <c r="AT753" s="150" t="str">
        <f t="shared" si="93"/>
        <v/>
      </c>
      <c r="AU753" s="150"/>
      <c r="AV753" s="150"/>
      <c r="AW753" s="150"/>
      <c r="AX753" s="150"/>
      <c r="AY753" s="150"/>
      <c r="AZ753" s="150"/>
      <c r="BA753" s="150"/>
      <c r="BB753" s="131"/>
      <c r="BC753" s="132"/>
      <c r="BD753" s="131"/>
      <c r="BE753" s="153"/>
      <c r="BF753" s="154"/>
      <c r="BG753" s="155"/>
      <c r="BH753" s="155"/>
      <c r="BI753" s="156"/>
      <c r="BJ753" s="156"/>
      <c r="BK753" s="133"/>
      <c r="BM753" s="134">
        <v>161</v>
      </c>
      <c r="BN753" s="157">
        <f t="shared" si="97"/>
        <v>1.0239999999999974</v>
      </c>
      <c r="BO753" s="158">
        <f t="shared" si="98"/>
        <v>0.99443203637765731</v>
      </c>
      <c r="BP753" s="159">
        <f t="shared" si="99"/>
        <v>1.0891399220847031E-4</v>
      </c>
      <c r="BQ753" s="160" t="str">
        <f t="shared" si="100"/>
        <v/>
      </c>
      <c r="BR753" s="160" t="str">
        <f t="shared" si="96"/>
        <v/>
      </c>
    </row>
    <row r="754" spans="11:70" ht="20.100000000000001" customHeight="1" x14ac:dyDescent="0.25">
      <c r="K754" s="134">
        <v>185</v>
      </c>
      <c r="L754" s="130">
        <f t="shared" si="78"/>
        <v>-309.18765601415816</v>
      </c>
      <c r="M754" s="149">
        <f t="shared" si="79"/>
        <v>2.070863631519322E-5</v>
      </c>
      <c r="N754" s="149">
        <f t="shared" si="80"/>
        <v>5.5706106902462128E-4</v>
      </c>
      <c r="O754" s="130">
        <f t="shared" si="81"/>
        <v>2.070863631519322E-5</v>
      </c>
      <c r="P754" s="130" t="str">
        <f t="shared" si="82"/>
        <v/>
      </c>
      <c r="Q754" s="130" t="str">
        <f t="shared" si="83"/>
        <v/>
      </c>
      <c r="R754" s="130">
        <f t="shared" si="84"/>
        <v>8.9783028895724755E-16</v>
      </c>
      <c r="S754" s="130" t="str">
        <f t="shared" si="85"/>
        <v/>
      </c>
      <c r="T754" s="130" t="str">
        <f t="shared" si="86"/>
        <v/>
      </c>
      <c r="X754" s="134"/>
      <c r="Z754" s="149"/>
      <c r="AA754" s="149"/>
      <c r="AE754" s="151"/>
      <c r="AF754" s="150"/>
      <c r="AK754" s="134">
        <v>185</v>
      </c>
      <c r="AL754" s="130">
        <f t="shared" si="87"/>
        <v>-3.26</v>
      </c>
      <c r="AM754" s="149">
        <f t="shared" si="88"/>
        <v>1.9640658655043761E-3</v>
      </c>
      <c r="AN754" s="149">
        <f t="shared" si="89"/>
        <v>5.5706106902462128E-4</v>
      </c>
      <c r="AO754" s="130">
        <f t="shared" si="94"/>
        <v>1.9640658655043761E-3</v>
      </c>
      <c r="AP754" s="130" t="str">
        <f t="shared" si="95"/>
        <v/>
      </c>
      <c r="AQ754" s="130" t="str">
        <f t="shared" si="90"/>
        <v/>
      </c>
      <c r="AR754" s="150">
        <f t="shared" si="91"/>
        <v>0</v>
      </c>
      <c r="AS754" s="150" t="str">
        <f t="shared" si="92"/>
        <v/>
      </c>
      <c r="AT754" s="150" t="str">
        <f t="shared" si="93"/>
        <v/>
      </c>
      <c r="AU754" s="150"/>
      <c r="AV754" s="150"/>
      <c r="AW754" s="150"/>
      <c r="AX754" s="150"/>
      <c r="AY754" s="150"/>
      <c r="AZ754" s="150"/>
      <c r="BA754" s="150"/>
      <c r="BB754" s="131"/>
      <c r="BC754" s="132"/>
      <c r="BD754" s="131"/>
      <c r="BE754" s="153"/>
      <c r="BF754" s="154"/>
      <c r="BG754" s="155"/>
      <c r="BH754" s="155"/>
      <c r="BI754" s="156"/>
      <c r="BJ754" s="156"/>
      <c r="BK754" s="133"/>
      <c r="BM754" s="134">
        <v>162</v>
      </c>
      <c r="BN754" s="157">
        <f t="shared" si="97"/>
        <v>1.0303999999999973</v>
      </c>
      <c r="BO754" s="158">
        <f t="shared" si="98"/>
        <v>0.99432312238544884</v>
      </c>
      <c r="BP754" s="159">
        <f t="shared" si="99"/>
        <v>1.1026498897603876E-4</v>
      </c>
      <c r="BQ754" s="160" t="str">
        <f t="shared" si="100"/>
        <v/>
      </c>
      <c r="BR754" s="160" t="str">
        <f t="shared" si="96"/>
        <v/>
      </c>
    </row>
    <row r="755" spans="11:70" ht="20.100000000000001" customHeight="1" x14ac:dyDescent="0.25">
      <c r="K755" s="134">
        <v>186</v>
      </c>
      <c r="L755" s="130">
        <f t="shared" si="78"/>
        <v>-308.80828465708555</v>
      </c>
      <c r="M755" s="149">
        <f t="shared" si="79"/>
        <v>2.0980277432716109E-5</v>
      </c>
      <c r="N755" s="149">
        <f t="shared" si="80"/>
        <v>5.6496875754479534E-4</v>
      </c>
      <c r="O755" s="130">
        <f t="shared" si="81"/>
        <v>2.0980277432716109E-5</v>
      </c>
      <c r="P755" s="130" t="str">
        <f t="shared" si="82"/>
        <v/>
      </c>
      <c r="Q755" s="130" t="str">
        <f t="shared" si="83"/>
        <v/>
      </c>
      <c r="R755" s="130">
        <f t="shared" si="84"/>
        <v>9.2567956811250135E-16</v>
      </c>
      <c r="S755" s="130" t="str">
        <f t="shared" si="85"/>
        <v/>
      </c>
      <c r="T755" s="130" t="str">
        <f t="shared" si="86"/>
        <v/>
      </c>
      <c r="X755" s="134"/>
      <c r="Z755" s="149"/>
      <c r="AA755" s="149"/>
      <c r="AE755" s="151"/>
      <c r="AF755" s="150"/>
      <c r="AK755" s="134">
        <v>186</v>
      </c>
      <c r="AL755" s="130">
        <f t="shared" si="87"/>
        <v>-3.2560000000000002</v>
      </c>
      <c r="AM755" s="149">
        <f t="shared" si="88"/>
        <v>1.9898290803522173E-3</v>
      </c>
      <c r="AN755" s="149">
        <f t="shared" si="89"/>
        <v>5.6496875754479404E-4</v>
      </c>
      <c r="AO755" s="130">
        <f t="shared" si="94"/>
        <v>1.9898290803522173E-3</v>
      </c>
      <c r="AP755" s="130" t="str">
        <f t="shared" si="95"/>
        <v/>
      </c>
      <c r="AQ755" s="130" t="str">
        <f t="shared" si="90"/>
        <v/>
      </c>
      <c r="AR755" s="150">
        <f t="shared" si="91"/>
        <v>0</v>
      </c>
      <c r="AS755" s="150" t="str">
        <f t="shared" si="92"/>
        <v/>
      </c>
      <c r="AT755" s="150" t="str">
        <f t="shared" si="93"/>
        <v/>
      </c>
      <c r="AU755" s="150"/>
      <c r="AV755" s="150"/>
      <c r="AW755" s="150"/>
      <c r="AX755" s="150"/>
      <c r="AY755" s="150"/>
      <c r="AZ755" s="150"/>
      <c r="BA755" s="150"/>
      <c r="BB755" s="131"/>
      <c r="BC755" s="132"/>
      <c r="BD755" s="131"/>
      <c r="BE755" s="153"/>
      <c r="BF755" s="154"/>
      <c r="BG755" s="155"/>
      <c r="BH755" s="155"/>
      <c r="BI755" s="156"/>
      <c r="BJ755" s="156"/>
      <c r="BK755" s="133"/>
      <c r="BM755" s="134">
        <v>163</v>
      </c>
      <c r="BN755" s="157">
        <f t="shared" si="97"/>
        <v>1.0367999999999973</v>
      </c>
      <c r="BO755" s="158">
        <f t="shared" si="98"/>
        <v>0.9942128573964728</v>
      </c>
      <c r="BP755" s="159">
        <f t="shared" si="99"/>
        <v>1.1162204420778199E-4</v>
      </c>
      <c r="BQ755" s="160" t="str">
        <f t="shared" si="100"/>
        <v/>
      </c>
      <c r="BR755" s="160" t="str">
        <f t="shared" si="96"/>
        <v/>
      </c>
    </row>
    <row r="756" spans="11:70" ht="20.100000000000001" customHeight="1" x14ac:dyDescent="0.25">
      <c r="K756" s="134">
        <v>187</v>
      </c>
      <c r="L756" s="130">
        <f t="shared" si="78"/>
        <v>-308.42891330001299</v>
      </c>
      <c r="M756" s="149">
        <f t="shared" si="79"/>
        <v>2.1255141659641075E-5</v>
      </c>
      <c r="N756" s="149">
        <f t="shared" si="80"/>
        <v>5.7298010925139499E-4</v>
      </c>
      <c r="O756" s="130">
        <f t="shared" si="81"/>
        <v>2.1255141659641075E-5</v>
      </c>
      <c r="P756" s="130" t="str">
        <f t="shared" si="82"/>
        <v/>
      </c>
      <c r="Q756" s="130" t="str">
        <f t="shared" si="83"/>
        <v/>
      </c>
      <c r="R756" s="130">
        <f t="shared" si="84"/>
        <v>9.5437741781155865E-16</v>
      </c>
      <c r="S756" s="130" t="str">
        <f t="shared" si="85"/>
        <v/>
      </c>
      <c r="T756" s="130" t="str">
        <f t="shared" si="86"/>
        <v/>
      </c>
      <c r="X756" s="134"/>
      <c r="Z756" s="149"/>
      <c r="AA756" s="149"/>
      <c r="AE756" s="151"/>
      <c r="AF756" s="150"/>
      <c r="AK756" s="134">
        <v>187</v>
      </c>
      <c r="AL756" s="130">
        <f t="shared" si="87"/>
        <v>-3.2519999999999998</v>
      </c>
      <c r="AM756" s="149">
        <f t="shared" si="88"/>
        <v>2.0158979840470305E-3</v>
      </c>
      <c r="AN756" s="149">
        <f t="shared" si="89"/>
        <v>5.7298010925139608E-4</v>
      </c>
      <c r="AO756" s="130">
        <f t="shared" si="94"/>
        <v>2.0158979840470305E-3</v>
      </c>
      <c r="AP756" s="130" t="str">
        <f t="shared" si="95"/>
        <v/>
      </c>
      <c r="AQ756" s="130" t="str">
        <f t="shared" si="90"/>
        <v/>
      </c>
      <c r="AR756" s="150">
        <f t="shared" si="91"/>
        <v>0</v>
      </c>
      <c r="AS756" s="150" t="str">
        <f t="shared" si="92"/>
        <v/>
      </c>
      <c r="AT756" s="150" t="str">
        <f t="shared" si="93"/>
        <v/>
      </c>
      <c r="AU756" s="150"/>
      <c r="AV756" s="150"/>
      <c r="AW756" s="150"/>
      <c r="AX756" s="150"/>
      <c r="AY756" s="150"/>
      <c r="AZ756" s="150"/>
      <c r="BA756" s="150"/>
      <c r="BB756" s="131"/>
      <c r="BC756" s="132"/>
      <c r="BD756" s="131"/>
      <c r="BE756" s="153"/>
      <c r="BF756" s="154"/>
      <c r="BG756" s="155"/>
      <c r="BH756" s="155"/>
      <c r="BI756" s="156"/>
      <c r="BJ756" s="156"/>
      <c r="BK756" s="133"/>
      <c r="BM756" s="134">
        <v>164</v>
      </c>
      <c r="BN756" s="157">
        <f t="shared" si="97"/>
        <v>1.0431999999999972</v>
      </c>
      <c r="BO756" s="158">
        <f t="shared" si="98"/>
        <v>0.99410123535226502</v>
      </c>
      <c r="BP756" s="159">
        <f t="shared" si="99"/>
        <v>1.1298510360691072E-4</v>
      </c>
      <c r="BQ756" s="160" t="str">
        <f t="shared" si="100"/>
        <v/>
      </c>
      <c r="BR756" s="160" t="str">
        <f t="shared" si="96"/>
        <v/>
      </c>
    </row>
    <row r="757" spans="11:70" ht="20.100000000000001" customHeight="1" x14ac:dyDescent="0.25">
      <c r="K757" s="134">
        <v>188</v>
      </c>
      <c r="L757" s="130">
        <f t="shared" si="78"/>
        <v>-308.04954194294044</v>
      </c>
      <c r="M757" s="149">
        <f t="shared" si="79"/>
        <v>2.153326236897145E-5</v>
      </c>
      <c r="N757" s="149">
        <f t="shared" si="80"/>
        <v>5.8109635322137556E-4</v>
      </c>
      <c r="O757" s="130">
        <f t="shared" si="81"/>
        <v>2.153326236897145E-5</v>
      </c>
      <c r="P757" s="130" t="str">
        <f t="shared" si="82"/>
        <v/>
      </c>
      <c r="Q757" s="130" t="str">
        <f t="shared" si="83"/>
        <v/>
      </c>
      <c r="R757" s="130">
        <f t="shared" si="84"/>
        <v>9.8394921281706873E-16</v>
      </c>
      <c r="S757" s="130" t="str">
        <f t="shared" si="85"/>
        <v/>
      </c>
      <c r="T757" s="130" t="str">
        <f t="shared" si="86"/>
        <v/>
      </c>
      <c r="X757" s="134"/>
      <c r="Z757" s="149"/>
      <c r="AA757" s="149"/>
      <c r="AE757" s="151"/>
      <c r="AF757" s="150"/>
      <c r="AK757" s="134">
        <v>188</v>
      </c>
      <c r="AL757" s="130">
        <f t="shared" si="87"/>
        <v>-3.2480000000000002</v>
      </c>
      <c r="AM757" s="149">
        <f t="shared" si="88"/>
        <v>2.0422757417791907E-3</v>
      </c>
      <c r="AN757" s="149">
        <f t="shared" si="89"/>
        <v>5.8109635322137556E-4</v>
      </c>
      <c r="AO757" s="130">
        <f t="shared" si="94"/>
        <v>2.0422757417791907E-3</v>
      </c>
      <c r="AP757" s="130" t="str">
        <f t="shared" si="95"/>
        <v/>
      </c>
      <c r="AQ757" s="130" t="str">
        <f t="shared" si="90"/>
        <v/>
      </c>
      <c r="AR757" s="150">
        <f t="shared" si="91"/>
        <v>0</v>
      </c>
      <c r="AS757" s="150" t="str">
        <f t="shared" si="92"/>
        <v/>
      </c>
      <c r="AT757" s="150" t="str">
        <f t="shared" si="93"/>
        <v/>
      </c>
      <c r="AU757" s="150"/>
      <c r="AV757" s="150"/>
      <c r="AW757" s="150"/>
      <c r="AX757" s="150"/>
      <c r="AY757" s="150"/>
      <c r="AZ757" s="150"/>
      <c r="BA757" s="150"/>
      <c r="BB757" s="131"/>
      <c r="BC757" s="132"/>
      <c r="BD757" s="131"/>
      <c r="BE757" s="153"/>
      <c r="BF757" s="154"/>
      <c r="BG757" s="155"/>
      <c r="BH757" s="155"/>
      <c r="BI757" s="156"/>
      <c r="BJ757" s="156"/>
      <c r="BK757" s="133"/>
      <c r="BM757" s="134">
        <v>165</v>
      </c>
      <c r="BN757" s="157">
        <f t="shared" si="97"/>
        <v>1.0495999999999972</v>
      </c>
      <c r="BO757" s="158">
        <f t="shared" si="98"/>
        <v>0.99398825024865811</v>
      </c>
      <c r="BP757" s="159">
        <f t="shared" si="99"/>
        <v>1.1435411286331298E-4</v>
      </c>
      <c r="BQ757" s="160" t="str">
        <f t="shared" si="100"/>
        <v/>
      </c>
      <c r="BR757" s="160" t="str">
        <f t="shared" si="96"/>
        <v/>
      </c>
    </row>
    <row r="758" spans="11:70" ht="20.100000000000001" customHeight="1" x14ac:dyDescent="0.25">
      <c r="K758" s="134">
        <v>189</v>
      </c>
      <c r="L758" s="130">
        <f t="shared" si="78"/>
        <v>-307.67017058586782</v>
      </c>
      <c r="M758" s="149">
        <f t="shared" si="79"/>
        <v>2.1814673213329692E-5</v>
      </c>
      <c r="N758" s="149">
        <f t="shared" si="80"/>
        <v>5.8931873124544118E-4</v>
      </c>
      <c r="O758" s="130">
        <f t="shared" si="81"/>
        <v>2.1814673213329692E-5</v>
      </c>
      <c r="P758" s="130" t="str">
        <f t="shared" si="82"/>
        <v/>
      </c>
      <c r="Q758" s="130" t="str">
        <f t="shared" si="83"/>
        <v/>
      </c>
      <c r="R758" s="130">
        <f t="shared" si="84"/>
        <v>1.0144210717500148E-15</v>
      </c>
      <c r="S758" s="130" t="str">
        <f t="shared" si="85"/>
        <v/>
      </c>
      <c r="T758" s="130" t="str">
        <f t="shared" si="86"/>
        <v/>
      </c>
      <c r="X758" s="134"/>
      <c r="Z758" s="149"/>
      <c r="AA758" s="149"/>
      <c r="AE758" s="151"/>
      <c r="AF758" s="150"/>
      <c r="AK758" s="134">
        <v>189</v>
      </c>
      <c r="AL758" s="130">
        <f t="shared" si="87"/>
        <v>-3.2439999999999998</v>
      </c>
      <c r="AM758" s="149">
        <f t="shared" si="88"/>
        <v>2.0689655452589767E-3</v>
      </c>
      <c r="AN758" s="149">
        <f t="shared" si="89"/>
        <v>5.8931873124544118E-4</v>
      </c>
      <c r="AO758" s="130">
        <f t="shared" si="94"/>
        <v>2.0689655452589767E-3</v>
      </c>
      <c r="AP758" s="130" t="str">
        <f t="shared" si="95"/>
        <v/>
      </c>
      <c r="AQ758" s="130" t="str">
        <f t="shared" si="90"/>
        <v/>
      </c>
      <c r="AR758" s="150">
        <f t="shared" si="91"/>
        <v>0</v>
      </c>
      <c r="AS758" s="150" t="str">
        <f t="shared" si="92"/>
        <v/>
      </c>
      <c r="AT758" s="150" t="str">
        <f t="shared" si="93"/>
        <v/>
      </c>
      <c r="AU758" s="150"/>
      <c r="AV758" s="150"/>
      <c r="AW758" s="150"/>
      <c r="AX758" s="150"/>
      <c r="AY758" s="150"/>
      <c r="AZ758" s="150"/>
      <c r="BA758" s="150"/>
      <c r="BB758" s="131"/>
      <c r="BC758" s="132"/>
      <c r="BD758" s="131"/>
      <c r="BE758" s="153"/>
      <c r="BF758" s="154"/>
      <c r="BG758" s="155"/>
      <c r="BH758" s="155"/>
      <c r="BI758" s="156"/>
      <c r="BJ758" s="156"/>
      <c r="BK758" s="133"/>
      <c r="BM758" s="134">
        <v>166</v>
      </c>
      <c r="BN758" s="157">
        <f t="shared" si="97"/>
        <v>1.0559999999999972</v>
      </c>
      <c r="BO758" s="158">
        <f t="shared" si="98"/>
        <v>0.9938738961357948</v>
      </c>
      <c r="BP758" s="159">
        <f t="shared" si="99"/>
        <v>1.1572901765710686E-4</v>
      </c>
      <c r="BQ758" s="160" t="str">
        <f t="shared" si="100"/>
        <v/>
      </c>
      <c r="BR758" s="160" t="str">
        <f t="shared" si="96"/>
        <v/>
      </c>
    </row>
    <row r="759" spans="11:70" ht="20.100000000000001" customHeight="1" x14ac:dyDescent="0.25">
      <c r="K759" s="134">
        <v>190</v>
      </c>
      <c r="L759" s="130">
        <f t="shared" si="78"/>
        <v>-307.29079922879521</v>
      </c>
      <c r="M759" s="149">
        <f t="shared" si="79"/>
        <v>2.2099408126448669E-5</v>
      </c>
      <c r="N759" s="149">
        <f t="shared" si="80"/>
        <v>5.9764849793441559E-4</v>
      </c>
      <c r="O759" s="130">
        <f t="shared" si="81"/>
        <v>2.2099408126448669E-5</v>
      </c>
      <c r="P759" s="130" t="str">
        <f t="shared" si="82"/>
        <v/>
      </c>
      <c r="Q759" s="130" t="str">
        <f t="shared" si="83"/>
        <v/>
      </c>
      <c r="R759" s="130">
        <f t="shared" si="84"/>
        <v>1.0458198784409293E-15</v>
      </c>
      <c r="S759" s="130" t="str">
        <f t="shared" si="85"/>
        <v/>
      </c>
      <c r="T759" s="130" t="str">
        <f t="shared" si="86"/>
        <v/>
      </c>
      <c r="X759" s="134"/>
      <c r="Z759" s="149"/>
      <c r="AA759" s="149"/>
      <c r="AE759" s="151"/>
      <c r="AF759" s="150"/>
      <c r="AK759" s="134">
        <v>190</v>
      </c>
      <c r="AL759" s="130">
        <f t="shared" si="87"/>
        <v>-3.24</v>
      </c>
      <c r="AM759" s="149">
        <f t="shared" si="88"/>
        <v>2.0959706128579419E-3</v>
      </c>
      <c r="AN759" s="149">
        <f t="shared" si="89"/>
        <v>5.9764849793441559E-4</v>
      </c>
      <c r="AO759" s="130">
        <f t="shared" si="94"/>
        <v>2.0959706128579419E-3</v>
      </c>
      <c r="AP759" s="130" t="str">
        <f t="shared" si="95"/>
        <v/>
      </c>
      <c r="AQ759" s="130" t="str">
        <f t="shared" si="90"/>
        <v/>
      </c>
      <c r="AR759" s="150">
        <f t="shared" si="91"/>
        <v>0</v>
      </c>
      <c r="AS759" s="150" t="str">
        <f t="shared" si="92"/>
        <v/>
      </c>
      <c r="AT759" s="150" t="str">
        <f t="shared" si="93"/>
        <v/>
      </c>
      <c r="AU759" s="150"/>
      <c r="AV759" s="150"/>
      <c r="AW759" s="150"/>
      <c r="AX759" s="150"/>
      <c r="AY759" s="150"/>
      <c r="AZ759" s="150"/>
      <c r="BA759" s="150"/>
      <c r="BB759" s="131"/>
      <c r="BC759" s="132"/>
      <c r="BD759" s="131"/>
      <c r="BE759" s="153"/>
      <c r="BF759" s="154"/>
      <c r="BG759" s="155"/>
      <c r="BH759" s="155"/>
      <c r="BI759" s="156"/>
      <c r="BJ759" s="156"/>
      <c r="BK759" s="133"/>
      <c r="BM759" s="134">
        <v>167</v>
      </c>
      <c r="BN759" s="157">
        <f t="shared" si="97"/>
        <v>1.0623999999999971</v>
      </c>
      <c r="BO759" s="158">
        <f t="shared" si="98"/>
        <v>0.99375816711813769</v>
      </c>
      <c r="BP759" s="159">
        <f t="shared" si="99"/>
        <v>1.1710976366341441E-4</v>
      </c>
      <c r="BQ759" s="160" t="str">
        <f t="shared" si="100"/>
        <v/>
      </c>
      <c r="BR759" s="160" t="str">
        <f t="shared" si="96"/>
        <v/>
      </c>
    </row>
    <row r="760" spans="11:70" ht="20.100000000000001" customHeight="1" x14ac:dyDescent="0.25">
      <c r="K760" s="134">
        <v>191</v>
      </c>
      <c r="L760" s="130">
        <f t="shared" si="78"/>
        <v>-306.91142787172265</v>
      </c>
      <c r="M760" s="149">
        <f t="shared" si="79"/>
        <v>2.2387501324659107E-5</v>
      </c>
      <c r="N760" s="149">
        <f t="shared" si="80"/>
        <v>6.0608692082616427E-4</v>
      </c>
      <c r="O760" s="130">
        <f t="shared" si="81"/>
        <v>2.2387501324659107E-5</v>
      </c>
      <c r="P760" s="130" t="str">
        <f t="shared" si="82"/>
        <v/>
      </c>
      <c r="Q760" s="130" t="str">
        <f t="shared" si="83"/>
        <v/>
      </c>
      <c r="R760" s="130">
        <f t="shared" si="84"/>
        <v>1.0781733038804787E-15</v>
      </c>
      <c r="S760" s="130" t="str">
        <f t="shared" si="85"/>
        <v/>
      </c>
      <c r="T760" s="130" t="str">
        <f t="shared" si="86"/>
        <v/>
      </c>
      <c r="X760" s="134"/>
      <c r="Z760" s="149"/>
      <c r="AA760" s="149"/>
      <c r="AE760" s="151"/>
      <c r="AF760" s="150"/>
      <c r="AK760" s="134">
        <v>191</v>
      </c>
      <c r="AL760" s="130">
        <f t="shared" si="87"/>
        <v>-3.2359999999999998</v>
      </c>
      <c r="AM760" s="149">
        <f t="shared" si="88"/>
        <v>2.1232941897500681E-3</v>
      </c>
      <c r="AN760" s="149">
        <f t="shared" si="89"/>
        <v>6.0608692082616525E-4</v>
      </c>
      <c r="AO760" s="130">
        <f t="shared" si="94"/>
        <v>2.1232941897500681E-3</v>
      </c>
      <c r="AP760" s="130" t="str">
        <f t="shared" si="95"/>
        <v/>
      </c>
      <c r="AQ760" s="130" t="str">
        <f t="shared" si="90"/>
        <v/>
      </c>
      <c r="AR760" s="150">
        <f t="shared" si="91"/>
        <v>0</v>
      </c>
      <c r="AS760" s="150" t="str">
        <f t="shared" si="92"/>
        <v/>
      </c>
      <c r="AT760" s="150" t="str">
        <f t="shared" si="93"/>
        <v/>
      </c>
      <c r="AU760" s="150"/>
      <c r="AV760" s="150"/>
      <c r="AW760" s="150"/>
      <c r="AX760" s="150"/>
      <c r="AY760" s="150"/>
      <c r="AZ760" s="150"/>
      <c r="BA760" s="150"/>
      <c r="BB760" s="131"/>
      <c r="BC760" s="132"/>
      <c r="BD760" s="131"/>
      <c r="BE760" s="153"/>
      <c r="BF760" s="154"/>
      <c r="BG760" s="155"/>
      <c r="BH760" s="155"/>
      <c r="BI760" s="156"/>
      <c r="BJ760" s="156"/>
      <c r="BK760" s="133"/>
      <c r="BM760" s="134">
        <v>168</v>
      </c>
      <c r="BN760" s="157">
        <f t="shared" si="97"/>
        <v>1.0687999999999971</v>
      </c>
      <c r="BO760" s="158">
        <f t="shared" si="98"/>
        <v>0.99364105735447428</v>
      </c>
      <c r="BP760" s="159">
        <f t="shared" si="99"/>
        <v>1.1849629655624749E-4</v>
      </c>
      <c r="BQ760" s="160" t="str">
        <f t="shared" si="100"/>
        <v/>
      </c>
      <c r="BR760" s="160" t="str">
        <f t="shared" si="96"/>
        <v/>
      </c>
    </row>
    <row r="761" spans="11:70" ht="20.100000000000001" customHeight="1" x14ac:dyDescent="0.25">
      <c r="K761" s="134">
        <v>192</v>
      </c>
      <c r="L761" s="130">
        <f t="shared" ref="L761:L824" si="101">L$563+(K761*L$566)</f>
        <v>-306.53205651465009</v>
      </c>
      <c r="M761" s="149">
        <f t="shared" ref="M761:M824" si="102">_xlfn.NORM.DIST(L761,L$560,L$561,0)</f>
        <v>2.2678987308374523E-5</v>
      </c>
      <c r="N761" s="149">
        <f t="shared" ref="N761:N824" si="103">_xlfn.NORM.DIST(L761,L$560,L$561,1)</f>
        <v>6.1463528049309185E-4</v>
      </c>
      <c r="O761" s="130">
        <f t="shared" ref="O761:O824" si="104">IF(OR(N761&lt;P$565,N761&gt;P$566),M761,"")</f>
        <v>2.2678987308374523E-5</v>
      </c>
      <c r="P761" s="130" t="str">
        <f t="shared" ref="P761:P824" si="105">IF(AND(N761&gt;P$565,N761&lt;P$566),M761,"")</f>
        <v/>
      </c>
      <c r="Q761" s="130" t="str">
        <f t="shared" ref="Q761:Q824" si="106">IF(M761=MAX(M$569:M$2569),M761,"")</f>
        <v/>
      </c>
      <c r="R761" s="130">
        <f t="shared" ref="R761:R824" si="107">_xlfn.NORM.DIST(L761,P$561,P$562,0)</f>
        <v>1.1115098287857275E-15</v>
      </c>
      <c r="S761" s="130" t="str">
        <f t="shared" ref="S761:S824" si="108">IF(R761=MAX(R$569:R$2569),M761,"")</f>
        <v/>
      </c>
      <c r="T761" s="130" t="str">
        <f t="shared" ref="T761:T824" si="109">IF(S761=MIN(S$569:S$2569),S761,"")</f>
        <v/>
      </c>
      <c r="X761" s="134"/>
      <c r="Z761" s="149"/>
      <c r="AA761" s="149"/>
      <c r="AE761" s="151"/>
      <c r="AF761" s="150"/>
      <c r="AK761" s="134">
        <v>192</v>
      </c>
      <c r="AL761" s="130">
        <f t="shared" ref="AL761:AL824" si="110">AL$563+(AK761*AL$566)</f>
        <v>-3.2320000000000002</v>
      </c>
      <c r="AM761" s="149">
        <f t="shared" ref="AM761:AM824" si="111">_xlfn.NORM.DIST(AL761,AL$560,AL$561,0)</f>
        <v>2.1509395480525033E-3</v>
      </c>
      <c r="AN761" s="149">
        <f t="shared" ref="AN761:AN824" si="112">_xlfn.NORM.DIST(AL761,AL$560,AL$561,1)</f>
        <v>6.1463528049309185E-4</v>
      </c>
      <c r="AO761" s="130">
        <f t="shared" si="94"/>
        <v>2.1509395480525033E-3</v>
      </c>
      <c r="AP761" s="130" t="str">
        <f t="shared" si="95"/>
        <v/>
      </c>
      <c r="AQ761" s="130" t="str">
        <f t="shared" ref="AQ761:AQ824" si="113">IF(AM761=MAX(AM$569:AM$2569),AM761,"")</f>
        <v/>
      </c>
      <c r="AR761" s="150">
        <f t="shared" ref="AR761:AR824" si="114">_xlfn.NORM.DIST(AK761,AP$561,AP$562,0)</f>
        <v>0</v>
      </c>
      <c r="AS761" s="150" t="str">
        <f t="shared" ref="AS761:AS824" si="115">IF(AR761=MAX(AR$569:AR$2569),AM761,"")</f>
        <v/>
      </c>
      <c r="AT761" s="150" t="str">
        <f t="shared" ref="AT761:AT824" si="116">IF(AS761=MIN(AS$569:AS$2569),AS761,"")</f>
        <v/>
      </c>
      <c r="AU761" s="150"/>
      <c r="AV761" s="150"/>
      <c r="AW761" s="150"/>
      <c r="AX761" s="150"/>
      <c r="AY761" s="150"/>
      <c r="AZ761" s="150"/>
      <c r="BA761" s="150"/>
      <c r="BB761" s="131"/>
      <c r="BC761" s="132"/>
      <c r="BD761" s="131"/>
      <c r="BE761" s="153"/>
      <c r="BF761" s="154"/>
      <c r="BG761" s="155"/>
      <c r="BH761" s="155"/>
      <c r="BI761" s="156"/>
      <c r="BJ761" s="156"/>
      <c r="BK761" s="133"/>
      <c r="BM761" s="134">
        <v>169</v>
      </c>
      <c r="BN761" s="157">
        <f t="shared" si="97"/>
        <v>1.075199999999997</v>
      </c>
      <c r="BO761" s="158">
        <f t="shared" si="98"/>
        <v>0.99352256105791803</v>
      </c>
      <c r="BP761" s="159">
        <f t="shared" si="99"/>
        <v>1.1988856201317066E-4</v>
      </c>
      <c r="BQ761" s="160" t="str">
        <f t="shared" si="100"/>
        <v/>
      </c>
      <c r="BR761" s="160" t="str">
        <f t="shared" si="96"/>
        <v/>
      </c>
    </row>
    <row r="762" spans="11:70" ht="20.100000000000001" customHeight="1" x14ac:dyDescent="0.25">
      <c r="K762" s="134">
        <v>193</v>
      </c>
      <c r="L762" s="130">
        <f t="shared" si="101"/>
        <v>-306.15268515757748</v>
      </c>
      <c r="M762" s="149">
        <f t="shared" si="102"/>
        <v>2.2973900863571876E-5</v>
      </c>
      <c r="N762" s="149">
        <f t="shared" si="103"/>
        <v>6.2329487065018925E-4</v>
      </c>
      <c r="O762" s="130">
        <f t="shared" si="104"/>
        <v>2.2973900863571876E-5</v>
      </c>
      <c r="P762" s="130" t="str">
        <f t="shared" si="105"/>
        <v/>
      </c>
      <c r="Q762" s="130" t="str">
        <f t="shared" si="106"/>
        <v/>
      </c>
      <c r="R762" s="130">
        <f t="shared" si="107"/>
        <v>1.145858766798755E-15</v>
      </c>
      <c r="S762" s="130" t="str">
        <f t="shared" si="108"/>
        <v/>
      </c>
      <c r="T762" s="130" t="str">
        <f t="shared" si="109"/>
        <v/>
      </c>
      <c r="X762" s="134"/>
      <c r="Z762" s="149"/>
      <c r="AA762" s="149"/>
      <c r="AE762" s="151"/>
      <c r="AF762" s="150"/>
      <c r="AK762" s="134">
        <v>193</v>
      </c>
      <c r="AL762" s="130">
        <f t="shared" si="110"/>
        <v>-3.2279999999999998</v>
      </c>
      <c r="AM762" s="149">
        <f t="shared" si="111"/>
        <v>2.1789099869660876E-3</v>
      </c>
      <c r="AN762" s="149">
        <f t="shared" si="112"/>
        <v>6.2329487065019087E-4</v>
      </c>
      <c r="AO762" s="130">
        <f t="shared" ref="AO762:AO825" si="117">IF(OR(AN762&lt;AP$565,AN762&gt;AP$566),AM762,"")</f>
        <v>2.1789099869660876E-3</v>
      </c>
      <c r="AP762" s="130" t="str">
        <f t="shared" ref="AP762:AP825" si="118">IF(AND(AN762&gt;AP$565,AN762&lt;AP$566),AM762,"")</f>
        <v/>
      </c>
      <c r="AQ762" s="130" t="str">
        <f t="shared" si="113"/>
        <v/>
      </c>
      <c r="AR762" s="150">
        <f t="shared" si="114"/>
        <v>0</v>
      </c>
      <c r="AS762" s="150" t="str">
        <f t="shared" si="115"/>
        <v/>
      </c>
      <c r="AT762" s="150" t="str">
        <f t="shared" si="116"/>
        <v/>
      </c>
      <c r="AU762" s="150"/>
      <c r="AV762" s="150"/>
      <c r="AW762" s="150"/>
      <c r="AX762" s="150"/>
      <c r="AY762" s="150"/>
      <c r="AZ762" s="150"/>
      <c r="BA762" s="150"/>
      <c r="BB762" s="131"/>
      <c r="BC762" s="132"/>
      <c r="BD762" s="131"/>
      <c r="BE762" s="153"/>
      <c r="BF762" s="154"/>
      <c r="BG762" s="155"/>
      <c r="BH762" s="155"/>
      <c r="BI762" s="156"/>
      <c r="BJ762" s="156"/>
      <c r="BK762" s="133"/>
      <c r="BM762" s="134">
        <v>170</v>
      </c>
      <c r="BN762" s="157">
        <f t="shared" si="97"/>
        <v>1.081599999999997</v>
      </c>
      <c r="BO762" s="158">
        <f t="shared" si="98"/>
        <v>0.99340267249590486</v>
      </c>
      <c r="BP762" s="159">
        <f t="shared" si="99"/>
        <v>1.2128650571896493E-4</v>
      </c>
      <c r="BQ762" s="160" t="str">
        <f t="shared" si="100"/>
        <v/>
      </c>
      <c r="BR762" s="160" t="str">
        <f t="shared" si="96"/>
        <v/>
      </c>
    </row>
    <row r="763" spans="11:70" ht="20.100000000000001" customHeight="1" x14ac:dyDescent="0.25">
      <c r="K763" s="134">
        <v>194</v>
      </c>
      <c r="L763" s="130">
        <f t="shared" si="101"/>
        <v>-305.77331380050487</v>
      </c>
      <c r="M763" s="149">
        <f t="shared" si="102"/>
        <v>2.3272277063269002E-5</v>
      </c>
      <c r="N763" s="149">
        <f t="shared" si="103"/>
        <v>6.3206699826365276E-4</v>
      </c>
      <c r="O763" s="130">
        <f t="shared" si="104"/>
        <v>2.3272277063269002E-5</v>
      </c>
      <c r="P763" s="130" t="str">
        <f t="shared" si="105"/>
        <v/>
      </c>
      <c r="Q763" s="130" t="str">
        <f t="shared" si="106"/>
        <v/>
      </c>
      <c r="R763" s="130">
        <f t="shared" si="107"/>
        <v>1.1812502883352522E-15</v>
      </c>
      <c r="S763" s="130" t="str">
        <f t="shared" si="108"/>
        <v/>
      </c>
      <c r="T763" s="130" t="str">
        <f t="shared" si="109"/>
        <v/>
      </c>
      <c r="X763" s="134"/>
      <c r="Z763" s="149"/>
      <c r="AA763" s="149"/>
      <c r="AE763" s="151"/>
      <c r="AF763" s="150"/>
      <c r="AK763" s="134">
        <v>194</v>
      </c>
      <c r="AL763" s="130">
        <f t="shared" si="110"/>
        <v>-3.2240000000000002</v>
      </c>
      <c r="AM763" s="149">
        <f t="shared" si="111"/>
        <v>2.2072088329153942E-3</v>
      </c>
      <c r="AN763" s="149">
        <f t="shared" si="112"/>
        <v>6.3206699826365276E-4</v>
      </c>
      <c r="AO763" s="130">
        <f t="shared" si="117"/>
        <v>2.2072088329153942E-3</v>
      </c>
      <c r="AP763" s="130" t="str">
        <f t="shared" si="118"/>
        <v/>
      </c>
      <c r="AQ763" s="130" t="str">
        <f t="shared" si="113"/>
        <v/>
      </c>
      <c r="AR763" s="150">
        <f t="shared" si="114"/>
        <v>0</v>
      </c>
      <c r="AS763" s="150" t="str">
        <f t="shared" si="115"/>
        <v/>
      </c>
      <c r="AT763" s="150" t="str">
        <f t="shared" si="116"/>
        <v/>
      </c>
      <c r="AU763" s="150"/>
      <c r="AV763" s="150"/>
      <c r="AW763" s="150"/>
      <c r="AX763" s="150"/>
      <c r="AY763" s="150"/>
      <c r="AZ763" s="150"/>
      <c r="BA763" s="150"/>
      <c r="BB763" s="131"/>
      <c r="BC763" s="132"/>
      <c r="BD763" s="131"/>
      <c r="BE763" s="153"/>
      <c r="BF763" s="154"/>
      <c r="BG763" s="155"/>
      <c r="BH763" s="155"/>
      <c r="BI763" s="156"/>
      <c r="BJ763" s="156"/>
      <c r="BK763" s="133"/>
      <c r="BM763" s="134">
        <v>171</v>
      </c>
      <c r="BN763" s="157">
        <f t="shared" si="97"/>
        <v>1.087999999999997</v>
      </c>
      <c r="BO763" s="158">
        <f t="shared" si="98"/>
        <v>0.99328138599018589</v>
      </c>
      <c r="BP763" s="159">
        <f t="shared" si="99"/>
        <v>1.2269007337017968E-4</v>
      </c>
      <c r="BQ763" s="160" t="str">
        <f t="shared" si="100"/>
        <v/>
      </c>
      <c r="BR763" s="160" t="str">
        <f t="shared" si="96"/>
        <v/>
      </c>
    </row>
    <row r="764" spans="11:70" ht="20.100000000000001" customHeight="1" x14ac:dyDescent="0.25">
      <c r="K764" s="134">
        <v>195</v>
      </c>
      <c r="L764" s="130">
        <f t="shared" si="101"/>
        <v>-305.39394244343231</v>
      </c>
      <c r="M764" s="149">
        <f t="shared" si="102"/>
        <v>2.3574151268997841E-5</v>
      </c>
      <c r="N764" s="149">
        <f t="shared" si="103"/>
        <v>6.4095298366005486E-4</v>
      </c>
      <c r="O764" s="130">
        <f t="shared" si="104"/>
        <v>2.3574151268997841E-5</v>
      </c>
      <c r="P764" s="130" t="str">
        <f t="shared" si="105"/>
        <v/>
      </c>
      <c r="Q764" s="130" t="str">
        <f t="shared" si="106"/>
        <v/>
      </c>
      <c r="R764" s="130">
        <f t="shared" si="107"/>
        <v>1.2177154451006459E-15</v>
      </c>
      <c r="S764" s="130" t="str">
        <f t="shared" si="108"/>
        <v/>
      </c>
      <c r="T764" s="130" t="str">
        <f t="shared" si="109"/>
        <v/>
      </c>
      <c r="X764" s="134"/>
      <c r="Z764" s="149"/>
      <c r="AA764" s="149"/>
      <c r="AE764" s="151"/>
      <c r="AF764" s="150"/>
      <c r="AK764" s="134">
        <v>195</v>
      </c>
      <c r="AL764" s="130">
        <f t="shared" si="110"/>
        <v>-3.2199999999999998</v>
      </c>
      <c r="AM764" s="149">
        <f t="shared" si="111"/>
        <v>2.2358394396885424E-3</v>
      </c>
      <c r="AN764" s="149">
        <f t="shared" si="112"/>
        <v>6.4095298366005583E-4</v>
      </c>
      <c r="AO764" s="130">
        <f t="shared" si="117"/>
        <v>2.2358394396885424E-3</v>
      </c>
      <c r="AP764" s="130" t="str">
        <f t="shared" si="118"/>
        <v/>
      </c>
      <c r="AQ764" s="130" t="str">
        <f t="shared" si="113"/>
        <v/>
      </c>
      <c r="AR764" s="150">
        <f t="shared" si="114"/>
        <v>0</v>
      </c>
      <c r="AS764" s="150" t="str">
        <f t="shared" si="115"/>
        <v/>
      </c>
      <c r="AT764" s="150" t="str">
        <f t="shared" si="116"/>
        <v/>
      </c>
      <c r="AU764" s="150"/>
      <c r="AV764" s="150"/>
      <c r="AW764" s="150"/>
      <c r="AX764" s="150"/>
      <c r="AY764" s="150"/>
      <c r="AZ764" s="150"/>
      <c r="BA764" s="150"/>
      <c r="BB764" s="131"/>
      <c r="BC764" s="132"/>
      <c r="BD764" s="131"/>
      <c r="BE764" s="153"/>
      <c r="BF764" s="154"/>
      <c r="BG764" s="155"/>
      <c r="BH764" s="155"/>
      <c r="BI764" s="156"/>
      <c r="BJ764" s="156"/>
      <c r="BM764" s="134">
        <v>172</v>
      </c>
      <c r="BN764" s="157">
        <f t="shared" si="97"/>
        <v>1.0943999999999969</v>
      </c>
      <c r="BO764" s="158">
        <f t="shared" si="98"/>
        <v>0.99315869591681571</v>
      </c>
      <c r="BP764" s="159">
        <f t="shared" si="99"/>
        <v>1.240992106784633E-4</v>
      </c>
      <c r="BQ764" s="160" t="str">
        <f t="shared" si="100"/>
        <v/>
      </c>
      <c r="BR764" s="160" t="str">
        <f t="shared" si="96"/>
        <v/>
      </c>
    </row>
    <row r="765" spans="11:70" ht="20.100000000000001" customHeight="1" x14ac:dyDescent="0.25">
      <c r="K765" s="134">
        <v>196</v>
      </c>
      <c r="L765" s="130">
        <f t="shared" si="101"/>
        <v>-305.01457108635969</v>
      </c>
      <c r="M765" s="149">
        <f t="shared" si="102"/>
        <v>2.3879559132274165E-5</v>
      </c>
      <c r="N765" s="149">
        <f t="shared" si="103"/>
        <v>6.4995416063608625E-4</v>
      </c>
      <c r="O765" s="130">
        <f t="shared" si="104"/>
        <v>2.3879559132274165E-5</v>
      </c>
      <c r="P765" s="130" t="str">
        <f t="shared" si="105"/>
        <v/>
      </c>
      <c r="Q765" s="130" t="str">
        <f t="shared" si="106"/>
        <v/>
      </c>
      <c r="R765" s="130">
        <f t="shared" si="107"/>
        <v>1.2552861952920265E-15</v>
      </c>
      <c r="S765" s="130" t="str">
        <f t="shared" si="108"/>
        <v/>
      </c>
      <c r="T765" s="130" t="str">
        <f t="shared" si="109"/>
        <v/>
      </c>
      <c r="X765" s="134"/>
      <c r="Z765" s="149"/>
      <c r="AA765" s="149"/>
      <c r="AE765" s="151"/>
      <c r="AF765" s="150"/>
      <c r="AK765" s="134">
        <v>196</v>
      </c>
      <c r="AL765" s="130">
        <f t="shared" si="110"/>
        <v>-3.2160000000000002</v>
      </c>
      <c r="AM765" s="149">
        <f t="shared" si="111"/>
        <v>2.264805188576479E-3</v>
      </c>
      <c r="AN765" s="149">
        <f t="shared" si="112"/>
        <v>6.4995416063608473E-4</v>
      </c>
      <c r="AO765" s="130">
        <f t="shared" si="117"/>
        <v>2.264805188576479E-3</v>
      </c>
      <c r="AP765" s="130" t="str">
        <f t="shared" si="118"/>
        <v/>
      </c>
      <c r="AQ765" s="130" t="str">
        <f t="shared" si="113"/>
        <v/>
      </c>
      <c r="AR765" s="150">
        <f t="shared" si="114"/>
        <v>0</v>
      </c>
      <c r="AS765" s="150" t="str">
        <f t="shared" si="115"/>
        <v/>
      </c>
      <c r="AT765" s="150" t="str">
        <f t="shared" si="116"/>
        <v/>
      </c>
      <c r="AU765" s="150"/>
      <c r="AV765" s="150"/>
      <c r="AW765" s="150"/>
      <c r="AX765" s="150"/>
      <c r="AY765" s="150"/>
      <c r="AZ765" s="150"/>
      <c r="BA765" s="150"/>
      <c r="BB765" s="131"/>
      <c r="BC765" s="132"/>
      <c r="BD765" s="131"/>
      <c r="BE765" s="153"/>
      <c r="BF765" s="154"/>
      <c r="BG765" s="155"/>
      <c r="BH765" s="155"/>
      <c r="BI765" s="156"/>
      <c r="BJ765" s="156"/>
      <c r="BK765" s="133"/>
      <c r="BM765" s="134">
        <v>173</v>
      </c>
      <c r="BN765" s="157">
        <f t="shared" si="97"/>
        <v>1.1007999999999969</v>
      </c>
      <c r="BO765" s="158">
        <f t="shared" si="98"/>
        <v>0.99303459670613725</v>
      </c>
      <c r="BP765" s="159">
        <f t="shared" si="99"/>
        <v>1.2551386337456005E-4</v>
      </c>
      <c r="BQ765" s="160" t="str">
        <f t="shared" si="100"/>
        <v/>
      </c>
      <c r="BR765" s="160" t="str">
        <f t="shared" si="96"/>
        <v/>
      </c>
    </row>
    <row r="766" spans="11:70" ht="20.100000000000001" customHeight="1" x14ac:dyDescent="0.25">
      <c r="K766" s="134">
        <v>197</v>
      </c>
      <c r="L766" s="130">
        <f t="shared" si="101"/>
        <v>-304.63519972928714</v>
      </c>
      <c r="M766" s="149">
        <f t="shared" si="102"/>
        <v>2.4188536596062037E-5</v>
      </c>
      <c r="N766" s="149">
        <f t="shared" si="103"/>
        <v>6.5907187656882914E-4</v>
      </c>
      <c r="O766" s="130">
        <f t="shared" si="104"/>
        <v>2.4188536596062037E-5</v>
      </c>
      <c r="P766" s="130" t="str">
        <f t="shared" si="105"/>
        <v/>
      </c>
      <c r="Q766" s="130" t="str">
        <f t="shared" si="106"/>
        <v/>
      </c>
      <c r="R766" s="130">
        <f t="shared" si="107"/>
        <v>1.2939954295046979E-15</v>
      </c>
      <c r="S766" s="130" t="str">
        <f t="shared" si="108"/>
        <v/>
      </c>
      <c r="T766" s="130" t="str">
        <f t="shared" si="109"/>
        <v/>
      </c>
      <c r="X766" s="134"/>
      <c r="Z766" s="149"/>
      <c r="AA766" s="149"/>
      <c r="AE766" s="151"/>
      <c r="AF766" s="150"/>
      <c r="AK766" s="134">
        <v>197</v>
      </c>
      <c r="AL766" s="130">
        <f t="shared" si="110"/>
        <v>-3.2119999999999997</v>
      </c>
      <c r="AM766" s="149">
        <f t="shared" si="111"/>
        <v>2.2941094885119994E-3</v>
      </c>
      <c r="AN766" s="149">
        <f t="shared" si="112"/>
        <v>6.5907187656883087E-4</v>
      </c>
      <c r="AO766" s="130">
        <f t="shared" si="117"/>
        <v>2.2941094885119994E-3</v>
      </c>
      <c r="AP766" s="130" t="str">
        <f t="shared" si="118"/>
        <v/>
      </c>
      <c r="AQ766" s="130" t="str">
        <f t="shared" si="113"/>
        <v/>
      </c>
      <c r="AR766" s="150">
        <f t="shared" si="114"/>
        <v>0</v>
      </c>
      <c r="AS766" s="150" t="str">
        <f t="shared" si="115"/>
        <v/>
      </c>
      <c r="AT766" s="150" t="str">
        <f t="shared" si="116"/>
        <v/>
      </c>
      <c r="AU766" s="150"/>
      <c r="AV766" s="150"/>
      <c r="AW766" s="150"/>
      <c r="AX766" s="150"/>
      <c r="AY766" s="150"/>
      <c r="AZ766" s="150"/>
      <c r="BA766" s="150"/>
      <c r="BB766" s="131"/>
      <c r="BC766" s="132"/>
      <c r="BD766" s="131"/>
      <c r="BE766" s="153"/>
      <c r="BF766" s="154"/>
      <c r="BG766" s="155"/>
      <c r="BH766" s="155"/>
      <c r="BI766" s="156"/>
      <c r="BJ766" s="156"/>
      <c r="BK766" s="133"/>
      <c r="BM766" s="134">
        <v>174</v>
      </c>
      <c r="BN766" s="157">
        <f t="shared" si="97"/>
        <v>1.1071999999999969</v>
      </c>
      <c r="BO766" s="158">
        <f t="shared" si="98"/>
        <v>0.99290908284276269</v>
      </c>
      <c r="BP766" s="159">
        <f t="shared" si="99"/>
        <v>1.2693397721252886E-4</v>
      </c>
      <c r="BQ766" s="160" t="str">
        <f t="shared" si="100"/>
        <v/>
      </c>
      <c r="BR766" s="160" t="str">
        <f t="shared" si="96"/>
        <v/>
      </c>
    </row>
    <row r="767" spans="11:70" ht="20.100000000000001" customHeight="1" x14ac:dyDescent="0.25">
      <c r="K767" s="134">
        <v>198</v>
      </c>
      <c r="L767" s="130">
        <f t="shared" si="101"/>
        <v>-304.25582837221452</v>
      </c>
      <c r="M767" s="149">
        <f t="shared" si="102"/>
        <v>2.4501119896234977E-5</v>
      </c>
      <c r="N767" s="149">
        <f t="shared" si="103"/>
        <v>6.6830749252662152E-4</v>
      </c>
      <c r="O767" s="130">
        <f t="shared" si="104"/>
        <v>2.4501119896234977E-5</v>
      </c>
      <c r="P767" s="130" t="str">
        <f t="shared" si="105"/>
        <v/>
      </c>
      <c r="Q767" s="130" t="str">
        <f t="shared" si="106"/>
        <v/>
      </c>
      <c r="R767" s="130">
        <f t="shared" si="107"/>
        <v>1.3338769973624332E-15</v>
      </c>
      <c r="S767" s="130" t="str">
        <f t="shared" si="108"/>
        <v/>
      </c>
      <c r="T767" s="130" t="str">
        <f t="shared" si="109"/>
        <v/>
      </c>
      <c r="X767" s="134"/>
      <c r="Z767" s="149"/>
      <c r="AA767" s="149"/>
      <c r="AE767" s="151"/>
      <c r="AF767" s="150"/>
      <c r="AK767" s="134">
        <v>198</v>
      </c>
      <c r="AL767" s="130">
        <f t="shared" si="110"/>
        <v>-3.2080000000000002</v>
      </c>
      <c r="AM767" s="149">
        <f t="shared" si="111"/>
        <v>2.3237557762082004E-3</v>
      </c>
      <c r="AN767" s="149">
        <f t="shared" si="112"/>
        <v>6.6830749252662152E-4</v>
      </c>
      <c r="AO767" s="130">
        <f t="shared" si="117"/>
        <v>2.3237557762082004E-3</v>
      </c>
      <c r="AP767" s="130" t="str">
        <f t="shared" si="118"/>
        <v/>
      </c>
      <c r="AQ767" s="130" t="str">
        <f t="shared" si="113"/>
        <v/>
      </c>
      <c r="AR767" s="150">
        <f t="shared" si="114"/>
        <v>0</v>
      </c>
      <c r="AS767" s="150" t="str">
        <f t="shared" si="115"/>
        <v/>
      </c>
      <c r="AT767" s="150" t="str">
        <f t="shared" si="116"/>
        <v/>
      </c>
      <c r="AU767" s="150"/>
      <c r="AV767" s="150"/>
      <c r="AW767" s="150"/>
      <c r="AX767" s="150"/>
      <c r="AY767" s="150"/>
      <c r="AZ767" s="150"/>
      <c r="BA767" s="150"/>
      <c r="BB767" s="131"/>
      <c r="BC767" s="132"/>
      <c r="BD767" s="131"/>
      <c r="BE767" s="153"/>
      <c r="BF767" s="154"/>
      <c r="BG767" s="155"/>
      <c r="BH767" s="155"/>
      <c r="BI767" s="156"/>
      <c r="BJ767" s="156"/>
      <c r="BK767" s="133"/>
      <c r="BM767" s="134">
        <v>175</v>
      </c>
      <c r="BN767" s="157">
        <f t="shared" si="97"/>
        <v>1.1135999999999968</v>
      </c>
      <c r="BO767" s="158">
        <f t="shared" si="98"/>
        <v>0.99278214886555016</v>
      </c>
      <c r="BP767" s="159">
        <f t="shared" si="99"/>
        <v>1.2835949797362911E-4</v>
      </c>
      <c r="BQ767" s="160" t="str">
        <f t="shared" si="100"/>
        <v/>
      </c>
      <c r="BR767" s="160" t="str">
        <f t="shared" si="96"/>
        <v/>
      </c>
    </row>
    <row r="768" spans="11:70" ht="20.100000000000001" customHeight="1" x14ac:dyDescent="0.25">
      <c r="K768" s="134">
        <v>199</v>
      </c>
      <c r="L768" s="130">
        <f t="shared" si="101"/>
        <v>-303.87645701514197</v>
      </c>
      <c r="M768" s="149">
        <f t="shared" si="102"/>
        <v>2.4817345563031257E-5</v>
      </c>
      <c r="N768" s="149">
        <f t="shared" si="103"/>
        <v>6.7766238338043774E-4</v>
      </c>
      <c r="O768" s="130">
        <f t="shared" si="104"/>
        <v>2.4817345563031257E-5</v>
      </c>
      <c r="P768" s="130" t="str">
        <f t="shared" si="105"/>
        <v/>
      </c>
      <c r="Q768" s="130" t="str">
        <f t="shared" si="106"/>
        <v/>
      </c>
      <c r="R768" s="130">
        <f t="shared" si="107"/>
        <v>1.3749657348912347E-15</v>
      </c>
      <c r="S768" s="130" t="str">
        <f t="shared" si="108"/>
        <v/>
      </c>
      <c r="T768" s="130" t="str">
        <f t="shared" si="109"/>
        <v/>
      </c>
      <c r="X768" s="134"/>
      <c r="Z768" s="149"/>
      <c r="AA768" s="149"/>
      <c r="AE768" s="151"/>
      <c r="AF768" s="150"/>
      <c r="AK768" s="134">
        <v>199</v>
      </c>
      <c r="AL768" s="130">
        <f t="shared" si="110"/>
        <v>-3.2039999999999997</v>
      </c>
      <c r="AM768" s="149">
        <f t="shared" si="111"/>
        <v>2.3537475162966311E-3</v>
      </c>
      <c r="AN768" s="149">
        <f t="shared" si="112"/>
        <v>6.7766238338043774E-4</v>
      </c>
      <c r="AO768" s="130">
        <f t="shared" si="117"/>
        <v>2.3537475162966311E-3</v>
      </c>
      <c r="AP768" s="130" t="str">
        <f t="shared" si="118"/>
        <v/>
      </c>
      <c r="AQ768" s="130" t="str">
        <f t="shared" si="113"/>
        <v/>
      </c>
      <c r="AR768" s="150">
        <f t="shared" si="114"/>
        <v>0</v>
      </c>
      <c r="AS768" s="150" t="str">
        <f t="shared" si="115"/>
        <v/>
      </c>
      <c r="AT768" s="150" t="str">
        <f t="shared" si="116"/>
        <v/>
      </c>
      <c r="AU768" s="150"/>
      <c r="AV768" s="150"/>
      <c r="AW768" s="150"/>
      <c r="AX768" s="150"/>
      <c r="AY768" s="150"/>
      <c r="AZ768" s="150"/>
      <c r="BA768" s="150"/>
      <c r="BB768" s="131"/>
      <c r="BC768" s="132"/>
      <c r="BD768" s="131"/>
      <c r="BE768" s="153"/>
      <c r="BF768" s="154"/>
      <c r="BG768" s="155"/>
      <c r="BH768" s="155"/>
      <c r="BI768" s="156"/>
      <c r="BJ768" s="156"/>
      <c r="BK768" s="133"/>
      <c r="BM768" s="134">
        <v>176</v>
      </c>
      <c r="BN768" s="157">
        <f t="shared" si="97"/>
        <v>1.1199999999999968</v>
      </c>
      <c r="BO768" s="158">
        <f t="shared" si="98"/>
        <v>0.99265378936757653</v>
      </c>
      <c r="BP768" s="159">
        <f t="shared" si="99"/>
        <v>1.2979037146865213E-4</v>
      </c>
      <c r="BQ768" s="160" t="str">
        <f t="shared" si="100"/>
        <v/>
      </c>
      <c r="BR768" s="160" t="str">
        <f t="shared" si="96"/>
        <v/>
      </c>
    </row>
    <row r="769" spans="11:70" ht="20.100000000000001" customHeight="1" x14ac:dyDescent="0.25">
      <c r="K769" s="134">
        <v>200</v>
      </c>
      <c r="L769" s="130">
        <f t="shared" si="101"/>
        <v>-303.49708565806935</v>
      </c>
      <c r="M769" s="149">
        <f t="shared" si="102"/>
        <v>2.5137250422505534E-5</v>
      </c>
      <c r="N769" s="149">
        <f t="shared" si="103"/>
        <v>6.8713793791584817E-4</v>
      </c>
      <c r="O769" s="130">
        <f t="shared" si="104"/>
        <v>2.5137250422505534E-5</v>
      </c>
      <c r="P769" s="130" t="str">
        <f t="shared" si="105"/>
        <v/>
      </c>
      <c r="Q769" s="130" t="str">
        <f t="shared" si="106"/>
        <v/>
      </c>
      <c r="R769" s="130">
        <f t="shared" si="107"/>
        <v>1.417297492657023E-15</v>
      </c>
      <c r="S769" s="130" t="str">
        <f t="shared" si="108"/>
        <v/>
      </c>
      <c r="T769" s="130" t="str">
        <f t="shared" si="109"/>
        <v/>
      </c>
      <c r="X769" s="134"/>
      <c r="Z769" s="149"/>
      <c r="AA769" s="149"/>
      <c r="AE769" s="151"/>
      <c r="AF769" s="150"/>
      <c r="AK769" s="134">
        <v>200</v>
      </c>
      <c r="AL769" s="130">
        <f t="shared" si="110"/>
        <v>-3.2</v>
      </c>
      <c r="AM769" s="149">
        <f t="shared" si="111"/>
        <v>2.3840882014648404E-3</v>
      </c>
      <c r="AN769" s="149">
        <f t="shared" si="112"/>
        <v>6.8713793791584719E-4</v>
      </c>
      <c r="AO769" s="130">
        <f t="shared" si="117"/>
        <v>2.3840882014648404E-3</v>
      </c>
      <c r="AP769" s="130" t="str">
        <f t="shared" si="118"/>
        <v/>
      </c>
      <c r="AQ769" s="130" t="str">
        <f t="shared" si="113"/>
        <v/>
      </c>
      <c r="AR769" s="150">
        <f t="shared" si="114"/>
        <v>0</v>
      </c>
      <c r="AS769" s="150" t="str">
        <f t="shared" si="115"/>
        <v/>
      </c>
      <c r="AT769" s="150" t="str">
        <f t="shared" si="116"/>
        <v/>
      </c>
      <c r="AU769" s="150"/>
      <c r="AV769" s="150"/>
      <c r="AW769" s="150"/>
      <c r="AX769" s="150"/>
      <c r="AY769" s="150"/>
      <c r="AZ769" s="150"/>
      <c r="BA769" s="150"/>
      <c r="BB769" s="131"/>
      <c r="BC769" s="132"/>
      <c r="BD769" s="131"/>
      <c r="BE769" s="153"/>
      <c r="BF769" s="154"/>
      <c r="BG769" s="155"/>
      <c r="BH769" s="155"/>
      <c r="BI769" s="156"/>
      <c r="BJ769" s="156"/>
      <c r="BK769" s="133"/>
      <c r="BM769" s="134">
        <v>177</v>
      </c>
      <c r="BN769" s="157">
        <f t="shared" si="97"/>
        <v>1.1263999999999967</v>
      </c>
      <c r="BO769" s="158">
        <f t="shared" si="98"/>
        <v>0.99252399899610788</v>
      </c>
      <c r="BP769" s="159">
        <f t="shared" si="99"/>
        <v>1.3122654354325025E-4</v>
      </c>
      <c r="BQ769" s="160" t="str">
        <f t="shared" si="100"/>
        <v/>
      </c>
      <c r="BR769" s="160" t="str">
        <f t="shared" si="96"/>
        <v/>
      </c>
    </row>
    <row r="770" spans="11:70" ht="20.100000000000001" customHeight="1" x14ac:dyDescent="0.25">
      <c r="K770" s="134">
        <v>201</v>
      </c>
      <c r="L770" s="130">
        <f t="shared" si="101"/>
        <v>-303.11771430099679</v>
      </c>
      <c r="M770" s="149">
        <f t="shared" si="102"/>
        <v>2.5460871597974144E-5</v>
      </c>
      <c r="N770" s="149">
        <f t="shared" si="103"/>
        <v>6.9673555894551084E-4</v>
      </c>
      <c r="O770" s="130">
        <f t="shared" si="104"/>
        <v>2.5460871597974144E-5</v>
      </c>
      <c r="P770" s="130" t="str">
        <f t="shared" si="105"/>
        <v/>
      </c>
      <c r="Q770" s="130" t="str">
        <f t="shared" si="106"/>
        <v/>
      </c>
      <c r="R770" s="130">
        <f t="shared" si="107"/>
        <v>1.4609091646876397E-15</v>
      </c>
      <c r="S770" s="130" t="str">
        <f t="shared" si="108"/>
        <v/>
      </c>
      <c r="T770" s="130" t="str">
        <f t="shared" si="109"/>
        <v/>
      </c>
      <c r="X770" s="134"/>
      <c r="Z770" s="149"/>
      <c r="AA770" s="149"/>
      <c r="AE770" s="151"/>
      <c r="AF770" s="150"/>
      <c r="AK770" s="134">
        <v>201</v>
      </c>
      <c r="AL770" s="130">
        <f t="shared" si="110"/>
        <v>-3.1959999999999997</v>
      </c>
      <c r="AM770" s="149">
        <f t="shared" si="111"/>
        <v>2.4147813525935867E-3</v>
      </c>
      <c r="AN770" s="149">
        <f t="shared" si="112"/>
        <v>6.9673555894551257E-4</v>
      </c>
      <c r="AO770" s="130">
        <f t="shared" si="117"/>
        <v>2.4147813525935867E-3</v>
      </c>
      <c r="AP770" s="130" t="str">
        <f t="shared" si="118"/>
        <v/>
      </c>
      <c r="AQ770" s="130" t="str">
        <f t="shared" si="113"/>
        <v/>
      </c>
      <c r="AR770" s="150">
        <f t="shared" si="114"/>
        <v>0</v>
      </c>
      <c r="AS770" s="150" t="str">
        <f t="shared" si="115"/>
        <v/>
      </c>
      <c r="AT770" s="150" t="str">
        <f t="shared" si="116"/>
        <v/>
      </c>
      <c r="AU770" s="150"/>
      <c r="AV770" s="150"/>
      <c r="AW770" s="150"/>
      <c r="AX770" s="150"/>
      <c r="AY770" s="150"/>
      <c r="AZ770" s="150"/>
      <c r="BA770" s="150"/>
      <c r="BB770" s="131"/>
      <c r="BC770" s="132"/>
      <c r="BD770" s="131"/>
      <c r="BE770" s="153"/>
      <c r="BF770" s="154"/>
      <c r="BG770" s="155"/>
      <c r="BH770" s="155"/>
      <c r="BI770" s="156"/>
      <c r="BJ770" s="156"/>
      <c r="BK770" s="133"/>
      <c r="BM770" s="134">
        <v>178</v>
      </c>
      <c r="BN770" s="157">
        <f t="shared" si="97"/>
        <v>1.1327999999999967</v>
      </c>
      <c r="BO770" s="158">
        <f t="shared" si="98"/>
        <v>0.99239277245256463</v>
      </c>
      <c r="BP770" s="159">
        <f t="shared" si="99"/>
        <v>1.3266796008049031E-4</v>
      </c>
      <c r="BQ770" s="160" t="str">
        <f t="shared" si="100"/>
        <v/>
      </c>
      <c r="BR770" s="160" t="str">
        <f t="shared" si="96"/>
        <v/>
      </c>
    </row>
    <row r="771" spans="11:70" ht="20.100000000000001" customHeight="1" x14ac:dyDescent="0.25">
      <c r="K771" s="134">
        <v>202</v>
      </c>
      <c r="L771" s="130">
        <f t="shared" si="101"/>
        <v>-302.73834294392418</v>
      </c>
      <c r="M771" s="149">
        <f t="shared" si="102"/>
        <v>2.5788246511456404E-5</v>
      </c>
      <c r="N771" s="149">
        <f t="shared" si="103"/>
        <v>7.0645666342222704E-4</v>
      </c>
      <c r="O771" s="130">
        <f t="shared" si="104"/>
        <v>2.5788246511456404E-5</v>
      </c>
      <c r="P771" s="130" t="str">
        <f t="shared" si="105"/>
        <v/>
      </c>
      <c r="Q771" s="130" t="str">
        <f t="shared" si="106"/>
        <v/>
      </c>
      <c r="R771" s="130">
        <f t="shared" si="107"/>
        <v>1.5058387182009815E-15</v>
      </c>
      <c r="S771" s="130" t="str">
        <f t="shared" si="108"/>
        <v/>
      </c>
      <c r="T771" s="130" t="str">
        <f t="shared" si="109"/>
        <v/>
      </c>
      <c r="X771" s="134"/>
      <c r="Z771" s="149"/>
      <c r="AA771" s="149"/>
      <c r="AE771" s="151"/>
      <c r="AF771" s="150"/>
      <c r="AK771" s="134">
        <v>202</v>
      </c>
      <c r="AL771" s="130">
        <f t="shared" si="110"/>
        <v>-3.1920000000000002</v>
      </c>
      <c r="AM771" s="149">
        <f t="shared" si="111"/>
        <v>2.4458305188934013E-3</v>
      </c>
      <c r="AN771" s="149">
        <f t="shared" si="112"/>
        <v>7.0645666342222596E-4</v>
      </c>
      <c r="AO771" s="130">
        <f t="shared" si="117"/>
        <v>2.4458305188934013E-3</v>
      </c>
      <c r="AP771" s="130" t="str">
        <f t="shared" si="118"/>
        <v/>
      </c>
      <c r="AQ771" s="130" t="str">
        <f t="shared" si="113"/>
        <v/>
      </c>
      <c r="AR771" s="150">
        <f t="shared" si="114"/>
        <v>0</v>
      </c>
      <c r="AS771" s="150" t="str">
        <f t="shared" si="115"/>
        <v/>
      </c>
      <c r="AT771" s="150" t="str">
        <f t="shared" si="116"/>
        <v/>
      </c>
      <c r="AU771" s="150"/>
      <c r="AV771" s="150"/>
      <c r="AW771" s="150"/>
      <c r="AX771" s="150"/>
      <c r="AY771" s="150"/>
      <c r="AZ771" s="150"/>
      <c r="BA771" s="150"/>
      <c r="BB771" s="131"/>
      <c r="BC771" s="132"/>
      <c r="BD771" s="131"/>
      <c r="BE771" s="153"/>
      <c r="BF771" s="154"/>
      <c r="BG771" s="155"/>
      <c r="BH771" s="155"/>
      <c r="BI771" s="156"/>
      <c r="BJ771" s="156"/>
      <c r="BK771" s="133"/>
      <c r="BM771" s="134">
        <v>179</v>
      </c>
      <c r="BN771" s="157">
        <f t="shared" si="97"/>
        <v>1.1391999999999967</v>
      </c>
      <c r="BO771" s="158">
        <f t="shared" si="98"/>
        <v>0.99226010449248414</v>
      </c>
      <c r="BP771" s="159">
        <f t="shared" si="99"/>
        <v>1.3411456700418434E-4</v>
      </c>
      <c r="BQ771" s="160" t="str">
        <f t="shared" si="100"/>
        <v/>
      </c>
      <c r="BR771" s="160" t="str">
        <f t="shared" si="96"/>
        <v/>
      </c>
    </row>
    <row r="772" spans="11:70" ht="20.100000000000001" customHeight="1" x14ac:dyDescent="0.25">
      <c r="K772" s="134">
        <v>203</v>
      </c>
      <c r="L772" s="130">
        <f t="shared" si="101"/>
        <v>-302.35897158685162</v>
      </c>
      <c r="M772" s="149">
        <f t="shared" si="102"/>
        <v>2.6119412885109147E-5</v>
      </c>
      <c r="N772" s="149">
        <f t="shared" si="103"/>
        <v>7.1630268255251791E-4</v>
      </c>
      <c r="O772" s="130">
        <f t="shared" si="104"/>
        <v>2.6119412885109147E-5</v>
      </c>
      <c r="P772" s="130" t="str">
        <f t="shared" si="105"/>
        <v/>
      </c>
      <c r="Q772" s="130" t="str">
        <f t="shared" si="106"/>
        <v/>
      </c>
      <c r="R772" s="130">
        <f t="shared" si="107"/>
        <v>1.552125224160888E-15</v>
      </c>
      <c r="S772" s="130" t="str">
        <f t="shared" si="108"/>
        <v/>
      </c>
      <c r="T772" s="130" t="str">
        <f t="shared" si="109"/>
        <v/>
      </c>
      <c r="X772" s="134"/>
      <c r="Z772" s="149"/>
      <c r="AA772" s="149"/>
      <c r="AE772" s="151"/>
      <c r="AF772" s="150"/>
      <c r="AK772" s="134">
        <v>203</v>
      </c>
      <c r="AL772" s="130">
        <f t="shared" si="110"/>
        <v>-3.1879999999999997</v>
      </c>
      <c r="AM772" s="149">
        <f t="shared" si="111"/>
        <v>2.4772392780407684E-3</v>
      </c>
      <c r="AN772" s="149">
        <f t="shared" si="112"/>
        <v>7.1630268255251791E-4</v>
      </c>
      <c r="AO772" s="130">
        <f t="shared" si="117"/>
        <v>2.4772392780407684E-3</v>
      </c>
      <c r="AP772" s="130" t="str">
        <f t="shared" si="118"/>
        <v/>
      </c>
      <c r="AQ772" s="130" t="str">
        <f t="shared" si="113"/>
        <v/>
      </c>
      <c r="AR772" s="150">
        <f t="shared" si="114"/>
        <v>0</v>
      </c>
      <c r="AS772" s="150" t="str">
        <f t="shared" si="115"/>
        <v/>
      </c>
      <c r="AT772" s="150" t="str">
        <f t="shared" si="116"/>
        <v/>
      </c>
      <c r="AU772" s="150"/>
      <c r="AV772" s="150"/>
      <c r="AW772" s="150"/>
      <c r="AX772" s="150"/>
      <c r="AY772" s="150"/>
      <c r="AZ772" s="150"/>
      <c r="BA772" s="150"/>
      <c r="BB772" s="131"/>
      <c r="BC772" s="132"/>
      <c r="BD772" s="131"/>
      <c r="BE772" s="153"/>
      <c r="BF772" s="154"/>
      <c r="BG772" s="155"/>
      <c r="BH772" s="155"/>
      <c r="BI772" s="156"/>
      <c r="BJ772" s="156"/>
      <c r="BK772" s="133"/>
      <c r="BM772" s="134">
        <v>180</v>
      </c>
      <c r="BN772" s="157">
        <f t="shared" si="97"/>
        <v>1.1455999999999966</v>
      </c>
      <c r="BO772" s="158">
        <f t="shared" si="98"/>
        <v>0.99212598992547996</v>
      </c>
      <c r="BP772" s="159">
        <f t="shared" si="99"/>
        <v>1.3556631028344146E-4</v>
      </c>
      <c r="BQ772" s="160" t="str">
        <f t="shared" si="100"/>
        <v/>
      </c>
      <c r="BR772" s="160" t="str">
        <f t="shared" si="96"/>
        <v/>
      </c>
    </row>
    <row r="773" spans="11:70" ht="20.100000000000001" customHeight="1" x14ac:dyDescent="0.25">
      <c r="K773" s="134">
        <v>204</v>
      </c>
      <c r="L773" s="130">
        <f t="shared" si="101"/>
        <v>-301.97960022977901</v>
      </c>
      <c r="M773" s="149">
        <f t="shared" si="102"/>
        <v>2.6454408742656764E-5</v>
      </c>
      <c r="N773" s="149">
        <f t="shared" si="103"/>
        <v>7.2627506191077671E-4</v>
      </c>
      <c r="O773" s="130">
        <f t="shared" si="104"/>
        <v>2.6454408742656764E-5</v>
      </c>
      <c r="P773" s="130" t="str">
        <f t="shared" si="105"/>
        <v/>
      </c>
      <c r="Q773" s="130" t="str">
        <f t="shared" si="106"/>
        <v/>
      </c>
      <c r="R773" s="130">
        <f t="shared" si="107"/>
        <v>1.5998088886833305E-15</v>
      </c>
      <c r="S773" s="130" t="str">
        <f t="shared" si="108"/>
        <v/>
      </c>
      <c r="T773" s="130" t="str">
        <f t="shared" si="109"/>
        <v/>
      </c>
      <c r="X773" s="134"/>
      <c r="Z773" s="149"/>
      <c r="AA773" s="149"/>
      <c r="AE773" s="151"/>
      <c r="AF773" s="150"/>
      <c r="AK773" s="134">
        <v>204</v>
      </c>
      <c r="AL773" s="130">
        <f t="shared" si="110"/>
        <v>-3.1840000000000002</v>
      </c>
      <c r="AM773" s="149">
        <f t="shared" si="111"/>
        <v>2.5090112363136451E-3</v>
      </c>
      <c r="AN773" s="149">
        <f t="shared" si="112"/>
        <v>7.2627506191077433E-4</v>
      </c>
      <c r="AO773" s="130">
        <f t="shared" si="117"/>
        <v>2.5090112363136451E-3</v>
      </c>
      <c r="AP773" s="130" t="str">
        <f t="shared" si="118"/>
        <v/>
      </c>
      <c r="AQ773" s="130" t="str">
        <f t="shared" si="113"/>
        <v/>
      </c>
      <c r="AR773" s="150">
        <f t="shared" si="114"/>
        <v>0</v>
      </c>
      <c r="AS773" s="150" t="str">
        <f t="shared" si="115"/>
        <v/>
      </c>
      <c r="AT773" s="150" t="str">
        <f t="shared" si="116"/>
        <v/>
      </c>
      <c r="AU773" s="150"/>
      <c r="AV773" s="150"/>
      <c r="AW773" s="150"/>
      <c r="AX773" s="150"/>
      <c r="AY773" s="150"/>
      <c r="AZ773" s="150"/>
      <c r="BA773" s="150"/>
      <c r="BB773" s="131"/>
      <c r="BC773" s="132"/>
      <c r="BD773" s="131"/>
      <c r="BE773" s="153"/>
      <c r="BF773" s="154"/>
      <c r="BG773" s="155"/>
      <c r="BH773" s="155"/>
      <c r="BI773" s="156"/>
      <c r="BJ773" s="156"/>
      <c r="BK773" s="133"/>
      <c r="BM773" s="134">
        <v>181</v>
      </c>
      <c r="BN773" s="157">
        <f t="shared" si="97"/>
        <v>1.1519999999999966</v>
      </c>
      <c r="BO773" s="158">
        <f t="shared" si="98"/>
        <v>0.99199042361519651</v>
      </c>
      <c r="BP773" s="159">
        <f t="shared" si="99"/>
        <v>1.3702313593444426E-4</v>
      </c>
      <c r="BQ773" s="160" t="str">
        <f t="shared" si="100"/>
        <v/>
      </c>
      <c r="BR773" s="160" t="str">
        <f t="shared" si="96"/>
        <v/>
      </c>
    </row>
    <row r="774" spans="11:70" ht="20.100000000000001" customHeight="1" x14ac:dyDescent="0.25">
      <c r="K774" s="134">
        <v>205</v>
      </c>
      <c r="L774" s="130">
        <f t="shared" si="101"/>
        <v>-301.60022887270645</v>
      </c>
      <c r="M774" s="149">
        <f t="shared" si="102"/>
        <v>2.6793272410814215E-5</v>
      </c>
      <c r="N774" s="149">
        <f t="shared" si="103"/>
        <v>7.3637526155392961E-4</v>
      </c>
      <c r="O774" s="130">
        <f t="shared" si="104"/>
        <v>2.6793272410814215E-5</v>
      </c>
      <c r="P774" s="130" t="str">
        <f t="shared" si="105"/>
        <v/>
      </c>
      <c r="Q774" s="130" t="str">
        <f t="shared" si="106"/>
        <v/>
      </c>
      <c r="R774" s="130">
        <f t="shared" si="107"/>
        <v>1.648931085316108E-15</v>
      </c>
      <c r="S774" s="130" t="str">
        <f t="shared" si="108"/>
        <v/>
      </c>
      <c r="T774" s="130" t="str">
        <f t="shared" si="109"/>
        <v/>
      </c>
      <c r="X774" s="134"/>
      <c r="Z774" s="149"/>
      <c r="AA774" s="149"/>
      <c r="AE774" s="151"/>
      <c r="AF774" s="150"/>
      <c r="AK774" s="134">
        <v>205</v>
      </c>
      <c r="AL774" s="130">
        <f t="shared" si="110"/>
        <v>-3.1799999999999997</v>
      </c>
      <c r="AM774" s="149">
        <f t="shared" si="111"/>
        <v>2.5411500287265262E-3</v>
      </c>
      <c r="AN774" s="149">
        <f t="shared" si="112"/>
        <v>7.3637526155393112E-4</v>
      </c>
      <c r="AO774" s="130">
        <f t="shared" si="117"/>
        <v>2.5411500287265262E-3</v>
      </c>
      <c r="AP774" s="130" t="str">
        <f t="shared" si="118"/>
        <v/>
      </c>
      <c r="AQ774" s="130" t="str">
        <f t="shared" si="113"/>
        <v/>
      </c>
      <c r="AR774" s="150">
        <f t="shared" si="114"/>
        <v>0</v>
      </c>
      <c r="AS774" s="150" t="str">
        <f t="shared" si="115"/>
        <v/>
      </c>
      <c r="AT774" s="150" t="str">
        <f t="shared" si="116"/>
        <v/>
      </c>
      <c r="AU774" s="150"/>
      <c r="AV774" s="150"/>
      <c r="AW774" s="150"/>
      <c r="AX774" s="150"/>
      <c r="AY774" s="150"/>
      <c r="AZ774" s="150"/>
      <c r="BA774" s="150"/>
      <c r="BB774" s="131"/>
      <c r="BC774" s="132"/>
      <c r="BD774" s="131"/>
      <c r="BE774" s="153"/>
      <c r="BF774" s="154"/>
      <c r="BG774" s="155"/>
      <c r="BH774" s="155"/>
      <c r="BI774" s="156"/>
      <c r="BJ774" s="156"/>
      <c r="BK774" s="133"/>
      <c r="BM774" s="134">
        <v>182</v>
      </c>
      <c r="BN774" s="157">
        <f t="shared" si="97"/>
        <v>1.1583999999999965</v>
      </c>
      <c r="BO774" s="158">
        <f t="shared" si="98"/>
        <v>0.99185340047926207</v>
      </c>
      <c r="BP774" s="159">
        <f t="shared" si="99"/>
        <v>1.3848499002477865E-4</v>
      </c>
      <c r="BQ774" s="160" t="str">
        <f t="shared" si="100"/>
        <v/>
      </c>
      <c r="BR774" s="160" t="str">
        <f t="shared" si="96"/>
        <v/>
      </c>
    </row>
    <row r="775" spans="11:70" ht="20.100000000000001" customHeight="1" x14ac:dyDescent="0.25">
      <c r="K775" s="134">
        <v>206</v>
      </c>
      <c r="L775" s="130">
        <f t="shared" si="101"/>
        <v>-301.22085751563384</v>
      </c>
      <c r="M775" s="149">
        <f t="shared" si="102"/>
        <v>2.713604252070498E-5</v>
      </c>
      <c r="N775" s="149">
        <f t="shared" si="103"/>
        <v>7.4660475613666597E-4</v>
      </c>
      <c r="O775" s="130">
        <f t="shared" si="104"/>
        <v>2.713604252070498E-5</v>
      </c>
      <c r="P775" s="130" t="str">
        <f t="shared" si="105"/>
        <v/>
      </c>
      <c r="Q775" s="130" t="str">
        <f t="shared" si="106"/>
        <v/>
      </c>
      <c r="R775" s="130">
        <f t="shared" si="107"/>
        <v>1.6995343882155369E-15</v>
      </c>
      <c r="S775" s="130" t="str">
        <f t="shared" si="108"/>
        <v/>
      </c>
      <c r="T775" s="130" t="str">
        <f t="shared" si="109"/>
        <v/>
      </c>
      <c r="X775" s="134"/>
      <c r="Z775" s="149"/>
      <c r="AA775" s="149"/>
      <c r="AE775" s="151"/>
      <c r="AF775" s="150"/>
      <c r="AK775" s="134">
        <v>206</v>
      </c>
      <c r="AL775" s="130">
        <f t="shared" si="110"/>
        <v>-3.1760000000000002</v>
      </c>
      <c r="AM775" s="149">
        <f t="shared" si="111"/>
        <v>2.5736593191648164E-3</v>
      </c>
      <c r="AN775" s="149">
        <f t="shared" si="112"/>
        <v>7.4660475613666597E-4</v>
      </c>
      <c r="AO775" s="130">
        <f t="shared" si="117"/>
        <v>2.5736593191648164E-3</v>
      </c>
      <c r="AP775" s="130" t="str">
        <f t="shared" si="118"/>
        <v/>
      </c>
      <c r="AQ775" s="130" t="str">
        <f t="shared" si="113"/>
        <v/>
      </c>
      <c r="AR775" s="150">
        <f t="shared" si="114"/>
        <v>0</v>
      </c>
      <c r="AS775" s="150" t="str">
        <f t="shared" si="115"/>
        <v/>
      </c>
      <c r="AT775" s="150" t="str">
        <f t="shared" si="116"/>
        <v/>
      </c>
      <c r="AU775" s="150"/>
      <c r="AV775" s="150"/>
      <c r="AW775" s="150"/>
      <c r="AX775" s="150"/>
      <c r="AY775" s="150"/>
      <c r="AZ775" s="150"/>
      <c r="BA775" s="150"/>
      <c r="BB775" s="131"/>
      <c r="BC775" s="132"/>
      <c r="BD775" s="131"/>
      <c r="BE775" s="153"/>
      <c r="BF775" s="154"/>
      <c r="BG775" s="155"/>
      <c r="BH775" s="155"/>
      <c r="BI775" s="156"/>
      <c r="BJ775" s="156"/>
      <c r="BK775" s="133"/>
      <c r="BM775" s="134">
        <v>183</v>
      </c>
      <c r="BN775" s="157">
        <f t="shared" si="97"/>
        <v>1.1647999999999965</v>
      </c>
      <c r="BO775" s="158">
        <f t="shared" si="98"/>
        <v>0.99171491548923729</v>
      </c>
      <c r="BP775" s="159">
        <f t="shared" si="99"/>
        <v>1.3995181867654249E-4</v>
      </c>
      <c r="BQ775" s="160" t="str">
        <f t="shared" si="100"/>
        <v/>
      </c>
      <c r="BR775" s="160" t="str">
        <f t="shared" si="96"/>
        <v/>
      </c>
    </row>
    <row r="776" spans="11:70" ht="20.100000000000001" customHeight="1" x14ac:dyDescent="0.25">
      <c r="K776" s="134">
        <v>207</v>
      </c>
      <c r="L776" s="130">
        <f t="shared" si="101"/>
        <v>-300.84148615856128</v>
      </c>
      <c r="M776" s="149">
        <f t="shared" si="102"/>
        <v>2.748275800927175E-5</v>
      </c>
      <c r="N776" s="149">
        <f t="shared" si="103"/>
        <v>7.5696503502717448E-4</v>
      </c>
      <c r="O776" s="130">
        <f t="shared" si="104"/>
        <v>2.748275800927175E-5</v>
      </c>
      <c r="P776" s="130" t="str">
        <f t="shared" si="105"/>
        <v/>
      </c>
      <c r="Q776" s="130" t="str">
        <f t="shared" si="106"/>
        <v/>
      </c>
      <c r="R776" s="130">
        <f t="shared" si="107"/>
        <v>1.7516626062446666E-15</v>
      </c>
      <c r="S776" s="130" t="str">
        <f t="shared" si="108"/>
        <v/>
      </c>
      <c r="T776" s="130" t="str">
        <f t="shared" si="109"/>
        <v/>
      </c>
      <c r="X776" s="134"/>
      <c r="Z776" s="149"/>
      <c r="AA776" s="149"/>
      <c r="AE776" s="151"/>
      <c r="AF776" s="150"/>
      <c r="AK776" s="134">
        <v>207</v>
      </c>
      <c r="AL776" s="130">
        <f t="shared" si="110"/>
        <v>-3.1719999999999997</v>
      </c>
      <c r="AM776" s="149">
        <f t="shared" si="111"/>
        <v>2.6065428005187358E-3</v>
      </c>
      <c r="AN776" s="149">
        <f t="shared" si="112"/>
        <v>7.5696503502717448E-4</v>
      </c>
      <c r="AO776" s="130">
        <f t="shared" si="117"/>
        <v>2.6065428005187358E-3</v>
      </c>
      <c r="AP776" s="130" t="str">
        <f t="shared" si="118"/>
        <v/>
      </c>
      <c r="AQ776" s="130" t="str">
        <f t="shared" si="113"/>
        <v/>
      </c>
      <c r="AR776" s="150">
        <f t="shared" si="114"/>
        <v>0</v>
      </c>
      <c r="AS776" s="150" t="str">
        <f t="shared" si="115"/>
        <v/>
      </c>
      <c r="AT776" s="150" t="str">
        <f t="shared" si="116"/>
        <v/>
      </c>
      <c r="AU776" s="150"/>
      <c r="AV776" s="150"/>
      <c r="AW776" s="150"/>
      <c r="AX776" s="150"/>
      <c r="AY776" s="150"/>
      <c r="AZ776" s="150"/>
      <c r="BA776" s="150"/>
      <c r="BB776" s="131"/>
      <c r="BC776" s="132"/>
      <c r="BD776" s="131"/>
      <c r="BE776" s="153"/>
      <c r="BF776" s="154"/>
      <c r="BG776" s="155"/>
      <c r="BH776" s="155"/>
      <c r="BI776" s="156"/>
      <c r="BJ776" s="156"/>
      <c r="BK776" s="133"/>
      <c r="BM776" s="134">
        <v>184</v>
      </c>
      <c r="BN776" s="157">
        <f t="shared" si="97"/>
        <v>1.1711999999999965</v>
      </c>
      <c r="BO776" s="158">
        <f t="shared" si="98"/>
        <v>0.99157496367056075</v>
      </c>
      <c r="BP776" s="159">
        <f t="shared" si="99"/>
        <v>1.4142356806945422E-4</v>
      </c>
      <c r="BQ776" s="160" t="str">
        <f t="shared" si="100"/>
        <v/>
      </c>
      <c r="BR776" s="160" t="str">
        <f t="shared" si="96"/>
        <v/>
      </c>
    </row>
    <row r="777" spans="11:70" ht="20.100000000000001" customHeight="1" x14ac:dyDescent="0.25">
      <c r="K777" s="134">
        <v>208</v>
      </c>
      <c r="L777" s="130">
        <f t="shared" si="101"/>
        <v>-300.46211480148867</v>
      </c>
      <c r="M777" s="149">
        <f t="shared" si="102"/>
        <v>2.7833458120681123E-5</v>
      </c>
      <c r="N777" s="149">
        <f t="shared" si="103"/>
        <v>7.6745760242344016E-4</v>
      </c>
      <c r="O777" s="130">
        <f t="shared" si="104"/>
        <v>2.7833458120681123E-5</v>
      </c>
      <c r="P777" s="130" t="str">
        <f t="shared" si="105"/>
        <v/>
      </c>
      <c r="Q777" s="130" t="str">
        <f t="shared" si="106"/>
        <v/>
      </c>
      <c r="R777" s="130">
        <f t="shared" si="107"/>
        <v>1.8053608180179626E-15</v>
      </c>
      <c r="S777" s="130" t="str">
        <f t="shared" si="108"/>
        <v/>
      </c>
      <c r="T777" s="130" t="str">
        <f t="shared" si="109"/>
        <v/>
      </c>
      <c r="X777" s="134"/>
      <c r="Z777" s="149"/>
      <c r="AA777" s="149"/>
      <c r="AE777" s="151"/>
      <c r="AF777" s="150"/>
      <c r="AK777" s="134">
        <v>208</v>
      </c>
      <c r="AL777" s="130">
        <f t="shared" si="110"/>
        <v>-3.1680000000000001</v>
      </c>
      <c r="AM777" s="149">
        <f t="shared" si="111"/>
        <v>2.6398041948164515E-3</v>
      </c>
      <c r="AN777" s="149">
        <f t="shared" si="112"/>
        <v>7.6745760242344016E-4</v>
      </c>
      <c r="AO777" s="130">
        <f t="shared" si="117"/>
        <v>2.6398041948164515E-3</v>
      </c>
      <c r="AP777" s="130" t="str">
        <f t="shared" si="118"/>
        <v/>
      </c>
      <c r="AQ777" s="130" t="str">
        <f t="shared" si="113"/>
        <v/>
      </c>
      <c r="AR777" s="150">
        <f t="shared" si="114"/>
        <v>0</v>
      </c>
      <c r="AS777" s="150" t="str">
        <f t="shared" si="115"/>
        <v/>
      </c>
      <c r="AT777" s="150" t="str">
        <f t="shared" si="116"/>
        <v/>
      </c>
      <c r="AU777" s="150"/>
      <c r="AV777" s="150"/>
      <c r="AW777" s="150"/>
      <c r="AX777" s="150"/>
      <c r="AY777" s="150"/>
      <c r="AZ777" s="150"/>
      <c r="BA777" s="150"/>
      <c r="BB777" s="131"/>
      <c r="BC777" s="132"/>
      <c r="BD777" s="131"/>
      <c r="BE777" s="153"/>
      <c r="BF777" s="154"/>
      <c r="BG777" s="155"/>
      <c r="BH777" s="155"/>
      <c r="BI777" s="156"/>
      <c r="BJ777" s="156"/>
      <c r="BK777" s="133"/>
      <c r="BM777" s="134">
        <v>185</v>
      </c>
      <c r="BN777" s="157">
        <f t="shared" si="97"/>
        <v>1.1775999999999964</v>
      </c>
      <c r="BO777" s="158">
        <f t="shared" si="98"/>
        <v>0.9914335401024913</v>
      </c>
      <c r="BP777" s="159">
        <f t="shared" si="99"/>
        <v>1.4290018444340635E-4</v>
      </c>
      <c r="BQ777" s="160" t="str">
        <f t="shared" si="100"/>
        <v/>
      </c>
      <c r="BR777" s="160" t="str">
        <f t="shared" si="96"/>
        <v/>
      </c>
    </row>
    <row r="778" spans="11:70" ht="20.100000000000001" customHeight="1" x14ac:dyDescent="0.25">
      <c r="K778" s="134">
        <v>209</v>
      </c>
      <c r="L778" s="130">
        <f t="shared" si="101"/>
        <v>-300.08274344441611</v>
      </c>
      <c r="M778" s="149">
        <f t="shared" si="102"/>
        <v>2.8188182407721298E-5</v>
      </c>
      <c r="N778" s="149">
        <f t="shared" si="103"/>
        <v>7.7808397747005514E-4</v>
      </c>
      <c r="O778" s="130">
        <f t="shared" si="104"/>
        <v>2.8188182407721298E-5</v>
      </c>
      <c r="P778" s="130" t="str">
        <f t="shared" si="105"/>
        <v/>
      </c>
      <c r="Q778" s="130" t="str">
        <f t="shared" si="106"/>
        <v/>
      </c>
      <c r="R778" s="130">
        <f t="shared" si="107"/>
        <v>1.8606754079178507E-15</v>
      </c>
      <c r="S778" s="130" t="str">
        <f t="shared" si="108"/>
        <v/>
      </c>
      <c r="T778" s="130" t="str">
        <f t="shared" si="109"/>
        <v/>
      </c>
      <c r="X778" s="134"/>
      <c r="Z778" s="149"/>
      <c r="AA778" s="149"/>
      <c r="AE778" s="151"/>
      <c r="AF778" s="150"/>
      <c r="AK778" s="134">
        <v>209</v>
      </c>
      <c r="AL778" s="130">
        <f t="shared" si="110"/>
        <v>-3.1640000000000001</v>
      </c>
      <c r="AM778" s="149">
        <f t="shared" si="111"/>
        <v>2.6734472533567113E-3</v>
      </c>
      <c r="AN778" s="149">
        <f t="shared" si="112"/>
        <v>7.7808397747005514E-4</v>
      </c>
      <c r="AO778" s="130">
        <f t="shared" si="117"/>
        <v>2.6734472533567113E-3</v>
      </c>
      <c r="AP778" s="130" t="str">
        <f t="shared" si="118"/>
        <v/>
      </c>
      <c r="AQ778" s="130" t="str">
        <f t="shared" si="113"/>
        <v/>
      </c>
      <c r="AR778" s="150">
        <f t="shared" si="114"/>
        <v>0</v>
      </c>
      <c r="AS778" s="150" t="str">
        <f t="shared" si="115"/>
        <v/>
      </c>
      <c r="AT778" s="150" t="str">
        <f t="shared" si="116"/>
        <v/>
      </c>
      <c r="AU778" s="150"/>
      <c r="AV778" s="150"/>
      <c r="AW778" s="150"/>
      <c r="AX778" s="150"/>
      <c r="AY778" s="150"/>
      <c r="AZ778" s="150"/>
      <c r="BA778" s="150"/>
      <c r="BB778" s="131"/>
      <c r="BC778" s="132"/>
      <c r="BD778" s="131"/>
      <c r="BE778" s="153"/>
      <c r="BF778" s="154"/>
      <c r="BG778" s="155"/>
      <c r="BH778" s="155"/>
      <c r="BI778" s="156"/>
      <c r="BJ778" s="156"/>
      <c r="BK778" s="133"/>
      <c r="BM778" s="134">
        <v>186</v>
      </c>
      <c r="BN778" s="157">
        <f t="shared" si="97"/>
        <v>1.1839999999999964</v>
      </c>
      <c r="BO778" s="158">
        <f t="shared" si="98"/>
        <v>0.99129063991804789</v>
      </c>
      <c r="BP778" s="159">
        <f t="shared" si="99"/>
        <v>1.4438161410246231E-4</v>
      </c>
      <c r="BQ778" s="160" t="str">
        <f t="shared" si="100"/>
        <v/>
      </c>
      <c r="BR778" s="160" t="str">
        <f t="shared" si="96"/>
        <v/>
      </c>
    </row>
    <row r="779" spans="11:70" ht="20.100000000000001" customHeight="1" x14ac:dyDescent="0.25">
      <c r="K779" s="134">
        <v>210</v>
      </c>
      <c r="L779" s="130">
        <f t="shared" si="101"/>
        <v>-299.7033720873435</v>
      </c>
      <c r="M779" s="149">
        <f t="shared" si="102"/>
        <v>2.8546970733192886E-5</v>
      </c>
      <c r="N779" s="149">
        <f t="shared" si="103"/>
        <v>7.8884569437557184E-4</v>
      </c>
      <c r="O779" s="130">
        <f t="shared" si="104"/>
        <v>2.8546970733192886E-5</v>
      </c>
      <c r="P779" s="130" t="str">
        <f t="shared" si="105"/>
        <v/>
      </c>
      <c r="Q779" s="130" t="str">
        <f t="shared" si="106"/>
        <v/>
      </c>
      <c r="R779" s="130">
        <f t="shared" si="107"/>
        <v>1.9176541031098202E-15</v>
      </c>
      <c r="S779" s="130" t="str">
        <f t="shared" si="108"/>
        <v/>
      </c>
      <c r="T779" s="130" t="str">
        <f t="shared" si="109"/>
        <v/>
      </c>
      <c r="X779" s="134"/>
      <c r="Z779" s="149"/>
      <c r="AA779" s="149"/>
      <c r="AE779" s="151"/>
      <c r="AF779" s="150"/>
      <c r="AK779" s="134">
        <v>210</v>
      </c>
      <c r="AL779" s="130">
        <f t="shared" si="110"/>
        <v>-3.16</v>
      </c>
      <c r="AM779" s="149">
        <f t="shared" si="111"/>
        <v>2.7074757568406999E-3</v>
      </c>
      <c r="AN779" s="149">
        <f t="shared" si="112"/>
        <v>7.8884569437557184E-4</v>
      </c>
      <c r="AO779" s="130">
        <f t="shared" si="117"/>
        <v>2.7074757568406999E-3</v>
      </c>
      <c r="AP779" s="130" t="str">
        <f t="shared" si="118"/>
        <v/>
      </c>
      <c r="AQ779" s="130" t="str">
        <f t="shared" si="113"/>
        <v/>
      </c>
      <c r="AR779" s="150">
        <f t="shared" si="114"/>
        <v>0</v>
      </c>
      <c r="AS779" s="150" t="str">
        <f t="shared" si="115"/>
        <v/>
      </c>
      <c r="AT779" s="150" t="str">
        <f t="shared" si="116"/>
        <v/>
      </c>
      <c r="AU779" s="150"/>
      <c r="AV779" s="150"/>
      <c r="AW779" s="150"/>
      <c r="AX779" s="150"/>
      <c r="AY779" s="150"/>
      <c r="AZ779" s="150"/>
      <c r="BA779" s="150"/>
      <c r="BB779" s="131"/>
      <c r="BC779" s="132"/>
      <c r="BD779" s="131"/>
      <c r="BE779" s="153"/>
      <c r="BF779" s="154"/>
      <c r="BG779" s="155"/>
      <c r="BH779" s="155"/>
      <c r="BI779" s="156"/>
      <c r="BJ779" s="156"/>
      <c r="BK779" s="133"/>
      <c r="BM779" s="134">
        <v>187</v>
      </c>
      <c r="BN779" s="157">
        <f t="shared" si="97"/>
        <v>1.1903999999999963</v>
      </c>
      <c r="BO779" s="158">
        <f t="shared" si="98"/>
        <v>0.99114625830394543</v>
      </c>
      <c r="BP779" s="159">
        <f t="shared" si="99"/>
        <v>1.4586780341729888E-4</v>
      </c>
      <c r="BQ779" s="160" t="str">
        <f t="shared" si="100"/>
        <v/>
      </c>
      <c r="BR779" s="160" t="str">
        <f t="shared" si="96"/>
        <v/>
      </c>
    </row>
    <row r="780" spans="11:70" ht="20.100000000000001" customHeight="1" x14ac:dyDescent="0.25">
      <c r="K780" s="134">
        <v>211</v>
      </c>
      <c r="L780" s="130">
        <f t="shared" si="101"/>
        <v>-299.32400073027088</v>
      </c>
      <c r="M780" s="149">
        <f t="shared" si="102"/>
        <v>2.8909863271292471E-5</v>
      </c>
      <c r="N780" s="149">
        <f t="shared" si="103"/>
        <v>7.997443025303697E-4</v>
      </c>
      <c r="O780" s="130">
        <f t="shared" si="104"/>
        <v>2.8909863271292471E-5</v>
      </c>
      <c r="P780" s="130" t="str">
        <f t="shared" si="105"/>
        <v/>
      </c>
      <c r="Q780" s="130" t="str">
        <f t="shared" si="106"/>
        <v/>
      </c>
      <c r="R780" s="130">
        <f t="shared" si="107"/>
        <v>1.9763460115826962E-15</v>
      </c>
      <c r="S780" s="130" t="str">
        <f t="shared" si="108"/>
        <v/>
      </c>
      <c r="T780" s="130" t="str">
        <f t="shared" si="109"/>
        <v/>
      </c>
      <c r="X780" s="134"/>
      <c r="Z780" s="149"/>
      <c r="AA780" s="149"/>
      <c r="AE780" s="151"/>
      <c r="AF780" s="150"/>
      <c r="AK780" s="134">
        <v>211</v>
      </c>
      <c r="AL780" s="130">
        <f t="shared" si="110"/>
        <v>-3.1560000000000001</v>
      </c>
      <c r="AM780" s="149">
        <f t="shared" si="111"/>
        <v>2.7418935155032842E-3</v>
      </c>
      <c r="AN780" s="149">
        <f t="shared" si="112"/>
        <v>7.9974430253036796E-4</v>
      </c>
      <c r="AO780" s="130">
        <f t="shared" si="117"/>
        <v>2.7418935155032842E-3</v>
      </c>
      <c r="AP780" s="130" t="str">
        <f t="shared" si="118"/>
        <v/>
      </c>
      <c r="AQ780" s="130" t="str">
        <f t="shared" si="113"/>
        <v/>
      </c>
      <c r="AR780" s="150">
        <f t="shared" si="114"/>
        <v>0</v>
      </c>
      <c r="AS780" s="150" t="str">
        <f t="shared" si="115"/>
        <v/>
      </c>
      <c r="AT780" s="150" t="str">
        <f t="shared" si="116"/>
        <v/>
      </c>
      <c r="AU780" s="150"/>
      <c r="AV780" s="150"/>
      <c r="AW780" s="150"/>
      <c r="AX780" s="150"/>
      <c r="AY780" s="150"/>
      <c r="AZ780" s="150"/>
      <c r="BA780" s="150"/>
      <c r="BB780" s="131"/>
      <c r="BC780" s="132"/>
      <c r="BD780" s="131"/>
      <c r="BE780" s="153"/>
      <c r="BF780" s="154"/>
      <c r="BG780" s="155"/>
      <c r="BH780" s="155"/>
      <c r="BI780" s="156"/>
      <c r="BJ780" s="156"/>
      <c r="BK780" s="133"/>
      <c r="BM780" s="134">
        <v>188</v>
      </c>
      <c r="BN780" s="157">
        <f t="shared" si="97"/>
        <v>1.1967999999999963</v>
      </c>
      <c r="BO780" s="158">
        <f t="shared" si="98"/>
        <v>0.99100039050052813</v>
      </c>
      <c r="BP780" s="159">
        <f t="shared" si="99"/>
        <v>1.4735869882775976E-4</v>
      </c>
      <c r="BQ780" s="160" t="str">
        <f t="shared" si="100"/>
        <v/>
      </c>
      <c r="BR780" s="160" t="str">
        <f t="shared" si="96"/>
        <v/>
      </c>
    </row>
    <row r="781" spans="11:70" ht="20.100000000000001" customHeight="1" x14ac:dyDescent="0.25">
      <c r="K781" s="134">
        <v>212</v>
      </c>
      <c r="L781" s="130">
        <f t="shared" si="101"/>
        <v>-298.94462937319832</v>
      </c>
      <c r="M781" s="149">
        <f t="shared" si="102"/>
        <v>2.9276900508988421E-5</v>
      </c>
      <c r="N781" s="149">
        <f t="shared" si="103"/>
        <v>8.1078136662504499E-4</v>
      </c>
      <c r="O781" s="130">
        <f t="shared" si="104"/>
        <v>2.9276900508988421E-5</v>
      </c>
      <c r="P781" s="130" t="str">
        <f t="shared" si="105"/>
        <v/>
      </c>
      <c r="Q781" s="130" t="str">
        <f t="shared" si="106"/>
        <v/>
      </c>
      <c r="R781" s="130">
        <f t="shared" si="107"/>
        <v>2.0368016612421412E-15</v>
      </c>
      <c r="S781" s="130" t="str">
        <f t="shared" si="108"/>
        <v/>
      </c>
      <c r="T781" s="130" t="str">
        <f t="shared" si="109"/>
        <v/>
      </c>
      <c r="X781" s="134"/>
      <c r="Z781" s="149"/>
      <c r="AA781" s="149"/>
      <c r="AE781" s="151"/>
      <c r="AF781" s="150"/>
      <c r="AK781" s="134">
        <v>212</v>
      </c>
      <c r="AL781" s="130">
        <f t="shared" si="110"/>
        <v>-3.1520000000000001</v>
      </c>
      <c r="AM781" s="149">
        <f t="shared" si="111"/>
        <v>2.7767043692435104E-3</v>
      </c>
      <c r="AN781" s="149">
        <f t="shared" si="112"/>
        <v>8.1078136662504499E-4</v>
      </c>
      <c r="AO781" s="130">
        <f t="shared" si="117"/>
        <v>2.7767043692435104E-3</v>
      </c>
      <c r="AP781" s="130" t="str">
        <f t="shared" si="118"/>
        <v/>
      </c>
      <c r="AQ781" s="130" t="str">
        <f t="shared" si="113"/>
        <v/>
      </c>
      <c r="AR781" s="150">
        <f t="shared" si="114"/>
        <v>0</v>
      </c>
      <c r="AS781" s="150" t="str">
        <f t="shared" si="115"/>
        <v/>
      </c>
      <c r="AT781" s="150" t="str">
        <f t="shared" si="116"/>
        <v/>
      </c>
      <c r="AU781" s="150"/>
      <c r="AV781" s="150"/>
      <c r="AW781" s="150"/>
      <c r="AX781" s="150"/>
      <c r="AY781" s="150"/>
      <c r="AZ781" s="150"/>
      <c r="BA781" s="150"/>
      <c r="BB781" s="131"/>
      <c r="BC781" s="132"/>
      <c r="BD781" s="131"/>
      <c r="BE781" s="153"/>
      <c r="BF781" s="154"/>
      <c r="BG781" s="155"/>
      <c r="BH781" s="155"/>
      <c r="BI781" s="156"/>
      <c r="BJ781" s="156"/>
      <c r="BK781" s="133"/>
      <c r="BM781" s="134">
        <v>189</v>
      </c>
      <c r="BN781" s="157">
        <f t="shared" si="97"/>
        <v>1.2031999999999963</v>
      </c>
      <c r="BO781" s="158">
        <f t="shared" si="98"/>
        <v>0.99085303180170037</v>
      </c>
      <c r="BP781" s="159">
        <f t="shared" si="99"/>
        <v>1.4885424684707438E-4</v>
      </c>
      <c r="BQ781" s="160" t="str">
        <f t="shared" si="100"/>
        <v/>
      </c>
      <c r="BR781" s="160" t="str">
        <f t="shared" si="96"/>
        <v/>
      </c>
    </row>
    <row r="782" spans="11:70" ht="20.100000000000001" customHeight="1" x14ac:dyDescent="0.25">
      <c r="K782" s="134">
        <v>213</v>
      </c>
      <c r="L782" s="130">
        <f t="shared" si="101"/>
        <v>-298.56525801612577</v>
      </c>
      <c r="M782" s="149">
        <f t="shared" si="102"/>
        <v>2.964812324738977E-5</v>
      </c>
      <c r="N782" s="149">
        <f t="shared" si="103"/>
        <v>8.2195846676934596E-4</v>
      </c>
      <c r="O782" s="130">
        <f t="shared" si="104"/>
        <v>2.964812324738977E-5</v>
      </c>
      <c r="P782" s="130" t="str">
        <f t="shared" si="105"/>
        <v/>
      </c>
      <c r="Q782" s="130" t="str">
        <f t="shared" si="106"/>
        <v/>
      </c>
      <c r="R782" s="130">
        <f t="shared" si="107"/>
        <v>2.0990730400854363E-15</v>
      </c>
      <c r="S782" s="130" t="str">
        <f t="shared" si="108"/>
        <v/>
      </c>
      <c r="T782" s="130" t="str">
        <f t="shared" si="109"/>
        <v/>
      </c>
      <c r="X782" s="134"/>
      <c r="Z782" s="149"/>
      <c r="AA782" s="149"/>
      <c r="AE782" s="151"/>
      <c r="AF782" s="150"/>
      <c r="AK782" s="134">
        <v>213</v>
      </c>
      <c r="AL782" s="130">
        <f t="shared" si="110"/>
        <v>-3.1480000000000001</v>
      </c>
      <c r="AM782" s="149">
        <f t="shared" si="111"/>
        <v>2.8119121877543908E-3</v>
      </c>
      <c r="AN782" s="149">
        <f t="shared" si="112"/>
        <v>8.2195846676934596E-4</v>
      </c>
      <c r="AO782" s="130">
        <f t="shared" si="117"/>
        <v>2.8119121877543908E-3</v>
      </c>
      <c r="AP782" s="130" t="str">
        <f t="shared" si="118"/>
        <v/>
      </c>
      <c r="AQ782" s="130" t="str">
        <f t="shared" si="113"/>
        <v/>
      </c>
      <c r="AR782" s="150">
        <f t="shared" si="114"/>
        <v>0</v>
      </c>
      <c r="AS782" s="150" t="str">
        <f t="shared" si="115"/>
        <v/>
      </c>
      <c r="AT782" s="150" t="str">
        <f t="shared" si="116"/>
        <v/>
      </c>
      <c r="AU782" s="150"/>
      <c r="AV782" s="150"/>
      <c r="AW782" s="150"/>
      <c r="AX782" s="150"/>
      <c r="AY782" s="150"/>
      <c r="AZ782" s="150"/>
      <c r="BA782" s="150"/>
      <c r="BB782" s="131"/>
      <c r="BC782" s="132"/>
      <c r="BD782" s="131"/>
      <c r="BE782" s="153"/>
      <c r="BF782" s="154"/>
      <c r="BG782" s="155"/>
      <c r="BH782" s="155"/>
      <c r="BI782" s="156"/>
      <c r="BJ782" s="156"/>
      <c r="BK782" s="133"/>
      <c r="BM782" s="134">
        <v>190</v>
      </c>
      <c r="BN782" s="157">
        <f t="shared" si="97"/>
        <v>1.2095999999999962</v>
      </c>
      <c r="BO782" s="158">
        <f t="shared" si="98"/>
        <v>0.99070417755485329</v>
      </c>
      <c r="BP782" s="159">
        <f t="shared" si="99"/>
        <v>1.5035439406285711E-4</v>
      </c>
      <c r="BQ782" s="160" t="str">
        <f t="shared" si="100"/>
        <v/>
      </c>
      <c r="BR782" s="160" t="str">
        <f t="shared" si="96"/>
        <v/>
      </c>
    </row>
    <row r="783" spans="11:70" ht="20.100000000000001" customHeight="1" x14ac:dyDescent="0.25">
      <c r="K783" s="134">
        <v>214</v>
      </c>
      <c r="L783" s="130">
        <f t="shared" si="101"/>
        <v>-298.18588665905315</v>
      </c>
      <c r="M783" s="149">
        <f t="shared" si="102"/>
        <v>3.0023572603106291E-5</v>
      </c>
      <c r="N783" s="149">
        <f t="shared" si="103"/>
        <v>8.3327719861159245E-4</v>
      </c>
      <c r="O783" s="130">
        <f t="shared" si="104"/>
        <v>3.0023572603106291E-5</v>
      </c>
      <c r="P783" s="130" t="str">
        <f t="shared" si="105"/>
        <v/>
      </c>
      <c r="Q783" s="130" t="str">
        <f t="shared" si="106"/>
        <v/>
      </c>
      <c r="R783" s="130">
        <f t="shared" si="107"/>
        <v>2.1632136374871384E-15</v>
      </c>
      <c r="S783" s="130" t="str">
        <f t="shared" si="108"/>
        <v/>
      </c>
      <c r="T783" s="130" t="str">
        <f t="shared" si="109"/>
        <v/>
      </c>
      <c r="X783" s="134"/>
      <c r="Z783" s="149"/>
      <c r="AA783" s="149"/>
      <c r="AE783" s="151"/>
      <c r="AF783" s="150"/>
      <c r="AK783" s="134">
        <v>214</v>
      </c>
      <c r="AL783" s="130">
        <f t="shared" si="110"/>
        <v>-3.1440000000000001</v>
      </c>
      <c r="AM783" s="149">
        <f t="shared" si="111"/>
        <v>2.8475208706519421E-3</v>
      </c>
      <c r="AN783" s="149">
        <f t="shared" si="112"/>
        <v>8.3327719861159245E-4</v>
      </c>
      <c r="AO783" s="130">
        <f t="shared" si="117"/>
        <v>2.8475208706519421E-3</v>
      </c>
      <c r="AP783" s="130" t="str">
        <f t="shared" si="118"/>
        <v/>
      </c>
      <c r="AQ783" s="130" t="str">
        <f t="shared" si="113"/>
        <v/>
      </c>
      <c r="AR783" s="150">
        <f t="shared" si="114"/>
        <v>0</v>
      </c>
      <c r="AS783" s="150" t="str">
        <f t="shared" si="115"/>
        <v/>
      </c>
      <c r="AT783" s="150" t="str">
        <f t="shared" si="116"/>
        <v/>
      </c>
      <c r="AU783" s="150"/>
      <c r="AV783" s="150"/>
      <c r="AW783" s="150"/>
      <c r="AX783" s="150"/>
      <c r="AY783" s="150"/>
      <c r="AZ783" s="150"/>
      <c r="BA783" s="150"/>
      <c r="BB783" s="131"/>
      <c r="BC783" s="132"/>
      <c r="BD783" s="131"/>
      <c r="BE783" s="153"/>
      <c r="BF783" s="154"/>
      <c r="BG783" s="155"/>
      <c r="BH783" s="155"/>
      <c r="BI783" s="156"/>
      <c r="BJ783" s="156"/>
      <c r="BK783" s="133"/>
      <c r="BM783" s="134">
        <v>191</v>
      </c>
      <c r="BN783" s="157">
        <f t="shared" si="97"/>
        <v>1.2159999999999962</v>
      </c>
      <c r="BO783" s="158">
        <f t="shared" si="98"/>
        <v>0.99055382316079044</v>
      </c>
      <c r="BP783" s="159">
        <f t="shared" si="99"/>
        <v>1.5185908714188123E-4</v>
      </c>
      <c r="BQ783" s="160" t="str">
        <f t="shared" si="100"/>
        <v/>
      </c>
      <c r="BR783" s="160" t="str">
        <f t="shared" si="96"/>
        <v/>
      </c>
    </row>
    <row r="784" spans="11:70" ht="20.100000000000001" customHeight="1" x14ac:dyDescent="0.25">
      <c r="K784" s="134">
        <v>215</v>
      </c>
      <c r="L784" s="130">
        <f t="shared" si="101"/>
        <v>-297.80651530198054</v>
      </c>
      <c r="M784" s="149">
        <f t="shared" si="102"/>
        <v>3.0403290009601041E-5</v>
      </c>
      <c r="N784" s="149">
        <f t="shared" si="103"/>
        <v>8.4473917345862805E-4</v>
      </c>
      <c r="O784" s="130">
        <f t="shared" si="104"/>
        <v>3.0403290009601041E-5</v>
      </c>
      <c r="P784" s="130" t="str">
        <f t="shared" si="105"/>
        <v/>
      </c>
      <c r="Q784" s="130" t="str">
        <f t="shared" si="106"/>
        <v/>
      </c>
      <c r="R784" s="130">
        <f t="shared" si="107"/>
        <v>2.2292784866252247E-15</v>
      </c>
      <c r="S784" s="130" t="str">
        <f t="shared" si="108"/>
        <v/>
      </c>
      <c r="T784" s="130" t="str">
        <f t="shared" si="109"/>
        <v/>
      </c>
      <c r="X784" s="134"/>
      <c r="Z784" s="149"/>
      <c r="AA784" s="149"/>
      <c r="AE784" s="151"/>
      <c r="AF784" s="150"/>
      <c r="AK784" s="134">
        <v>215</v>
      </c>
      <c r="AL784" s="130">
        <f t="shared" si="110"/>
        <v>-3.14</v>
      </c>
      <c r="AM784" s="149">
        <f t="shared" si="111"/>
        <v>2.8835343476034392E-3</v>
      </c>
      <c r="AN784" s="149">
        <f t="shared" si="112"/>
        <v>8.4473917345862643E-4</v>
      </c>
      <c r="AO784" s="130">
        <f t="shared" si="117"/>
        <v>2.8835343476034392E-3</v>
      </c>
      <c r="AP784" s="130" t="str">
        <f t="shared" si="118"/>
        <v/>
      </c>
      <c r="AQ784" s="130" t="str">
        <f t="shared" si="113"/>
        <v/>
      </c>
      <c r="AR784" s="150">
        <f t="shared" si="114"/>
        <v>0</v>
      </c>
      <c r="AS784" s="150" t="str">
        <f t="shared" si="115"/>
        <v/>
      </c>
      <c r="AT784" s="150" t="str">
        <f t="shared" si="116"/>
        <v/>
      </c>
      <c r="AU784" s="150"/>
      <c r="AV784" s="150"/>
      <c r="AW784" s="150"/>
      <c r="AX784" s="150"/>
      <c r="AY784" s="150"/>
      <c r="AZ784" s="150"/>
      <c r="BA784" s="150"/>
      <c r="BB784" s="131"/>
      <c r="BC784" s="132"/>
      <c r="BD784" s="131"/>
      <c r="BE784" s="153"/>
      <c r="BF784" s="154"/>
      <c r="BG784" s="155"/>
      <c r="BH784" s="155"/>
      <c r="BI784" s="156"/>
      <c r="BJ784" s="156"/>
      <c r="BK784" s="133"/>
      <c r="BM784" s="134">
        <v>192</v>
      </c>
      <c r="BN784" s="157">
        <f t="shared" si="97"/>
        <v>1.2223999999999962</v>
      </c>
      <c r="BO784" s="158">
        <f t="shared" si="98"/>
        <v>0.99040196407364856</v>
      </c>
      <c r="BP784" s="159">
        <f t="shared" si="99"/>
        <v>1.5336827283063403E-4</v>
      </c>
      <c r="BQ784" s="160" t="str">
        <f t="shared" si="100"/>
        <v/>
      </c>
      <c r="BR784" s="160" t="str">
        <f t="shared" si="96"/>
        <v/>
      </c>
    </row>
    <row r="785" spans="11:70" ht="20.100000000000001" customHeight="1" x14ac:dyDescent="0.25">
      <c r="K785" s="134">
        <v>216</v>
      </c>
      <c r="L785" s="130">
        <f t="shared" si="101"/>
        <v>-297.42714394490798</v>
      </c>
      <c r="M785" s="149">
        <f t="shared" si="102"/>
        <v>3.0787317218534252E-5</v>
      </c>
      <c r="N785" s="149">
        <f t="shared" si="103"/>
        <v>8.5634601839627389E-4</v>
      </c>
      <c r="O785" s="130">
        <f t="shared" si="104"/>
        <v>3.0787317218534252E-5</v>
      </c>
      <c r="P785" s="130" t="str">
        <f t="shared" si="105"/>
        <v/>
      </c>
      <c r="Q785" s="130" t="str">
        <f t="shared" si="106"/>
        <v/>
      </c>
      <c r="R785" s="130">
        <f t="shared" si="107"/>
        <v>2.297324208078624E-15</v>
      </c>
      <c r="S785" s="130" t="str">
        <f t="shared" si="108"/>
        <v/>
      </c>
      <c r="T785" s="130" t="str">
        <f t="shared" si="109"/>
        <v/>
      </c>
      <c r="X785" s="134"/>
      <c r="Z785" s="149"/>
      <c r="AA785" s="149"/>
      <c r="AE785" s="151"/>
      <c r="AF785" s="150"/>
      <c r="AK785" s="134">
        <v>216</v>
      </c>
      <c r="AL785" s="130">
        <f t="shared" si="110"/>
        <v>-3.1360000000000001</v>
      </c>
      <c r="AM785" s="149">
        <f t="shared" si="111"/>
        <v>2.9199565784548891E-3</v>
      </c>
      <c r="AN785" s="149">
        <f t="shared" si="112"/>
        <v>8.5634601839627389E-4</v>
      </c>
      <c r="AO785" s="130">
        <f t="shared" si="117"/>
        <v>2.9199565784548891E-3</v>
      </c>
      <c r="AP785" s="130" t="str">
        <f t="shared" si="118"/>
        <v/>
      </c>
      <c r="AQ785" s="130" t="str">
        <f t="shared" si="113"/>
        <v/>
      </c>
      <c r="AR785" s="150">
        <f t="shared" si="114"/>
        <v>0</v>
      </c>
      <c r="AS785" s="150" t="str">
        <f t="shared" si="115"/>
        <v/>
      </c>
      <c r="AT785" s="150" t="str">
        <f t="shared" si="116"/>
        <v/>
      </c>
      <c r="AU785" s="150"/>
      <c r="AV785" s="150"/>
      <c r="AW785" s="150"/>
      <c r="AX785" s="150"/>
      <c r="AY785" s="150"/>
      <c r="AZ785" s="150"/>
      <c r="BA785" s="150"/>
      <c r="BB785" s="131"/>
      <c r="BC785" s="132"/>
      <c r="BD785" s="131"/>
      <c r="BE785" s="153"/>
      <c r="BF785" s="154"/>
      <c r="BG785" s="155"/>
      <c r="BH785" s="155"/>
      <c r="BI785" s="156"/>
      <c r="BJ785" s="156"/>
      <c r="BK785" s="133"/>
      <c r="BM785" s="134">
        <v>193</v>
      </c>
      <c r="BN785" s="157">
        <f t="shared" si="97"/>
        <v>1.2287999999999961</v>
      </c>
      <c r="BO785" s="158">
        <f t="shared" si="98"/>
        <v>0.99024859580081792</v>
      </c>
      <c r="BP785" s="159">
        <f t="shared" si="99"/>
        <v>1.5488189796009078E-4</v>
      </c>
      <c r="BQ785" s="160" t="str">
        <f t="shared" si="100"/>
        <v/>
      </c>
      <c r="BR785" s="160" t="str">
        <f t="shared" ref="BR785:BR848" si="119">IF($BO785&lt;(1-$BK$605),$BP785,"")</f>
        <v/>
      </c>
    </row>
    <row r="786" spans="11:70" ht="20.100000000000001" customHeight="1" x14ac:dyDescent="0.25">
      <c r="K786" s="134">
        <v>217</v>
      </c>
      <c r="L786" s="130">
        <f t="shared" si="101"/>
        <v>-297.04777258783542</v>
      </c>
      <c r="M786" s="149">
        <f t="shared" si="102"/>
        <v>3.1175696301098931E-5</v>
      </c>
      <c r="N786" s="149">
        <f t="shared" si="103"/>
        <v>8.6809937641031448E-4</v>
      </c>
      <c r="O786" s="130">
        <f t="shared" si="104"/>
        <v>3.1175696301098931E-5</v>
      </c>
      <c r="P786" s="130" t="str">
        <f t="shared" si="105"/>
        <v/>
      </c>
      <c r="Q786" s="130" t="str">
        <f t="shared" si="106"/>
        <v/>
      </c>
      <c r="R786" s="130">
        <f t="shared" si="107"/>
        <v>2.3674090546277276E-15</v>
      </c>
      <c r="S786" s="130" t="str">
        <f t="shared" si="108"/>
        <v/>
      </c>
      <c r="T786" s="130" t="str">
        <f t="shared" si="109"/>
        <v/>
      </c>
      <c r="X786" s="134"/>
      <c r="Z786" s="149"/>
      <c r="AA786" s="149"/>
      <c r="AE786" s="151"/>
      <c r="AF786" s="150"/>
      <c r="AK786" s="134">
        <v>217</v>
      </c>
      <c r="AL786" s="130">
        <f t="shared" si="110"/>
        <v>-3.1320000000000001</v>
      </c>
      <c r="AM786" s="149">
        <f t="shared" si="111"/>
        <v>2.9567915533576855E-3</v>
      </c>
      <c r="AN786" s="149">
        <f t="shared" si="112"/>
        <v>8.6809937641031567E-4</v>
      </c>
      <c r="AO786" s="130">
        <f t="shared" si="117"/>
        <v>2.9567915533576855E-3</v>
      </c>
      <c r="AP786" s="130" t="str">
        <f t="shared" si="118"/>
        <v/>
      </c>
      <c r="AQ786" s="130" t="str">
        <f t="shared" si="113"/>
        <v/>
      </c>
      <c r="AR786" s="150">
        <f t="shared" si="114"/>
        <v>0</v>
      </c>
      <c r="AS786" s="150" t="str">
        <f t="shared" si="115"/>
        <v/>
      </c>
      <c r="AT786" s="150" t="str">
        <f t="shared" si="116"/>
        <v/>
      </c>
      <c r="AU786" s="150"/>
      <c r="AV786" s="150"/>
      <c r="AW786" s="150"/>
      <c r="AX786" s="150"/>
      <c r="AY786" s="150"/>
      <c r="AZ786" s="150"/>
      <c r="BA786" s="150"/>
      <c r="BB786" s="131"/>
      <c r="BC786" s="132"/>
      <c r="BD786" s="131"/>
      <c r="BE786" s="153"/>
      <c r="BF786" s="154"/>
      <c r="BG786" s="155"/>
      <c r="BH786" s="155"/>
      <c r="BI786" s="156"/>
      <c r="BJ786" s="156"/>
      <c r="BK786" s="133"/>
      <c r="BM786" s="134">
        <v>194</v>
      </c>
      <c r="BN786" s="157">
        <f t="shared" ref="BN786:BN849" si="120">BN785+$BQ$590</f>
        <v>1.2351999999999961</v>
      </c>
      <c r="BO786" s="158">
        <f t="shared" ref="BO786:BO849" si="121">_xlfn.CHISQ.DIST.RT(BN786,7)</f>
        <v>0.99009371390285783</v>
      </c>
      <c r="BP786" s="159">
        <f t="shared" ref="BP786:BP849" si="122">BO786-BO787</f>
        <v>1.5639990944715798E-4</v>
      </c>
      <c r="BQ786" s="160" t="str">
        <f t="shared" ref="BQ786:BQ849" si="123">IF(BO786&lt;(1-$BK$597),BP786,"")</f>
        <v/>
      </c>
      <c r="BR786" s="160" t="str">
        <f t="shared" si="119"/>
        <v/>
      </c>
    </row>
    <row r="787" spans="11:70" ht="20.100000000000001" customHeight="1" x14ac:dyDescent="0.25">
      <c r="K787" s="134">
        <v>218</v>
      </c>
      <c r="L787" s="130">
        <f t="shared" si="101"/>
        <v>-296.66840123076281</v>
      </c>
      <c r="M787" s="149">
        <f t="shared" si="102"/>
        <v>3.1568469649347204E-5</v>
      </c>
      <c r="N787" s="149">
        <f t="shared" si="103"/>
        <v>8.8000090650795521E-4</v>
      </c>
      <c r="O787" s="130">
        <f t="shared" si="104"/>
        <v>3.1568469649347204E-5</v>
      </c>
      <c r="P787" s="130" t="str">
        <f t="shared" si="105"/>
        <v/>
      </c>
      <c r="Q787" s="130" t="str">
        <f t="shared" si="106"/>
        <v/>
      </c>
      <c r="R787" s="130">
        <f t="shared" si="107"/>
        <v>2.4395929572900771E-15</v>
      </c>
      <c r="S787" s="130" t="str">
        <f t="shared" si="108"/>
        <v/>
      </c>
      <c r="T787" s="130" t="str">
        <f t="shared" si="109"/>
        <v/>
      </c>
      <c r="X787" s="134"/>
      <c r="Z787" s="149"/>
      <c r="AA787" s="149"/>
      <c r="AE787" s="151"/>
      <c r="AF787" s="150"/>
      <c r="AK787" s="134">
        <v>218</v>
      </c>
      <c r="AL787" s="130">
        <f t="shared" si="110"/>
        <v>-3.1280000000000001</v>
      </c>
      <c r="AM787" s="149">
        <f t="shared" si="111"/>
        <v>2.9940432928944037E-3</v>
      </c>
      <c r="AN787" s="149">
        <f t="shared" si="112"/>
        <v>8.8000090650795521E-4</v>
      </c>
      <c r="AO787" s="130">
        <f t="shared" si="117"/>
        <v>2.9940432928944037E-3</v>
      </c>
      <c r="AP787" s="130" t="str">
        <f t="shared" si="118"/>
        <v/>
      </c>
      <c r="AQ787" s="130" t="str">
        <f t="shared" si="113"/>
        <v/>
      </c>
      <c r="AR787" s="150">
        <f t="shared" si="114"/>
        <v>0</v>
      </c>
      <c r="AS787" s="150" t="str">
        <f t="shared" si="115"/>
        <v/>
      </c>
      <c r="AT787" s="150" t="str">
        <f t="shared" si="116"/>
        <v/>
      </c>
      <c r="AU787" s="150"/>
      <c r="AV787" s="150"/>
      <c r="AW787" s="150"/>
      <c r="AX787" s="150"/>
      <c r="AY787" s="150"/>
      <c r="AZ787" s="150"/>
      <c r="BA787" s="150"/>
      <c r="BB787" s="131"/>
      <c r="BC787" s="132"/>
      <c r="BD787" s="131"/>
      <c r="BE787" s="153"/>
      <c r="BF787" s="154"/>
      <c r="BG787" s="155"/>
      <c r="BH787" s="155"/>
      <c r="BI787" s="156"/>
      <c r="BJ787" s="156"/>
      <c r="BK787" s="133"/>
      <c r="BM787" s="134">
        <v>195</v>
      </c>
      <c r="BN787" s="157">
        <f t="shared" si="120"/>
        <v>1.241599999999996</v>
      </c>
      <c r="BO787" s="158">
        <f t="shared" si="121"/>
        <v>0.98993731399341067</v>
      </c>
      <c r="BP787" s="159">
        <f t="shared" si="122"/>
        <v>1.5792225429678286E-4</v>
      </c>
      <c r="BQ787" s="160" t="str">
        <f t="shared" si="123"/>
        <v/>
      </c>
      <c r="BR787" s="160" t="str">
        <f t="shared" si="119"/>
        <v/>
      </c>
    </row>
    <row r="788" spans="11:70" ht="20.100000000000001" customHeight="1" x14ac:dyDescent="0.25">
      <c r="K788" s="134">
        <v>219</v>
      </c>
      <c r="L788" s="130">
        <f t="shared" si="101"/>
        <v>-296.2890298736902</v>
      </c>
      <c r="M788" s="149">
        <f t="shared" si="102"/>
        <v>3.1965679977507741E-5</v>
      </c>
      <c r="N788" s="149">
        <f t="shared" si="103"/>
        <v>8.9205228383980534E-4</v>
      </c>
      <c r="O788" s="130">
        <f t="shared" si="104"/>
        <v>3.1965679977507741E-5</v>
      </c>
      <c r="P788" s="130" t="str">
        <f t="shared" si="105"/>
        <v/>
      </c>
      <c r="Q788" s="130" t="str">
        <f t="shared" si="106"/>
        <v/>
      </c>
      <c r="R788" s="130">
        <f t="shared" si="107"/>
        <v>2.5139375726246298E-15</v>
      </c>
      <c r="S788" s="130" t="str">
        <f t="shared" si="108"/>
        <v/>
      </c>
      <c r="T788" s="130" t="str">
        <f t="shared" si="109"/>
        <v/>
      </c>
      <c r="X788" s="134"/>
      <c r="Z788" s="149"/>
      <c r="AA788" s="149"/>
      <c r="AE788" s="151"/>
      <c r="AF788" s="150"/>
      <c r="AK788" s="134">
        <v>219</v>
      </c>
      <c r="AL788" s="130">
        <f t="shared" si="110"/>
        <v>-3.1240000000000001</v>
      </c>
      <c r="AM788" s="149">
        <f t="shared" si="111"/>
        <v>3.0317158482037758E-3</v>
      </c>
      <c r="AN788" s="149">
        <f t="shared" si="112"/>
        <v>8.9205228383980274E-4</v>
      </c>
      <c r="AO788" s="130">
        <f t="shared" si="117"/>
        <v>3.0317158482037758E-3</v>
      </c>
      <c r="AP788" s="130" t="str">
        <f t="shared" si="118"/>
        <v/>
      </c>
      <c r="AQ788" s="130" t="str">
        <f t="shared" si="113"/>
        <v/>
      </c>
      <c r="AR788" s="150">
        <f t="shared" si="114"/>
        <v>0</v>
      </c>
      <c r="AS788" s="150" t="str">
        <f t="shared" si="115"/>
        <v/>
      </c>
      <c r="AT788" s="150" t="str">
        <f t="shared" si="116"/>
        <v/>
      </c>
      <c r="AU788" s="150"/>
      <c r="AV788" s="150"/>
      <c r="AW788" s="150"/>
      <c r="AX788" s="150"/>
      <c r="AY788" s="150"/>
      <c r="AZ788" s="150"/>
      <c r="BA788" s="150"/>
      <c r="BB788" s="131"/>
      <c r="BC788" s="132"/>
      <c r="BD788" s="131"/>
      <c r="BE788" s="153"/>
      <c r="BF788" s="154"/>
      <c r="BG788" s="155"/>
      <c r="BH788" s="155"/>
      <c r="BI788" s="156"/>
      <c r="BJ788" s="156"/>
      <c r="BK788" s="133"/>
      <c r="BM788" s="134">
        <v>196</v>
      </c>
      <c r="BN788" s="157">
        <f t="shared" si="120"/>
        <v>1.247999999999996</v>
      </c>
      <c r="BO788" s="158">
        <f t="shared" si="121"/>
        <v>0.98977939173911389</v>
      </c>
      <c r="BP788" s="159">
        <f t="shared" si="122"/>
        <v>1.5944887960628318E-4</v>
      </c>
      <c r="BQ788" s="160" t="str">
        <f t="shared" si="123"/>
        <v/>
      </c>
      <c r="BR788" s="160" t="str">
        <f t="shared" si="119"/>
        <v/>
      </c>
    </row>
    <row r="789" spans="11:70" ht="20.100000000000001" customHeight="1" x14ac:dyDescent="0.25">
      <c r="K789" s="134">
        <v>220</v>
      </c>
      <c r="L789" s="130">
        <f t="shared" si="101"/>
        <v>-295.90965851661764</v>
      </c>
      <c r="M789" s="149">
        <f t="shared" si="102"/>
        <v>3.2367370323293864E-5</v>
      </c>
      <c r="N789" s="149">
        <f t="shared" si="103"/>
        <v>9.0425519982233952E-4</v>
      </c>
      <c r="O789" s="130">
        <f t="shared" si="104"/>
        <v>3.2367370323293864E-5</v>
      </c>
      <c r="P789" s="130" t="str">
        <f t="shared" si="105"/>
        <v/>
      </c>
      <c r="Q789" s="130" t="str">
        <f t="shared" si="106"/>
        <v/>
      </c>
      <c r="R789" s="130">
        <f t="shared" si="107"/>
        <v>2.5905063313385501E-15</v>
      </c>
      <c r="S789" s="130" t="str">
        <f t="shared" si="108"/>
        <v/>
      </c>
      <c r="T789" s="130" t="str">
        <f t="shared" si="109"/>
        <v/>
      </c>
      <c r="X789" s="134"/>
      <c r="Z789" s="149"/>
      <c r="AA789" s="149"/>
      <c r="AE789" s="151"/>
      <c r="AF789" s="150"/>
      <c r="AK789" s="134">
        <v>220</v>
      </c>
      <c r="AL789" s="130">
        <f t="shared" si="110"/>
        <v>-3.12</v>
      </c>
      <c r="AM789" s="149">
        <f t="shared" si="111"/>
        <v>3.0698133011047403E-3</v>
      </c>
      <c r="AN789" s="149">
        <f t="shared" si="112"/>
        <v>9.0425519982233952E-4</v>
      </c>
      <c r="AO789" s="130">
        <f t="shared" si="117"/>
        <v>3.0698133011047403E-3</v>
      </c>
      <c r="AP789" s="130" t="str">
        <f t="shared" si="118"/>
        <v/>
      </c>
      <c r="AQ789" s="130" t="str">
        <f t="shared" si="113"/>
        <v/>
      </c>
      <c r="AR789" s="150">
        <f t="shared" si="114"/>
        <v>0</v>
      </c>
      <c r="AS789" s="150" t="str">
        <f t="shared" si="115"/>
        <v/>
      </c>
      <c r="AT789" s="150" t="str">
        <f t="shared" si="116"/>
        <v/>
      </c>
      <c r="AU789" s="150"/>
      <c r="AV789" s="150"/>
      <c r="AW789" s="150"/>
      <c r="AX789" s="150"/>
      <c r="AY789" s="150"/>
      <c r="AZ789" s="150"/>
      <c r="BA789" s="150"/>
      <c r="BB789" s="131"/>
      <c r="BC789" s="132"/>
      <c r="BD789" s="131"/>
      <c r="BE789" s="153"/>
      <c r="BF789" s="154"/>
      <c r="BG789" s="155"/>
      <c r="BH789" s="155"/>
      <c r="BI789" s="156"/>
      <c r="BJ789" s="156"/>
      <c r="BK789" s="133"/>
      <c r="BM789" s="134">
        <v>197</v>
      </c>
      <c r="BN789" s="157">
        <f t="shared" si="120"/>
        <v>1.254399999999996</v>
      </c>
      <c r="BO789" s="158">
        <f t="shared" si="121"/>
        <v>0.98961994285950761</v>
      </c>
      <c r="BP789" s="159">
        <f t="shared" si="122"/>
        <v>1.6097973256590237E-4</v>
      </c>
      <c r="BQ789" s="160" t="str">
        <f t="shared" si="123"/>
        <v/>
      </c>
      <c r="BR789" s="160" t="str">
        <f t="shared" si="119"/>
        <v/>
      </c>
    </row>
    <row r="790" spans="11:70" ht="20.100000000000001" customHeight="1" x14ac:dyDescent="0.25">
      <c r="K790" s="134">
        <v>221</v>
      </c>
      <c r="L790" s="130">
        <f t="shared" si="101"/>
        <v>-295.53028715954508</v>
      </c>
      <c r="M790" s="149">
        <f t="shared" si="102"/>
        <v>3.2773584049202406E-5</v>
      </c>
      <c r="N790" s="149">
        <f t="shared" si="103"/>
        <v>9.1661136226088384E-4</v>
      </c>
      <c r="O790" s="130">
        <f t="shared" si="104"/>
        <v>3.2773584049202406E-5</v>
      </c>
      <c r="P790" s="130" t="str">
        <f t="shared" si="105"/>
        <v/>
      </c>
      <c r="Q790" s="130" t="str">
        <f t="shared" si="106"/>
        <v/>
      </c>
      <c r="R790" s="130">
        <f t="shared" si="107"/>
        <v>2.6693644882315368E-15</v>
      </c>
      <c r="S790" s="130" t="str">
        <f t="shared" si="108"/>
        <v/>
      </c>
      <c r="T790" s="130" t="str">
        <f t="shared" si="109"/>
        <v/>
      </c>
      <c r="X790" s="134"/>
      <c r="Z790" s="149"/>
      <c r="AA790" s="149"/>
      <c r="AE790" s="151"/>
      <c r="AF790" s="150"/>
      <c r="AK790" s="134">
        <v>221</v>
      </c>
      <c r="AL790" s="130">
        <f t="shared" si="110"/>
        <v>-3.1160000000000001</v>
      </c>
      <c r="AM790" s="149">
        <f t="shared" si="111"/>
        <v>3.108339764219602E-3</v>
      </c>
      <c r="AN790" s="149">
        <f t="shared" si="112"/>
        <v>9.1661136226088601E-4</v>
      </c>
      <c r="AO790" s="130">
        <f t="shared" si="117"/>
        <v>3.108339764219602E-3</v>
      </c>
      <c r="AP790" s="130" t="str">
        <f t="shared" si="118"/>
        <v/>
      </c>
      <c r="AQ790" s="130" t="str">
        <f t="shared" si="113"/>
        <v/>
      </c>
      <c r="AR790" s="150">
        <f t="shared" si="114"/>
        <v>0</v>
      </c>
      <c r="AS790" s="150" t="str">
        <f t="shared" si="115"/>
        <v/>
      </c>
      <c r="AT790" s="150" t="str">
        <f t="shared" si="116"/>
        <v/>
      </c>
      <c r="AU790" s="150"/>
      <c r="AV790" s="150"/>
      <c r="AW790" s="150"/>
      <c r="AX790" s="150"/>
      <c r="AY790" s="150"/>
      <c r="AZ790" s="150"/>
      <c r="BA790" s="150"/>
      <c r="BB790" s="131"/>
      <c r="BC790" s="132"/>
      <c r="BD790" s="131"/>
      <c r="BE790" s="153"/>
      <c r="BF790" s="154"/>
      <c r="BG790" s="155"/>
      <c r="BH790" s="155"/>
      <c r="BI790" s="156"/>
      <c r="BJ790" s="156"/>
      <c r="BK790" s="133"/>
      <c r="BM790" s="134">
        <v>198</v>
      </c>
      <c r="BN790" s="157">
        <f t="shared" si="120"/>
        <v>1.2607999999999959</v>
      </c>
      <c r="BO790" s="158">
        <f t="shared" si="121"/>
        <v>0.9894589631269417</v>
      </c>
      <c r="BP790" s="159">
        <f t="shared" si="122"/>
        <v>1.6251476046247326E-4</v>
      </c>
      <c r="BQ790" s="160" t="str">
        <f t="shared" si="123"/>
        <v/>
      </c>
      <c r="BR790" s="160" t="str">
        <f t="shared" si="119"/>
        <v/>
      </c>
    </row>
    <row r="791" spans="11:70" ht="20.100000000000001" customHeight="1" x14ac:dyDescent="0.25">
      <c r="K791" s="134">
        <v>222</v>
      </c>
      <c r="L791" s="130">
        <f t="shared" si="101"/>
        <v>-295.15091580247247</v>
      </c>
      <c r="M791" s="149">
        <f t="shared" si="102"/>
        <v>3.3184364843802176E-5</v>
      </c>
      <c r="N791" s="149">
        <f t="shared" si="103"/>
        <v>9.2912249547306384E-4</v>
      </c>
      <c r="O791" s="130">
        <f t="shared" si="104"/>
        <v>3.3184364843802176E-5</v>
      </c>
      <c r="P791" s="130" t="str">
        <f t="shared" si="105"/>
        <v/>
      </c>
      <c r="Q791" s="130" t="str">
        <f t="shared" si="106"/>
        <v/>
      </c>
      <c r="R791" s="130">
        <f t="shared" si="107"/>
        <v>2.7505791735137576E-15</v>
      </c>
      <c r="S791" s="130" t="str">
        <f t="shared" si="108"/>
        <v/>
      </c>
      <c r="T791" s="130" t="str">
        <f t="shared" si="109"/>
        <v/>
      </c>
      <c r="X791" s="134"/>
      <c r="Z791" s="149"/>
      <c r="AA791" s="149"/>
      <c r="AE791" s="151"/>
      <c r="AF791" s="150"/>
      <c r="AK791" s="134">
        <v>222</v>
      </c>
      <c r="AL791" s="130">
        <f t="shared" si="110"/>
        <v>-3.1120000000000001</v>
      </c>
      <c r="AM791" s="149">
        <f t="shared" si="111"/>
        <v>3.1472993810962671E-3</v>
      </c>
      <c r="AN791" s="149">
        <f t="shared" si="112"/>
        <v>9.2912249547306384E-4</v>
      </c>
      <c r="AO791" s="130">
        <f t="shared" si="117"/>
        <v>3.1472993810962671E-3</v>
      </c>
      <c r="AP791" s="130" t="str">
        <f t="shared" si="118"/>
        <v/>
      </c>
      <c r="AQ791" s="130" t="str">
        <f t="shared" si="113"/>
        <v/>
      </c>
      <c r="AR791" s="150">
        <f t="shared" si="114"/>
        <v>0</v>
      </c>
      <c r="AS791" s="150" t="str">
        <f t="shared" si="115"/>
        <v/>
      </c>
      <c r="AT791" s="150" t="str">
        <f t="shared" si="116"/>
        <v/>
      </c>
      <c r="AU791" s="150"/>
      <c r="AV791" s="150"/>
      <c r="AW791" s="150"/>
      <c r="AX791" s="150"/>
      <c r="AY791" s="150"/>
      <c r="AZ791" s="150"/>
      <c r="BA791" s="150"/>
      <c r="BB791" s="131"/>
      <c r="BC791" s="132"/>
      <c r="BD791" s="131"/>
      <c r="BE791" s="153"/>
      <c r="BF791" s="154"/>
      <c r="BG791" s="155"/>
      <c r="BH791" s="155"/>
      <c r="BI791" s="156"/>
      <c r="BJ791" s="156"/>
      <c r="BK791" s="133"/>
      <c r="BM791" s="134">
        <v>199</v>
      </c>
      <c r="BN791" s="157">
        <f t="shared" si="120"/>
        <v>1.2671999999999959</v>
      </c>
      <c r="BO791" s="158">
        <f t="shared" si="121"/>
        <v>0.98929644836647923</v>
      </c>
      <c r="BP791" s="159">
        <f t="shared" si="122"/>
        <v>1.6405391068108344E-4</v>
      </c>
      <c r="BQ791" s="160" t="str">
        <f t="shared" si="123"/>
        <v/>
      </c>
      <c r="BR791" s="160" t="str">
        <f t="shared" si="119"/>
        <v/>
      </c>
    </row>
    <row r="792" spans="11:70" ht="20.100000000000001" customHeight="1" x14ac:dyDescent="0.25">
      <c r="K792" s="134">
        <v>223</v>
      </c>
      <c r="L792" s="130">
        <f t="shared" si="101"/>
        <v>-294.77154444539985</v>
      </c>
      <c r="M792" s="149">
        <f t="shared" si="102"/>
        <v>3.3599756723012575E-5</v>
      </c>
      <c r="N792" s="149">
        <f t="shared" si="103"/>
        <v>9.4179034041274689E-4</v>
      </c>
      <c r="O792" s="130">
        <f t="shared" si="104"/>
        <v>3.3599756723012575E-5</v>
      </c>
      <c r="P792" s="130" t="str">
        <f t="shared" si="105"/>
        <v/>
      </c>
      <c r="Q792" s="130" t="str">
        <f t="shared" si="106"/>
        <v/>
      </c>
      <c r="R792" s="130">
        <f t="shared" si="107"/>
        <v>2.8342194455338855E-15</v>
      </c>
      <c r="S792" s="130" t="str">
        <f t="shared" si="108"/>
        <v/>
      </c>
      <c r="T792" s="130" t="str">
        <f t="shared" si="109"/>
        <v/>
      </c>
      <c r="X792" s="134"/>
      <c r="Z792" s="149"/>
      <c r="AA792" s="149"/>
      <c r="AE792" s="151"/>
      <c r="AF792" s="150"/>
      <c r="AK792" s="134">
        <v>223</v>
      </c>
      <c r="AL792" s="130">
        <f t="shared" si="110"/>
        <v>-3.1080000000000001</v>
      </c>
      <c r="AM792" s="149">
        <f t="shared" si="111"/>
        <v>3.1866963263295065E-3</v>
      </c>
      <c r="AN792" s="149">
        <f t="shared" si="112"/>
        <v>9.4179034041274494E-4</v>
      </c>
      <c r="AO792" s="130">
        <f t="shared" si="117"/>
        <v>3.1866963263295065E-3</v>
      </c>
      <c r="AP792" s="130" t="str">
        <f t="shared" si="118"/>
        <v/>
      </c>
      <c r="AQ792" s="130" t="str">
        <f t="shared" si="113"/>
        <v/>
      </c>
      <c r="AR792" s="150">
        <f t="shared" si="114"/>
        <v>0</v>
      </c>
      <c r="AS792" s="150" t="str">
        <f t="shared" si="115"/>
        <v/>
      </c>
      <c r="AT792" s="150" t="str">
        <f t="shared" si="116"/>
        <v/>
      </c>
      <c r="AU792" s="150"/>
      <c r="AV792" s="150"/>
      <c r="AW792" s="150"/>
      <c r="AX792" s="150"/>
      <c r="AY792" s="150"/>
      <c r="AZ792" s="150"/>
      <c r="BA792" s="150"/>
      <c r="BB792" s="131"/>
      <c r="BC792" s="132"/>
      <c r="BD792" s="131"/>
      <c r="BE792" s="153"/>
      <c r="BF792" s="154"/>
      <c r="BG792" s="155"/>
      <c r="BH792" s="155"/>
      <c r="BI792" s="156"/>
      <c r="BJ792" s="156"/>
      <c r="BK792" s="133"/>
      <c r="BM792" s="134">
        <v>200</v>
      </c>
      <c r="BN792" s="157">
        <f t="shared" si="120"/>
        <v>1.2735999999999958</v>
      </c>
      <c r="BO792" s="158">
        <f t="shared" si="121"/>
        <v>0.98913239445579815</v>
      </c>
      <c r="BP792" s="159">
        <f t="shared" si="122"/>
        <v>1.6559713070796178E-4</v>
      </c>
      <c r="BQ792" s="160" t="str">
        <f t="shared" si="123"/>
        <v/>
      </c>
      <c r="BR792" s="160" t="str">
        <f t="shared" si="119"/>
        <v/>
      </c>
    </row>
    <row r="793" spans="11:70" ht="20.100000000000001" customHeight="1" x14ac:dyDescent="0.25">
      <c r="K793" s="134">
        <v>224</v>
      </c>
      <c r="L793" s="130">
        <f t="shared" si="101"/>
        <v>-294.3921730883273</v>
      </c>
      <c r="M793" s="149">
        <f t="shared" si="102"/>
        <v>3.4019804031371973E-5</v>
      </c>
      <c r="N793" s="149">
        <f t="shared" si="103"/>
        <v>9.5461665479446836E-4</v>
      </c>
      <c r="O793" s="130">
        <f t="shared" si="104"/>
        <v>3.4019804031371973E-5</v>
      </c>
      <c r="P793" s="130" t="str">
        <f t="shared" si="105"/>
        <v/>
      </c>
      <c r="Q793" s="130" t="str">
        <f t="shared" si="106"/>
        <v/>
      </c>
      <c r="R793" s="130">
        <f t="shared" si="107"/>
        <v>2.9203563449552734E-15</v>
      </c>
      <c r="S793" s="130" t="str">
        <f t="shared" si="108"/>
        <v/>
      </c>
      <c r="T793" s="130" t="str">
        <f t="shared" si="109"/>
        <v/>
      </c>
      <c r="X793" s="134"/>
      <c r="Z793" s="149"/>
      <c r="AA793" s="149"/>
      <c r="AE793" s="151"/>
      <c r="AF793" s="150"/>
      <c r="AK793" s="134">
        <v>224</v>
      </c>
      <c r="AL793" s="130">
        <f t="shared" si="110"/>
        <v>-3.1040000000000001</v>
      </c>
      <c r="AM793" s="149">
        <f t="shared" si="111"/>
        <v>3.2265348056812601E-3</v>
      </c>
      <c r="AN793" s="149">
        <f t="shared" si="112"/>
        <v>9.5461665479446836E-4</v>
      </c>
      <c r="AO793" s="130">
        <f t="shared" si="117"/>
        <v>3.2265348056812601E-3</v>
      </c>
      <c r="AP793" s="130" t="str">
        <f t="shared" si="118"/>
        <v/>
      </c>
      <c r="AQ793" s="130" t="str">
        <f t="shared" si="113"/>
        <v/>
      </c>
      <c r="AR793" s="150">
        <f t="shared" si="114"/>
        <v>0</v>
      </c>
      <c r="AS793" s="150" t="str">
        <f t="shared" si="115"/>
        <v/>
      </c>
      <c r="AT793" s="150" t="str">
        <f t="shared" si="116"/>
        <v/>
      </c>
      <c r="AU793" s="150"/>
      <c r="AV793" s="150"/>
      <c r="AW793" s="150"/>
      <c r="AX793" s="150"/>
      <c r="AY793" s="150"/>
      <c r="AZ793" s="150"/>
      <c r="BA793" s="150"/>
      <c r="BB793" s="131"/>
      <c r="BC793" s="132"/>
      <c r="BD793" s="131"/>
      <c r="BE793" s="153"/>
      <c r="BF793" s="154"/>
      <c r="BG793" s="155"/>
      <c r="BH793" s="155"/>
      <c r="BI793" s="156"/>
      <c r="BJ793" s="156"/>
      <c r="BK793" s="133"/>
      <c r="BM793" s="134">
        <v>201</v>
      </c>
      <c r="BN793" s="157">
        <f t="shared" si="120"/>
        <v>1.2799999999999958</v>
      </c>
      <c r="BO793" s="158">
        <f t="shared" si="121"/>
        <v>0.98896679732509019</v>
      </c>
      <c r="BP793" s="159">
        <f t="shared" si="122"/>
        <v>1.6714436813236588E-4</v>
      </c>
      <c r="BQ793" s="160" t="str">
        <f t="shared" si="123"/>
        <v/>
      </c>
      <c r="BR793" s="160" t="str">
        <f t="shared" si="119"/>
        <v/>
      </c>
    </row>
    <row r="794" spans="11:70" ht="20.100000000000001" customHeight="1" x14ac:dyDescent="0.25">
      <c r="K794" s="134">
        <v>225</v>
      </c>
      <c r="L794" s="130">
        <f t="shared" si="101"/>
        <v>-294.01280173125468</v>
      </c>
      <c r="M794" s="149">
        <f t="shared" si="102"/>
        <v>3.4444551443295918E-5</v>
      </c>
      <c r="N794" s="149">
        <f t="shared" si="103"/>
        <v>9.676032132183561E-4</v>
      </c>
      <c r="O794" s="130">
        <f t="shared" si="104"/>
        <v>3.4444551443295918E-5</v>
      </c>
      <c r="P794" s="130" t="str">
        <f t="shared" si="105"/>
        <v/>
      </c>
      <c r="Q794" s="130" t="str">
        <f t="shared" si="106"/>
        <v/>
      </c>
      <c r="R794" s="130">
        <f t="shared" si="107"/>
        <v>3.0090629504190397E-15</v>
      </c>
      <c r="S794" s="130" t="str">
        <f t="shared" si="108"/>
        <v/>
      </c>
      <c r="T794" s="130" t="str">
        <f t="shared" si="109"/>
        <v/>
      </c>
      <c r="X794" s="134"/>
      <c r="Z794" s="149"/>
      <c r="AA794" s="149"/>
      <c r="AE794" s="151"/>
      <c r="AF794" s="150"/>
      <c r="AK794" s="134">
        <v>225</v>
      </c>
      <c r="AL794" s="130">
        <f t="shared" si="110"/>
        <v>-3.1</v>
      </c>
      <c r="AM794" s="149">
        <f t="shared" si="111"/>
        <v>3.2668190561999182E-3</v>
      </c>
      <c r="AN794" s="149">
        <f t="shared" si="112"/>
        <v>9.676032132183561E-4</v>
      </c>
      <c r="AO794" s="130">
        <f t="shared" si="117"/>
        <v>3.2668190561999182E-3</v>
      </c>
      <c r="AP794" s="130" t="str">
        <f t="shared" si="118"/>
        <v/>
      </c>
      <c r="AQ794" s="130" t="str">
        <f t="shared" si="113"/>
        <v/>
      </c>
      <c r="AR794" s="150">
        <f t="shared" si="114"/>
        <v>0</v>
      </c>
      <c r="AS794" s="150" t="str">
        <f t="shared" si="115"/>
        <v/>
      </c>
      <c r="AT794" s="150" t="str">
        <f t="shared" si="116"/>
        <v/>
      </c>
      <c r="AU794" s="150"/>
      <c r="AV794" s="150"/>
      <c r="AW794" s="150"/>
      <c r="AX794" s="150"/>
      <c r="AY794" s="150"/>
      <c r="AZ794" s="150"/>
      <c r="BA794" s="150"/>
      <c r="BB794" s="131"/>
      <c r="BC794" s="132"/>
      <c r="BD794" s="131"/>
      <c r="BE794" s="153"/>
      <c r="BF794" s="154"/>
      <c r="BG794" s="155"/>
      <c r="BH794" s="155"/>
      <c r="BI794" s="156"/>
      <c r="BJ794" s="156"/>
      <c r="BK794" s="133"/>
      <c r="BM794" s="134">
        <v>202</v>
      </c>
      <c r="BN794" s="157">
        <f t="shared" si="120"/>
        <v>1.2863999999999958</v>
      </c>
      <c r="BO794" s="158">
        <f t="shared" si="121"/>
        <v>0.98879965295695782</v>
      </c>
      <c r="BP794" s="159">
        <f t="shared" si="122"/>
        <v>1.6869557064902452E-4</v>
      </c>
      <c r="BQ794" s="160" t="str">
        <f t="shared" si="123"/>
        <v/>
      </c>
      <c r="BR794" s="160" t="str">
        <f t="shared" si="119"/>
        <v/>
      </c>
    </row>
    <row r="795" spans="11:70" ht="20.100000000000001" customHeight="1" x14ac:dyDescent="0.25">
      <c r="K795" s="134">
        <v>226</v>
      </c>
      <c r="L795" s="130">
        <f t="shared" si="101"/>
        <v>-293.63343037418213</v>
      </c>
      <c r="M795" s="149">
        <f t="shared" si="102"/>
        <v>3.4874043964323357E-5</v>
      </c>
      <c r="N795" s="149">
        <f t="shared" si="103"/>
        <v>9.807518072954941E-4</v>
      </c>
      <c r="O795" s="130">
        <f t="shared" si="104"/>
        <v>3.4874043964323357E-5</v>
      </c>
      <c r="P795" s="130" t="str">
        <f t="shared" si="105"/>
        <v/>
      </c>
      <c r="Q795" s="130" t="str">
        <f t="shared" si="106"/>
        <v/>
      </c>
      <c r="R795" s="130">
        <f t="shared" si="107"/>
        <v>3.1004144357338168E-15</v>
      </c>
      <c r="S795" s="130" t="str">
        <f t="shared" si="108"/>
        <v/>
      </c>
      <c r="T795" s="130" t="str">
        <f t="shared" si="109"/>
        <v/>
      </c>
      <c r="X795" s="134"/>
      <c r="Z795" s="149"/>
      <c r="AA795" s="149"/>
      <c r="AE795" s="151"/>
      <c r="AF795" s="150"/>
      <c r="AK795" s="134">
        <v>226</v>
      </c>
      <c r="AL795" s="130">
        <f t="shared" si="110"/>
        <v>-3.0960000000000001</v>
      </c>
      <c r="AM795" s="149">
        <f t="shared" si="111"/>
        <v>3.3075533463386006E-3</v>
      </c>
      <c r="AN795" s="149">
        <f t="shared" si="112"/>
        <v>9.807518072954941E-4</v>
      </c>
      <c r="AO795" s="130">
        <f t="shared" si="117"/>
        <v>3.3075533463386006E-3</v>
      </c>
      <c r="AP795" s="130" t="str">
        <f t="shared" si="118"/>
        <v/>
      </c>
      <c r="AQ795" s="130" t="str">
        <f t="shared" si="113"/>
        <v/>
      </c>
      <c r="AR795" s="150">
        <f t="shared" si="114"/>
        <v>0</v>
      </c>
      <c r="AS795" s="150" t="str">
        <f t="shared" si="115"/>
        <v/>
      </c>
      <c r="AT795" s="150" t="str">
        <f t="shared" si="116"/>
        <v/>
      </c>
      <c r="AU795" s="150"/>
      <c r="AV795" s="150"/>
      <c r="AW795" s="150"/>
      <c r="AX795" s="150"/>
      <c r="AY795" s="150"/>
      <c r="AZ795" s="150"/>
      <c r="BA795" s="150"/>
      <c r="BB795" s="131"/>
      <c r="BC795" s="132"/>
      <c r="BD795" s="131"/>
      <c r="BE795" s="153"/>
      <c r="BF795" s="154"/>
      <c r="BG795" s="155"/>
      <c r="BH795" s="155"/>
      <c r="BI795" s="156"/>
      <c r="BJ795" s="156"/>
      <c r="BK795" s="133"/>
      <c r="BM795" s="134">
        <v>203</v>
      </c>
      <c r="BN795" s="157">
        <f t="shared" si="120"/>
        <v>1.2927999999999957</v>
      </c>
      <c r="BO795" s="158">
        <f t="shared" si="121"/>
        <v>0.9886309573863088</v>
      </c>
      <c r="BP795" s="159">
        <f t="shared" si="122"/>
        <v>1.7025068606069116E-4</v>
      </c>
      <c r="BQ795" s="160" t="str">
        <f t="shared" si="123"/>
        <v/>
      </c>
      <c r="BR795" s="160" t="str">
        <f t="shared" si="119"/>
        <v/>
      </c>
    </row>
    <row r="796" spans="11:70" ht="20.100000000000001" customHeight="1" x14ac:dyDescent="0.25">
      <c r="K796" s="134">
        <v>227</v>
      </c>
      <c r="L796" s="130">
        <f t="shared" si="101"/>
        <v>-293.25405901710951</v>
      </c>
      <c r="M796" s="149">
        <f t="shared" si="102"/>
        <v>3.5308326932353322E-5</v>
      </c>
      <c r="N796" s="149">
        <f t="shared" si="103"/>
        <v>9.9406424577378459E-4</v>
      </c>
      <c r="O796" s="130">
        <f t="shared" si="104"/>
        <v>3.5308326932353322E-5</v>
      </c>
      <c r="P796" s="130" t="str">
        <f t="shared" si="105"/>
        <v/>
      </c>
      <c r="Q796" s="130" t="str">
        <f t="shared" si="106"/>
        <v/>
      </c>
      <c r="R796" s="130">
        <f t="shared" si="107"/>
        <v>3.194488128632747E-15</v>
      </c>
      <c r="S796" s="130" t="str">
        <f t="shared" si="108"/>
        <v/>
      </c>
      <c r="T796" s="130" t="str">
        <f t="shared" si="109"/>
        <v/>
      </c>
      <c r="X796" s="134"/>
      <c r="Z796" s="149"/>
      <c r="AA796" s="149"/>
      <c r="AE796" s="151"/>
      <c r="AF796" s="150"/>
      <c r="AK796" s="134">
        <v>227</v>
      </c>
      <c r="AL796" s="130">
        <f t="shared" si="110"/>
        <v>-3.0920000000000001</v>
      </c>
      <c r="AM796" s="149">
        <f t="shared" si="111"/>
        <v>3.3487419760723602E-3</v>
      </c>
      <c r="AN796" s="149">
        <f t="shared" si="112"/>
        <v>9.9406424577378459E-4</v>
      </c>
      <c r="AO796" s="130">
        <f t="shared" si="117"/>
        <v>3.3487419760723602E-3</v>
      </c>
      <c r="AP796" s="130" t="str">
        <f t="shared" si="118"/>
        <v/>
      </c>
      <c r="AQ796" s="130" t="str">
        <f t="shared" si="113"/>
        <v/>
      </c>
      <c r="AR796" s="150">
        <f t="shared" si="114"/>
        <v>0</v>
      </c>
      <c r="AS796" s="150" t="str">
        <f t="shared" si="115"/>
        <v/>
      </c>
      <c r="AT796" s="150" t="str">
        <f t="shared" si="116"/>
        <v/>
      </c>
      <c r="AU796" s="150"/>
      <c r="AV796" s="150"/>
      <c r="AW796" s="150"/>
      <c r="AX796" s="150"/>
      <c r="AY796" s="150"/>
      <c r="AZ796" s="150"/>
      <c r="BA796" s="150"/>
      <c r="BB796" s="131"/>
      <c r="BC796" s="132"/>
      <c r="BD796" s="131"/>
      <c r="BE796" s="153"/>
      <c r="BF796" s="154"/>
      <c r="BG796" s="155"/>
      <c r="BH796" s="155"/>
      <c r="BI796" s="156"/>
      <c r="BJ796" s="156"/>
      <c r="BK796" s="133"/>
      <c r="BM796" s="134">
        <v>204</v>
      </c>
      <c r="BN796" s="157">
        <f t="shared" si="120"/>
        <v>1.2991999999999957</v>
      </c>
      <c r="BO796" s="158">
        <f t="shared" si="121"/>
        <v>0.9884607067002481</v>
      </c>
      <c r="BP796" s="159">
        <f t="shared" si="122"/>
        <v>1.718096622792542E-4</v>
      </c>
      <c r="BQ796" s="160" t="str">
        <f t="shared" si="123"/>
        <v/>
      </c>
      <c r="BR796" s="160" t="str">
        <f t="shared" si="119"/>
        <v/>
      </c>
    </row>
    <row r="797" spans="11:70" ht="20.100000000000001" customHeight="1" x14ac:dyDescent="0.25">
      <c r="K797" s="134">
        <v>228</v>
      </c>
      <c r="L797" s="130">
        <f t="shared" si="101"/>
        <v>-292.87468766003695</v>
      </c>
      <c r="M797" s="149">
        <f t="shared" si="102"/>
        <v>3.5747446018868813E-5</v>
      </c>
      <c r="N797" s="149">
        <f t="shared" si="103"/>
        <v>1.0075423546642714E-3</v>
      </c>
      <c r="O797" s="130">
        <f t="shared" si="104"/>
        <v>3.5747446018868813E-5</v>
      </c>
      <c r="P797" s="130" t="str">
        <f t="shared" si="105"/>
        <v/>
      </c>
      <c r="Q797" s="130" t="str">
        <f t="shared" si="106"/>
        <v/>
      </c>
      <c r="R797" s="130">
        <f t="shared" si="107"/>
        <v>3.2913635711401301E-15</v>
      </c>
      <c r="S797" s="130" t="str">
        <f t="shared" si="108"/>
        <v/>
      </c>
      <c r="T797" s="130" t="str">
        <f t="shared" si="109"/>
        <v/>
      </c>
      <c r="X797" s="134"/>
      <c r="Z797" s="149"/>
      <c r="AA797" s="149"/>
      <c r="AE797" s="151"/>
      <c r="AF797" s="150"/>
      <c r="AK797" s="134">
        <v>228</v>
      </c>
      <c r="AL797" s="130">
        <f t="shared" si="110"/>
        <v>-3.0880000000000001</v>
      </c>
      <c r="AM797" s="149">
        <f t="shared" si="111"/>
        <v>3.3903892770143253E-3</v>
      </c>
      <c r="AN797" s="149">
        <f t="shared" si="112"/>
        <v>1.0075423546642714E-3</v>
      </c>
      <c r="AO797" s="130">
        <f t="shared" si="117"/>
        <v>3.3903892770143253E-3</v>
      </c>
      <c r="AP797" s="130" t="str">
        <f t="shared" si="118"/>
        <v/>
      </c>
      <c r="AQ797" s="130" t="str">
        <f t="shared" si="113"/>
        <v/>
      </c>
      <c r="AR797" s="150">
        <f t="shared" si="114"/>
        <v>0</v>
      </c>
      <c r="AS797" s="150" t="str">
        <f t="shared" si="115"/>
        <v/>
      </c>
      <c r="AT797" s="150" t="str">
        <f t="shared" si="116"/>
        <v/>
      </c>
      <c r="AU797" s="150"/>
      <c r="AV797" s="150"/>
      <c r="AW797" s="150"/>
      <c r="AX797" s="150"/>
      <c r="AY797" s="150"/>
      <c r="AZ797" s="150"/>
      <c r="BA797" s="150"/>
      <c r="BB797" s="131"/>
      <c r="BC797" s="132"/>
      <c r="BD797" s="131"/>
      <c r="BE797" s="153"/>
      <c r="BF797" s="154"/>
      <c r="BG797" s="155"/>
      <c r="BH797" s="155"/>
      <c r="BI797" s="156"/>
      <c r="BJ797" s="156"/>
      <c r="BK797" s="133"/>
      <c r="BM797" s="134">
        <v>205</v>
      </c>
      <c r="BN797" s="157">
        <f t="shared" si="120"/>
        <v>1.3055999999999957</v>
      </c>
      <c r="BO797" s="158">
        <f t="shared" si="121"/>
        <v>0.98828889703796885</v>
      </c>
      <c r="BP797" s="159">
        <f t="shared" si="122"/>
        <v>1.7337244732895662E-4</v>
      </c>
      <c r="BQ797" s="160" t="str">
        <f t="shared" si="123"/>
        <v/>
      </c>
      <c r="BR797" s="160" t="str">
        <f t="shared" si="119"/>
        <v/>
      </c>
    </row>
    <row r="798" spans="11:70" ht="20.100000000000001" customHeight="1" x14ac:dyDescent="0.25">
      <c r="K798" s="134">
        <v>229</v>
      </c>
      <c r="L798" s="130">
        <f t="shared" si="101"/>
        <v>-292.49531630296434</v>
      </c>
      <c r="M798" s="149">
        <f t="shared" si="102"/>
        <v>3.6191447230150286E-5</v>
      </c>
      <c r="N798" s="149">
        <f t="shared" si="103"/>
        <v>1.0211879773679162E-3</v>
      </c>
      <c r="O798" s="130">
        <f t="shared" si="104"/>
        <v>3.6191447230150286E-5</v>
      </c>
      <c r="P798" s="130" t="str">
        <f t="shared" si="105"/>
        <v/>
      </c>
      <c r="Q798" s="130" t="str">
        <f t="shared" si="106"/>
        <v/>
      </c>
      <c r="R798" s="130">
        <f t="shared" si="107"/>
        <v>3.3911225815902317E-15</v>
      </c>
      <c r="S798" s="130" t="str">
        <f t="shared" si="108"/>
        <v/>
      </c>
      <c r="T798" s="130" t="str">
        <f t="shared" si="109"/>
        <v/>
      </c>
      <c r="X798" s="134"/>
      <c r="Z798" s="149"/>
      <c r="AA798" s="149"/>
      <c r="AE798" s="151"/>
      <c r="AF798" s="150"/>
      <c r="AK798" s="134">
        <v>229</v>
      </c>
      <c r="AL798" s="130">
        <f t="shared" si="110"/>
        <v>-3.0840000000000001</v>
      </c>
      <c r="AM798" s="149">
        <f t="shared" si="111"/>
        <v>3.432499612530756E-3</v>
      </c>
      <c r="AN798" s="149">
        <f t="shared" si="112"/>
        <v>1.0211879773679162E-3</v>
      </c>
      <c r="AO798" s="130">
        <f t="shared" si="117"/>
        <v>3.432499612530756E-3</v>
      </c>
      <c r="AP798" s="130" t="str">
        <f t="shared" si="118"/>
        <v/>
      </c>
      <c r="AQ798" s="130" t="str">
        <f t="shared" si="113"/>
        <v/>
      </c>
      <c r="AR798" s="150">
        <f t="shared" si="114"/>
        <v>0</v>
      </c>
      <c r="AS798" s="150" t="str">
        <f t="shared" si="115"/>
        <v/>
      </c>
      <c r="AT798" s="150" t="str">
        <f t="shared" si="116"/>
        <v/>
      </c>
      <c r="AU798" s="150"/>
      <c r="AV798" s="150"/>
      <c r="AW798" s="150"/>
      <c r="AX798" s="150"/>
      <c r="AY798" s="150"/>
      <c r="AZ798" s="150"/>
      <c r="BA798" s="150"/>
      <c r="BB798" s="131"/>
      <c r="BC798" s="132"/>
      <c r="BD798" s="131"/>
      <c r="BE798" s="153"/>
      <c r="BF798" s="154"/>
      <c r="BG798" s="155"/>
      <c r="BH798" s="155"/>
      <c r="BI798" s="156"/>
      <c r="BJ798" s="156"/>
      <c r="BK798" s="133"/>
      <c r="BM798" s="134">
        <v>206</v>
      </c>
      <c r="BN798" s="157">
        <f t="shared" si="120"/>
        <v>1.3119999999999956</v>
      </c>
      <c r="BO798" s="158">
        <f t="shared" si="121"/>
        <v>0.98811552459063989</v>
      </c>
      <c r="BP798" s="159">
        <f t="shared" si="122"/>
        <v>1.7493898934828334E-4</v>
      </c>
      <c r="BQ798" s="160" t="str">
        <f t="shared" si="123"/>
        <v/>
      </c>
      <c r="BR798" s="160" t="str">
        <f t="shared" si="119"/>
        <v/>
      </c>
    </row>
    <row r="799" spans="11:70" ht="20.100000000000001" customHeight="1" x14ac:dyDescent="0.25">
      <c r="K799" s="134">
        <v>230</v>
      </c>
      <c r="L799" s="130">
        <f t="shared" si="101"/>
        <v>-292.11594494589178</v>
      </c>
      <c r="M799" s="149">
        <f t="shared" si="102"/>
        <v>3.6640376908476375E-5</v>
      </c>
      <c r="N799" s="149">
        <f t="shared" si="103"/>
        <v>1.0350029748028415E-3</v>
      </c>
      <c r="O799" s="130">
        <f t="shared" si="104"/>
        <v>3.6640376908476375E-5</v>
      </c>
      <c r="P799" s="130" t="str">
        <f t="shared" si="105"/>
        <v/>
      </c>
      <c r="Q799" s="130" t="str">
        <f t="shared" si="106"/>
        <v/>
      </c>
      <c r="R799" s="130">
        <f t="shared" si="107"/>
        <v>3.4938493183424734E-15</v>
      </c>
      <c r="S799" s="130" t="str">
        <f t="shared" si="108"/>
        <v/>
      </c>
      <c r="T799" s="130" t="str">
        <f t="shared" si="109"/>
        <v/>
      </c>
      <c r="X799" s="134"/>
      <c r="Z799" s="149"/>
      <c r="AA799" s="149"/>
      <c r="AE799" s="151"/>
      <c r="AF799" s="150"/>
      <c r="AK799" s="134">
        <v>230</v>
      </c>
      <c r="AL799" s="130">
        <f t="shared" si="110"/>
        <v>-3.08</v>
      </c>
      <c r="AM799" s="149">
        <f t="shared" si="111"/>
        <v>3.4750773778549375E-3</v>
      </c>
      <c r="AN799" s="149">
        <f t="shared" si="112"/>
        <v>1.0350029748028415E-3</v>
      </c>
      <c r="AO799" s="130">
        <f t="shared" si="117"/>
        <v>3.4750773778549375E-3</v>
      </c>
      <c r="AP799" s="130" t="str">
        <f t="shared" si="118"/>
        <v/>
      </c>
      <c r="AQ799" s="130" t="str">
        <f t="shared" si="113"/>
        <v/>
      </c>
      <c r="AR799" s="150">
        <f t="shared" si="114"/>
        <v>0</v>
      </c>
      <c r="AS799" s="150" t="str">
        <f t="shared" si="115"/>
        <v/>
      </c>
      <c r="AT799" s="150" t="str">
        <f t="shared" si="116"/>
        <v/>
      </c>
      <c r="AU799" s="150"/>
      <c r="AV799" s="150"/>
      <c r="AW799" s="150"/>
      <c r="AX799" s="150"/>
      <c r="AY799" s="150"/>
      <c r="AZ799" s="150"/>
      <c r="BA799" s="150"/>
      <c r="BB799" s="131"/>
      <c r="BC799" s="132"/>
      <c r="BD799" s="131"/>
      <c r="BE799" s="153"/>
      <c r="BF799" s="154"/>
      <c r="BG799" s="155"/>
      <c r="BH799" s="155"/>
      <c r="BI799" s="156"/>
      <c r="BJ799" s="156"/>
      <c r="BK799" s="133"/>
      <c r="BM799" s="134">
        <v>207</v>
      </c>
      <c r="BN799" s="157">
        <f t="shared" si="120"/>
        <v>1.3183999999999956</v>
      </c>
      <c r="BO799" s="158">
        <f t="shared" si="121"/>
        <v>0.98794058560129161</v>
      </c>
      <c r="BP799" s="159">
        <f t="shared" si="122"/>
        <v>1.7650923659118245E-4</v>
      </c>
      <c r="BQ799" s="160" t="str">
        <f t="shared" si="123"/>
        <v/>
      </c>
      <c r="BR799" s="160" t="str">
        <f t="shared" si="119"/>
        <v/>
      </c>
    </row>
    <row r="800" spans="11:70" ht="20.100000000000001" customHeight="1" x14ac:dyDescent="0.25">
      <c r="K800" s="134">
        <v>231</v>
      </c>
      <c r="L800" s="130">
        <f t="shared" si="101"/>
        <v>-291.73657358881917</v>
      </c>
      <c r="M800" s="149">
        <f t="shared" si="102"/>
        <v>3.7094281733313119E-5</v>
      </c>
      <c r="N800" s="149">
        <f t="shared" si="103"/>
        <v>1.0489892255320227E-3</v>
      </c>
      <c r="O800" s="130">
        <f t="shared" si="104"/>
        <v>3.7094281733313119E-5</v>
      </c>
      <c r="P800" s="130" t="str">
        <f t="shared" si="105"/>
        <v/>
      </c>
      <c r="Q800" s="130" t="str">
        <f t="shared" si="106"/>
        <v/>
      </c>
      <c r="R800" s="130">
        <f t="shared" si="107"/>
        <v>3.5996303452385504E-15</v>
      </c>
      <c r="S800" s="130" t="str">
        <f t="shared" si="108"/>
        <v/>
      </c>
      <c r="T800" s="130" t="str">
        <f t="shared" si="109"/>
        <v/>
      </c>
      <c r="X800" s="134"/>
      <c r="Z800" s="149"/>
      <c r="AA800" s="149"/>
      <c r="AE800" s="151"/>
      <c r="AF800" s="150"/>
      <c r="AK800" s="134">
        <v>231</v>
      </c>
      <c r="AL800" s="130">
        <f t="shared" si="110"/>
        <v>-3.0760000000000001</v>
      </c>
      <c r="AM800" s="149">
        <f t="shared" si="111"/>
        <v>3.5181270001999657E-3</v>
      </c>
      <c r="AN800" s="149">
        <f t="shared" si="112"/>
        <v>1.0489892255320227E-3</v>
      </c>
      <c r="AO800" s="130">
        <f t="shared" si="117"/>
        <v>3.5181270001999657E-3</v>
      </c>
      <c r="AP800" s="130" t="str">
        <f t="shared" si="118"/>
        <v/>
      </c>
      <c r="AQ800" s="130" t="str">
        <f t="shared" si="113"/>
        <v/>
      </c>
      <c r="AR800" s="150">
        <f t="shared" si="114"/>
        <v>0</v>
      </c>
      <c r="AS800" s="150" t="str">
        <f t="shared" si="115"/>
        <v/>
      </c>
      <c r="AT800" s="150" t="str">
        <f t="shared" si="116"/>
        <v/>
      </c>
      <c r="AU800" s="150"/>
      <c r="AV800" s="150"/>
      <c r="AW800" s="150"/>
      <c r="AX800" s="150"/>
      <c r="AY800" s="150"/>
      <c r="AZ800" s="150"/>
      <c r="BA800" s="150"/>
      <c r="BB800" s="131"/>
      <c r="BC800" s="132"/>
      <c r="BD800" s="131"/>
      <c r="BE800" s="153"/>
      <c r="BF800" s="154"/>
      <c r="BG800" s="155"/>
      <c r="BH800" s="155"/>
      <c r="BI800" s="156"/>
      <c r="BJ800" s="156"/>
      <c r="BK800" s="133"/>
      <c r="BM800" s="134">
        <v>208</v>
      </c>
      <c r="BN800" s="157">
        <f t="shared" si="120"/>
        <v>1.3247999999999955</v>
      </c>
      <c r="BO800" s="158">
        <f t="shared" si="121"/>
        <v>0.98776407636470043</v>
      </c>
      <c r="BP800" s="159">
        <f t="shared" si="122"/>
        <v>1.7808313743006288E-4</v>
      </c>
      <c r="BQ800" s="160" t="str">
        <f t="shared" si="123"/>
        <v/>
      </c>
      <c r="BR800" s="160" t="str">
        <f t="shared" si="119"/>
        <v/>
      </c>
    </row>
    <row r="801" spans="11:70" ht="20.100000000000001" customHeight="1" x14ac:dyDescent="0.25">
      <c r="K801" s="134">
        <v>232</v>
      </c>
      <c r="L801" s="130">
        <f t="shared" si="101"/>
        <v>-291.35720223174661</v>
      </c>
      <c r="M801" s="149">
        <f t="shared" si="102"/>
        <v>3.7553208722490542E-5</v>
      </c>
      <c r="N801" s="149">
        <f t="shared" si="103"/>
        <v>1.0631486258914427E-3</v>
      </c>
      <c r="O801" s="130">
        <f t="shared" si="104"/>
        <v>3.7553208722490542E-5</v>
      </c>
      <c r="P801" s="130" t="str">
        <f t="shared" si="105"/>
        <v/>
      </c>
      <c r="Q801" s="130" t="str">
        <f t="shared" si="106"/>
        <v/>
      </c>
      <c r="R801" s="130">
        <f t="shared" si="107"/>
        <v>3.7085546988470836E-15</v>
      </c>
      <c r="S801" s="130" t="str">
        <f t="shared" si="108"/>
        <v/>
      </c>
      <c r="T801" s="130" t="str">
        <f t="shared" si="109"/>
        <v/>
      </c>
      <c r="X801" s="134"/>
      <c r="Z801" s="149"/>
      <c r="AA801" s="149"/>
      <c r="AE801" s="151"/>
      <c r="AF801" s="150"/>
      <c r="AK801" s="134">
        <v>232</v>
      </c>
      <c r="AL801" s="130">
        <f t="shared" si="110"/>
        <v>-3.0720000000000001</v>
      </c>
      <c r="AM801" s="149">
        <f t="shared" si="111"/>
        <v>3.5616529388703346E-3</v>
      </c>
      <c r="AN801" s="149">
        <f t="shared" si="112"/>
        <v>1.0631486258914427E-3</v>
      </c>
      <c r="AO801" s="130">
        <f t="shared" si="117"/>
        <v>3.5616529388703346E-3</v>
      </c>
      <c r="AP801" s="130" t="str">
        <f t="shared" si="118"/>
        <v/>
      </c>
      <c r="AQ801" s="130" t="str">
        <f t="shared" si="113"/>
        <v/>
      </c>
      <c r="AR801" s="150">
        <f t="shared" si="114"/>
        <v>0</v>
      </c>
      <c r="AS801" s="150" t="str">
        <f t="shared" si="115"/>
        <v/>
      </c>
      <c r="AT801" s="150" t="str">
        <f t="shared" si="116"/>
        <v/>
      </c>
      <c r="AU801" s="150"/>
      <c r="AV801" s="150"/>
      <c r="AW801" s="150"/>
      <c r="AX801" s="150"/>
      <c r="AY801" s="150"/>
      <c r="AZ801" s="150"/>
      <c r="BA801" s="150"/>
      <c r="BB801" s="131"/>
      <c r="BC801" s="132"/>
      <c r="BD801" s="131"/>
      <c r="BE801" s="153"/>
      <c r="BF801" s="154"/>
      <c r="BG801" s="155"/>
      <c r="BH801" s="155"/>
      <c r="BI801" s="156"/>
      <c r="BJ801" s="156"/>
      <c r="BK801" s="133"/>
      <c r="BM801" s="134">
        <v>209</v>
      </c>
      <c r="BN801" s="157">
        <f t="shared" si="120"/>
        <v>1.3311999999999955</v>
      </c>
      <c r="BO801" s="158">
        <f t="shared" si="121"/>
        <v>0.98758599322727036</v>
      </c>
      <c r="BP801" s="159">
        <f t="shared" si="122"/>
        <v>1.7966064035734863E-4</v>
      </c>
      <c r="BQ801" s="160" t="str">
        <f t="shared" si="123"/>
        <v/>
      </c>
      <c r="BR801" s="160" t="str">
        <f t="shared" si="119"/>
        <v/>
      </c>
    </row>
    <row r="802" spans="11:70" ht="20.100000000000001" customHeight="1" x14ac:dyDescent="0.25">
      <c r="K802" s="134">
        <v>233</v>
      </c>
      <c r="L802" s="130">
        <f t="shared" si="101"/>
        <v>-290.977830874674</v>
      </c>
      <c r="M802" s="149">
        <f t="shared" si="102"/>
        <v>3.8017205233366528E-5</v>
      </c>
      <c r="N802" s="149">
        <f t="shared" si="103"/>
        <v>1.0774830901186597E-3</v>
      </c>
      <c r="O802" s="130">
        <f t="shared" si="104"/>
        <v>3.8017205233366528E-5</v>
      </c>
      <c r="P802" s="130" t="str">
        <f t="shared" si="105"/>
        <v/>
      </c>
      <c r="Q802" s="130" t="str">
        <f t="shared" si="106"/>
        <v/>
      </c>
      <c r="R802" s="130">
        <f t="shared" si="107"/>
        <v>3.8207139575445835E-15</v>
      </c>
      <c r="S802" s="130" t="str">
        <f t="shared" si="108"/>
        <v/>
      </c>
      <c r="T802" s="130" t="str">
        <f t="shared" si="109"/>
        <v/>
      </c>
      <c r="X802" s="134"/>
      <c r="Z802" s="149"/>
      <c r="AA802" s="149"/>
      <c r="AE802" s="151"/>
      <c r="AF802" s="150"/>
      <c r="AK802" s="134">
        <v>233</v>
      </c>
      <c r="AL802" s="130">
        <f t="shared" si="110"/>
        <v>-3.0680000000000001</v>
      </c>
      <c r="AM802" s="149">
        <f t="shared" si="111"/>
        <v>3.6056596853723268E-3</v>
      </c>
      <c r="AN802" s="149">
        <f t="shared" si="112"/>
        <v>1.0774830901186597E-3</v>
      </c>
      <c r="AO802" s="130">
        <f t="shared" si="117"/>
        <v>3.6056596853723268E-3</v>
      </c>
      <c r="AP802" s="130" t="str">
        <f t="shared" si="118"/>
        <v/>
      </c>
      <c r="AQ802" s="130" t="str">
        <f t="shared" si="113"/>
        <v/>
      </c>
      <c r="AR802" s="150">
        <f t="shared" si="114"/>
        <v>0</v>
      </c>
      <c r="AS802" s="150" t="str">
        <f t="shared" si="115"/>
        <v/>
      </c>
      <c r="AT802" s="150" t="str">
        <f t="shared" si="116"/>
        <v/>
      </c>
      <c r="AU802" s="150"/>
      <c r="AV802" s="150"/>
      <c r="AW802" s="150"/>
      <c r="AX802" s="150"/>
      <c r="AY802" s="150"/>
      <c r="AZ802" s="150"/>
      <c r="BA802" s="150"/>
      <c r="BB802" s="131"/>
      <c r="BC802" s="132"/>
      <c r="BD802" s="131"/>
      <c r="BE802" s="153"/>
      <c r="BF802" s="154"/>
      <c r="BG802" s="155"/>
      <c r="BH802" s="155"/>
      <c r="BI802" s="156"/>
      <c r="BJ802" s="156"/>
      <c r="BK802" s="133"/>
      <c r="BM802" s="134">
        <v>210</v>
      </c>
      <c r="BN802" s="157">
        <f t="shared" si="120"/>
        <v>1.3375999999999955</v>
      </c>
      <c r="BO802" s="158">
        <f t="shared" si="121"/>
        <v>0.98740633258691302</v>
      </c>
      <c r="BP802" s="159">
        <f t="shared" si="122"/>
        <v>1.8124169398736623E-4</v>
      </c>
      <c r="BQ802" s="160" t="str">
        <f t="shared" si="123"/>
        <v/>
      </c>
      <c r="BR802" s="160" t="str">
        <f t="shared" si="119"/>
        <v/>
      </c>
    </row>
    <row r="803" spans="11:70" ht="20.100000000000001" customHeight="1" x14ac:dyDescent="0.25">
      <c r="K803" s="134">
        <v>234</v>
      </c>
      <c r="L803" s="130">
        <f t="shared" si="101"/>
        <v>-290.59845951760144</v>
      </c>
      <c r="M803" s="149">
        <f t="shared" si="102"/>
        <v>3.8486318963977955E-5</v>
      </c>
      <c r="N803" s="149">
        <f t="shared" si="103"/>
        <v>1.0919945504818463E-3</v>
      </c>
      <c r="O803" s="130">
        <f t="shared" si="104"/>
        <v>3.8486318963977955E-5</v>
      </c>
      <c r="P803" s="130" t="str">
        <f t="shared" si="105"/>
        <v/>
      </c>
      <c r="Q803" s="130" t="str">
        <f t="shared" si="106"/>
        <v/>
      </c>
      <c r="R803" s="130">
        <f t="shared" si="107"/>
        <v>3.9362023124804823E-15</v>
      </c>
      <c r="S803" s="130" t="str">
        <f t="shared" si="108"/>
        <v/>
      </c>
      <c r="T803" s="130" t="str">
        <f t="shared" si="109"/>
        <v/>
      </c>
      <c r="X803" s="134"/>
      <c r="Z803" s="149"/>
      <c r="AA803" s="149"/>
      <c r="AE803" s="151"/>
      <c r="AF803" s="150"/>
      <c r="AK803" s="134">
        <v>234</v>
      </c>
      <c r="AL803" s="130">
        <f t="shared" si="110"/>
        <v>-3.0640000000000001</v>
      </c>
      <c r="AM803" s="149">
        <f t="shared" si="111"/>
        <v>3.6501517635231869E-3</v>
      </c>
      <c r="AN803" s="149">
        <f t="shared" si="112"/>
        <v>1.0919945504818463E-3</v>
      </c>
      <c r="AO803" s="130">
        <f t="shared" si="117"/>
        <v>3.6501517635231869E-3</v>
      </c>
      <c r="AP803" s="130" t="str">
        <f t="shared" si="118"/>
        <v/>
      </c>
      <c r="AQ803" s="130" t="str">
        <f t="shared" si="113"/>
        <v/>
      </c>
      <c r="AR803" s="150">
        <f t="shared" si="114"/>
        <v>0</v>
      </c>
      <c r="AS803" s="150" t="str">
        <f t="shared" si="115"/>
        <v/>
      </c>
      <c r="AT803" s="150" t="str">
        <f t="shared" si="116"/>
        <v/>
      </c>
      <c r="AU803" s="150"/>
      <c r="AV803" s="150"/>
      <c r="AW803" s="150"/>
      <c r="AX803" s="150"/>
      <c r="AY803" s="150"/>
      <c r="AZ803" s="150"/>
      <c r="BA803" s="150"/>
      <c r="BB803" s="131"/>
      <c r="BC803" s="132"/>
      <c r="BD803" s="131"/>
      <c r="BE803" s="153"/>
      <c r="BF803" s="154"/>
      <c r="BG803" s="155"/>
      <c r="BH803" s="155"/>
      <c r="BI803" s="156"/>
      <c r="BJ803" s="156"/>
      <c r="BK803" s="133"/>
      <c r="BM803" s="134">
        <v>211</v>
      </c>
      <c r="BN803" s="157">
        <f t="shared" si="120"/>
        <v>1.3439999999999954</v>
      </c>
      <c r="BO803" s="158">
        <f t="shared" si="121"/>
        <v>0.98722509089292565</v>
      </c>
      <c r="BP803" s="159">
        <f t="shared" si="122"/>
        <v>1.8282624705823203E-4</v>
      </c>
      <c r="BQ803" s="160" t="str">
        <f t="shared" si="123"/>
        <v/>
      </c>
      <c r="BR803" s="160" t="str">
        <f t="shared" si="119"/>
        <v/>
      </c>
    </row>
    <row r="804" spans="11:70" ht="20.100000000000001" customHeight="1" x14ac:dyDescent="0.25">
      <c r="K804" s="134">
        <v>235</v>
      </c>
      <c r="L804" s="130">
        <f t="shared" si="101"/>
        <v>-290.21908816052883</v>
      </c>
      <c r="M804" s="149">
        <f t="shared" si="102"/>
        <v>3.8960597954178488E-5</v>
      </c>
      <c r="N804" s="149">
        <f t="shared" si="103"/>
        <v>1.1066849574092469E-3</v>
      </c>
      <c r="O804" s="130">
        <f t="shared" si="104"/>
        <v>3.8960597954178488E-5</v>
      </c>
      <c r="P804" s="130" t="str">
        <f t="shared" si="105"/>
        <v/>
      </c>
      <c r="Q804" s="130" t="str">
        <f t="shared" si="106"/>
        <v/>
      </c>
      <c r="R804" s="130">
        <f t="shared" si="107"/>
        <v>4.0551166404769502E-15</v>
      </c>
      <c r="S804" s="130" t="str">
        <f t="shared" si="108"/>
        <v/>
      </c>
      <c r="T804" s="130" t="str">
        <f t="shared" si="109"/>
        <v/>
      </c>
      <c r="X804" s="134"/>
      <c r="Z804" s="149"/>
      <c r="AA804" s="149"/>
      <c r="AE804" s="151"/>
      <c r="AF804" s="150"/>
      <c r="AK804" s="134">
        <v>235</v>
      </c>
      <c r="AL804" s="130">
        <f t="shared" si="110"/>
        <v>-3.06</v>
      </c>
      <c r="AM804" s="149">
        <f t="shared" si="111"/>
        <v>3.6951337295590349E-3</v>
      </c>
      <c r="AN804" s="149">
        <f t="shared" si="112"/>
        <v>1.1066849574092469E-3</v>
      </c>
      <c r="AO804" s="130">
        <f t="shared" si="117"/>
        <v>3.6951337295590349E-3</v>
      </c>
      <c r="AP804" s="130" t="str">
        <f t="shared" si="118"/>
        <v/>
      </c>
      <c r="AQ804" s="130" t="str">
        <f t="shared" si="113"/>
        <v/>
      </c>
      <c r="AR804" s="150">
        <f t="shared" si="114"/>
        <v>0</v>
      </c>
      <c r="AS804" s="150" t="str">
        <f t="shared" si="115"/>
        <v/>
      </c>
      <c r="AT804" s="150" t="str">
        <f t="shared" si="116"/>
        <v/>
      </c>
      <c r="AU804" s="150"/>
      <c r="AV804" s="150"/>
      <c r="AW804" s="150"/>
      <c r="AX804" s="150"/>
      <c r="AY804" s="150"/>
      <c r="AZ804" s="150"/>
      <c r="BA804" s="150"/>
      <c r="BB804" s="131"/>
      <c r="BC804" s="132"/>
      <c r="BD804" s="131"/>
      <c r="BE804" s="153"/>
      <c r="BF804" s="154"/>
      <c r="BG804" s="155"/>
      <c r="BH804" s="155"/>
      <c r="BI804" s="156"/>
      <c r="BJ804" s="156"/>
      <c r="BK804" s="133"/>
      <c r="BM804" s="134">
        <v>212</v>
      </c>
      <c r="BN804" s="157">
        <f t="shared" si="120"/>
        <v>1.3503999999999954</v>
      </c>
      <c r="BO804" s="158">
        <f t="shared" si="121"/>
        <v>0.98704226464586742</v>
      </c>
      <c r="BP804" s="159">
        <f t="shared" si="122"/>
        <v>1.8441424843340659E-4</v>
      </c>
      <c r="BQ804" s="160" t="str">
        <f t="shared" si="123"/>
        <v/>
      </c>
      <c r="BR804" s="160" t="str">
        <f t="shared" si="119"/>
        <v/>
      </c>
    </row>
    <row r="805" spans="11:70" ht="20.100000000000001" customHeight="1" x14ac:dyDescent="0.25">
      <c r="K805" s="134">
        <v>236</v>
      </c>
      <c r="L805" s="130">
        <f t="shared" si="101"/>
        <v>-289.83971680345621</v>
      </c>
      <c r="M805" s="149">
        <f t="shared" si="102"/>
        <v>3.944009058676298E-5</v>
      </c>
      <c r="N805" s="149">
        <f t="shared" si="103"/>
        <v>1.1215562796190646E-3</v>
      </c>
      <c r="O805" s="130">
        <f t="shared" si="104"/>
        <v>3.944009058676298E-5</v>
      </c>
      <c r="P805" s="130" t="str">
        <f t="shared" si="105"/>
        <v/>
      </c>
      <c r="Q805" s="130" t="str">
        <f t="shared" si="106"/>
        <v/>
      </c>
      <c r="R805" s="130">
        <f t="shared" si="107"/>
        <v>4.1775565789147812E-15</v>
      </c>
      <c r="S805" s="130" t="str">
        <f t="shared" si="108"/>
        <v/>
      </c>
      <c r="T805" s="130" t="str">
        <f t="shared" si="109"/>
        <v/>
      </c>
      <c r="X805" s="134"/>
      <c r="Z805" s="149"/>
      <c r="AA805" s="149"/>
      <c r="AE805" s="151"/>
      <c r="AF805" s="150"/>
      <c r="AK805" s="134">
        <v>236</v>
      </c>
      <c r="AL805" s="130">
        <f t="shared" si="110"/>
        <v>-3.056</v>
      </c>
      <c r="AM805" s="149">
        <f t="shared" si="111"/>
        <v>3.7406101722415024E-3</v>
      </c>
      <c r="AN805" s="149">
        <f t="shared" si="112"/>
        <v>1.1215562796190622E-3</v>
      </c>
      <c r="AO805" s="130">
        <f t="shared" si="117"/>
        <v>3.7406101722415024E-3</v>
      </c>
      <c r="AP805" s="130" t="str">
        <f t="shared" si="118"/>
        <v/>
      </c>
      <c r="AQ805" s="130" t="str">
        <f t="shared" si="113"/>
        <v/>
      </c>
      <c r="AR805" s="150">
        <f t="shared" si="114"/>
        <v>0</v>
      </c>
      <c r="AS805" s="150" t="str">
        <f t="shared" si="115"/>
        <v/>
      </c>
      <c r="AT805" s="150" t="str">
        <f t="shared" si="116"/>
        <v/>
      </c>
      <c r="AU805" s="150"/>
      <c r="AV805" s="150"/>
      <c r="AW805" s="150"/>
      <c r="AX805" s="150"/>
      <c r="AY805" s="150"/>
      <c r="AZ805" s="150"/>
      <c r="BA805" s="150"/>
      <c r="BB805" s="131"/>
      <c r="BC805" s="132"/>
      <c r="BD805" s="131"/>
      <c r="BE805" s="153"/>
      <c r="BF805" s="154"/>
      <c r="BG805" s="155"/>
      <c r="BH805" s="155"/>
      <c r="BI805" s="156"/>
      <c r="BJ805" s="156"/>
      <c r="BK805" s="133"/>
      <c r="BM805" s="134">
        <v>213</v>
      </c>
      <c r="BN805" s="157">
        <f t="shared" si="120"/>
        <v>1.3567999999999953</v>
      </c>
      <c r="BO805" s="158">
        <f t="shared" si="121"/>
        <v>0.98685785039743401</v>
      </c>
      <c r="BP805" s="159">
        <f t="shared" si="122"/>
        <v>1.8600564710469225E-4</v>
      </c>
      <c r="BQ805" s="160" t="str">
        <f t="shared" si="123"/>
        <v/>
      </c>
      <c r="BR805" s="160" t="str">
        <f t="shared" si="119"/>
        <v/>
      </c>
    </row>
    <row r="806" spans="11:70" ht="20.100000000000001" customHeight="1" x14ac:dyDescent="0.25">
      <c r="K806" s="134">
        <v>237</v>
      </c>
      <c r="L806" s="130">
        <f t="shared" si="101"/>
        <v>-289.46034544638366</v>
      </c>
      <c r="M806" s="149">
        <f t="shared" si="102"/>
        <v>3.9924845588577992E-5</v>
      </c>
      <c r="N806" s="149">
        <f t="shared" si="103"/>
        <v>1.1366105042497745E-3</v>
      </c>
      <c r="O806" s="130">
        <f t="shared" si="104"/>
        <v>3.9924845588577992E-5</v>
      </c>
      <c r="P806" s="130" t="str">
        <f t="shared" si="105"/>
        <v/>
      </c>
      <c r="Q806" s="130" t="str">
        <f t="shared" si="106"/>
        <v/>
      </c>
      <c r="R806" s="130">
        <f t="shared" si="107"/>
        <v>4.3036246026579992E-15</v>
      </c>
      <c r="S806" s="130" t="str">
        <f t="shared" si="108"/>
        <v/>
      </c>
      <c r="T806" s="130" t="str">
        <f t="shared" si="109"/>
        <v/>
      </c>
      <c r="X806" s="134"/>
      <c r="Z806" s="149"/>
      <c r="AA806" s="149"/>
      <c r="AE806" s="151"/>
      <c r="AF806" s="150"/>
      <c r="AK806" s="134">
        <v>237</v>
      </c>
      <c r="AL806" s="130">
        <f t="shared" si="110"/>
        <v>-3.052</v>
      </c>
      <c r="AM806" s="149">
        <f t="shared" si="111"/>
        <v>3.7865857129630769E-3</v>
      </c>
      <c r="AN806" s="149">
        <f t="shared" si="112"/>
        <v>1.1366105042497745E-3</v>
      </c>
      <c r="AO806" s="130">
        <f t="shared" si="117"/>
        <v>3.7865857129630769E-3</v>
      </c>
      <c r="AP806" s="130" t="str">
        <f t="shared" si="118"/>
        <v/>
      </c>
      <c r="AQ806" s="130" t="str">
        <f t="shared" si="113"/>
        <v/>
      </c>
      <c r="AR806" s="150">
        <f t="shared" si="114"/>
        <v>0</v>
      </c>
      <c r="AS806" s="150" t="str">
        <f t="shared" si="115"/>
        <v/>
      </c>
      <c r="AT806" s="150" t="str">
        <f t="shared" si="116"/>
        <v/>
      </c>
      <c r="AU806" s="150"/>
      <c r="AV806" s="150"/>
      <c r="AW806" s="150"/>
      <c r="AX806" s="150"/>
      <c r="AY806" s="150"/>
      <c r="AZ806" s="150"/>
      <c r="BA806" s="150"/>
      <c r="BB806" s="131"/>
      <c r="BC806" s="132"/>
      <c r="BD806" s="131"/>
      <c r="BE806" s="153"/>
      <c r="BF806" s="154"/>
      <c r="BG806" s="155"/>
      <c r="BH806" s="155"/>
      <c r="BI806" s="156"/>
      <c r="BJ806" s="156"/>
      <c r="BK806" s="133"/>
      <c r="BM806" s="134">
        <v>214</v>
      </c>
      <c r="BN806" s="157">
        <f t="shared" si="120"/>
        <v>1.3631999999999953</v>
      </c>
      <c r="BO806" s="158">
        <f t="shared" si="121"/>
        <v>0.98667184475032932</v>
      </c>
      <c r="BP806" s="159">
        <f t="shared" si="122"/>
        <v>1.8760039219234415E-4</v>
      </c>
      <c r="BQ806" s="160" t="str">
        <f t="shared" si="123"/>
        <v/>
      </c>
      <c r="BR806" s="160" t="str">
        <f t="shared" si="119"/>
        <v/>
      </c>
    </row>
    <row r="807" spans="11:70" ht="20.100000000000001" customHeight="1" x14ac:dyDescent="0.25">
      <c r="K807" s="134">
        <v>238</v>
      </c>
      <c r="L807" s="130">
        <f t="shared" si="101"/>
        <v>-289.0809740893111</v>
      </c>
      <c r="M807" s="149">
        <f t="shared" si="102"/>
        <v>4.0414912031618782E-5</v>
      </c>
      <c r="N807" s="149">
        <f t="shared" si="103"/>
        <v>1.1518496369908619E-3</v>
      </c>
      <c r="O807" s="130">
        <f t="shared" si="104"/>
        <v>4.0414912031618782E-5</v>
      </c>
      <c r="P807" s="130" t="str">
        <f t="shared" si="105"/>
        <v/>
      </c>
      <c r="Q807" s="130" t="str">
        <f t="shared" si="106"/>
        <v/>
      </c>
      <c r="R807" s="130">
        <f t="shared" si="107"/>
        <v>4.4334261030713304E-15</v>
      </c>
      <c r="S807" s="130" t="str">
        <f t="shared" si="108"/>
        <v/>
      </c>
      <c r="T807" s="130" t="str">
        <f t="shared" si="109"/>
        <v/>
      </c>
      <c r="X807" s="134"/>
      <c r="Z807" s="149"/>
      <c r="AA807" s="149"/>
      <c r="AE807" s="151"/>
      <c r="AF807" s="150"/>
      <c r="AK807" s="134">
        <v>238</v>
      </c>
      <c r="AL807" s="130">
        <f t="shared" si="110"/>
        <v>-3.048</v>
      </c>
      <c r="AM807" s="149">
        <f t="shared" si="111"/>
        <v>3.8330650058511109E-3</v>
      </c>
      <c r="AN807" s="149">
        <f t="shared" si="112"/>
        <v>1.1518496369908638E-3</v>
      </c>
      <c r="AO807" s="130">
        <f t="shared" si="117"/>
        <v>3.8330650058511109E-3</v>
      </c>
      <c r="AP807" s="130" t="str">
        <f t="shared" si="118"/>
        <v/>
      </c>
      <c r="AQ807" s="130" t="str">
        <f t="shared" si="113"/>
        <v/>
      </c>
      <c r="AR807" s="150">
        <f t="shared" si="114"/>
        <v>0</v>
      </c>
      <c r="AS807" s="150" t="str">
        <f t="shared" si="115"/>
        <v/>
      </c>
      <c r="AT807" s="150" t="str">
        <f t="shared" si="116"/>
        <v/>
      </c>
      <c r="AU807" s="150"/>
      <c r="AV807" s="150"/>
      <c r="AW807" s="150"/>
      <c r="AX807" s="150"/>
      <c r="AY807" s="150"/>
      <c r="AZ807" s="150"/>
      <c r="BA807" s="150"/>
      <c r="BB807" s="131"/>
      <c r="BC807" s="132"/>
      <c r="BD807" s="131"/>
      <c r="BE807" s="153"/>
      <c r="BF807" s="154"/>
      <c r="BG807" s="155"/>
      <c r="BH807" s="155"/>
      <c r="BI807" s="156"/>
      <c r="BJ807" s="156"/>
      <c r="BK807" s="133"/>
      <c r="BM807" s="134">
        <v>215</v>
      </c>
      <c r="BN807" s="157">
        <f t="shared" si="120"/>
        <v>1.3695999999999953</v>
      </c>
      <c r="BO807" s="158">
        <f t="shared" si="121"/>
        <v>0.98648424435813697</v>
      </c>
      <c r="BP807" s="159">
        <f t="shared" si="122"/>
        <v>1.8919843294762373E-4</v>
      </c>
      <c r="BQ807" s="160" t="str">
        <f t="shared" si="123"/>
        <v/>
      </c>
      <c r="BR807" s="160" t="str">
        <f t="shared" si="119"/>
        <v/>
      </c>
    </row>
    <row r="808" spans="11:70" ht="20.100000000000001" customHeight="1" x14ac:dyDescent="0.25">
      <c r="K808" s="134">
        <v>239</v>
      </c>
      <c r="L808" s="130">
        <f t="shared" si="101"/>
        <v>-288.70160273223848</v>
      </c>
      <c r="M808" s="149">
        <f t="shared" si="102"/>
        <v>4.0910339334111387E-5</v>
      </c>
      <c r="N808" s="149">
        <f t="shared" si="103"/>
        <v>1.1672757022139627E-3</v>
      </c>
      <c r="O808" s="130">
        <f t="shared" si="104"/>
        <v>4.0910339334111387E-5</v>
      </c>
      <c r="P808" s="130" t="str">
        <f t="shared" si="105"/>
        <v/>
      </c>
      <c r="Q808" s="130" t="str">
        <f t="shared" si="106"/>
        <v/>
      </c>
      <c r="R808" s="130">
        <f t="shared" si="107"/>
        <v>4.5670694691862501E-15</v>
      </c>
      <c r="S808" s="130" t="str">
        <f t="shared" si="108"/>
        <v/>
      </c>
      <c r="T808" s="130" t="str">
        <f t="shared" si="109"/>
        <v/>
      </c>
      <c r="X808" s="134"/>
      <c r="Z808" s="149"/>
      <c r="AA808" s="149"/>
      <c r="AE808" s="151"/>
      <c r="AF808" s="150"/>
      <c r="AK808" s="134">
        <v>239</v>
      </c>
      <c r="AL808" s="130">
        <f t="shared" si="110"/>
        <v>-3.044</v>
      </c>
      <c r="AM808" s="149">
        <f t="shared" si="111"/>
        <v>3.880052737870465E-3</v>
      </c>
      <c r="AN808" s="149">
        <f t="shared" si="112"/>
        <v>1.1672757022139627E-3</v>
      </c>
      <c r="AO808" s="130">
        <f t="shared" si="117"/>
        <v>3.880052737870465E-3</v>
      </c>
      <c r="AP808" s="130" t="str">
        <f t="shared" si="118"/>
        <v/>
      </c>
      <c r="AQ808" s="130" t="str">
        <f t="shared" si="113"/>
        <v/>
      </c>
      <c r="AR808" s="150">
        <f t="shared" si="114"/>
        <v>0</v>
      </c>
      <c r="AS808" s="150" t="str">
        <f t="shared" si="115"/>
        <v/>
      </c>
      <c r="AT808" s="150" t="str">
        <f t="shared" si="116"/>
        <v/>
      </c>
      <c r="AU808" s="150"/>
      <c r="AV808" s="150"/>
      <c r="AW808" s="150"/>
      <c r="AX808" s="150"/>
      <c r="AY808" s="150"/>
      <c r="AZ808" s="150"/>
      <c r="BA808" s="150"/>
      <c r="BB808" s="131"/>
      <c r="BC808" s="132"/>
      <c r="BD808" s="131"/>
      <c r="BE808" s="153"/>
      <c r="BF808" s="154"/>
      <c r="BG808" s="155"/>
      <c r="BH808" s="155"/>
      <c r="BI808" s="156"/>
      <c r="BJ808" s="156"/>
      <c r="BK808" s="133"/>
      <c r="BM808" s="134">
        <v>216</v>
      </c>
      <c r="BN808" s="157">
        <f t="shared" si="120"/>
        <v>1.3759999999999952</v>
      </c>
      <c r="BO808" s="158">
        <f t="shared" si="121"/>
        <v>0.98629504592518935</v>
      </c>
      <c r="BP808" s="159">
        <f t="shared" si="122"/>
        <v>1.9079971875513024E-4</v>
      </c>
      <c r="BQ808" s="160" t="str">
        <f t="shared" si="123"/>
        <v/>
      </c>
      <c r="BR808" s="160" t="str">
        <f t="shared" si="119"/>
        <v/>
      </c>
    </row>
    <row r="809" spans="11:70" ht="20.100000000000001" customHeight="1" x14ac:dyDescent="0.25">
      <c r="K809" s="134">
        <v>240</v>
      </c>
      <c r="L809" s="130">
        <f t="shared" si="101"/>
        <v>-288.32223137516587</v>
      </c>
      <c r="M809" s="149">
        <f t="shared" si="102"/>
        <v>4.1411177261580211E-5</v>
      </c>
      <c r="N809" s="149">
        <f t="shared" si="103"/>
        <v>1.1828907431044064E-3</v>
      </c>
      <c r="O809" s="130">
        <f t="shared" si="104"/>
        <v>4.1411177261580211E-5</v>
      </c>
      <c r="P809" s="130" t="str">
        <f t="shared" si="105"/>
        <v/>
      </c>
      <c r="Q809" s="130" t="str">
        <f t="shared" si="106"/>
        <v/>
      </c>
      <c r="R809" s="130">
        <f t="shared" si="107"/>
        <v>4.7046661710718165E-15</v>
      </c>
      <c r="S809" s="130" t="str">
        <f t="shared" si="108"/>
        <v/>
      </c>
      <c r="T809" s="130" t="str">
        <f t="shared" si="109"/>
        <v/>
      </c>
      <c r="X809" s="134"/>
      <c r="Z809" s="149"/>
      <c r="AA809" s="149"/>
      <c r="AE809" s="151"/>
      <c r="AF809" s="150"/>
      <c r="AK809" s="134">
        <v>240</v>
      </c>
      <c r="AL809" s="130">
        <f t="shared" si="110"/>
        <v>-3.04</v>
      </c>
      <c r="AM809" s="149">
        <f t="shared" si="111"/>
        <v>3.9275536289247789E-3</v>
      </c>
      <c r="AN809" s="149">
        <f t="shared" si="112"/>
        <v>1.1828907431044044E-3</v>
      </c>
      <c r="AO809" s="130">
        <f t="shared" si="117"/>
        <v>3.9275536289247789E-3</v>
      </c>
      <c r="AP809" s="130" t="str">
        <f t="shared" si="118"/>
        <v/>
      </c>
      <c r="AQ809" s="130" t="str">
        <f t="shared" si="113"/>
        <v/>
      </c>
      <c r="AR809" s="150">
        <f t="shared" si="114"/>
        <v>0</v>
      </c>
      <c r="AS809" s="150" t="str">
        <f t="shared" si="115"/>
        <v/>
      </c>
      <c r="AT809" s="150" t="str">
        <f t="shared" si="116"/>
        <v/>
      </c>
      <c r="AU809" s="150"/>
      <c r="AV809" s="150"/>
      <c r="AW809" s="150"/>
      <c r="AX809" s="150"/>
      <c r="AY809" s="150"/>
      <c r="AZ809" s="150"/>
      <c r="BA809" s="150"/>
      <c r="BB809" s="131"/>
      <c r="BC809" s="132"/>
      <c r="BD809" s="131"/>
      <c r="BE809" s="153"/>
      <c r="BF809" s="154"/>
      <c r="BG809" s="155"/>
      <c r="BH809" s="155"/>
      <c r="BI809" s="156"/>
      <c r="BJ809" s="156"/>
      <c r="BK809" s="133"/>
      <c r="BM809" s="134">
        <v>217</v>
      </c>
      <c r="BN809" s="157">
        <f t="shared" si="120"/>
        <v>1.3823999999999952</v>
      </c>
      <c r="BO809" s="158">
        <f t="shared" si="121"/>
        <v>0.98610424620643422</v>
      </c>
      <c r="BP809" s="159">
        <f t="shared" si="122"/>
        <v>1.9240419913313378E-4</v>
      </c>
      <c r="BQ809" s="160" t="str">
        <f t="shared" si="123"/>
        <v/>
      </c>
      <c r="BR809" s="160" t="str">
        <f t="shared" si="119"/>
        <v/>
      </c>
    </row>
    <row r="810" spans="11:70" ht="20.100000000000001" customHeight="1" x14ac:dyDescent="0.25">
      <c r="K810" s="134">
        <v>241</v>
      </c>
      <c r="L810" s="130">
        <f t="shared" si="101"/>
        <v>-287.94286001809331</v>
      </c>
      <c r="M810" s="149">
        <f t="shared" si="102"/>
        <v>4.1917475927901193E-5</v>
      </c>
      <c r="N810" s="149">
        <f t="shared" si="103"/>
        <v>1.1986968217931892E-3</v>
      </c>
      <c r="O810" s="130">
        <f t="shared" si="104"/>
        <v>4.1917475927901193E-5</v>
      </c>
      <c r="P810" s="130" t="str">
        <f t="shared" si="105"/>
        <v/>
      </c>
      <c r="Q810" s="130" t="str">
        <f t="shared" si="106"/>
        <v/>
      </c>
      <c r="R810" s="130">
        <f t="shared" si="107"/>
        <v>4.8463308454696198E-15</v>
      </c>
      <c r="S810" s="130" t="str">
        <f t="shared" si="108"/>
        <v/>
      </c>
      <c r="T810" s="130" t="str">
        <f t="shared" si="109"/>
        <v/>
      </c>
      <c r="X810" s="134"/>
      <c r="Z810" s="149"/>
      <c r="AA810" s="149"/>
      <c r="AE810" s="151"/>
      <c r="AF810" s="150"/>
      <c r="AK810" s="134">
        <v>241</v>
      </c>
      <c r="AL810" s="130">
        <f t="shared" si="110"/>
        <v>-3.036</v>
      </c>
      <c r="AM810" s="149">
        <f t="shared" si="111"/>
        <v>3.9755724319563406E-3</v>
      </c>
      <c r="AN810" s="149">
        <f t="shared" si="112"/>
        <v>1.1986968217931892E-3</v>
      </c>
      <c r="AO810" s="130">
        <f t="shared" si="117"/>
        <v>3.9755724319563406E-3</v>
      </c>
      <c r="AP810" s="130" t="str">
        <f t="shared" si="118"/>
        <v/>
      </c>
      <c r="AQ810" s="130" t="str">
        <f t="shared" si="113"/>
        <v/>
      </c>
      <c r="AR810" s="150">
        <f t="shared" si="114"/>
        <v>0</v>
      </c>
      <c r="AS810" s="150" t="str">
        <f t="shared" si="115"/>
        <v/>
      </c>
      <c r="AT810" s="150" t="str">
        <f t="shared" si="116"/>
        <v/>
      </c>
      <c r="AU810" s="150"/>
      <c r="AV810" s="150"/>
      <c r="AW810" s="150"/>
      <c r="AX810" s="150"/>
      <c r="AY810" s="150"/>
      <c r="AZ810" s="150"/>
      <c r="BA810" s="150"/>
      <c r="BB810" s="131"/>
      <c r="BC810" s="132"/>
      <c r="BD810" s="131"/>
      <c r="BE810" s="153"/>
      <c r="BF810" s="154"/>
      <c r="BG810" s="155"/>
      <c r="BH810" s="155"/>
      <c r="BI810" s="156"/>
      <c r="BJ810" s="156"/>
      <c r="BK810" s="133"/>
      <c r="BM810" s="134">
        <v>218</v>
      </c>
      <c r="BN810" s="157">
        <f t="shared" si="120"/>
        <v>1.3887999999999951</v>
      </c>
      <c r="BO810" s="158">
        <f t="shared" si="121"/>
        <v>0.98591184200730109</v>
      </c>
      <c r="BP810" s="159">
        <f t="shared" si="122"/>
        <v>1.9401182373635084E-4</v>
      </c>
      <c r="BQ810" s="160" t="str">
        <f t="shared" si="123"/>
        <v/>
      </c>
      <c r="BR810" s="160" t="str">
        <f t="shared" si="119"/>
        <v/>
      </c>
    </row>
    <row r="811" spans="11:70" ht="20.100000000000001" customHeight="1" x14ac:dyDescent="0.25">
      <c r="K811" s="134">
        <v>242</v>
      </c>
      <c r="L811" s="130">
        <f t="shared" si="101"/>
        <v>-287.56348866102076</v>
      </c>
      <c r="M811" s="149">
        <f t="shared" si="102"/>
        <v>4.2429285796339695E-5</v>
      </c>
      <c r="N811" s="149">
        <f t="shared" si="103"/>
        <v>1.2146960194893191E-3</v>
      </c>
      <c r="O811" s="130">
        <f t="shared" si="104"/>
        <v>4.2429285796339695E-5</v>
      </c>
      <c r="P811" s="130" t="str">
        <f t="shared" si="105"/>
        <v/>
      </c>
      <c r="Q811" s="130" t="str">
        <f t="shared" si="106"/>
        <v/>
      </c>
      <c r="R811" s="130">
        <f t="shared" si="107"/>
        <v>4.9921813837523853E-15</v>
      </c>
      <c r="S811" s="130" t="str">
        <f t="shared" si="108"/>
        <v/>
      </c>
      <c r="T811" s="130" t="str">
        <f t="shared" si="109"/>
        <v/>
      </c>
      <c r="X811" s="134"/>
      <c r="Z811" s="149"/>
      <c r="AA811" s="149"/>
      <c r="AE811" s="151"/>
      <c r="AF811" s="150"/>
      <c r="AK811" s="134">
        <v>242</v>
      </c>
      <c r="AL811" s="130">
        <f t="shared" si="110"/>
        <v>-3.032</v>
      </c>
      <c r="AM811" s="149">
        <f t="shared" si="111"/>
        <v>4.0241139330445116E-3</v>
      </c>
      <c r="AN811" s="149">
        <f t="shared" si="112"/>
        <v>1.2146960194893215E-3</v>
      </c>
      <c r="AO811" s="130">
        <f t="shared" si="117"/>
        <v>4.0241139330445116E-3</v>
      </c>
      <c r="AP811" s="130" t="str">
        <f t="shared" si="118"/>
        <v/>
      </c>
      <c r="AQ811" s="130" t="str">
        <f t="shared" si="113"/>
        <v/>
      </c>
      <c r="AR811" s="150">
        <f t="shared" si="114"/>
        <v>0</v>
      </c>
      <c r="AS811" s="150" t="str">
        <f t="shared" si="115"/>
        <v/>
      </c>
      <c r="AT811" s="150" t="str">
        <f t="shared" si="116"/>
        <v/>
      </c>
      <c r="AU811" s="150"/>
      <c r="AV811" s="150"/>
      <c r="AW811" s="150"/>
      <c r="AX811" s="150"/>
      <c r="AY811" s="150"/>
      <c r="AZ811" s="150"/>
      <c r="BA811" s="150"/>
      <c r="BB811" s="131"/>
      <c r="BC811" s="132"/>
      <c r="BD811" s="131"/>
      <c r="BE811" s="153"/>
      <c r="BF811" s="154"/>
      <c r="BG811" s="155"/>
      <c r="BH811" s="155"/>
      <c r="BI811" s="156"/>
      <c r="BJ811" s="156"/>
      <c r="BK811" s="133"/>
      <c r="BM811" s="134">
        <v>219</v>
      </c>
      <c r="BN811" s="157">
        <f t="shared" si="120"/>
        <v>1.3951999999999951</v>
      </c>
      <c r="BO811" s="158">
        <f t="shared" si="121"/>
        <v>0.98571783018356474</v>
      </c>
      <c r="BP811" s="159">
        <f t="shared" si="122"/>
        <v>1.9562254235649945E-4</v>
      </c>
      <c r="BQ811" s="160" t="str">
        <f t="shared" si="123"/>
        <v/>
      </c>
      <c r="BR811" s="160" t="str">
        <f t="shared" si="119"/>
        <v/>
      </c>
    </row>
    <row r="812" spans="11:70" ht="20.100000000000001" customHeight="1" x14ac:dyDescent="0.25">
      <c r="K812" s="134">
        <v>243</v>
      </c>
      <c r="L812" s="130">
        <f t="shared" si="101"/>
        <v>-287.18411730394814</v>
      </c>
      <c r="M812" s="149">
        <f t="shared" si="102"/>
        <v>4.2946657680572632E-5</v>
      </c>
      <c r="N812" s="149">
        <f t="shared" si="103"/>
        <v>1.2308904366125592E-3</v>
      </c>
      <c r="O812" s="130">
        <f t="shared" si="104"/>
        <v>4.2946657680572632E-5</v>
      </c>
      <c r="P812" s="130" t="str">
        <f t="shared" si="105"/>
        <v/>
      </c>
      <c r="Q812" s="130" t="str">
        <f t="shared" si="106"/>
        <v/>
      </c>
      <c r="R812" s="130">
        <f t="shared" si="107"/>
        <v>5.1423390222669315E-15</v>
      </c>
      <c r="S812" s="130" t="str">
        <f t="shared" si="108"/>
        <v/>
      </c>
      <c r="T812" s="130" t="str">
        <f t="shared" si="109"/>
        <v/>
      </c>
      <c r="X812" s="134"/>
      <c r="Z812" s="149"/>
      <c r="AA812" s="149"/>
      <c r="AE812" s="151"/>
      <c r="AF812" s="150"/>
      <c r="AK812" s="134">
        <v>243</v>
      </c>
      <c r="AL812" s="130">
        <f t="shared" si="110"/>
        <v>-3.028</v>
      </c>
      <c r="AM812" s="149">
        <f t="shared" si="111"/>
        <v>4.0731829515026673E-3</v>
      </c>
      <c r="AN812" s="149">
        <f t="shared" si="112"/>
        <v>1.2308904366125592E-3</v>
      </c>
      <c r="AO812" s="130">
        <f t="shared" si="117"/>
        <v>4.0731829515026673E-3</v>
      </c>
      <c r="AP812" s="130" t="str">
        <f t="shared" si="118"/>
        <v/>
      </c>
      <c r="AQ812" s="130" t="str">
        <f t="shared" si="113"/>
        <v/>
      </c>
      <c r="AR812" s="150">
        <f t="shared" si="114"/>
        <v>0</v>
      </c>
      <c r="AS812" s="150" t="str">
        <f t="shared" si="115"/>
        <v/>
      </c>
      <c r="AT812" s="150" t="str">
        <f t="shared" si="116"/>
        <v/>
      </c>
      <c r="AU812" s="150"/>
      <c r="AV812" s="150"/>
      <c r="AW812" s="150"/>
      <c r="AX812" s="150"/>
      <c r="AY812" s="150"/>
      <c r="AZ812" s="150"/>
      <c r="BA812" s="150"/>
      <c r="BB812" s="131"/>
      <c r="BC812" s="132"/>
      <c r="BD812" s="131"/>
      <c r="BE812" s="153"/>
      <c r="BF812" s="154"/>
      <c r="BG812" s="155"/>
      <c r="BH812" s="155"/>
      <c r="BI812" s="156"/>
      <c r="BJ812" s="156"/>
      <c r="BK812" s="133"/>
      <c r="BM812" s="134">
        <v>220</v>
      </c>
      <c r="BN812" s="157">
        <f t="shared" si="120"/>
        <v>1.4015999999999951</v>
      </c>
      <c r="BO812" s="158">
        <f t="shared" si="121"/>
        <v>0.98552220764120824</v>
      </c>
      <c r="BP812" s="159">
        <f t="shared" si="122"/>
        <v>1.9723630492518573E-4</v>
      </c>
      <c r="BQ812" s="160" t="str">
        <f t="shared" si="123"/>
        <v/>
      </c>
      <c r="BR812" s="160" t="str">
        <f t="shared" si="119"/>
        <v/>
      </c>
    </row>
    <row r="813" spans="11:70" ht="20.100000000000001" customHeight="1" x14ac:dyDescent="0.25">
      <c r="K813" s="134">
        <v>244</v>
      </c>
      <c r="L813" s="130">
        <f t="shared" si="101"/>
        <v>-286.80474594687553</v>
      </c>
      <c r="M813" s="149">
        <f t="shared" si="102"/>
        <v>4.3469642745695006E-5</v>
      </c>
      <c r="N813" s="149">
        <f t="shared" si="103"/>
        <v>1.2472821929265427E-3</v>
      </c>
      <c r="O813" s="130">
        <f t="shared" si="104"/>
        <v>4.3469642745695006E-5</v>
      </c>
      <c r="P813" s="130" t="str">
        <f t="shared" si="105"/>
        <v/>
      </c>
      <c r="Q813" s="130" t="str">
        <f t="shared" si="106"/>
        <v/>
      </c>
      <c r="R813" s="130">
        <f t="shared" si="107"/>
        <v>5.2969284351258676E-15</v>
      </c>
      <c r="S813" s="130" t="str">
        <f t="shared" si="108"/>
        <v/>
      </c>
      <c r="T813" s="130" t="str">
        <f t="shared" si="109"/>
        <v/>
      </c>
      <c r="X813" s="134"/>
      <c r="Z813" s="149"/>
      <c r="AA813" s="149"/>
      <c r="AE813" s="151"/>
      <c r="AF813" s="150"/>
      <c r="AK813" s="134">
        <v>244</v>
      </c>
      <c r="AL813" s="130">
        <f t="shared" si="110"/>
        <v>-3.024</v>
      </c>
      <c r="AM813" s="149">
        <f t="shared" si="111"/>
        <v>4.122784339973702E-3</v>
      </c>
      <c r="AN813" s="149">
        <f t="shared" si="112"/>
        <v>1.2472821929265427E-3</v>
      </c>
      <c r="AO813" s="130">
        <f t="shared" si="117"/>
        <v>4.122784339973702E-3</v>
      </c>
      <c r="AP813" s="130" t="str">
        <f t="shared" si="118"/>
        <v/>
      </c>
      <c r="AQ813" s="130" t="str">
        <f t="shared" si="113"/>
        <v/>
      </c>
      <c r="AR813" s="150">
        <f t="shared" si="114"/>
        <v>0</v>
      </c>
      <c r="AS813" s="150" t="str">
        <f t="shared" si="115"/>
        <v/>
      </c>
      <c r="AT813" s="150" t="str">
        <f t="shared" si="116"/>
        <v/>
      </c>
      <c r="AU813" s="150"/>
      <c r="AV813" s="150"/>
      <c r="AW813" s="150"/>
      <c r="AX813" s="150"/>
      <c r="AY813" s="150"/>
      <c r="AZ813" s="150"/>
      <c r="BA813" s="150"/>
      <c r="BB813" s="131"/>
      <c r="BC813" s="132"/>
      <c r="BD813" s="131"/>
      <c r="BE813" s="153"/>
      <c r="BF813" s="154"/>
      <c r="BG813" s="155"/>
      <c r="BH813" s="155"/>
      <c r="BI813" s="156"/>
      <c r="BJ813" s="156"/>
      <c r="BK813" s="133"/>
      <c r="BM813" s="134">
        <v>221</v>
      </c>
      <c r="BN813" s="157">
        <f t="shared" si="120"/>
        <v>1.407999999999995</v>
      </c>
      <c r="BO813" s="158">
        <f t="shared" si="121"/>
        <v>0.98532497133628305</v>
      </c>
      <c r="BP813" s="159">
        <f t="shared" si="122"/>
        <v>1.9885306151423698E-4</v>
      </c>
      <c r="BQ813" s="160" t="str">
        <f t="shared" si="123"/>
        <v/>
      </c>
      <c r="BR813" s="160" t="str">
        <f t="shared" si="119"/>
        <v/>
      </c>
    </row>
    <row r="814" spans="11:70" ht="20.100000000000001" customHeight="1" x14ac:dyDescent="0.25">
      <c r="K814" s="134">
        <v>245</v>
      </c>
      <c r="L814" s="130">
        <f t="shared" si="101"/>
        <v>-286.42537458980297</v>
      </c>
      <c r="M814" s="149">
        <f t="shared" si="102"/>
        <v>4.3998292509210594E-5</v>
      </c>
      <c r="N814" s="149">
        <f t="shared" si="103"/>
        <v>1.2638734276722969E-3</v>
      </c>
      <c r="O814" s="130">
        <f t="shared" si="104"/>
        <v>4.3998292509210594E-5</v>
      </c>
      <c r="P814" s="130" t="str">
        <f t="shared" si="105"/>
        <v/>
      </c>
      <c r="Q814" s="130" t="str">
        <f t="shared" si="106"/>
        <v/>
      </c>
      <c r="R814" s="130">
        <f t="shared" si="107"/>
        <v>5.4560778295115481E-15</v>
      </c>
      <c r="S814" s="130" t="str">
        <f t="shared" si="108"/>
        <v/>
      </c>
      <c r="T814" s="130" t="str">
        <f t="shared" si="109"/>
        <v/>
      </c>
      <c r="X814" s="134"/>
      <c r="Z814" s="149"/>
      <c r="AA814" s="149"/>
      <c r="AE814" s="151"/>
      <c r="AF814" s="150"/>
      <c r="AK814" s="134">
        <v>245</v>
      </c>
      <c r="AL814" s="130">
        <f t="shared" si="110"/>
        <v>-3.02</v>
      </c>
      <c r="AM814" s="149">
        <f t="shared" si="111"/>
        <v>4.1729229845239623E-3</v>
      </c>
      <c r="AN814" s="149">
        <f t="shared" si="112"/>
        <v>1.2638734276722969E-3</v>
      </c>
      <c r="AO814" s="130">
        <f t="shared" si="117"/>
        <v>4.1729229845239623E-3</v>
      </c>
      <c r="AP814" s="130" t="str">
        <f t="shared" si="118"/>
        <v/>
      </c>
      <c r="AQ814" s="130" t="str">
        <f t="shared" si="113"/>
        <v/>
      </c>
      <c r="AR814" s="150">
        <f t="shared" si="114"/>
        <v>0</v>
      </c>
      <c r="AS814" s="150" t="str">
        <f t="shared" si="115"/>
        <v/>
      </c>
      <c r="AT814" s="150" t="str">
        <f t="shared" si="116"/>
        <v/>
      </c>
      <c r="AU814" s="150"/>
      <c r="AV814" s="150"/>
      <c r="AW814" s="150"/>
      <c r="AX814" s="150"/>
      <c r="AY814" s="150"/>
      <c r="AZ814" s="150"/>
      <c r="BA814" s="150"/>
      <c r="BB814" s="131"/>
      <c r="BC814" s="132"/>
      <c r="BD814" s="131"/>
      <c r="BE814" s="153"/>
      <c r="BF814" s="154"/>
      <c r="BG814" s="155"/>
      <c r="BH814" s="155"/>
      <c r="BI814" s="156"/>
      <c r="BJ814" s="156"/>
      <c r="BK814" s="133"/>
      <c r="BM814" s="134">
        <v>222</v>
      </c>
      <c r="BN814" s="157">
        <f t="shared" si="120"/>
        <v>1.414399999999995</v>
      </c>
      <c r="BO814" s="158">
        <f t="shared" si="121"/>
        <v>0.98512611827476881</v>
      </c>
      <c r="BP814" s="159">
        <f t="shared" si="122"/>
        <v>2.0047276233747802E-4</v>
      </c>
      <c r="BQ814" s="160" t="str">
        <f t="shared" si="123"/>
        <v/>
      </c>
      <c r="BR814" s="160" t="str">
        <f t="shared" si="119"/>
        <v/>
      </c>
    </row>
    <row r="815" spans="11:70" ht="20.100000000000001" customHeight="1" x14ac:dyDescent="0.25">
      <c r="K815" s="134">
        <v>246</v>
      </c>
      <c r="L815" s="130">
        <f t="shared" si="101"/>
        <v>-286.04600323273041</v>
      </c>
      <c r="M815" s="149">
        <f t="shared" si="102"/>
        <v>4.4532658842006667E-5</v>
      </c>
      <c r="N815" s="149">
        <f t="shared" si="103"/>
        <v>1.2806662997021183E-3</v>
      </c>
      <c r="O815" s="130">
        <f t="shared" si="104"/>
        <v>4.4532658842006667E-5</v>
      </c>
      <c r="P815" s="130" t="str">
        <f t="shared" si="105"/>
        <v/>
      </c>
      <c r="Q815" s="130" t="str">
        <f t="shared" si="106"/>
        <v/>
      </c>
      <c r="R815" s="130">
        <f t="shared" si="107"/>
        <v>5.61991904355904E-15</v>
      </c>
      <c r="S815" s="130" t="str">
        <f t="shared" si="108"/>
        <v/>
      </c>
      <c r="T815" s="130" t="str">
        <f t="shared" si="109"/>
        <v/>
      </c>
      <c r="X815" s="134"/>
      <c r="Z815" s="149"/>
      <c r="AA815" s="149"/>
      <c r="AE815" s="151"/>
      <c r="AF815" s="150"/>
      <c r="AK815" s="134">
        <v>246</v>
      </c>
      <c r="AL815" s="130">
        <f t="shared" si="110"/>
        <v>-3.016</v>
      </c>
      <c r="AM815" s="149">
        <f t="shared" si="111"/>
        <v>4.2236038047356534E-3</v>
      </c>
      <c r="AN815" s="149">
        <f t="shared" si="112"/>
        <v>1.2806662997021205E-3</v>
      </c>
      <c r="AO815" s="130">
        <f t="shared" si="117"/>
        <v>4.2236038047356534E-3</v>
      </c>
      <c r="AP815" s="130" t="str">
        <f t="shared" si="118"/>
        <v/>
      </c>
      <c r="AQ815" s="130" t="str">
        <f t="shared" si="113"/>
        <v/>
      </c>
      <c r="AR815" s="150">
        <f t="shared" si="114"/>
        <v>0</v>
      </c>
      <c r="AS815" s="150" t="str">
        <f t="shared" si="115"/>
        <v/>
      </c>
      <c r="AT815" s="150" t="str">
        <f t="shared" si="116"/>
        <v/>
      </c>
      <c r="AU815" s="150"/>
      <c r="AV815" s="150"/>
      <c r="AW815" s="150"/>
      <c r="AX815" s="150"/>
      <c r="AY815" s="150"/>
      <c r="AZ815" s="150"/>
      <c r="BA815" s="150"/>
      <c r="BB815" s="131"/>
      <c r="BC815" s="132"/>
      <c r="BD815" s="131"/>
      <c r="BE815" s="153"/>
      <c r="BF815" s="154"/>
      <c r="BG815" s="155"/>
      <c r="BH815" s="155"/>
      <c r="BI815" s="156"/>
      <c r="BJ815" s="156"/>
      <c r="BK815" s="133"/>
      <c r="BM815" s="134">
        <v>223</v>
      </c>
      <c r="BN815" s="157">
        <f t="shared" si="120"/>
        <v>1.420799999999995</v>
      </c>
      <c r="BO815" s="158">
        <f t="shared" si="121"/>
        <v>0.98492564551243134</v>
      </c>
      <c r="BP815" s="159">
        <f t="shared" si="122"/>
        <v>2.0209535775261855E-4</v>
      </c>
      <c r="BQ815" s="160" t="str">
        <f t="shared" si="123"/>
        <v/>
      </c>
      <c r="BR815" s="160" t="str">
        <f t="shared" si="119"/>
        <v/>
      </c>
    </row>
    <row r="816" spans="11:70" ht="20.100000000000001" customHeight="1" x14ac:dyDescent="0.25">
      <c r="K816" s="134">
        <v>247</v>
      </c>
      <c r="L816" s="130">
        <f t="shared" si="101"/>
        <v>-285.6666318756578</v>
      </c>
      <c r="M816" s="149">
        <f t="shared" si="102"/>
        <v>4.5072793969311376E-5</v>
      </c>
      <c r="N816" s="149">
        <f t="shared" si="103"/>
        <v>1.2976629876138184E-3</v>
      </c>
      <c r="O816" s="130">
        <f t="shared" si="104"/>
        <v>4.5072793969311376E-5</v>
      </c>
      <c r="P816" s="130" t="str">
        <f t="shared" si="105"/>
        <v/>
      </c>
      <c r="Q816" s="130" t="str">
        <f t="shared" si="106"/>
        <v/>
      </c>
      <c r="R816" s="130">
        <f t="shared" si="107"/>
        <v>5.7885876468860663E-15</v>
      </c>
      <c r="S816" s="130" t="str">
        <f t="shared" si="108"/>
        <v/>
      </c>
      <c r="T816" s="130" t="str">
        <f t="shared" si="109"/>
        <v/>
      </c>
      <c r="X816" s="134"/>
      <c r="Z816" s="149"/>
      <c r="AA816" s="149"/>
      <c r="AE816" s="151"/>
      <c r="AF816" s="150"/>
      <c r="AK816" s="134">
        <v>247</v>
      </c>
      <c r="AL816" s="130">
        <f t="shared" si="110"/>
        <v>-3.012</v>
      </c>
      <c r="AM816" s="149">
        <f t="shared" si="111"/>
        <v>4.2748317537976898E-3</v>
      </c>
      <c r="AN816" s="149">
        <f t="shared" si="112"/>
        <v>1.2976629876138184E-3</v>
      </c>
      <c r="AO816" s="130">
        <f t="shared" si="117"/>
        <v>4.2748317537976898E-3</v>
      </c>
      <c r="AP816" s="130" t="str">
        <f t="shared" si="118"/>
        <v/>
      </c>
      <c r="AQ816" s="130" t="str">
        <f t="shared" si="113"/>
        <v/>
      </c>
      <c r="AR816" s="150">
        <f t="shared" si="114"/>
        <v>0</v>
      </c>
      <c r="AS816" s="150" t="str">
        <f t="shared" si="115"/>
        <v/>
      </c>
      <c r="AT816" s="150" t="str">
        <f t="shared" si="116"/>
        <v/>
      </c>
      <c r="AU816" s="150"/>
      <c r="AV816" s="150"/>
      <c r="AW816" s="150"/>
      <c r="AX816" s="150"/>
      <c r="AY816" s="150"/>
      <c r="AZ816" s="150"/>
      <c r="BA816" s="150"/>
      <c r="BB816" s="131"/>
      <c r="BC816" s="132"/>
      <c r="BD816" s="131"/>
      <c r="BE816" s="153"/>
      <c r="BF816" s="154"/>
      <c r="BG816" s="155"/>
      <c r="BH816" s="155"/>
      <c r="BI816" s="156"/>
      <c r="BJ816" s="156"/>
      <c r="BK816" s="133"/>
      <c r="BM816" s="134">
        <v>224</v>
      </c>
      <c r="BN816" s="157">
        <f t="shared" si="120"/>
        <v>1.4271999999999949</v>
      </c>
      <c r="BO816" s="158">
        <f t="shared" si="121"/>
        <v>0.98472355015467872</v>
      </c>
      <c r="BP816" s="159">
        <f t="shared" si="122"/>
        <v>2.0372079826258549E-4</v>
      </c>
      <c r="BQ816" s="160" t="str">
        <f t="shared" si="123"/>
        <v/>
      </c>
      <c r="BR816" s="160" t="str">
        <f t="shared" si="119"/>
        <v/>
      </c>
    </row>
    <row r="817" spans="11:70" ht="20.100000000000001" customHeight="1" x14ac:dyDescent="0.25">
      <c r="K817" s="134">
        <v>248</v>
      </c>
      <c r="L817" s="130">
        <f t="shared" si="101"/>
        <v>-285.28726051858519</v>
      </c>
      <c r="M817" s="149">
        <f t="shared" si="102"/>
        <v>4.5618750471634451E-5</v>
      </c>
      <c r="N817" s="149">
        <f t="shared" si="103"/>
        <v>1.3148656898853155E-3</v>
      </c>
      <c r="O817" s="130">
        <f t="shared" si="104"/>
        <v>4.5618750471634451E-5</v>
      </c>
      <c r="P817" s="130" t="str">
        <f t="shared" si="105"/>
        <v/>
      </c>
      <c r="Q817" s="130" t="str">
        <f t="shared" si="106"/>
        <v/>
      </c>
      <c r="R817" s="130">
        <f t="shared" si="107"/>
        <v>5.9622230438394439E-15</v>
      </c>
      <c r="S817" s="130" t="str">
        <f t="shared" si="108"/>
        <v/>
      </c>
      <c r="T817" s="130" t="str">
        <f t="shared" si="109"/>
        <v/>
      </c>
      <c r="X817" s="134"/>
      <c r="Z817" s="149"/>
      <c r="AA817" s="149"/>
      <c r="AE817" s="151"/>
      <c r="AF817" s="150"/>
      <c r="AK817" s="134">
        <v>248</v>
      </c>
      <c r="AL817" s="130">
        <f t="shared" si="110"/>
        <v>-3.008</v>
      </c>
      <c r="AM817" s="149">
        <f t="shared" si="111"/>
        <v>4.3266118185949169E-3</v>
      </c>
      <c r="AN817" s="149">
        <f t="shared" si="112"/>
        <v>1.3148656898853155E-3</v>
      </c>
      <c r="AO817" s="130">
        <f t="shared" si="117"/>
        <v>4.3266118185949169E-3</v>
      </c>
      <c r="AP817" s="130" t="str">
        <f t="shared" si="118"/>
        <v/>
      </c>
      <c r="AQ817" s="130" t="str">
        <f t="shared" si="113"/>
        <v/>
      </c>
      <c r="AR817" s="150">
        <f t="shared" si="114"/>
        <v>0</v>
      </c>
      <c r="AS817" s="150" t="str">
        <f t="shared" si="115"/>
        <v/>
      </c>
      <c r="AT817" s="150" t="str">
        <f t="shared" si="116"/>
        <v/>
      </c>
      <c r="AU817" s="150"/>
      <c r="AV817" s="150"/>
      <c r="AW817" s="150"/>
      <c r="AX817" s="150"/>
      <c r="AY817" s="150"/>
      <c r="AZ817" s="150"/>
      <c r="BA817" s="150"/>
      <c r="BB817" s="131"/>
      <c r="BC817" s="132"/>
      <c r="BD817" s="131"/>
      <c r="BE817" s="153"/>
      <c r="BF817" s="154"/>
      <c r="BG817" s="155"/>
      <c r="BH817" s="155"/>
      <c r="BI817" s="156"/>
      <c r="BJ817" s="156"/>
      <c r="BK817" s="133"/>
      <c r="BM817" s="134">
        <v>225</v>
      </c>
      <c r="BN817" s="157">
        <f t="shared" si="120"/>
        <v>1.4335999999999949</v>
      </c>
      <c r="BO817" s="158">
        <f t="shared" si="121"/>
        <v>0.98451982935641613</v>
      </c>
      <c r="BP817" s="159">
        <f t="shared" si="122"/>
        <v>2.0534903451663311E-4</v>
      </c>
      <c r="BQ817" s="160" t="str">
        <f t="shared" si="123"/>
        <v/>
      </c>
      <c r="BR817" s="160" t="str">
        <f t="shared" si="119"/>
        <v/>
      </c>
    </row>
    <row r="818" spans="11:70" ht="20.100000000000001" customHeight="1" x14ac:dyDescent="0.25">
      <c r="K818" s="134">
        <v>249</v>
      </c>
      <c r="L818" s="130">
        <f t="shared" si="101"/>
        <v>-284.90788916151263</v>
      </c>
      <c r="M818" s="149">
        <f t="shared" si="102"/>
        <v>4.6170581285691388E-5</v>
      </c>
      <c r="N818" s="149">
        <f t="shared" si="103"/>
        <v>1.3322766250096097E-3</v>
      </c>
      <c r="O818" s="130">
        <f t="shared" si="104"/>
        <v>4.6170581285691388E-5</v>
      </c>
      <c r="P818" s="130" t="str">
        <f t="shared" si="105"/>
        <v/>
      </c>
      <c r="Q818" s="130" t="str">
        <f t="shared" si="106"/>
        <v/>
      </c>
      <c r="R818" s="130">
        <f t="shared" si="107"/>
        <v>6.1409685795298171E-15</v>
      </c>
      <c r="S818" s="130" t="str">
        <f t="shared" si="108"/>
        <v/>
      </c>
      <c r="T818" s="130" t="str">
        <f t="shared" si="109"/>
        <v/>
      </c>
      <c r="X818" s="134"/>
      <c r="Z818" s="149"/>
      <c r="AA818" s="149"/>
      <c r="AE818" s="151"/>
      <c r="AF818" s="150"/>
      <c r="AK818" s="134">
        <v>249</v>
      </c>
      <c r="AL818" s="130">
        <f t="shared" si="110"/>
        <v>-3.004</v>
      </c>
      <c r="AM818" s="149">
        <f t="shared" si="111"/>
        <v>4.3789490197957293E-3</v>
      </c>
      <c r="AN818" s="149">
        <f t="shared" si="112"/>
        <v>1.3322766250096097E-3</v>
      </c>
      <c r="AO818" s="130">
        <f t="shared" si="117"/>
        <v>4.3789490197957293E-3</v>
      </c>
      <c r="AP818" s="130" t="str">
        <f t="shared" si="118"/>
        <v/>
      </c>
      <c r="AQ818" s="130" t="str">
        <f t="shared" si="113"/>
        <v/>
      </c>
      <c r="AR818" s="150">
        <f t="shared" si="114"/>
        <v>0</v>
      </c>
      <c r="AS818" s="150" t="str">
        <f t="shared" si="115"/>
        <v/>
      </c>
      <c r="AT818" s="150" t="str">
        <f t="shared" si="116"/>
        <v/>
      </c>
      <c r="AU818" s="150"/>
      <c r="AV818" s="150"/>
      <c r="AW818" s="150"/>
      <c r="AX818" s="150"/>
      <c r="AY818" s="150"/>
      <c r="AZ818" s="150"/>
      <c r="BA818" s="150"/>
      <c r="BB818" s="131"/>
      <c r="BC818" s="132"/>
      <c r="BD818" s="131"/>
      <c r="BE818" s="153"/>
      <c r="BF818" s="154"/>
      <c r="BG818" s="155"/>
      <c r="BH818" s="155"/>
      <c r="BI818" s="156"/>
      <c r="BJ818" s="156"/>
      <c r="BK818" s="133"/>
      <c r="BM818" s="134">
        <v>226</v>
      </c>
      <c r="BN818" s="157">
        <f t="shared" si="120"/>
        <v>1.4399999999999948</v>
      </c>
      <c r="BO818" s="158">
        <f t="shared" si="121"/>
        <v>0.9843144803218995</v>
      </c>
      <c r="BP818" s="159">
        <f t="shared" si="122"/>
        <v>2.0698001731145332E-4</v>
      </c>
      <c r="BQ818" s="160" t="str">
        <f t="shared" si="123"/>
        <v/>
      </c>
      <c r="BR818" s="160" t="str">
        <f t="shared" si="119"/>
        <v/>
      </c>
    </row>
    <row r="819" spans="11:70" ht="20.100000000000001" customHeight="1" x14ac:dyDescent="0.25">
      <c r="K819" s="134">
        <v>250</v>
      </c>
      <c r="L819" s="130">
        <f t="shared" si="101"/>
        <v>-284.52851780444001</v>
      </c>
      <c r="M819" s="149">
        <f t="shared" si="102"/>
        <v>4.672833970530931E-5</v>
      </c>
      <c r="N819" s="149">
        <f t="shared" si="103"/>
        <v>1.3498980316300933E-3</v>
      </c>
      <c r="O819" s="130">
        <f t="shared" si="104"/>
        <v>4.672833970530931E-5</v>
      </c>
      <c r="P819" s="130" t="str">
        <f t="shared" si="105"/>
        <v/>
      </c>
      <c r="Q819" s="130" t="str">
        <f t="shared" si="106"/>
        <v/>
      </c>
      <c r="R819" s="130">
        <f t="shared" si="107"/>
        <v>6.3249716487282233E-15</v>
      </c>
      <c r="S819" s="130" t="str">
        <f t="shared" si="108"/>
        <v/>
      </c>
      <c r="T819" s="130" t="str">
        <f t="shared" si="109"/>
        <v/>
      </c>
      <c r="X819" s="134"/>
      <c r="Z819" s="149"/>
      <c r="AA819" s="149"/>
      <c r="AE819" s="151"/>
      <c r="AF819" s="150"/>
      <c r="AK819" s="134">
        <v>250</v>
      </c>
      <c r="AL819" s="130">
        <f t="shared" si="110"/>
        <v>-3</v>
      </c>
      <c r="AM819" s="149">
        <f t="shared" si="111"/>
        <v>4.4318484119380075E-3</v>
      </c>
      <c r="AN819" s="149">
        <f t="shared" si="112"/>
        <v>1.3498980316300933E-3</v>
      </c>
      <c r="AO819" s="130">
        <f t="shared" si="117"/>
        <v>4.4318484119380075E-3</v>
      </c>
      <c r="AP819" s="130" t="str">
        <f t="shared" si="118"/>
        <v/>
      </c>
      <c r="AQ819" s="130" t="str">
        <f t="shared" si="113"/>
        <v/>
      </c>
      <c r="AR819" s="150">
        <f t="shared" si="114"/>
        <v>0</v>
      </c>
      <c r="AS819" s="150" t="str">
        <f t="shared" si="115"/>
        <v/>
      </c>
      <c r="AT819" s="150" t="str">
        <f t="shared" si="116"/>
        <v/>
      </c>
      <c r="AU819" s="150"/>
      <c r="AV819" s="150"/>
      <c r="AW819" s="150"/>
      <c r="AX819" s="150"/>
      <c r="AY819" s="150"/>
      <c r="AZ819" s="150"/>
      <c r="BA819" s="150"/>
      <c r="BB819" s="131"/>
      <c r="BC819" s="132"/>
      <c r="BD819" s="131"/>
      <c r="BE819" s="153"/>
      <c r="BF819" s="154"/>
      <c r="BG819" s="155"/>
      <c r="BH819" s="155"/>
      <c r="BI819" s="156"/>
      <c r="BJ819" s="156"/>
      <c r="BK819" s="133"/>
      <c r="BM819" s="134">
        <v>227</v>
      </c>
      <c r="BN819" s="157">
        <f t="shared" si="120"/>
        <v>1.4463999999999948</v>
      </c>
      <c r="BO819" s="158">
        <f t="shared" si="121"/>
        <v>0.98410750030458805</v>
      </c>
      <c r="BP819" s="159">
        <f t="shared" si="122"/>
        <v>2.086136975933961E-4</v>
      </c>
      <c r="BQ819" s="160" t="str">
        <f t="shared" si="123"/>
        <v/>
      </c>
      <c r="BR819" s="160" t="str">
        <f t="shared" si="119"/>
        <v/>
      </c>
    </row>
    <row r="820" spans="11:70" ht="20.100000000000001" customHeight="1" x14ac:dyDescent="0.25">
      <c r="K820" s="134">
        <v>251</v>
      </c>
      <c r="L820" s="130">
        <f t="shared" si="101"/>
        <v>-284.14914644736746</v>
      </c>
      <c r="M820" s="149">
        <f t="shared" si="102"/>
        <v>4.7292079382315615E-5</v>
      </c>
      <c r="N820" s="149">
        <f t="shared" si="103"/>
        <v>1.3677321686761793E-3</v>
      </c>
      <c r="O820" s="130">
        <f t="shared" si="104"/>
        <v>4.7292079382315615E-5</v>
      </c>
      <c r="P820" s="130" t="str">
        <f t="shared" si="105"/>
        <v/>
      </c>
      <c r="Q820" s="130" t="str">
        <f t="shared" si="106"/>
        <v/>
      </c>
      <c r="R820" s="130">
        <f t="shared" si="107"/>
        <v>6.5143838076985591E-15</v>
      </c>
      <c r="S820" s="130" t="str">
        <f t="shared" si="108"/>
        <v/>
      </c>
      <c r="T820" s="130" t="str">
        <f t="shared" si="109"/>
        <v/>
      </c>
      <c r="X820" s="134"/>
      <c r="Z820" s="149"/>
      <c r="AA820" s="149"/>
      <c r="AE820" s="151"/>
      <c r="AF820" s="150"/>
      <c r="AK820" s="134">
        <v>251</v>
      </c>
      <c r="AL820" s="130">
        <f t="shared" si="110"/>
        <v>-2.996</v>
      </c>
      <c r="AM820" s="149">
        <f t="shared" si="111"/>
        <v>4.4853150835133934E-3</v>
      </c>
      <c r="AN820" s="149">
        <f t="shared" si="112"/>
        <v>1.3677321686761793E-3</v>
      </c>
      <c r="AO820" s="130">
        <f t="shared" si="117"/>
        <v>4.4853150835133934E-3</v>
      </c>
      <c r="AP820" s="130" t="str">
        <f t="shared" si="118"/>
        <v/>
      </c>
      <c r="AQ820" s="130" t="str">
        <f t="shared" si="113"/>
        <v/>
      </c>
      <c r="AR820" s="150">
        <f t="shared" si="114"/>
        <v>0</v>
      </c>
      <c r="AS820" s="150" t="str">
        <f t="shared" si="115"/>
        <v/>
      </c>
      <c r="AT820" s="150" t="str">
        <f t="shared" si="116"/>
        <v/>
      </c>
      <c r="AU820" s="150"/>
      <c r="AV820" s="150"/>
      <c r="AW820" s="150"/>
      <c r="AX820" s="150"/>
      <c r="AY820" s="150"/>
      <c r="AZ820" s="150"/>
      <c r="BA820" s="150"/>
      <c r="BB820" s="131"/>
      <c r="BC820" s="132"/>
      <c r="BD820" s="131"/>
      <c r="BE820" s="153"/>
      <c r="BF820" s="154"/>
      <c r="BG820" s="155"/>
      <c r="BH820" s="155"/>
      <c r="BI820" s="156"/>
      <c r="BJ820" s="156"/>
      <c r="BK820" s="133"/>
      <c r="BM820" s="134">
        <v>228</v>
      </c>
      <c r="BN820" s="157">
        <f t="shared" si="120"/>
        <v>1.4527999999999948</v>
      </c>
      <c r="BO820" s="158">
        <f t="shared" si="121"/>
        <v>0.98389888660699465</v>
      </c>
      <c r="BP820" s="159">
        <f t="shared" si="122"/>
        <v>2.1025002645935764E-4</v>
      </c>
      <c r="BQ820" s="160" t="str">
        <f t="shared" si="123"/>
        <v/>
      </c>
      <c r="BR820" s="160" t="str">
        <f t="shared" si="119"/>
        <v/>
      </c>
    </row>
    <row r="821" spans="11:70" ht="20.100000000000001" customHeight="1" x14ac:dyDescent="0.25">
      <c r="K821" s="134">
        <v>252</v>
      </c>
      <c r="L821" s="130">
        <f t="shared" si="101"/>
        <v>-283.76977509029484</v>
      </c>
      <c r="M821" s="149">
        <f t="shared" si="102"/>
        <v>4.7861854327408216E-5</v>
      </c>
      <c r="N821" s="149">
        <f t="shared" si="103"/>
        <v>1.3857813154993001E-3</v>
      </c>
      <c r="O821" s="130">
        <f t="shared" si="104"/>
        <v>4.7861854327408216E-5</v>
      </c>
      <c r="P821" s="130" t="str">
        <f t="shared" si="105"/>
        <v/>
      </c>
      <c r="Q821" s="130" t="str">
        <f t="shared" si="106"/>
        <v/>
      </c>
      <c r="R821" s="130">
        <f t="shared" si="107"/>
        <v>6.7093608890448579E-15</v>
      </c>
      <c r="S821" s="130" t="str">
        <f t="shared" si="108"/>
        <v/>
      </c>
      <c r="T821" s="130" t="str">
        <f t="shared" si="109"/>
        <v/>
      </c>
      <c r="X821" s="134"/>
      <c r="Z821" s="149"/>
      <c r="AA821" s="149"/>
      <c r="AE821" s="151"/>
      <c r="AF821" s="150"/>
      <c r="AK821" s="134">
        <v>252</v>
      </c>
      <c r="AL821" s="130">
        <f t="shared" si="110"/>
        <v>-2.992</v>
      </c>
      <c r="AM821" s="149">
        <f t="shared" si="111"/>
        <v>4.5393541570498278E-3</v>
      </c>
      <c r="AN821" s="149">
        <f t="shared" si="112"/>
        <v>1.3857813154993001E-3</v>
      </c>
      <c r="AO821" s="130">
        <f t="shared" si="117"/>
        <v>4.5393541570498278E-3</v>
      </c>
      <c r="AP821" s="130" t="str">
        <f t="shared" si="118"/>
        <v/>
      </c>
      <c r="AQ821" s="130" t="str">
        <f t="shared" si="113"/>
        <v/>
      </c>
      <c r="AR821" s="150">
        <f t="shared" si="114"/>
        <v>0</v>
      </c>
      <c r="AS821" s="150" t="str">
        <f t="shared" si="115"/>
        <v/>
      </c>
      <c r="AT821" s="150" t="str">
        <f t="shared" si="116"/>
        <v/>
      </c>
      <c r="AU821" s="150"/>
      <c r="AV821" s="150"/>
      <c r="AW821" s="150"/>
      <c r="AX821" s="150"/>
      <c r="AY821" s="150"/>
      <c r="AZ821" s="150"/>
      <c r="BA821" s="150"/>
      <c r="BB821" s="131"/>
      <c r="BC821" s="132"/>
      <c r="BD821" s="131"/>
      <c r="BE821" s="153"/>
      <c r="BF821" s="154"/>
      <c r="BG821" s="155"/>
      <c r="BH821" s="155"/>
      <c r="BI821" s="156"/>
      <c r="BJ821" s="156"/>
      <c r="BK821" s="133"/>
      <c r="BM821" s="134">
        <v>229</v>
      </c>
      <c r="BN821" s="157">
        <f t="shared" si="120"/>
        <v>1.4591999999999947</v>
      </c>
      <c r="BO821" s="158">
        <f t="shared" si="121"/>
        <v>0.98368863658053529</v>
      </c>
      <c r="BP821" s="159">
        <f t="shared" si="122"/>
        <v>2.1188895515755757E-4</v>
      </c>
      <c r="BQ821" s="160" t="str">
        <f t="shared" si="123"/>
        <v/>
      </c>
      <c r="BR821" s="160" t="str">
        <f t="shared" si="119"/>
        <v/>
      </c>
    </row>
    <row r="822" spans="11:70" ht="20.100000000000001" customHeight="1" x14ac:dyDescent="0.25">
      <c r="K822" s="134">
        <v>253</v>
      </c>
      <c r="L822" s="130">
        <f t="shared" si="101"/>
        <v>-283.39040373322229</v>
      </c>
      <c r="M822" s="149">
        <f t="shared" si="102"/>
        <v>4.84377189110077E-5</v>
      </c>
      <c r="N822" s="149">
        <f t="shared" si="103"/>
        <v>1.4040477720092016E-3</v>
      </c>
      <c r="O822" s="130">
        <f t="shared" si="104"/>
        <v>4.84377189110077E-5</v>
      </c>
      <c r="P822" s="130" t="str">
        <f t="shared" si="105"/>
        <v/>
      </c>
      <c r="Q822" s="130" t="str">
        <f t="shared" si="106"/>
        <v/>
      </c>
      <c r="R822" s="130">
        <f t="shared" si="107"/>
        <v>6.9100631196510856E-15</v>
      </c>
      <c r="S822" s="130" t="str">
        <f t="shared" si="108"/>
        <v/>
      </c>
      <c r="T822" s="130" t="str">
        <f t="shared" si="109"/>
        <v/>
      </c>
      <c r="X822" s="134"/>
      <c r="Z822" s="149"/>
      <c r="AA822" s="149"/>
      <c r="AE822" s="151"/>
      <c r="AF822" s="150"/>
      <c r="AK822" s="134">
        <v>253</v>
      </c>
      <c r="AL822" s="130">
        <f t="shared" si="110"/>
        <v>-2.988</v>
      </c>
      <c r="AM822" s="149">
        <f t="shared" si="111"/>
        <v>4.5939707891923722E-3</v>
      </c>
      <c r="AN822" s="149">
        <f t="shared" si="112"/>
        <v>1.4040477720092016E-3</v>
      </c>
      <c r="AO822" s="130">
        <f t="shared" si="117"/>
        <v>4.5939707891923722E-3</v>
      </c>
      <c r="AP822" s="130" t="str">
        <f t="shared" si="118"/>
        <v/>
      </c>
      <c r="AQ822" s="130" t="str">
        <f t="shared" si="113"/>
        <v/>
      </c>
      <c r="AR822" s="150">
        <f t="shared" si="114"/>
        <v>0</v>
      </c>
      <c r="AS822" s="150" t="str">
        <f t="shared" si="115"/>
        <v/>
      </c>
      <c r="AT822" s="150" t="str">
        <f t="shared" si="116"/>
        <v/>
      </c>
      <c r="AU822" s="150"/>
      <c r="AV822" s="150"/>
      <c r="AW822" s="150"/>
      <c r="AX822" s="150"/>
      <c r="AY822" s="150"/>
      <c r="AZ822" s="150"/>
      <c r="BA822" s="150"/>
      <c r="BB822" s="131"/>
      <c r="BC822" s="132"/>
      <c r="BD822" s="131"/>
      <c r="BE822" s="153"/>
      <c r="BF822" s="154"/>
      <c r="BG822" s="155"/>
      <c r="BH822" s="155"/>
      <c r="BI822" s="156"/>
      <c r="BJ822" s="156"/>
      <c r="BK822" s="133"/>
      <c r="BM822" s="134">
        <v>230</v>
      </c>
      <c r="BN822" s="157">
        <f t="shared" si="120"/>
        <v>1.4655999999999947</v>
      </c>
      <c r="BO822" s="158">
        <f t="shared" si="121"/>
        <v>0.98347674762537773</v>
      </c>
      <c r="BP822" s="159">
        <f t="shared" si="122"/>
        <v>2.1353043508975933E-4</v>
      </c>
      <c r="BQ822" s="160" t="str">
        <f t="shared" si="123"/>
        <v/>
      </c>
      <c r="BR822" s="160" t="str">
        <f t="shared" si="119"/>
        <v/>
      </c>
    </row>
    <row r="823" spans="11:70" ht="20.100000000000001" customHeight="1" x14ac:dyDescent="0.25">
      <c r="K823" s="134">
        <v>254</v>
      </c>
      <c r="L823" s="130">
        <f t="shared" si="101"/>
        <v>-283.01103237614967</v>
      </c>
      <c r="M823" s="149">
        <f t="shared" si="102"/>
        <v>4.9019727864090491E-5</v>
      </c>
      <c r="N823" s="149">
        <f t="shared" si="103"/>
        <v>1.4225338588105773E-3</v>
      </c>
      <c r="O823" s="130">
        <f t="shared" si="104"/>
        <v>4.9019727864090491E-5</v>
      </c>
      <c r="P823" s="130" t="str">
        <f t="shared" si="105"/>
        <v/>
      </c>
      <c r="Q823" s="130" t="str">
        <f t="shared" si="106"/>
        <v/>
      </c>
      <c r="R823" s="130">
        <f t="shared" si="107"/>
        <v>7.1166552417952439E-15</v>
      </c>
      <c r="S823" s="130" t="str">
        <f t="shared" si="108"/>
        <v/>
      </c>
      <c r="T823" s="130" t="str">
        <f t="shared" si="109"/>
        <v/>
      </c>
      <c r="X823" s="134"/>
      <c r="Z823" s="149"/>
      <c r="AA823" s="149"/>
      <c r="AE823" s="151"/>
      <c r="AF823" s="150"/>
      <c r="AK823" s="134">
        <v>254</v>
      </c>
      <c r="AL823" s="130">
        <f t="shared" si="110"/>
        <v>-2.984</v>
      </c>
      <c r="AM823" s="149">
        <f t="shared" si="111"/>
        <v>4.6491701707822254E-3</v>
      </c>
      <c r="AN823" s="149">
        <f t="shared" si="112"/>
        <v>1.4225338588105773E-3</v>
      </c>
      <c r="AO823" s="130">
        <f t="shared" si="117"/>
        <v>4.6491701707822254E-3</v>
      </c>
      <c r="AP823" s="130" t="str">
        <f t="shared" si="118"/>
        <v/>
      </c>
      <c r="AQ823" s="130" t="str">
        <f t="shared" si="113"/>
        <v/>
      </c>
      <c r="AR823" s="150">
        <f t="shared" si="114"/>
        <v>0</v>
      </c>
      <c r="AS823" s="150" t="str">
        <f t="shared" si="115"/>
        <v/>
      </c>
      <c r="AT823" s="150" t="str">
        <f t="shared" si="116"/>
        <v/>
      </c>
      <c r="AU823" s="150"/>
      <c r="AV823" s="150"/>
      <c r="AW823" s="150"/>
      <c r="AX823" s="150"/>
      <c r="AY823" s="150"/>
      <c r="AZ823" s="150"/>
      <c r="BA823" s="150"/>
      <c r="BB823" s="131"/>
      <c r="BC823" s="132"/>
      <c r="BD823" s="131"/>
      <c r="BE823" s="153"/>
      <c r="BF823" s="154"/>
      <c r="BG823" s="155"/>
      <c r="BH823" s="155"/>
      <c r="BI823" s="156"/>
      <c r="BJ823" s="156"/>
      <c r="BK823" s="133"/>
      <c r="BM823" s="134">
        <v>231</v>
      </c>
      <c r="BN823" s="157">
        <f t="shared" si="120"/>
        <v>1.4719999999999946</v>
      </c>
      <c r="BO823" s="158">
        <f t="shared" si="121"/>
        <v>0.98326321719028797</v>
      </c>
      <c r="BP823" s="159">
        <f t="shared" si="122"/>
        <v>2.1517441781160329E-4</v>
      </c>
      <c r="BQ823" s="160" t="str">
        <f t="shared" si="123"/>
        <v/>
      </c>
      <c r="BR823" s="160" t="str">
        <f t="shared" si="119"/>
        <v/>
      </c>
    </row>
    <row r="824" spans="11:70" ht="20.100000000000001" customHeight="1" x14ac:dyDescent="0.25">
      <c r="K824" s="134">
        <v>255</v>
      </c>
      <c r="L824" s="130">
        <f t="shared" si="101"/>
        <v>-282.63166101907711</v>
      </c>
      <c r="M824" s="149">
        <f t="shared" si="102"/>
        <v>4.9607936279003283E-5</v>
      </c>
      <c r="N824" s="149">
        <f t="shared" si="103"/>
        <v>1.4412419173400102E-3</v>
      </c>
      <c r="O824" s="130">
        <f t="shared" si="104"/>
        <v>4.9607936279003283E-5</v>
      </c>
      <c r="P824" s="130" t="str">
        <f t="shared" si="105"/>
        <v/>
      </c>
      <c r="Q824" s="130" t="str">
        <f t="shared" si="106"/>
        <v/>
      </c>
      <c r="R824" s="130">
        <f t="shared" si="107"/>
        <v>7.3293066375205587E-15</v>
      </c>
      <c r="S824" s="130" t="str">
        <f t="shared" si="108"/>
        <v/>
      </c>
      <c r="T824" s="130" t="str">
        <f t="shared" si="109"/>
        <v/>
      </c>
      <c r="X824" s="134"/>
      <c r="Z824" s="149"/>
      <c r="AA824" s="149"/>
      <c r="AE824" s="151"/>
      <c r="AF824" s="150"/>
      <c r="AK824" s="134">
        <v>255</v>
      </c>
      <c r="AL824" s="130">
        <f t="shared" si="110"/>
        <v>-2.98</v>
      </c>
      <c r="AM824" s="149">
        <f t="shared" si="111"/>
        <v>4.7049575269339792E-3</v>
      </c>
      <c r="AN824" s="149">
        <f t="shared" si="112"/>
        <v>1.4412419173400134E-3</v>
      </c>
      <c r="AO824" s="130">
        <f t="shared" si="117"/>
        <v>4.7049575269339792E-3</v>
      </c>
      <c r="AP824" s="130" t="str">
        <f t="shared" si="118"/>
        <v/>
      </c>
      <c r="AQ824" s="130" t="str">
        <f t="shared" si="113"/>
        <v/>
      </c>
      <c r="AR824" s="150">
        <f t="shared" si="114"/>
        <v>0</v>
      </c>
      <c r="AS824" s="150" t="str">
        <f t="shared" si="115"/>
        <v/>
      </c>
      <c r="AT824" s="150" t="str">
        <f t="shared" si="116"/>
        <v/>
      </c>
      <c r="AU824" s="150"/>
      <c r="AV824" s="150"/>
      <c r="AW824" s="150"/>
      <c r="AX824" s="150"/>
      <c r="AY824" s="150"/>
      <c r="AZ824" s="150"/>
      <c r="BA824" s="150"/>
      <c r="BB824" s="131"/>
      <c r="BC824" s="132"/>
      <c r="BD824" s="131"/>
      <c r="BE824" s="153"/>
      <c r="BF824" s="154"/>
      <c r="BG824" s="155"/>
      <c r="BH824" s="155"/>
      <c r="BI824" s="156"/>
      <c r="BJ824" s="156"/>
      <c r="BK824" s="133"/>
      <c r="BM824" s="134">
        <v>232</v>
      </c>
      <c r="BN824" s="157">
        <f t="shared" si="120"/>
        <v>1.4783999999999946</v>
      </c>
      <c r="BO824" s="158">
        <f t="shared" si="121"/>
        <v>0.98304804277247637</v>
      </c>
      <c r="BP824" s="159">
        <f t="shared" si="122"/>
        <v>2.1682085503416104E-4</v>
      </c>
      <c r="BQ824" s="160" t="str">
        <f t="shared" si="123"/>
        <v/>
      </c>
      <c r="BR824" s="160" t="str">
        <f t="shared" si="119"/>
        <v/>
      </c>
    </row>
    <row r="825" spans="11:70" ht="20.100000000000001" customHeight="1" x14ac:dyDescent="0.25">
      <c r="K825" s="134">
        <v>256</v>
      </c>
      <c r="L825" s="130">
        <f t="shared" ref="L825:L888" si="124">L$563+(K825*L$566)</f>
        <v>-282.2522896620045</v>
      </c>
      <c r="M825" s="149">
        <f t="shared" ref="M825:M888" si="125">_xlfn.NORM.DIST(L825,L$560,L$561,0)</f>
        <v>5.0202399610258375E-5</v>
      </c>
      <c r="N825" s="149">
        <f t="shared" ref="N825:N888" si="126">_xlfn.NORM.DIST(L825,L$560,L$561,1)</f>
        <v>1.4601743100032204E-3</v>
      </c>
      <c r="O825" s="130">
        <f t="shared" ref="O825:O888" si="127">IF(OR(N825&lt;P$565,N825&gt;P$566),M825,"")</f>
        <v>5.0202399610258375E-5</v>
      </c>
      <c r="P825" s="130" t="str">
        <f t="shared" ref="P825:P888" si="128">IF(AND(N825&gt;P$565,N825&lt;P$566),M825,"")</f>
        <v/>
      </c>
      <c r="Q825" s="130" t="str">
        <f t="shared" ref="Q825:Q888" si="129">IF(M825=MAX(M$569:M$2569),M825,"")</f>
        <v/>
      </c>
      <c r="R825" s="130">
        <f t="shared" ref="R825:R888" si="130">_xlfn.NORM.DIST(L825,P$561,P$562,0)</f>
        <v>7.5481914563498923E-15</v>
      </c>
      <c r="S825" s="130" t="str">
        <f t="shared" ref="S825:S888" si="131">IF(R825=MAX(R$569:R$2569),M825,"")</f>
        <v/>
      </c>
      <c r="T825" s="130" t="str">
        <f t="shared" ref="T825:T888" si="132">IF(S825=MIN(S$569:S$2569),S825,"")</f>
        <v/>
      </c>
      <c r="X825" s="134"/>
      <c r="Z825" s="149"/>
      <c r="AA825" s="149"/>
      <c r="AE825" s="151"/>
      <c r="AF825" s="150"/>
      <c r="AK825" s="134">
        <v>256</v>
      </c>
      <c r="AL825" s="130">
        <f t="shared" ref="AL825:AL888" si="133">AL$563+(AK825*AL$566)</f>
        <v>-2.976</v>
      </c>
      <c r="AM825" s="149">
        <f t="shared" ref="AM825:AM888" si="134">_xlfn.NORM.DIST(AL825,AL$560,AL$561,0)</f>
        <v>4.7613381171110044E-3</v>
      </c>
      <c r="AN825" s="149">
        <f t="shared" ref="AN825:AN888" si="135">_xlfn.NORM.DIST(AL825,AL$560,AL$561,1)</f>
        <v>1.4601743100032204E-3</v>
      </c>
      <c r="AO825" s="130">
        <f t="shared" si="117"/>
        <v>4.7613381171110044E-3</v>
      </c>
      <c r="AP825" s="130" t="str">
        <f t="shared" si="118"/>
        <v/>
      </c>
      <c r="AQ825" s="130" t="str">
        <f t="shared" ref="AQ825:AQ888" si="136">IF(AM825=MAX(AM$569:AM$2569),AM825,"")</f>
        <v/>
      </c>
      <c r="AR825" s="150">
        <f t="shared" ref="AR825:AR888" si="137">_xlfn.NORM.DIST(AK825,AP$561,AP$562,0)</f>
        <v>0</v>
      </c>
      <c r="AS825" s="150" t="str">
        <f t="shared" ref="AS825:AS888" si="138">IF(AR825=MAX(AR$569:AR$2569),AM825,"")</f>
        <v/>
      </c>
      <c r="AT825" s="150" t="str">
        <f t="shared" ref="AT825:AT888" si="139">IF(AS825=MIN(AS$569:AS$2569),AS825,"")</f>
        <v/>
      </c>
      <c r="AU825" s="150"/>
      <c r="AV825" s="150"/>
      <c r="AW825" s="150"/>
      <c r="AX825" s="150"/>
      <c r="AY825" s="150"/>
      <c r="AZ825" s="150"/>
      <c r="BA825" s="150"/>
      <c r="BB825" s="131"/>
      <c r="BC825" s="132"/>
      <c r="BD825" s="131"/>
      <c r="BE825" s="153"/>
      <c r="BF825" s="154"/>
      <c r="BG825" s="155"/>
      <c r="BH825" s="155"/>
      <c r="BI825" s="156"/>
      <c r="BJ825" s="156"/>
      <c r="BK825" s="133"/>
      <c r="BM825" s="134">
        <v>233</v>
      </c>
      <c r="BN825" s="157">
        <f t="shared" si="120"/>
        <v>1.4847999999999946</v>
      </c>
      <c r="BO825" s="158">
        <f t="shared" si="121"/>
        <v>0.98283122191744221</v>
      </c>
      <c r="BP825" s="159">
        <f t="shared" si="122"/>
        <v>2.1846969862548971E-4</v>
      </c>
      <c r="BQ825" s="160" t="str">
        <f t="shared" si="123"/>
        <v/>
      </c>
      <c r="BR825" s="160" t="str">
        <f t="shared" si="119"/>
        <v/>
      </c>
    </row>
    <row r="826" spans="11:70" ht="20.100000000000001" customHeight="1" x14ac:dyDescent="0.25">
      <c r="K826" s="134">
        <v>257</v>
      </c>
      <c r="L826" s="130">
        <f t="shared" si="124"/>
        <v>-281.87291830493194</v>
      </c>
      <c r="M826" s="149">
        <f t="shared" si="125"/>
        <v>5.0803173675308328E-5</v>
      </c>
      <c r="N826" s="149">
        <f t="shared" si="126"/>
        <v>1.479333420312581E-3</v>
      </c>
      <c r="O826" s="130">
        <f t="shared" si="127"/>
        <v>5.0803173675308328E-5</v>
      </c>
      <c r="P826" s="130" t="str">
        <f t="shared" si="128"/>
        <v/>
      </c>
      <c r="Q826" s="130" t="str">
        <f t="shared" si="129"/>
        <v/>
      </c>
      <c r="R826" s="130">
        <f t="shared" si="130"/>
        <v>7.7734887464296197E-15</v>
      </c>
      <c r="S826" s="130" t="str">
        <f t="shared" si="131"/>
        <v/>
      </c>
      <c r="T826" s="130" t="str">
        <f t="shared" si="132"/>
        <v/>
      </c>
      <c r="X826" s="134"/>
      <c r="Z826" s="149"/>
      <c r="AA826" s="149"/>
      <c r="AE826" s="151"/>
      <c r="AF826" s="150"/>
      <c r="AK826" s="134">
        <v>257</v>
      </c>
      <c r="AL826" s="130">
        <f t="shared" si="133"/>
        <v>-2.972</v>
      </c>
      <c r="AM826" s="149">
        <f t="shared" si="134"/>
        <v>4.8183172351990121E-3</v>
      </c>
      <c r="AN826" s="149">
        <f t="shared" si="135"/>
        <v>1.4793334203125842E-3</v>
      </c>
      <c r="AO826" s="130">
        <f t="shared" ref="AO826:AO889" si="140">IF(OR(AN826&lt;AP$565,AN826&gt;AP$566),AM826,"")</f>
        <v>4.8183172351990121E-3</v>
      </c>
      <c r="AP826" s="130" t="str">
        <f t="shared" ref="AP826:AP889" si="141">IF(AND(AN826&gt;AP$565,AN826&lt;AP$566),AM826,"")</f>
        <v/>
      </c>
      <c r="AQ826" s="130" t="str">
        <f t="shared" si="136"/>
        <v/>
      </c>
      <c r="AR826" s="150">
        <f t="shared" si="137"/>
        <v>0</v>
      </c>
      <c r="AS826" s="150" t="str">
        <f t="shared" si="138"/>
        <v/>
      </c>
      <c r="AT826" s="150" t="str">
        <f t="shared" si="139"/>
        <v/>
      </c>
      <c r="AU826" s="150"/>
      <c r="AV826" s="150"/>
      <c r="AW826" s="150"/>
      <c r="AX826" s="150"/>
      <c r="AY826" s="150"/>
      <c r="AZ826" s="150"/>
      <c r="BA826" s="150"/>
      <c r="BB826" s="131"/>
      <c r="BC826" s="132"/>
      <c r="BD826" s="131"/>
      <c r="BE826" s="153"/>
      <c r="BF826" s="154"/>
      <c r="BG826" s="155"/>
      <c r="BH826" s="155"/>
      <c r="BI826" s="156"/>
      <c r="BJ826" s="156"/>
      <c r="BK826" s="133"/>
      <c r="BM826" s="134">
        <v>234</v>
      </c>
      <c r="BN826" s="157">
        <f t="shared" si="120"/>
        <v>1.4911999999999945</v>
      </c>
      <c r="BO826" s="158">
        <f t="shared" si="121"/>
        <v>0.98261275221881672</v>
      </c>
      <c r="BP826" s="159">
        <f t="shared" si="122"/>
        <v>2.2012090061107603E-4</v>
      </c>
      <c r="BQ826" s="160" t="str">
        <f t="shared" si="123"/>
        <v/>
      </c>
      <c r="BR826" s="160" t="str">
        <f t="shared" si="119"/>
        <v/>
      </c>
    </row>
    <row r="827" spans="11:70" ht="20.100000000000001" customHeight="1" x14ac:dyDescent="0.25">
      <c r="K827" s="134">
        <v>258</v>
      </c>
      <c r="L827" s="130">
        <f t="shared" si="124"/>
        <v>-281.49354694785933</v>
      </c>
      <c r="M827" s="149">
        <f t="shared" si="125"/>
        <v>5.141031465530253E-5</v>
      </c>
      <c r="N827" s="149">
        <f t="shared" si="126"/>
        <v>1.4987216530249958E-3</v>
      </c>
      <c r="O827" s="130">
        <f t="shared" si="127"/>
        <v>5.141031465530253E-5</v>
      </c>
      <c r="P827" s="130" t="str">
        <f t="shared" si="128"/>
        <v/>
      </c>
      <c r="Q827" s="130" t="str">
        <f t="shared" si="129"/>
        <v/>
      </c>
      <c r="R827" s="130">
        <f t="shared" si="130"/>
        <v>8.0053825891939848E-15</v>
      </c>
      <c r="S827" s="130" t="str">
        <f t="shared" si="131"/>
        <v/>
      </c>
      <c r="T827" s="130" t="str">
        <f t="shared" si="132"/>
        <v/>
      </c>
      <c r="X827" s="134"/>
      <c r="Z827" s="149"/>
      <c r="AA827" s="149"/>
      <c r="AE827" s="151"/>
      <c r="AF827" s="150"/>
      <c r="AK827" s="134">
        <v>258</v>
      </c>
      <c r="AL827" s="130">
        <f t="shared" si="133"/>
        <v>-2.968</v>
      </c>
      <c r="AM827" s="149">
        <f t="shared" si="134"/>
        <v>4.8759002095777031E-3</v>
      </c>
      <c r="AN827" s="149">
        <f t="shared" si="135"/>
        <v>1.4987216530249958E-3</v>
      </c>
      <c r="AO827" s="130">
        <f t="shared" si="140"/>
        <v>4.8759002095777031E-3</v>
      </c>
      <c r="AP827" s="130" t="str">
        <f t="shared" si="141"/>
        <v/>
      </c>
      <c r="AQ827" s="130" t="str">
        <f t="shared" si="136"/>
        <v/>
      </c>
      <c r="AR827" s="150">
        <f t="shared" si="137"/>
        <v>0</v>
      </c>
      <c r="AS827" s="150" t="str">
        <f t="shared" si="138"/>
        <v/>
      </c>
      <c r="AT827" s="150" t="str">
        <f t="shared" si="139"/>
        <v/>
      </c>
      <c r="AU827" s="150"/>
      <c r="AV827" s="150"/>
      <c r="AW827" s="150"/>
      <c r="AX827" s="150"/>
      <c r="AY827" s="150"/>
      <c r="AZ827" s="150"/>
      <c r="BA827" s="150"/>
      <c r="BB827" s="131"/>
      <c r="BC827" s="132"/>
      <c r="BD827" s="131"/>
      <c r="BE827" s="153"/>
      <c r="BF827" s="154"/>
      <c r="BG827" s="155"/>
      <c r="BH827" s="155"/>
      <c r="BI827" s="156"/>
      <c r="BJ827" s="156"/>
      <c r="BK827" s="133"/>
      <c r="BM827" s="134">
        <v>235</v>
      </c>
      <c r="BN827" s="157">
        <f t="shared" si="120"/>
        <v>1.4975999999999945</v>
      </c>
      <c r="BO827" s="158">
        <f t="shared" si="121"/>
        <v>0.98239263131820564</v>
      </c>
      <c r="BP827" s="159">
        <f t="shared" si="122"/>
        <v>2.2177441317516866E-4</v>
      </c>
      <c r="BQ827" s="160" t="str">
        <f t="shared" si="123"/>
        <v/>
      </c>
      <c r="BR827" s="160" t="str">
        <f t="shared" si="119"/>
        <v/>
      </c>
    </row>
    <row r="828" spans="11:70" ht="20.100000000000001" customHeight="1" x14ac:dyDescent="0.25">
      <c r="K828" s="134">
        <v>259</v>
      </c>
      <c r="L828" s="130">
        <f t="shared" si="124"/>
        <v>-281.11417559078677</v>
      </c>
      <c r="M828" s="149">
        <f t="shared" si="125"/>
        <v>5.2023879095821528E-5</v>
      </c>
      <c r="N828" s="149">
        <f t="shared" si="126"/>
        <v>1.5183414342799769E-3</v>
      </c>
      <c r="O828" s="130">
        <f t="shared" si="127"/>
        <v>5.2023879095821528E-5</v>
      </c>
      <c r="P828" s="130" t="str">
        <f t="shared" si="128"/>
        <v/>
      </c>
      <c r="Q828" s="130" t="str">
        <f t="shared" si="129"/>
        <v/>
      </c>
      <c r="R828" s="130">
        <f t="shared" si="130"/>
        <v>8.2440622376408946E-15</v>
      </c>
      <c r="S828" s="130" t="str">
        <f t="shared" si="131"/>
        <v/>
      </c>
      <c r="T828" s="130" t="str">
        <f t="shared" si="132"/>
        <v/>
      </c>
      <c r="X828" s="134"/>
      <c r="Z828" s="149"/>
      <c r="AA828" s="149"/>
      <c r="AE828" s="151"/>
      <c r="AF828" s="150"/>
      <c r="AK828" s="134">
        <v>259</v>
      </c>
      <c r="AL828" s="130">
        <f t="shared" si="133"/>
        <v>-2.964</v>
      </c>
      <c r="AM828" s="149">
        <f t="shared" si="134"/>
        <v>4.9340924031905011E-3</v>
      </c>
      <c r="AN828" s="149">
        <f t="shared" si="135"/>
        <v>1.5183414342799769E-3</v>
      </c>
      <c r="AO828" s="130">
        <f t="shared" si="140"/>
        <v>4.9340924031905011E-3</v>
      </c>
      <c r="AP828" s="130" t="str">
        <f t="shared" si="141"/>
        <v/>
      </c>
      <c r="AQ828" s="130" t="str">
        <f t="shared" si="136"/>
        <v/>
      </c>
      <c r="AR828" s="150">
        <f t="shared" si="137"/>
        <v>0</v>
      </c>
      <c r="AS828" s="150" t="str">
        <f t="shared" si="138"/>
        <v/>
      </c>
      <c r="AT828" s="150" t="str">
        <f t="shared" si="139"/>
        <v/>
      </c>
      <c r="AU828" s="150"/>
      <c r="AV828" s="150"/>
      <c r="AW828" s="150"/>
      <c r="AX828" s="150"/>
      <c r="AY828" s="150"/>
      <c r="AZ828" s="150"/>
      <c r="BA828" s="150"/>
      <c r="BB828" s="131"/>
      <c r="BC828" s="132"/>
      <c r="BD828" s="131"/>
      <c r="BE828" s="153"/>
      <c r="BF828" s="154"/>
      <c r="BG828" s="155"/>
      <c r="BH828" s="155"/>
      <c r="BI828" s="156"/>
      <c r="BJ828" s="156"/>
      <c r="BK828" s="133"/>
      <c r="BM828" s="134">
        <v>236</v>
      </c>
      <c r="BN828" s="157">
        <f t="shared" si="120"/>
        <v>1.5039999999999945</v>
      </c>
      <c r="BO828" s="158">
        <f t="shared" si="121"/>
        <v>0.98217085690503048</v>
      </c>
      <c r="BP828" s="159">
        <f t="shared" si="122"/>
        <v>2.2343018866288755E-4</v>
      </c>
      <c r="BQ828" s="160" t="str">
        <f t="shared" si="123"/>
        <v/>
      </c>
      <c r="BR828" s="160" t="str">
        <f t="shared" si="119"/>
        <v/>
      </c>
    </row>
    <row r="829" spans="11:70" ht="20.100000000000001" customHeight="1" x14ac:dyDescent="0.25">
      <c r="K829" s="134">
        <v>260</v>
      </c>
      <c r="L829" s="130">
        <f t="shared" si="124"/>
        <v>-280.73480423371416</v>
      </c>
      <c r="M829" s="149">
        <f t="shared" si="125"/>
        <v>5.2643923907592891E-5</v>
      </c>
      <c r="N829" s="149">
        <f t="shared" si="126"/>
        <v>1.538195211738057E-3</v>
      </c>
      <c r="O829" s="130">
        <f t="shared" si="127"/>
        <v>5.2643923907592891E-5</v>
      </c>
      <c r="P829" s="130" t="str">
        <f t="shared" si="128"/>
        <v/>
      </c>
      <c r="Q829" s="130" t="str">
        <f t="shared" si="129"/>
        <v/>
      </c>
      <c r="R829" s="130">
        <f t="shared" si="130"/>
        <v>8.4897222583141536E-15</v>
      </c>
      <c r="S829" s="130" t="str">
        <f t="shared" si="131"/>
        <v/>
      </c>
      <c r="T829" s="130" t="str">
        <f t="shared" si="132"/>
        <v/>
      </c>
      <c r="X829" s="134"/>
      <c r="Z829" s="149"/>
      <c r="AA829" s="149"/>
      <c r="AE829" s="151"/>
      <c r="AF829" s="150"/>
      <c r="AK829" s="134">
        <v>260</v>
      </c>
      <c r="AL829" s="130">
        <f t="shared" si="133"/>
        <v>-2.96</v>
      </c>
      <c r="AM829" s="149">
        <f t="shared" si="134"/>
        <v>4.9928992136123763E-3</v>
      </c>
      <c r="AN829" s="149">
        <f t="shared" si="135"/>
        <v>1.538195211738057E-3</v>
      </c>
      <c r="AO829" s="130">
        <f t="shared" si="140"/>
        <v>4.9928992136123763E-3</v>
      </c>
      <c r="AP829" s="130" t="str">
        <f t="shared" si="141"/>
        <v/>
      </c>
      <c r="AQ829" s="130" t="str">
        <f t="shared" si="136"/>
        <v/>
      </c>
      <c r="AR829" s="150">
        <f t="shared" si="137"/>
        <v>0</v>
      </c>
      <c r="AS829" s="150" t="str">
        <f t="shared" si="138"/>
        <v/>
      </c>
      <c r="AT829" s="150" t="str">
        <f t="shared" si="139"/>
        <v/>
      </c>
      <c r="AU829" s="150"/>
      <c r="AV829" s="150"/>
      <c r="AW829" s="150"/>
      <c r="AX829" s="150"/>
      <c r="AY829" s="150"/>
      <c r="AZ829" s="150"/>
      <c r="BA829" s="150"/>
      <c r="BB829" s="131"/>
      <c r="BC829" s="132"/>
      <c r="BD829" s="131"/>
      <c r="BE829" s="153"/>
      <c r="BF829" s="154"/>
      <c r="BG829" s="155"/>
      <c r="BH829" s="155"/>
      <c r="BI829" s="156"/>
      <c r="BJ829" s="156"/>
      <c r="BK829" s="133"/>
      <c r="BM829" s="134">
        <v>237</v>
      </c>
      <c r="BN829" s="157">
        <f t="shared" si="120"/>
        <v>1.5103999999999944</v>
      </c>
      <c r="BO829" s="158">
        <f t="shared" si="121"/>
        <v>0.98194742671636759</v>
      </c>
      <c r="BP829" s="159">
        <f t="shared" si="122"/>
        <v>2.2508817957900273E-4</v>
      </c>
      <c r="BQ829" s="160" t="str">
        <f t="shared" si="123"/>
        <v/>
      </c>
      <c r="BR829" s="160" t="str">
        <f t="shared" si="119"/>
        <v/>
      </c>
    </row>
    <row r="830" spans="11:70" ht="20.100000000000001" customHeight="1" x14ac:dyDescent="0.25">
      <c r="K830" s="134">
        <v>261</v>
      </c>
      <c r="L830" s="130">
        <f t="shared" si="124"/>
        <v>-280.3554328766416</v>
      </c>
      <c r="M830" s="149">
        <f t="shared" si="125"/>
        <v>5.3270506367183898E-5</v>
      </c>
      <c r="N830" s="149">
        <f t="shared" si="126"/>
        <v>1.5582854547194372E-3</v>
      </c>
      <c r="O830" s="130">
        <f t="shared" si="127"/>
        <v>5.3270506367183898E-5</v>
      </c>
      <c r="P830" s="130" t="str">
        <f t="shared" si="128"/>
        <v/>
      </c>
      <c r="Q830" s="130" t="str">
        <f t="shared" si="129"/>
        <v/>
      </c>
      <c r="R830" s="130">
        <f t="shared" si="130"/>
        <v>8.7425626770887831E-15</v>
      </c>
      <c r="S830" s="130" t="str">
        <f t="shared" si="131"/>
        <v/>
      </c>
      <c r="T830" s="130" t="str">
        <f t="shared" si="132"/>
        <v/>
      </c>
      <c r="X830" s="134"/>
      <c r="Z830" s="149"/>
      <c r="AA830" s="149"/>
      <c r="AE830" s="151"/>
      <c r="AF830" s="150"/>
      <c r="AK830" s="134">
        <v>261</v>
      </c>
      <c r="AL830" s="130">
        <f t="shared" si="133"/>
        <v>-2.956</v>
      </c>
      <c r="AM830" s="149">
        <f t="shared" si="134"/>
        <v>5.0523260731156153E-3</v>
      </c>
      <c r="AN830" s="149">
        <f t="shared" si="135"/>
        <v>1.5582854547194413E-3</v>
      </c>
      <c r="AO830" s="130">
        <f t="shared" si="140"/>
        <v>5.0523260731156153E-3</v>
      </c>
      <c r="AP830" s="130" t="str">
        <f t="shared" si="141"/>
        <v/>
      </c>
      <c r="AQ830" s="130" t="str">
        <f t="shared" si="136"/>
        <v/>
      </c>
      <c r="AR830" s="150">
        <f t="shared" si="137"/>
        <v>0</v>
      </c>
      <c r="AS830" s="150" t="str">
        <f t="shared" si="138"/>
        <v/>
      </c>
      <c r="AT830" s="150" t="str">
        <f t="shared" si="139"/>
        <v/>
      </c>
      <c r="AU830" s="150"/>
      <c r="AV830" s="150"/>
      <c r="AW830" s="150"/>
      <c r="AX830" s="150"/>
      <c r="AY830" s="150"/>
      <c r="AZ830" s="150"/>
      <c r="BA830" s="150"/>
      <c r="BB830" s="131"/>
      <c r="BC830" s="132"/>
      <c r="BD830" s="131"/>
      <c r="BE830" s="153"/>
      <c r="BF830" s="154"/>
      <c r="BG830" s="155"/>
      <c r="BH830" s="155"/>
      <c r="BI830" s="156"/>
      <c r="BJ830" s="156"/>
      <c r="BK830" s="133"/>
      <c r="BM830" s="134">
        <v>238</v>
      </c>
      <c r="BN830" s="157">
        <f t="shared" si="120"/>
        <v>1.5167999999999944</v>
      </c>
      <c r="BO830" s="158">
        <f t="shared" si="121"/>
        <v>0.98172233853678859</v>
      </c>
      <c r="BP830" s="159">
        <f t="shared" si="122"/>
        <v>2.2674833859159804E-4</v>
      </c>
      <c r="BQ830" s="160" t="str">
        <f t="shared" si="123"/>
        <v/>
      </c>
      <c r="BR830" s="160" t="str">
        <f t="shared" si="119"/>
        <v/>
      </c>
    </row>
    <row r="831" spans="11:70" ht="20.100000000000001" customHeight="1" x14ac:dyDescent="0.25">
      <c r="K831" s="134">
        <v>262</v>
      </c>
      <c r="L831" s="130">
        <f t="shared" si="124"/>
        <v>-279.97606151956899</v>
      </c>
      <c r="M831" s="149">
        <f t="shared" si="125"/>
        <v>5.3903684117675665E-5</v>
      </c>
      <c r="N831" s="149">
        <f t="shared" si="126"/>
        <v>1.5786146543429215E-3</v>
      </c>
      <c r="O831" s="130">
        <f t="shared" si="127"/>
        <v>5.3903684117675665E-5</v>
      </c>
      <c r="P831" s="130" t="str">
        <f t="shared" si="128"/>
        <v/>
      </c>
      <c r="Q831" s="130" t="str">
        <f t="shared" si="129"/>
        <v/>
      </c>
      <c r="R831" s="130">
        <f t="shared" si="130"/>
        <v>9.0027891288580188E-15</v>
      </c>
      <c r="S831" s="130" t="str">
        <f t="shared" si="131"/>
        <v/>
      </c>
      <c r="T831" s="130" t="str">
        <f t="shared" si="132"/>
        <v/>
      </c>
      <c r="X831" s="134"/>
      <c r="Z831" s="149"/>
      <c r="AA831" s="149"/>
      <c r="AE831" s="151"/>
      <c r="AF831" s="150"/>
      <c r="AK831" s="134">
        <v>262</v>
      </c>
      <c r="AL831" s="130">
        <f t="shared" si="133"/>
        <v>-2.952</v>
      </c>
      <c r="AM831" s="149">
        <f t="shared" si="134"/>
        <v>5.1123784487336638E-3</v>
      </c>
      <c r="AN831" s="149">
        <f t="shared" si="135"/>
        <v>1.5786146543429215E-3</v>
      </c>
      <c r="AO831" s="130">
        <f t="shared" si="140"/>
        <v>5.1123784487336638E-3</v>
      </c>
      <c r="AP831" s="130" t="str">
        <f t="shared" si="141"/>
        <v/>
      </c>
      <c r="AQ831" s="130" t="str">
        <f t="shared" si="136"/>
        <v/>
      </c>
      <c r="AR831" s="150">
        <f t="shared" si="137"/>
        <v>0</v>
      </c>
      <c r="AS831" s="150" t="str">
        <f t="shared" si="138"/>
        <v/>
      </c>
      <c r="AT831" s="150" t="str">
        <f t="shared" si="139"/>
        <v/>
      </c>
      <c r="AU831" s="150"/>
      <c r="AV831" s="150"/>
      <c r="AW831" s="150"/>
      <c r="AX831" s="150"/>
      <c r="AY831" s="150"/>
      <c r="AZ831" s="150"/>
      <c r="BA831" s="150"/>
      <c r="BB831" s="131"/>
      <c r="BC831" s="132"/>
      <c r="BD831" s="131"/>
      <c r="BE831" s="153"/>
      <c r="BF831" s="154"/>
      <c r="BG831" s="155"/>
      <c r="BH831" s="155"/>
      <c r="BI831" s="156"/>
      <c r="BJ831" s="156"/>
      <c r="BK831" s="133"/>
      <c r="BM831" s="134">
        <v>239</v>
      </c>
      <c r="BN831" s="157">
        <f t="shared" si="120"/>
        <v>1.5231999999999943</v>
      </c>
      <c r="BO831" s="158">
        <f t="shared" si="121"/>
        <v>0.98149559019819699</v>
      </c>
      <c r="BP831" s="159">
        <f t="shared" si="122"/>
        <v>2.2841061853084987E-4</v>
      </c>
      <c r="BQ831" s="160" t="str">
        <f t="shared" si="123"/>
        <v/>
      </c>
      <c r="BR831" s="160" t="str">
        <f t="shared" si="119"/>
        <v/>
      </c>
    </row>
    <row r="832" spans="11:70" ht="20.100000000000001" customHeight="1" x14ac:dyDescent="0.25">
      <c r="K832" s="134">
        <v>263</v>
      </c>
      <c r="L832" s="130">
        <f t="shared" si="124"/>
        <v>-279.59669016249643</v>
      </c>
      <c r="M832" s="149">
        <f t="shared" si="125"/>
        <v>5.4543515169313109E-5</v>
      </c>
      <c r="N832" s="149">
        <f t="shared" si="126"/>
        <v>1.599185323665053E-3</v>
      </c>
      <c r="O832" s="130">
        <f t="shared" si="127"/>
        <v>5.4543515169313109E-5</v>
      </c>
      <c r="P832" s="130" t="str">
        <f t="shared" si="128"/>
        <v/>
      </c>
      <c r="Q832" s="130" t="str">
        <f t="shared" si="129"/>
        <v/>
      </c>
      <c r="R832" s="130">
        <f t="shared" si="130"/>
        <v>9.2706130112243717E-15</v>
      </c>
      <c r="S832" s="130" t="str">
        <f t="shared" si="131"/>
        <v/>
      </c>
      <c r="T832" s="130" t="str">
        <f t="shared" si="132"/>
        <v/>
      </c>
      <c r="X832" s="134"/>
      <c r="Z832" s="149"/>
      <c r="AA832" s="149"/>
      <c r="AE832" s="151"/>
      <c r="AF832" s="150"/>
      <c r="AK832" s="134">
        <v>263</v>
      </c>
      <c r="AL832" s="130">
        <f t="shared" si="133"/>
        <v>-2.948</v>
      </c>
      <c r="AM832" s="149">
        <f t="shared" si="134"/>
        <v>5.1730618423228882E-3</v>
      </c>
      <c r="AN832" s="149">
        <f t="shared" si="135"/>
        <v>1.599185323665053E-3</v>
      </c>
      <c r="AO832" s="130">
        <f t="shared" si="140"/>
        <v>5.1730618423228882E-3</v>
      </c>
      <c r="AP832" s="130" t="str">
        <f t="shared" si="141"/>
        <v/>
      </c>
      <c r="AQ832" s="130" t="str">
        <f t="shared" si="136"/>
        <v/>
      </c>
      <c r="AR832" s="150">
        <f t="shared" si="137"/>
        <v>0</v>
      </c>
      <c r="AS832" s="150" t="str">
        <f t="shared" si="138"/>
        <v/>
      </c>
      <c r="AT832" s="150" t="str">
        <f t="shared" si="139"/>
        <v/>
      </c>
      <c r="AU832" s="150"/>
      <c r="AV832" s="150"/>
      <c r="AW832" s="150"/>
      <c r="AX832" s="150"/>
      <c r="AY832" s="150"/>
      <c r="AZ832" s="150"/>
      <c r="BA832" s="150"/>
      <c r="BB832" s="131"/>
      <c r="BC832" s="132"/>
      <c r="BD832" s="131"/>
      <c r="BE832" s="153"/>
      <c r="BF832" s="154"/>
      <c r="BG832" s="155"/>
      <c r="BH832" s="155"/>
      <c r="BI832" s="156"/>
      <c r="BJ832" s="156"/>
      <c r="BK832" s="133"/>
      <c r="BM832" s="134">
        <v>240</v>
      </c>
      <c r="BN832" s="157">
        <f t="shared" si="120"/>
        <v>1.5295999999999943</v>
      </c>
      <c r="BO832" s="158">
        <f t="shared" si="121"/>
        <v>0.98126717957966614</v>
      </c>
      <c r="BP832" s="159">
        <f t="shared" si="122"/>
        <v>2.3007497239202479E-4</v>
      </c>
      <c r="BQ832" s="160" t="str">
        <f t="shared" si="123"/>
        <v/>
      </c>
      <c r="BR832" s="160" t="str">
        <f t="shared" si="119"/>
        <v/>
      </c>
    </row>
    <row r="833" spans="11:70" ht="20.100000000000001" customHeight="1" x14ac:dyDescent="0.25">
      <c r="K833" s="134">
        <v>264</v>
      </c>
      <c r="L833" s="130">
        <f t="shared" si="124"/>
        <v>-279.21731880542382</v>
      </c>
      <c r="M833" s="149">
        <f t="shared" si="125"/>
        <v>5.5190057900135626E-5</v>
      </c>
      <c r="N833" s="149">
        <f t="shared" si="126"/>
        <v>1.619999997819565E-3</v>
      </c>
      <c r="O833" s="130">
        <f t="shared" si="127"/>
        <v>5.5190057900135626E-5</v>
      </c>
      <c r="P833" s="130" t="str">
        <f t="shared" si="128"/>
        <v/>
      </c>
      <c r="Q833" s="130" t="str">
        <f t="shared" si="129"/>
        <v/>
      </c>
      <c r="R833" s="130">
        <f t="shared" si="130"/>
        <v>9.546251642299265E-15</v>
      </c>
      <c r="S833" s="130" t="str">
        <f t="shared" si="131"/>
        <v/>
      </c>
      <c r="T833" s="130" t="str">
        <f t="shared" si="132"/>
        <v/>
      </c>
      <c r="X833" s="134"/>
      <c r="Z833" s="149"/>
      <c r="AA833" s="149"/>
      <c r="AE833" s="151"/>
      <c r="AF833" s="150"/>
      <c r="AK833" s="134">
        <v>264</v>
      </c>
      <c r="AL833" s="130">
        <f t="shared" si="133"/>
        <v>-2.944</v>
      </c>
      <c r="AM833" s="149">
        <f t="shared" si="134"/>
        <v>5.2343817906222714E-3</v>
      </c>
      <c r="AN833" s="149">
        <f t="shared" si="135"/>
        <v>1.619999997819565E-3</v>
      </c>
      <c r="AO833" s="130">
        <f t="shared" si="140"/>
        <v>5.2343817906222714E-3</v>
      </c>
      <c r="AP833" s="130" t="str">
        <f t="shared" si="141"/>
        <v/>
      </c>
      <c r="AQ833" s="130" t="str">
        <f t="shared" si="136"/>
        <v/>
      </c>
      <c r="AR833" s="150">
        <f t="shared" si="137"/>
        <v>0</v>
      </c>
      <c r="AS833" s="150" t="str">
        <f t="shared" si="138"/>
        <v/>
      </c>
      <c r="AT833" s="150" t="str">
        <f t="shared" si="139"/>
        <v/>
      </c>
      <c r="AU833" s="150"/>
      <c r="AV833" s="150"/>
      <c r="AW833" s="150"/>
      <c r="AX833" s="150"/>
      <c r="AY833" s="150"/>
      <c r="AZ833" s="150"/>
      <c r="BA833" s="150"/>
      <c r="BB833" s="131"/>
      <c r="BC833" s="132"/>
      <c r="BD833" s="131"/>
      <c r="BE833" s="153"/>
      <c r="BF833" s="154"/>
      <c r="BG833" s="155"/>
      <c r="BH833" s="155"/>
      <c r="BI833" s="156"/>
      <c r="BJ833" s="156"/>
      <c r="BK833" s="133"/>
      <c r="BM833" s="134">
        <v>241</v>
      </c>
      <c r="BN833" s="157">
        <f t="shared" si="120"/>
        <v>1.5359999999999943</v>
      </c>
      <c r="BO833" s="158">
        <f t="shared" si="121"/>
        <v>0.98103710460727411</v>
      </c>
      <c r="BP833" s="159">
        <f t="shared" si="122"/>
        <v>2.3174135333436929E-4</v>
      </c>
      <c r="BQ833" s="160" t="str">
        <f t="shared" si="123"/>
        <v/>
      </c>
      <c r="BR833" s="160" t="str">
        <f t="shared" si="119"/>
        <v/>
      </c>
    </row>
    <row r="834" spans="11:70" ht="20.100000000000001" customHeight="1" x14ac:dyDescent="0.25">
      <c r="K834" s="134">
        <v>265</v>
      </c>
      <c r="L834" s="130">
        <f t="shared" si="124"/>
        <v>-278.8379474483512</v>
      </c>
      <c r="M834" s="149">
        <f t="shared" si="125"/>
        <v>5.5843371056583517E-5</v>
      </c>
      <c r="N834" s="149">
        <f t="shared" si="126"/>
        <v>1.6410612341569999E-3</v>
      </c>
      <c r="O834" s="130">
        <f t="shared" si="127"/>
        <v>5.5843371056583517E-5</v>
      </c>
      <c r="P834" s="130" t="str">
        <f t="shared" si="128"/>
        <v/>
      </c>
      <c r="Q834" s="130" t="str">
        <f t="shared" si="129"/>
        <v/>
      </c>
      <c r="R834" s="130">
        <f t="shared" si="130"/>
        <v>9.8299284227164609E-15</v>
      </c>
      <c r="S834" s="130" t="str">
        <f t="shared" si="131"/>
        <v/>
      </c>
      <c r="T834" s="130" t="str">
        <f t="shared" si="132"/>
        <v/>
      </c>
      <c r="X834" s="134"/>
      <c r="Z834" s="149"/>
      <c r="AA834" s="149"/>
      <c r="AE834" s="151"/>
      <c r="AF834" s="150"/>
      <c r="AK834" s="134">
        <v>265</v>
      </c>
      <c r="AL834" s="130">
        <f t="shared" si="133"/>
        <v>-2.94</v>
      </c>
      <c r="AM834" s="149">
        <f t="shared" si="134"/>
        <v>5.2963438653110201E-3</v>
      </c>
      <c r="AN834" s="149">
        <f t="shared" si="135"/>
        <v>1.6410612341569962E-3</v>
      </c>
      <c r="AO834" s="130">
        <f t="shared" si="140"/>
        <v>5.2963438653110201E-3</v>
      </c>
      <c r="AP834" s="130" t="str">
        <f t="shared" si="141"/>
        <v/>
      </c>
      <c r="AQ834" s="130" t="str">
        <f t="shared" si="136"/>
        <v/>
      </c>
      <c r="AR834" s="150">
        <f t="shared" si="137"/>
        <v>0</v>
      </c>
      <c r="AS834" s="150" t="str">
        <f t="shared" si="138"/>
        <v/>
      </c>
      <c r="AT834" s="150" t="str">
        <f t="shared" si="139"/>
        <v/>
      </c>
      <c r="AU834" s="150"/>
      <c r="AV834" s="150"/>
      <c r="AW834" s="150"/>
      <c r="AX834" s="150"/>
      <c r="AY834" s="150"/>
      <c r="AZ834" s="150"/>
      <c r="BA834" s="150"/>
      <c r="BB834" s="131"/>
      <c r="BC834" s="132"/>
      <c r="BD834" s="131"/>
      <c r="BE834" s="153"/>
      <c r="BF834" s="154"/>
      <c r="BG834" s="155"/>
      <c r="BH834" s="155"/>
      <c r="BI834" s="156"/>
      <c r="BJ834" s="156"/>
      <c r="BK834" s="133"/>
      <c r="BM834" s="134">
        <v>242</v>
      </c>
      <c r="BN834" s="157">
        <f t="shared" si="120"/>
        <v>1.5423999999999942</v>
      </c>
      <c r="BO834" s="158">
        <f t="shared" si="121"/>
        <v>0.98080536325393974</v>
      </c>
      <c r="BP834" s="159">
        <f t="shared" si="122"/>
        <v>2.3340971468388538E-4</v>
      </c>
      <c r="BQ834" s="160" t="str">
        <f t="shared" si="123"/>
        <v/>
      </c>
      <c r="BR834" s="160" t="str">
        <f t="shared" si="119"/>
        <v/>
      </c>
    </row>
    <row r="835" spans="11:70" ht="20.100000000000001" customHeight="1" x14ac:dyDescent="0.25">
      <c r="K835" s="134">
        <v>266</v>
      </c>
      <c r="L835" s="130">
        <f t="shared" si="124"/>
        <v>-278.45857609127864</v>
      </c>
      <c r="M835" s="149">
        <f t="shared" si="125"/>
        <v>5.6503513754083361E-5</v>
      </c>
      <c r="N835" s="149">
        <f t="shared" si="126"/>
        <v>1.6623716123845814E-3</v>
      </c>
      <c r="O835" s="130">
        <f t="shared" si="127"/>
        <v>5.6503513754083361E-5</v>
      </c>
      <c r="P835" s="130" t="str">
        <f t="shared" si="128"/>
        <v/>
      </c>
      <c r="Q835" s="130" t="str">
        <f t="shared" si="129"/>
        <v/>
      </c>
      <c r="R835" s="130">
        <f t="shared" si="130"/>
        <v>1.0121873001971175E-14</v>
      </c>
      <c r="S835" s="130" t="str">
        <f t="shared" si="131"/>
        <v/>
      </c>
      <c r="T835" s="130" t="str">
        <f t="shared" si="132"/>
        <v/>
      </c>
      <c r="X835" s="134"/>
      <c r="Z835" s="149"/>
      <c r="AA835" s="149"/>
      <c r="AE835" s="151"/>
      <c r="AF835" s="150"/>
      <c r="AK835" s="134">
        <v>266</v>
      </c>
      <c r="AL835" s="130">
        <f t="shared" si="133"/>
        <v>-2.9359999999999999</v>
      </c>
      <c r="AM835" s="149">
        <f t="shared" si="134"/>
        <v>5.3589536730640434E-3</v>
      </c>
      <c r="AN835" s="149">
        <f t="shared" si="135"/>
        <v>1.6623716123845814E-3</v>
      </c>
      <c r="AO835" s="130">
        <f t="shared" si="140"/>
        <v>5.3589536730640434E-3</v>
      </c>
      <c r="AP835" s="130" t="str">
        <f t="shared" si="141"/>
        <v/>
      </c>
      <c r="AQ835" s="130" t="str">
        <f t="shared" si="136"/>
        <v/>
      </c>
      <c r="AR835" s="150">
        <f t="shared" si="137"/>
        <v>0</v>
      </c>
      <c r="AS835" s="150" t="str">
        <f t="shared" si="138"/>
        <v/>
      </c>
      <c r="AT835" s="150" t="str">
        <f t="shared" si="139"/>
        <v/>
      </c>
      <c r="AU835" s="150"/>
      <c r="AV835" s="150"/>
      <c r="AW835" s="150"/>
      <c r="AX835" s="150"/>
      <c r="AY835" s="150"/>
      <c r="AZ835" s="150"/>
      <c r="BA835" s="150"/>
      <c r="BB835" s="131"/>
      <c r="BC835" s="132"/>
      <c r="BD835" s="131"/>
      <c r="BE835" s="153"/>
      <c r="BF835" s="154"/>
      <c r="BG835" s="155"/>
      <c r="BH835" s="155"/>
      <c r="BI835" s="156"/>
      <c r="BJ835" s="156"/>
      <c r="BK835" s="133"/>
      <c r="BM835" s="134">
        <v>243</v>
      </c>
      <c r="BN835" s="157">
        <f t="shared" si="120"/>
        <v>1.5487999999999942</v>
      </c>
      <c r="BO835" s="158">
        <f t="shared" si="121"/>
        <v>0.98057195353925586</v>
      </c>
      <c r="BP835" s="159">
        <f t="shared" si="122"/>
        <v>2.350800099335526E-4</v>
      </c>
      <c r="BQ835" s="160" t="str">
        <f t="shared" si="123"/>
        <v/>
      </c>
      <c r="BR835" s="160" t="str">
        <f t="shared" si="119"/>
        <v/>
      </c>
    </row>
    <row r="836" spans="11:70" ht="20.100000000000001" customHeight="1" x14ac:dyDescent="0.25">
      <c r="K836" s="134">
        <v>267</v>
      </c>
      <c r="L836" s="130">
        <f t="shared" si="124"/>
        <v>-278.07920473420609</v>
      </c>
      <c r="M836" s="149">
        <f t="shared" si="125"/>
        <v>5.7170545477610411E-5</v>
      </c>
      <c r="N836" s="149">
        <f t="shared" si="126"/>
        <v>1.683933734706331E-3</v>
      </c>
      <c r="O836" s="130">
        <f t="shared" si="127"/>
        <v>5.7170545477610411E-5</v>
      </c>
      <c r="P836" s="130" t="str">
        <f t="shared" si="128"/>
        <v/>
      </c>
      <c r="Q836" s="130" t="str">
        <f t="shared" si="129"/>
        <v/>
      </c>
      <c r="R836" s="130">
        <f t="shared" si="130"/>
        <v>1.0422321449195826E-14</v>
      </c>
      <c r="S836" s="130" t="str">
        <f t="shared" si="131"/>
        <v/>
      </c>
      <c r="T836" s="130" t="str">
        <f t="shared" si="132"/>
        <v/>
      </c>
      <c r="X836" s="134"/>
      <c r="Z836" s="149"/>
      <c r="AA836" s="149"/>
      <c r="AE836" s="151"/>
      <c r="AF836" s="150"/>
      <c r="AK836" s="134">
        <v>267</v>
      </c>
      <c r="AL836" s="130">
        <f t="shared" si="133"/>
        <v>-2.9319999999999999</v>
      </c>
      <c r="AM836" s="149">
        <f t="shared" si="134"/>
        <v>5.422216855605279E-3</v>
      </c>
      <c r="AN836" s="149">
        <f t="shared" si="135"/>
        <v>1.683933734706331E-3</v>
      </c>
      <c r="AO836" s="130">
        <f t="shared" si="140"/>
        <v>5.422216855605279E-3</v>
      </c>
      <c r="AP836" s="130" t="str">
        <f t="shared" si="141"/>
        <v/>
      </c>
      <c r="AQ836" s="130" t="str">
        <f t="shared" si="136"/>
        <v/>
      </c>
      <c r="AR836" s="150">
        <f t="shared" si="137"/>
        <v>0</v>
      </c>
      <c r="AS836" s="150" t="str">
        <f t="shared" si="138"/>
        <v/>
      </c>
      <c r="AT836" s="150" t="str">
        <f t="shared" si="139"/>
        <v/>
      </c>
      <c r="AU836" s="150"/>
      <c r="AV836" s="150"/>
      <c r="AW836" s="150"/>
      <c r="AX836" s="150"/>
      <c r="AY836" s="150"/>
      <c r="AZ836" s="150"/>
      <c r="BA836" s="150"/>
      <c r="BB836" s="131"/>
      <c r="BC836" s="132"/>
      <c r="BD836" s="131"/>
      <c r="BE836" s="153"/>
      <c r="BF836" s="154"/>
      <c r="BG836" s="155"/>
      <c r="BH836" s="155"/>
      <c r="BI836" s="156"/>
      <c r="BJ836" s="156"/>
      <c r="BK836" s="133"/>
      <c r="BM836" s="134">
        <v>244</v>
      </c>
      <c r="BN836" s="157">
        <f t="shared" si="120"/>
        <v>1.5551999999999941</v>
      </c>
      <c r="BO836" s="158">
        <f t="shared" si="121"/>
        <v>0.98033687352932231</v>
      </c>
      <c r="BP836" s="159">
        <f t="shared" si="122"/>
        <v>2.3675219274310599E-4</v>
      </c>
      <c r="BQ836" s="160" t="str">
        <f t="shared" si="123"/>
        <v/>
      </c>
      <c r="BR836" s="160" t="str">
        <f t="shared" si="119"/>
        <v/>
      </c>
    </row>
    <row r="837" spans="11:70" ht="20.100000000000001" customHeight="1" x14ac:dyDescent="0.25">
      <c r="K837" s="134">
        <v>268</v>
      </c>
      <c r="L837" s="130">
        <f t="shared" si="124"/>
        <v>-277.69983337713347</v>
      </c>
      <c r="M837" s="149">
        <f t="shared" si="125"/>
        <v>5.7844526082227339E-5</v>
      </c>
      <c r="N837" s="149">
        <f t="shared" si="126"/>
        <v>1.7057502259633433E-3</v>
      </c>
      <c r="O837" s="130">
        <f t="shared" si="127"/>
        <v>5.7844526082227339E-5</v>
      </c>
      <c r="P837" s="130" t="str">
        <f t="shared" si="128"/>
        <v/>
      </c>
      <c r="Q837" s="130" t="str">
        <f t="shared" si="129"/>
        <v/>
      </c>
      <c r="R837" s="130">
        <f t="shared" si="130"/>
        <v>1.0731516428487915E-14</v>
      </c>
      <c r="S837" s="130" t="str">
        <f t="shared" si="131"/>
        <v/>
      </c>
      <c r="T837" s="130" t="str">
        <f t="shared" si="132"/>
        <v/>
      </c>
      <c r="X837" s="134"/>
      <c r="Z837" s="149"/>
      <c r="AA837" s="149"/>
      <c r="AE837" s="151"/>
      <c r="AF837" s="150"/>
      <c r="AK837" s="134">
        <v>268</v>
      </c>
      <c r="AL837" s="130">
        <f t="shared" si="133"/>
        <v>-2.9279999999999999</v>
      </c>
      <c r="AM837" s="149">
        <f t="shared" si="134"/>
        <v>5.4861390897588055E-3</v>
      </c>
      <c r="AN837" s="149">
        <f t="shared" si="135"/>
        <v>1.7057502259633433E-3</v>
      </c>
      <c r="AO837" s="130">
        <f t="shared" si="140"/>
        <v>5.4861390897588055E-3</v>
      </c>
      <c r="AP837" s="130" t="str">
        <f t="shared" si="141"/>
        <v/>
      </c>
      <c r="AQ837" s="130" t="str">
        <f t="shared" si="136"/>
        <v/>
      </c>
      <c r="AR837" s="150">
        <f t="shared" si="137"/>
        <v>0</v>
      </c>
      <c r="AS837" s="150" t="str">
        <f t="shared" si="138"/>
        <v/>
      </c>
      <c r="AT837" s="150" t="str">
        <f t="shared" si="139"/>
        <v/>
      </c>
      <c r="AU837" s="150"/>
      <c r="AV837" s="150"/>
      <c r="AW837" s="150"/>
      <c r="AX837" s="150"/>
      <c r="AY837" s="150"/>
      <c r="AZ837" s="150"/>
      <c r="BA837" s="150"/>
      <c r="BB837" s="131"/>
      <c r="BC837" s="132"/>
      <c r="BD837" s="131"/>
      <c r="BE837" s="153"/>
      <c r="BF837" s="154"/>
      <c r="BG837" s="155"/>
      <c r="BH837" s="155"/>
      <c r="BI837" s="156"/>
      <c r="BJ837" s="156"/>
      <c r="BK837" s="133"/>
      <c r="BM837" s="134">
        <v>245</v>
      </c>
      <c r="BN837" s="157">
        <f t="shared" si="120"/>
        <v>1.5615999999999941</v>
      </c>
      <c r="BO837" s="158">
        <f t="shared" si="121"/>
        <v>0.9801001213365792</v>
      </c>
      <c r="BP837" s="159">
        <f t="shared" si="122"/>
        <v>2.3842621694225574E-4</v>
      </c>
      <c r="BQ837" s="160" t="str">
        <f t="shared" si="123"/>
        <v/>
      </c>
      <c r="BR837" s="160" t="str">
        <f t="shared" si="119"/>
        <v/>
      </c>
    </row>
    <row r="838" spans="11:70" ht="20.100000000000001" customHeight="1" x14ac:dyDescent="0.25">
      <c r="K838" s="134">
        <v>269</v>
      </c>
      <c r="L838" s="130">
        <f t="shared" si="124"/>
        <v>-277.32046202006086</v>
      </c>
      <c r="M838" s="149">
        <f t="shared" si="125"/>
        <v>5.8525515793599671E-5</v>
      </c>
      <c r="N838" s="149">
        <f t="shared" si="126"/>
        <v>1.727823733774286E-3</v>
      </c>
      <c r="O838" s="130">
        <f t="shared" si="127"/>
        <v>5.8525515793599671E-5</v>
      </c>
      <c r="P838" s="130" t="str">
        <f t="shared" si="128"/>
        <v/>
      </c>
      <c r="Q838" s="130" t="str">
        <f t="shared" si="129"/>
        <v/>
      </c>
      <c r="R838" s="130">
        <f t="shared" si="130"/>
        <v>1.1049707378907898E-14</v>
      </c>
      <c r="S838" s="130" t="str">
        <f t="shared" si="131"/>
        <v/>
      </c>
      <c r="T838" s="130" t="str">
        <f t="shared" si="132"/>
        <v/>
      </c>
      <c r="X838" s="134"/>
      <c r="Z838" s="149"/>
      <c r="AA838" s="149"/>
      <c r="AE838" s="151"/>
      <c r="AF838" s="150"/>
      <c r="AK838" s="134">
        <v>269</v>
      </c>
      <c r="AL838" s="130">
        <f t="shared" si="133"/>
        <v>-2.9239999999999999</v>
      </c>
      <c r="AM838" s="149">
        <f t="shared" si="134"/>
        <v>5.5507260874977527E-3</v>
      </c>
      <c r="AN838" s="149">
        <f t="shared" si="135"/>
        <v>1.727823733774286E-3</v>
      </c>
      <c r="AO838" s="130">
        <f t="shared" si="140"/>
        <v>5.5507260874977527E-3</v>
      </c>
      <c r="AP838" s="130" t="str">
        <f t="shared" si="141"/>
        <v/>
      </c>
      <c r="AQ838" s="130" t="str">
        <f t="shared" si="136"/>
        <v/>
      </c>
      <c r="AR838" s="150">
        <f t="shared" si="137"/>
        <v>0</v>
      </c>
      <c r="AS838" s="150" t="str">
        <f t="shared" si="138"/>
        <v/>
      </c>
      <c r="AT838" s="150" t="str">
        <f t="shared" si="139"/>
        <v/>
      </c>
      <c r="AU838" s="150"/>
      <c r="AV838" s="150"/>
      <c r="AW838" s="150"/>
      <c r="AX838" s="150"/>
      <c r="AY838" s="150"/>
      <c r="AZ838" s="150"/>
      <c r="BA838" s="150"/>
      <c r="BB838" s="131"/>
      <c r="BC838" s="132"/>
      <c r="BD838" s="131"/>
      <c r="BE838" s="153"/>
      <c r="BF838" s="154"/>
      <c r="BG838" s="155"/>
      <c r="BH838" s="155"/>
      <c r="BI838" s="156"/>
      <c r="BJ838" s="156"/>
      <c r="BK838" s="133"/>
      <c r="BM838" s="134">
        <v>246</v>
      </c>
      <c r="BN838" s="157">
        <f t="shared" si="120"/>
        <v>1.5679999999999941</v>
      </c>
      <c r="BO838" s="158">
        <f t="shared" si="121"/>
        <v>0.97986169511963694</v>
      </c>
      <c r="BP838" s="159">
        <f t="shared" si="122"/>
        <v>2.4010203652935491E-4</v>
      </c>
      <c r="BQ838" s="160" t="str">
        <f t="shared" si="123"/>
        <v/>
      </c>
      <c r="BR838" s="160" t="str">
        <f t="shared" si="119"/>
        <v/>
      </c>
    </row>
    <row r="839" spans="11:70" ht="20.100000000000001" customHeight="1" x14ac:dyDescent="0.25">
      <c r="K839" s="134">
        <v>270</v>
      </c>
      <c r="L839" s="130">
        <f t="shared" si="124"/>
        <v>-276.9410906629883</v>
      </c>
      <c r="M839" s="149">
        <f t="shared" si="125"/>
        <v>5.921357520848828E-5</v>
      </c>
      <c r="N839" s="149">
        <f t="shared" si="126"/>
        <v>1.7501569286760988E-3</v>
      </c>
      <c r="O839" s="130">
        <f t="shared" si="127"/>
        <v>5.921357520848828E-5</v>
      </c>
      <c r="P839" s="130" t="str">
        <f t="shared" si="128"/>
        <v/>
      </c>
      <c r="Q839" s="130" t="str">
        <f t="shared" si="129"/>
        <v/>
      </c>
      <c r="R839" s="130">
        <f t="shared" si="130"/>
        <v>1.1377150699269131E-14</v>
      </c>
      <c r="S839" s="130" t="str">
        <f t="shared" si="131"/>
        <v/>
      </c>
      <c r="T839" s="130" t="str">
        <f t="shared" si="132"/>
        <v/>
      </c>
      <c r="X839" s="134"/>
      <c r="Z839" s="149"/>
      <c r="AA839" s="149"/>
      <c r="AE839" s="151"/>
      <c r="AF839" s="150"/>
      <c r="AK839" s="134">
        <v>270</v>
      </c>
      <c r="AL839" s="130">
        <f t="shared" si="133"/>
        <v>-2.92</v>
      </c>
      <c r="AM839" s="149">
        <f t="shared" si="134"/>
        <v>5.615983595990969E-3</v>
      </c>
      <c r="AN839" s="149">
        <f t="shared" si="135"/>
        <v>1.7501569286760988E-3</v>
      </c>
      <c r="AO839" s="130">
        <f t="shared" si="140"/>
        <v>5.615983595990969E-3</v>
      </c>
      <c r="AP839" s="130" t="str">
        <f t="shared" si="141"/>
        <v/>
      </c>
      <c r="AQ839" s="130" t="str">
        <f t="shared" si="136"/>
        <v/>
      </c>
      <c r="AR839" s="150">
        <f t="shared" si="137"/>
        <v>0</v>
      </c>
      <c r="AS839" s="150" t="str">
        <f t="shared" si="138"/>
        <v/>
      </c>
      <c r="AT839" s="150" t="str">
        <f t="shared" si="139"/>
        <v/>
      </c>
      <c r="AU839" s="150"/>
      <c r="AV839" s="150"/>
      <c r="AW839" s="150"/>
      <c r="AX839" s="150"/>
      <c r="AY839" s="150"/>
      <c r="AZ839" s="150"/>
      <c r="BA839" s="150"/>
      <c r="BB839" s="131"/>
      <c r="BC839" s="132"/>
      <c r="BD839" s="131"/>
      <c r="BE839" s="153"/>
      <c r="BF839" s="154"/>
      <c r="BG839" s="155"/>
      <c r="BH839" s="155"/>
      <c r="BI839" s="156"/>
      <c r="BJ839" s="156"/>
      <c r="BK839" s="133"/>
      <c r="BM839" s="134">
        <v>247</v>
      </c>
      <c r="BN839" s="157">
        <f t="shared" si="120"/>
        <v>1.574399999999994</v>
      </c>
      <c r="BO839" s="158">
        <f t="shared" si="121"/>
        <v>0.97962159308310759</v>
      </c>
      <c r="BP839" s="159">
        <f t="shared" si="122"/>
        <v>2.4177960567350887E-4</v>
      </c>
      <c r="BQ839" s="160" t="str">
        <f t="shared" si="123"/>
        <v/>
      </c>
      <c r="BR839" s="160" t="str">
        <f t="shared" si="119"/>
        <v/>
      </c>
    </row>
    <row r="840" spans="11:70" ht="20.100000000000001" customHeight="1" x14ac:dyDescent="0.25">
      <c r="K840" s="134">
        <v>271</v>
      </c>
      <c r="L840" s="130">
        <f t="shared" si="124"/>
        <v>-276.56171930591574</v>
      </c>
      <c r="M840" s="149">
        <f t="shared" si="125"/>
        <v>5.9908765295216755E-5</v>
      </c>
      <c r="N840" s="149">
        <f t="shared" si="126"/>
        <v>1.7727525042648617E-3</v>
      </c>
      <c r="O840" s="130">
        <f t="shared" si="127"/>
        <v>5.9908765295216755E-5</v>
      </c>
      <c r="P840" s="130" t="str">
        <f t="shared" si="128"/>
        <v/>
      </c>
      <c r="Q840" s="130" t="str">
        <f t="shared" si="129"/>
        <v/>
      </c>
      <c r="R840" s="130">
        <f t="shared" si="130"/>
        <v>1.1714109937842631E-14</v>
      </c>
      <c r="S840" s="130" t="str">
        <f t="shared" si="131"/>
        <v/>
      </c>
      <c r="T840" s="130" t="str">
        <f t="shared" si="132"/>
        <v/>
      </c>
      <c r="X840" s="134"/>
      <c r="Z840" s="149"/>
      <c r="AA840" s="149"/>
      <c r="AE840" s="151"/>
      <c r="AF840" s="150"/>
      <c r="AK840" s="134">
        <v>271</v>
      </c>
      <c r="AL840" s="130">
        <f t="shared" si="133"/>
        <v>-2.9159999999999999</v>
      </c>
      <c r="AM840" s="149">
        <f t="shared" si="134"/>
        <v>5.6819173976473767E-3</v>
      </c>
      <c r="AN840" s="149">
        <f t="shared" si="135"/>
        <v>1.7727525042648654E-3</v>
      </c>
      <c r="AO840" s="130">
        <f t="shared" si="140"/>
        <v>5.6819173976473767E-3</v>
      </c>
      <c r="AP840" s="130" t="str">
        <f t="shared" si="141"/>
        <v/>
      </c>
      <c r="AQ840" s="130" t="str">
        <f t="shared" si="136"/>
        <v/>
      </c>
      <c r="AR840" s="150">
        <f t="shared" si="137"/>
        <v>0</v>
      </c>
      <c r="AS840" s="150" t="str">
        <f t="shared" si="138"/>
        <v/>
      </c>
      <c r="AT840" s="150" t="str">
        <f t="shared" si="139"/>
        <v/>
      </c>
      <c r="AU840" s="150"/>
      <c r="AV840" s="150"/>
      <c r="AW840" s="150"/>
      <c r="AX840" s="150"/>
      <c r="AY840" s="150"/>
      <c r="AZ840" s="150"/>
      <c r="BA840" s="150"/>
      <c r="BB840" s="131"/>
      <c r="BC840" s="132"/>
      <c r="BD840" s="131"/>
      <c r="BE840" s="153"/>
      <c r="BF840" s="154"/>
      <c r="BG840" s="155"/>
      <c r="BH840" s="155"/>
      <c r="BI840" s="156"/>
      <c r="BJ840" s="156"/>
      <c r="BK840" s="133"/>
      <c r="BM840" s="134">
        <v>248</v>
      </c>
      <c r="BN840" s="157">
        <f t="shared" si="120"/>
        <v>1.580799999999994</v>
      </c>
      <c r="BO840" s="158">
        <f t="shared" si="121"/>
        <v>0.97937981347743408</v>
      </c>
      <c r="BP840" s="159">
        <f t="shared" si="122"/>
        <v>2.4345887871457528E-4</v>
      </c>
      <c r="BQ840" s="160" t="str">
        <f t="shared" si="123"/>
        <v/>
      </c>
      <c r="BR840" s="160" t="str">
        <f t="shared" si="119"/>
        <v/>
      </c>
    </row>
    <row r="841" spans="11:70" ht="20.100000000000001" customHeight="1" x14ac:dyDescent="0.25">
      <c r="K841" s="134">
        <v>272</v>
      </c>
      <c r="L841" s="130">
        <f t="shared" si="124"/>
        <v>-276.18234794884313</v>
      </c>
      <c r="M841" s="149">
        <f t="shared" si="125"/>
        <v>6.0611147394115542E-5</v>
      </c>
      <c r="N841" s="149">
        <f t="shared" si="126"/>
        <v>1.7956131773368459E-3</v>
      </c>
      <c r="O841" s="130">
        <f t="shared" si="127"/>
        <v>6.0611147394115542E-5</v>
      </c>
      <c r="P841" s="130" t="str">
        <f t="shared" si="128"/>
        <v/>
      </c>
      <c r="Q841" s="130" t="str">
        <f t="shared" si="129"/>
        <v/>
      </c>
      <c r="R841" s="130">
        <f t="shared" si="130"/>
        <v>1.2060855987105627E-14</v>
      </c>
      <c r="S841" s="130" t="str">
        <f t="shared" si="131"/>
        <v/>
      </c>
      <c r="T841" s="130" t="str">
        <f t="shared" si="132"/>
        <v/>
      </c>
      <c r="X841" s="134"/>
      <c r="Z841" s="149"/>
      <c r="AA841" s="149"/>
      <c r="AE841" s="151"/>
      <c r="AF841" s="150"/>
      <c r="AK841" s="134">
        <v>272</v>
      </c>
      <c r="AL841" s="130">
        <f t="shared" si="133"/>
        <v>-2.9119999999999999</v>
      </c>
      <c r="AM841" s="149">
        <f t="shared" si="134"/>
        <v>5.7485333101580478E-3</v>
      </c>
      <c r="AN841" s="149">
        <f t="shared" si="135"/>
        <v>1.7956131773368459E-3</v>
      </c>
      <c r="AO841" s="130">
        <f t="shared" si="140"/>
        <v>5.7485333101580478E-3</v>
      </c>
      <c r="AP841" s="130" t="str">
        <f t="shared" si="141"/>
        <v/>
      </c>
      <c r="AQ841" s="130" t="str">
        <f t="shared" si="136"/>
        <v/>
      </c>
      <c r="AR841" s="150">
        <f t="shared" si="137"/>
        <v>0</v>
      </c>
      <c r="AS841" s="150" t="str">
        <f t="shared" si="138"/>
        <v/>
      </c>
      <c r="AT841" s="150" t="str">
        <f t="shared" si="139"/>
        <v/>
      </c>
      <c r="AU841" s="150"/>
      <c r="AV841" s="150"/>
      <c r="AW841" s="150"/>
      <c r="AX841" s="150"/>
      <c r="AY841" s="150"/>
      <c r="AZ841" s="150"/>
      <c r="BA841" s="150"/>
      <c r="BB841" s="131"/>
      <c r="BC841" s="132"/>
      <c r="BD841" s="131"/>
      <c r="BE841" s="153"/>
      <c r="BF841" s="154"/>
      <c r="BG841" s="155"/>
      <c r="BH841" s="155"/>
      <c r="BI841" s="156"/>
      <c r="BJ841" s="156"/>
      <c r="BK841" s="133"/>
      <c r="BM841" s="134">
        <v>249</v>
      </c>
      <c r="BN841" s="157">
        <f t="shared" si="120"/>
        <v>1.5871999999999939</v>
      </c>
      <c r="BO841" s="158">
        <f t="shared" si="121"/>
        <v>0.9791363545987195</v>
      </c>
      <c r="BP841" s="159">
        <f t="shared" si="122"/>
        <v>2.451398101646074E-4</v>
      </c>
      <c r="BQ841" s="160" t="str">
        <f t="shared" si="123"/>
        <v/>
      </c>
      <c r="BR841" s="160" t="str">
        <f t="shared" si="119"/>
        <v/>
      </c>
    </row>
    <row r="842" spans="11:70" ht="20.100000000000001" customHeight="1" x14ac:dyDescent="0.25">
      <c r="K842" s="134">
        <v>273</v>
      </c>
      <c r="L842" s="130">
        <f t="shared" si="124"/>
        <v>-275.80297659177052</v>
      </c>
      <c r="M842" s="149">
        <f t="shared" si="125"/>
        <v>6.1320783217939671E-5</v>
      </c>
      <c r="N842" s="149">
        <f t="shared" si="126"/>
        <v>1.8187416880297129E-3</v>
      </c>
      <c r="O842" s="130">
        <f t="shared" si="127"/>
        <v>6.1320783217939671E-5</v>
      </c>
      <c r="P842" s="130" t="str">
        <f t="shared" si="128"/>
        <v/>
      </c>
      <c r="Q842" s="130" t="str">
        <f t="shared" si="129"/>
        <v/>
      </c>
      <c r="R842" s="130">
        <f t="shared" si="130"/>
        <v>1.2417667283661876E-14</v>
      </c>
      <c r="S842" s="130" t="str">
        <f t="shared" si="131"/>
        <v/>
      </c>
      <c r="T842" s="130" t="str">
        <f t="shared" si="132"/>
        <v/>
      </c>
      <c r="X842" s="134"/>
      <c r="Z842" s="149"/>
      <c r="AA842" s="149"/>
      <c r="AE842" s="151"/>
      <c r="AF842" s="150"/>
      <c r="AK842" s="134">
        <v>273</v>
      </c>
      <c r="AL842" s="130">
        <f t="shared" si="133"/>
        <v>-2.9079999999999999</v>
      </c>
      <c r="AM842" s="149">
        <f t="shared" si="134"/>
        <v>5.8158371865359194E-3</v>
      </c>
      <c r="AN842" s="149">
        <f t="shared" si="135"/>
        <v>1.8187416880297129E-3</v>
      </c>
      <c r="AO842" s="130">
        <f t="shared" si="140"/>
        <v>5.8158371865359194E-3</v>
      </c>
      <c r="AP842" s="130" t="str">
        <f t="shared" si="141"/>
        <v/>
      </c>
      <c r="AQ842" s="130" t="str">
        <f t="shared" si="136"/>
        <v/>
      </c>
      <c r="AR842" s="150">
        <f t="shared" si="137"/>
        <v>0</v>
      </c>
      <c r="AS842" s="150" t="str">
        <f t="shared" si="138"/>
        <v/>
      </c>
      <c r="AT842" s="150" t="str">
        <f t="shared" si="139"/>
        <v/>
      </c>
      <c r="AU842" s="150"/>
      <c r="AV842" s="150"/>
      <c r="AW842" s="150"/>
      <c r="AX842" s="150"/>
      <c r="AY842" s="150"/>
      <c r="AZ842" s="150"/>
      <c r="BA842" s="150"/>
      <c r="BB842" s="131"/>
      <c r="BC842" s="132"/>
      <c r="BD842" s="131"/>
      <c r="BE842" s="153"/>
      <c r="BF842" s="154"/>
      <c r="BG842" s="155"/>
      <c r="BH842" s="155"/>
      <c r="BI842" s="156"/>
      <c r="BJ842" s="156"/>
      <c r="BK842" s="133"/>
      <c r="BM842" s="134">
        <v>250</v>
      </c>
      <c r="BN842" s="157">
        <f t="shared" si="120"/>
        <v>1.5935999999999939</v>
      </c>
      <c r="BO842" s="158">
        <f t="shared" si="121"/>
        <v>0.9788912147885549</v>
      </c>
      <c r="BP842" s="159">
        <f t="shared" si="122"/>
        <v>2.4682235470852021E-4</v>
      </c>
      <c r="BQ842" s="160" t="str">
        <f t="shared" si="123"/>
        <v/>
      </c>
      <c r="BR842" s="160" t="str">
        <f t="shared" si="119"/>
        <v/>
      </c>
    </row>
    <row r="843" spans="11:70" ht="20.100000000000001" customHeight="1" x14ac:dyDescent="0.25">
      <c r="K843" s="134">
        <v>274</v>
      </c>
      <c r="L843" s="130">
        <f t="shared" si="124"/>
        <v>-275.42360523469796</v>
      </c>
      <c r="M843" s="149">
        <f t="shared" si="125"/>
        <v>6.2037734852263203E-5</v>
      </c>
      <c r="N843" s="149">
        <f t="shared" si="126"/>
        <v>1.8421407999638815E-3</v>
      </c>
      <c r="O843" s="130">
        <f t="shared" si="127"/>
        <v>6.2037734852263203E-5</v>
      </c>
      <c r="P843" s="130" t="str">
        <f t="shared" si="128"/>
        <v/>
      </c>
      <c r="Q843" s="130" t="str">
        <f t="shared" si="129"/>
        <v/>
      </c>
      <c r="R843" s="130">
        <f t="shared" si="130"/>
        <v>1.278483001347018E-14</v>
      </c>
      <c r="S843" s="130" t="str">
        <f t="shared" si="131"/>
        <v/>
      </c>
      <c r="T843" s="130" t="str">
        <f t="shared" si="132"/>
        <v/>
      </c>
      <c r="X843" s="134"/>
      <c r="Z843" s="149"/>
      <c r="AA843" s="149"/>
      <c r="AE843" s="151"/>
      <c r="AF843" s="150"/>
      <c r="AK843" s="134">
        <v>274</v>
      </c>
      <c r="AL843" s="130">
        <f t="shared" si="133"/>
        <v>-2.9039999999999999</v>
      </c>
      <c r="AM843" s="149">
        <f t="shared" si="134"/>
        <v>5.883834915153101E-3</v>
      </c>
      <c r="AN843" s="149">
        <f t="shared" si="135"/>
        <v>1.8421407999638815E-3</v>
      </c>
      <c r="AO843" s="130">
        <f t="shared" si="140"/>
        <v>5.883834915153101E-3</v>
      </c>
      <c r="AP843" s="130" t="str">
        <f t="shared" si="141"/>
        <v/>
      </c>
      <c r="AQ843" s="130" t="str">
        <f t="shared" si="136"/>
        <v/>
      </c>
      <c r="AR843" s="150">
        <f t="shared" si="137"/>
        <v>0</v>
      </c>
      <c r="AS843" s="150" t="str">
        <f t="shared" si="138"/>
        <v/>
      </c>
      <c r="AT843" s="150" t="str">
        <f t="shared" si="139"/>
        <v/>
      </c>
      <c r="AU843" s="150"/>
      <c r="AV843" s="150"/>
      <c r="AW843" s="150"/>
      <c r="AX843" s="150"/>
      <c r="AY843" s="150"/>
      <c r="AZ843" s="150"/>
      <c r="BA843" s="150"/>
      <c r="BB843" s="131"/>
      <c r="BC843" s="132"/>
      <c r="BD843" s="131"/>
      <c r="BE843" s="153"/>
      <c r="BF843" s="154"/>
      <c r="BG843" s="155"/>
      <c r="BH843" s="155"/>
      <c r="BI843" s="156"/>
      <c r="BJ843" s="156"/>
      <c r="BK843" s="133"/>
      <c r="BM843" s="134">
        <v>251</v>
      </c>
      <c r="BN843" s="157">
        <f t="shared" si="120"/>
        <v>1.5999999999999939</v>
      </c>
      <c r="BO843" s="158">
        <f t="shared" si="121"/>
        <v>0.97864439243384638</v>
      </c>
      <c r="BP843" s="159">
        <f t="shared" si="122"/>
        <v>2.4850646720431246E-4</v>
      </c>
      <c r="BQ843" s="160" t="str">
        <f t="shared" si="123"/>
        <v/>
      </c>
      <c r="BR843" s="160" t="str">
        <f t="shared" si="119"/>
        <v/>
      </c>
    </row>
    <row r="844" spans="11:70" ht="20.100000000000001" customHeight="1" x14ac:dyDescent="0.25">
      <c r="K844" s="134">
        <v>275</v>
      </c>
      <c r="L844" s="130">
        <f t="shared" si="124"/>
        <v>-275.0442338776254</v>
      </c>
      <c r="M844" s="149">
        <f t="shared" si="125"/>
        <v>6.2762064755847406E-5</v>
      </c>
      <c r="N844" s="149">
        <f t="shared" si="126"/>
        <v>1.8658133003840341E-3</v>
      </c>
      <c r="O844" s="130">
        <f t="shared" si="127"/>
        <v>6.2762064755847406E-5</v>
      </c>
      <c r="P844" s="130" t="str">
        <f t="shared" si="128"/>
        <v/>
      </c>
      <c r="Q844" s="130" t="str">
        <f t="shared" si="129"/>
        <v/>
      </c>
      <c r="R844" s="130">
        <f t="shared" si="130"/>
        <v>1.3162638322517216E-14</v>
      </c>
      <c r="S844" s="130" t="str">
        <f t="shared" si="131"/>
        <v/>
      </c>
      <c r="T844" s="130" t="str">
        <f t="shared" si="132"/>
        <v/>
      </c>
      <c r="X844" s="134"/>
      <c r="Z844" s="149"/>
      <c r="AA844" s="149"/>
      <c r="AE844" s="151"/>
      <c r="AF844" s="150"/>
      <c r="AK844" s="134">
        <v>275</v>
      </c>
      <c r="AL844" s="130">
        <f t="shared" si="133"/>
        <v>-2.9</v>
      </c>
      <c r="AM844" s="149">
        <f t="shared" si="134"/>
        <v>5.9525324197758538E-3</v>
      </c>
      <c r="AN844" s="149">
        <f t="shared" si="135"/>
        <v>1.8658133003840378E-3</v>
      </c>
      <c r="AO844" s="130">
        <f t="shared" si="140"/>
        <v>5.9525324197758538E-3</v>
      </c>
      <c r="AP844" s="130" t="str">
        <f t="shared" si="141"/>
        <v/>
      </c>
      <c r="AQ844" s="130" t="str">
        <f t="shared" si="136"/>
        <v/>
      </c>
      <c r="AR844" s="150">
        <f t="shared" si="137"/>
        <v>0</v>
      </c>
      <c r="AS844" s="150" t="str">
        <f t="shared" si="138"/>
        <v/>
      </c>
      <c r="AT844" s="150" t="str">
        <f t="shared" si="139"/>
        <v/>
      </c>
      <c r="AU844" s="150"/>
      <c r="AV844" s="150"/>
      <c r="AW844" s="150"/>
      <c r="AX844" s="150"/>
      <c r="AY844" s="150"/>
      <c r="AZ844" s="150"/>
      <c r="BA844" s="150"/>
      <c r="BB844" s="131"/>
      <c r="BC844" s="132"/>
      <c r="BD844" s="131"/>
      <c r="BE844" s="153"/>
      <c r="BF844" s="154"/>
      <c r="BG844" s="155"/>
      <c r="BH844" s="155"/>
      <c r="BI844" s="156"/>
      <c r="BJ844" s="156"/>
      <c r="BK844" s="133"/>
      <c r="BM844" s="134">
        <v>252</v>
      </c>
      <c r="BN844" s="157">
        <f t="shared" si="120"/>
        <v>1.6063999999999938</v>
      </c>
      <c r="BO844" s="158">
        <f t="shared" si="121"/>
        <v>0.97839588596664206</v>
      </c>
      <c r="BP844" s="159">
        <f t="shared" si="122"/>
        <v>2.5019210268395486E-4</v>
      </c>
      <c r="BQ844" s="160" t="str">
        <f t="shared" si="123"/>
        <v/>
      </c>
      <c r="BR844" s="160" t="str">
        <f t="shared" si="119"/>
        <v/>
      </c>
    </row>
    <row r="845" spans="11:70" ht="20.100000000000001" customHeight="1" x14ac:dyDescent="0.25">
      <c r="K845" s="134">
        <v>276</v>
      </c>
      <c r="L845" s="130">
        <f t="shared" si="124"/>
        <v>-274.66486252055279</v>
      </c>
      <c r="M845" s="149">
        <f t="shared" si="125"/>
        <v>6.3493835760983271E-5</v>
      </c>
      <c r="N845" s="149">
        <f t="shared" si="126"/>
        <v>1.8897620003007739E-3</v>
      </c>
      <c r="O845" s="130">
        <f t="shared" si="127"/>
        <v>6.3493835760983271E-5</v>
      </c>
      <c r="P845" s="130" t="str">
        <f t="shared" si="128"/>
        <v/>
      </c>
      <c r="Q845" s="130" t="str">
        <f t="shared" si="129"/>
        <v/>
      </c>
      <c r="R845" s="130">
        <f t="shared" si="130"/>
        <v>1.3551394533073501E-14</v>
      </c>
      <c r="S845" s="130" t="str">
        <f t="shared" si="131"/>
        <v/>
      </c>
      <c r="T845" s="130" t="str">
        <f t="shared" si="132"/>
        <v/>
      </c>
      <c r="X845" s="134"/>
      <c r="Z845" s="149"/>
      <c r="AA845" s="149"/>
      <c r="AE845" s="151"/>
      <c r="AF845" s="150"/>
      <c r="AK845" s="134">
        <v>276</v>
      </c>
      <c r="AL845" s="130">
        <f t="shared" si="133"/>
        <v>-2.8959999999999999</v>
      </c>
      <c r="AM845" s="149">
        <f t="shared" si="134"/>
        <v>6.0219356595970453E-3</v>
      </c>
      <c r="AN845" s="149">
        <f t="shared" si="135"/>
        <v>1.8897620003007739E-3</v>
      </c>
      <c r="AO845" s="130">
        <f t="shared" si="140"/>
        <v>6.0219356595970453E-3</v>
      </c>
      <c r="AP845" s="130" t="str">
        <f t="shared" si="141"/>
        <v/>
      </c>
      <c r="AQ845" s="130" t="str">
        <f t="shared" si="136"/>
        <v/>
      </c>
      <c r="AR845" s="150">
        <f t="shared" si="137"/>
        <v>0</v>
      </c>
      <c r="AS845" s="150" t="str">
        <f t="shared" si="138"/>
        <v/>
      </c>
      <c r="AT845" s="150" t="str">
        <f t="shared" si="139"/>
        <v/>
      </c>
      <c r="AU845" s="150"/>
      <c r="AV845" s="150"/>
      <c r="AW845" s="150"/>
      <c r="AX845" s="150"/>
      <c r="AY845" s="150"/>
      <c r="AZ845" s="150"/>
      <c r="BA845" s="150"/>
      <c r="BB845" s="131"/>
      <c r="BC845" s="132"/>
      <c r="BD845" s="131"/>
      <c r="BE845" s="153"/>
      <c r="BF845" s="154"/>
      <c r="BG845" s="155"/>
      <c r="BH845" s="155"/>
      <c r="BI845" s="156"/>
      <c r="BJ845" s="156"/>
      <c r="BK845" s="133"/>
      <c r="BM845" s="134">
        <v>253</v>
      </c>
      <c r="BN845" s="157">
        <f t="shared" si="120"/>
        <v>1.6127999999999938</v>
      </c>
      <c r="BO845" s="158">
        <f t="shared" si="121"/>
        <v>0.97814569386395811</v>
      </c>
      <c r="BP845" s="159">
        <f t="shared" si="122"/>
        <v>2.5187921635483335E-4</v>
      </c>
      <c r="BQ845" s="160" t="str">
        <f t="shared" si="123"/>
        <v/>
      </c>
      <c r="BR845" s="160" t="str">
        <f t="shared" si="119"/>
        <v/>
      </c>
    </row>
    <row r="846" spans="11:70" ht="20.100000000000001" customHeight="1" x14ac:dyDescent="0.25">
      <c r="K846" s="134">
        <v>277</v>
      </c>
      <c r="L846" s="130">
        <f t="shared" si="124"/>
        <v>-274.28549116348017</v>
      </c>
      <c r="M846" s="149">
        <f t="shared" si="125"/>
        <v>6.4233111073807913E-5</v>
      </c>
      <c r="N846" s="149">
        <f t="shared" si="126"/>
        <v>1.9139897346323652E-3</v>
      </c>
      <c r="O846" s="130">
        <f t="shared" si="127"/>
        <v>6.4233111073807913E-5</v>
      </c>
      <c r="P846" s="130" t="str">
        <f t="shared" si="128"/>
        <v/>
      </c>
      <c r="Q846" s="130" t="str">
        <f t="shared" si="129"/>
        <v/>
      </c>
      <c r="R846" s="130">
        <f t="shared" si="130"/>
        <v>1.395140936567954E-14</v>
      </c>
      <c r="S846" s="130" t="str">
        <f t="shared" si="131"/>
        <v/>
      </c>
      <c r="T846" s="130" t="str">
        <f t="shared" si="132"/>
        <v/>
      </c>
      <c r="X846" s="134"/>
      <c r="Z846" s="149"/>
      <c r="AA846" s="149"/>
      <c r="AE846" s="151"/>
      <c r="AF846" s="150"/>
      <c r="AK846" s="134">
        <v>277</v>
      </c>
      <c r="AL846" s="130">
        <f t="shared" si="133"/>
        <v>-2.8919999999999999</v>
      </c>
      <c r="AM846" s="149">
        <f t="shared" si="134"/>
        <v>6.0920506292661764E-3</v>
      </c>
      <c r="AN846" s="149">
        <f t="shared" si="135"/>
        <v>1.9139897346323652E-3</v>
      </c>
      <c r="AO846" s="130">
        <f t="shared" si="140"/>
        <v>6.0920506292661764E-3</v>
      </c>
      <c r="AP846" s="130" t="str">
        <f t="shared" si="141"/>
        <v/>
      </c>
      <c r="AQ846" s="130" t="str">
        <f t="shared" si="136"/>
        <v/>
      </c>
      <c r="AR846" s="150">
        <f t="shared" si="137"/>
        <v>0</v>
      </c>
      <c r="AS846" s="150" t="str">
        <f t="shared" si="138"/>
        <v/>
      </c>
      <c r="AT846" s="150" t="str">
        <f t="shared" si="139"/>
        <v/>
      </c>
      <c r="AU846" s="150"/>
      <c r="AV846" s="150"/>
      <c r="AW846" s="150"/>
      <c r="AX846" s="150"/>
      <c r="AY846" s="150"/>
      <c r="AZ846" s="150"/>
      <c r="BA846" s="150"/>
      <c r="BB846" s="131"/>
      <c r="BC846" s="132"/>
      <c r="BD846" s="131"/>
      <c r="BE846" s="153"/>
      <c r="BF846" s="154"/>
      <c r="BG846" s="155"/>
      <c r="BH846" s="155"/>
      <c r="BI846" s="156"/>
      <c r="BJ846" s="156"/>
      <c r="BK846" s="133"/>
      <c r="BM846" s="134">
        <v>254</v>
      </c>
      <c r="BN846" s="157">
        <f t="shared" si="120"/>
        <v>1.6191999999999938</v>
      </c>
      <c r="BO846" s="158">
        <f t="shared" si="121"/>
        <v>0.97789381464760328</v>
      </c>
      <c r="BP846" s="159">
        <f t="shared" si="122"/>
        <v>2.5356776359952704E-4</v>
      </c>
      <c r="BQ846" s="160" t="str">
        <f t="shared" si="123"/>
        <v/>
      </c>
      <c r="BR846" s="160" t="str">
        <f t="shared" si="119"/>
        <v/>
      </c>
    </row>
    <row r="847" spans="11:70" ht="20.100000000000001" customHeight="1" x14ac:dyDescent="0.25">
      <c r="K847" s="134">
        <v>278</v>
      </c>
      <c r="L847" s="130">
        <f t="shared" si="124"/>
        <v>-273.90611980640762</v>
      </c>
      <c r="M847" s="149">
        <f t="shared" si="125"/>
        <v>6.4979954274594704E-5</v>
      </c>
      <c r="N847" s="149">
        <f t="shared" si="126"/>
        <v>1.9384993623466321E-3</v>
      </c>
      <c r="O847" s="130">
        <f t="shared" si="127"/>
        <v>6.4979954274594704E-5</v>
      </c>
      <c r="P847" s="130" t="str">
        <f t="shared" si="128"/>
        <v/>
      </c>
      <c r="Q847" s="130" t="str">
        <f t="shared" si="129"/>
        <v/>
      </c>
      <c r="R847" s="130">
        <f t="shared" si="130"/>
        <v>1.4363002167007808E-14</v>
      </c>
      <c r="S847" s="130" t="str">
        <f t="shared" si="131"/>
        <v/>
      </c>
      <c r="T847" s="130" t="str">
        <f t="shared" si="132"/>
        <v/>
      </c>
      <c r="X847" s="134"/>
      <c r="Z847" s="149"/>
      <c r="AA847" s="149"/>
      <c r="AE847" s="151"/>
      <c r="AF847" s="150"/>
      <c r="AK847" s="134">
        <v>278</v>
      </c>
      <c r="AL847" s="130">
        <f t="shared" si="133"/>
        <v>-2.8879999999999999</v>
      </c>
      <c r="AM847" s="149">
        <f t="shared" si="134"/>
        <v>6.1628833589169102E-3</v>
      </c>
      <c r="AN847" s="149">
        <f t="shared" si="135"/>
        <v>1.9384993623466355E-3</v>
      </c>
      <c r="AO847" s="130">
        <f t="shared" si="140"/>
        <v>6.1628833589169102E-3</v>
      </c>
      <c r="AP847" s="130" t="str">
        <f t="shared" si="141"/>
        <v/>
      </c>
      <c r="AQ847" s="130" t="str">
        <f t="shared" si="136"/>
        <v/>
      </c>
      <c r="AR847" s="150">
        <f t="shared" si="137"/>
        <v>0</v>
      </c>
      <c r="AS847" s="150" t="str">
        <f t="shared" si="138"/>
        <v/>
      </c>
      <c r="AT847" s="150" t="str">
        <f t="shared" si="139"/>
        <v/>
      </c>
      <c r="AU847" s="150"/>
      <c r="AV847" s="150"/>
      <c r="AW847" s="150"/>
      <c r="AX847" s="150"/>
      <c r="AY847" s="150"/>
      <c r="AZ847" s="150"/>
      <c r="BA847" s="150"/>
      <c r="BB847" s="131"/>
      <c r="BC847" s="132"/>
      <c r="BD847" s="131"/>
      <c r="BE847" s="153"/>
      <c r="BF847" s="154"/>
      <c r="BG847" s="155"/>
      <c r="BH847" s="155"/>
      <c r="BI847" s="156"/>
      <c r="BJ847" s="156"/>
      <c r="BK847" s="133"/>
      <c r="BM847" s="134">
        <v>255</v>
      </c>
      <c r="BN847" s="157">
        <f t="shared" si="120"/>
        <v>1.6255999999999937</v>
      </c>
      <c r="BO847" s="158">
        <f t="shared" si="121"/>
        <v>0.97764024688400375</v>
      </c>
      <c r="BP847" s="159">
        <f t="shared" si="122"/>
        <v>2.5525769997636338E-4</v>
      </c>
      <c r="BQ847" s="160" t="str">
        <f t="shared" si="123"/>
        <v/>
      </c>
      <c r="BR847" s="160" t="str">
        <f t="shared" si="119"/>
        <v/>
      </c>
    </row>
    <row r="848" spans="11:70" ht="20.100000000000001" customHeight="1" x14ac:dyDescent="0.25">
      <c r="K848" s="134">
        <v>279</v>
      </c>
      <c r="L848" s="130">
        <f t="shared" si="124"/>
        <v>-273.526748449335</v>
      </c>
      <c r="M848" s="149">
        <f t="shared" si="125"/>
        <v>6.5734429318017068E-5</v>
      </c>
      <c r="N848" s="149">
        <f t="shared" si="126"/>
        <v>1.9632937666029561E-3</v>
      </c>
      <c r="O848" s="130">
        <f t="shared" si="127"/>
        <v>6.5734429318017068E-5</v>
      </c>
      <c r="P848" s="130" t="str">
        <f t="shared" si="128"/>
        <v/>
      </c>
      <c r="Q848" s="130" t="str">
        <f t="shared" si="129"/>
        <v/>
      </c>
      <c r="R848" s="130">
        <f t="shared" si="130"/>
        <v>1.4786501143752297E-14</v>
      </c>
      <c r="S848" s="130" t="str">
        <f t="shared" si="131"/>
        <v/>
      </c>
      <c r="T848" s="130" t="str">
        <f t="shared" si="132"/>
        <v/>
      </c>
      <c r="X848" s="134"/>
      <c r="Z848" s="149"/>
      <c r="AA848" s="149"/>
      <c r="AE848" s="151"/>
      <c r="AF848" s="150"/>
      <c r="AK848" s="134">
        <v>279</v>
      </c>
      <c r="AL848" s="130">
        <f t="shared" si="133"/>
        <v>-2.8839999999999999</v>
      </c>
      <c r="AM848" s="149">
        <f t="shared" si="134"/>
        <v>6.2344399141920411E-3</v>
      </c>
      <c r="AN848" s="149">
        <f t="shared" si="135"/>
        <v>1.9632937666029561E-3</v>
      </c>
      <c r="AO848" s="130">
        <f t="shared" si="140"/>
        <v>6.2344399141920411E-3</v>
      </c>
      <c r="AP848" s="130" t="str">
        <f t="shared" si="141"/>
        <v/>
      </c>
      <c r="AQ848" s="130" t="str">
        <f t="shared" si="136"/>
        <v/>
      </c>
      <c r="AR848" s="150">
        <f t="shared" si="137"/>
        <v>0</v>
      </c>
      <c r="AS848" s="150" t="str">
        <f t="shared" si="138"/>
        <v/>
      </c>
      <c r="AT848" s="150" t="str">
        <f t="shared" si="139"/>
        <v/>
      </c>
      <c r="AU848" s="150"/>
      <c r="AV848" s="150"/>
      <c r="AW848" s="150"/>
      <c r="AX848" s="150"/>
      <c r="AY848" s="150"/>
      <c r="AZ848" s="150"/>
      <c r="BA848" s="150"/>
      <c r="BB848" s="131"/>
      <c r="BC848" s="132"/>
      <c r="BD848" s="131"/>
      <c r="BE848" s="153"/>
      <c r="BF848" s="154"/>
      <c r="BG848" s="155"/>
      <c r="BH848" s="155"/>
      <c r="BI848" s="156"/>
      <c r="BJ848" s="156"/>
      <c r="BK848" s="133"/>
      <c r="BM848" s="134">
        <v>256</v>
      </c>
      <c r="BN848" s="157">
        <f t="shared" si="120"/>
        <v>1.6319999999999937</v>
      </c>
      <c r="BO848" s="158">
        <f t="shared" si="121"/>
        <v>0.97738498918402739</v>
      </c>
      <c r="BP848" s="159">
        <f t="shared" si="122"/>
        <v>2.5694898122119447E-4</v>
      </c>
      <c r="BQ848" s="160" t="str">
        <f t="shared" si="123"/>
        <v/>
      </c>
      <c r="BR848" s="160" t="str">
        <f t="shared" si="119"/>
        <v/>
      </c>
    </row>
    <row r="849" spans="11:70" ht="20.100000000000001" customHeight="1" x14ac:dyDescent="0.25">
      <c r="K849" s="134">
        <v>280</v>
      </c>
      <c r="L849" s="130">
        <f t="shared" si="124"/>
        <v>-273.14737709226245</v>
      </c>
      <c r="M849" s="149">
        <f t="shared" si="125"/>
        <v>6.6496600533384273E-5</v>
      </c>
      <c r="N849" s="149">
        <f t="shared" si="126"/>
        <v>1.9883758548943217E-3</v>
      </c>
      <c r="O849" s="130">
        <f t="shared" si="127"/>
        <v>6.6496600533384273E-5</v>
      </c>
      <c r="P849" s="130" t="str">
        <f t="shared" si="128"/>
        <v/>
      </c>
      <c r="Q849" s="130" t="str">
        <f t="shared" si="129"/>
        <v/>
      </c>
      <c r="R849" s="130">
        <f t="shared" si="130"/>
        <v>1.5222243602700849E-14</v>
      </c>
      <c r="S849" s="130" t="str">
        <f t="shared" si="131"/>
        <v/>
      </c>
      <c r="T849" s="130" t="str">
        <f t="shared" si="132"/>
        <v/>
      </c>
      <c r="X849" s="134"/>
      <c r="Z849" s="149"/>
      <c r="AA849" s="149"/>
      <c r="AE849" s="151"/>
      <c r="AF849" s="150"/>
      <c r="AK849" s="134">
        <v>280</v>
      </c>
      <c r="AL849" s="130">
        <f t="shared" si="133"/>
        <v>-2.88</v>
      </c>
      <c r="AM849" s="149">
        <f t="shared" si="134"/>
        <v>6.3067263962659275E-3</v>
      </c>
      <c r="AN849" s="149">
        <f t="shared" si="135"/>
        <v>1.9883758548943252E-3</v>
      </c>
      <c r="AO849" s="130">
        <f t="shared" si="140"/>
        <v>6.3067263962659275E-3</v>
      </c>
      <c r="AP849" s="130" t="str">
        <f t="shared" si="141"/>
        <v/>
      </c>
      <c r="AQ849" s="130" t="str">
        <f t="shared" si="136"/>
        <v/>
      </c>
      <c r="AR849" s="150">
        <f t="shared" si="137"/>
        <v>0</v>
      </c>
      <c r="AS849" s="150" t="str">
        <f t="shared" si="138"/>
        <v/>
      </c>
      <c r="AT849" s="150" t="str">
        <f t="shared" si="139"/>
        <v/>
      </c>
      <c r="AU849" s="150"/>
      <c r="AV849" s="150"/>
      <c r="AW849" s="150"/>
      <c r="AX849" s="150"/>
      <c r="AY849" s="150"/>
      <c r="AZ849" s="150"/>
      <c r="BA849" s="150"/>
      <c r="BB849" s="131"/>
      <c r="BC849" s="132"/>
      <c r="BD849" s="131"/>
      <c r="BE849" s="153"/>
      <c r="BF849" s="154"/>
      <c r="BG849" s="155"/>
      <c r="BH849" s="155"/>
      <c r="BI849" s="156"/>
      <c r="BJ849" s="156"/>
      <c r="BK849" s="133"/>
      <c r="BM849" s="134">
        <v>257</v>
      </c>
      <c r="BN849" s="157">
        <f t="shared" si="120"/>
        <v>1.6383999999999936</v>
      </c>
      <c r="BO849" s="158">
        <f t="shared" si="121"/>
        <v>0.97712804020280619</v>
      </c>
      <c r="BP849" s="159">
        <f t="shared" si="122"/>
        <v>2.58641563247064E-4</v>
      </c>
      <c r="BQ849" s="160" t="str">
        <f t="shared" si="123"/>
        <v/>
      </c>
      <c r="BR849" s="160" t="str">
        <f t="shared" ref="BR849:BR912" si="142">IF($BO849&lt;(1-$BK$605),$BP849,"")</f>
        <v/>
      </c>
    </row>
    <row r="850" spans="11:70" ht="20.100000000000001" customHeight="1" x14ac:dyDescent="0.25">
      <c r="K850" s="134">
        <v>281</v>
      </c>
      <c r="L850" s="130">
        <f t="shared" si="124"/>
        <v>-272.76800573518983</v>
      </c>
      <c r="M850" s="149">
        <f t="shared" si="125"/>
        <v>6.7266532624850979E-5</v>
      </c>
      <c r="N850" s="149">
        <f t="shared" si="126"/>
        <v>2.0137485591895342E-3</v>
      </c>
      <c r="O850" s="130">
        <f t="shared" si="127"/>
        <v>6.7266532624850979E-5</v>
      </c>
      <c r="P850" s="130" t="str">
        <f t="shared" si="128"/>
        <v/>
      </c>
      <c r="Q850" s="130" t="str">
        <f t="shared" si="129"/>
        <v/>
      </c>
      <c r="R850" s="130">
        <f t="shared" si="130"/>
        <v>1.5670576197150629E-14</v>
      </c>
      <c r="S850" s="130" t="str">
        <f t="shared" si="131"/>
        <v/>
      </c>
      <c r="T850" s="130" t="str">
        <f t="shared" si="132"/>
        <v/>
      </c>
      <c r="X850" s="134"/>
      <c r="Z850" s="149"/>
      <c r="AA850" s="149"/>
      <c r="AE850" s="151"/>
      <c r="AF850" s="150"/>
      <c r="AK850" s="134">
        <v>281</v>
      </c>
      <c r="AL850" s="130">
        <f t="shared" si="133"/>
        <v>-2.8759999999999999</v>
      </c>
      <c r="AM850" s="149">
        <f t="shared" si="134"/>
        <v>6.3797489418642855E-3</v>
      </c>
      <c r="AN850" s="149">
        <f t="shared" si="135"/>
        <v>2.0137485591895342E-3</v>
      </c>
      <c r="AO850" s="130">
        <f t="shared" si="140"/>
        <v>6.3797489418642855E-3</v>
      </c>
      <c r="AP850" s="130" t="str">
        <f t="shared" si="141"/>
        <v/>
      </c>
      <c r="AQ850" s="130" t="str">
        <f t="shared" si="136"/>
        <v/>
      </c>
      <c r="AR850" s="150">
        <f t="shared" si="137"/>
        <v>0</v>
      </c>
      <c r="AS850" s="150" t="str">
        <f t="shared" si="138"/>
        <v/>
      </c>
      <c r="AT850" s="150" t="str">
        <f t="shared" si="139"/>
        <v/>
      </c>
      <c r="AU850" s="150"/>
      <c r="AV850" s="150"/>
      <c r="AW850" s="150"/>
      <c r="AX850" s="150"/>
      <c r="AY850" s="150"/>
      <c r="AZ850" s="150"/>
      <c r="BA850" s="150"/>
      <c r="BB850" s="131"/>
      <c r="BC850" s="132"/>
      <c r="BD850" s="131"/>
      <c r="BE850" s="153"/>
      <c r="BF850" s="154"/>
      <c r="BG850" s="155"/>
      <c r="BH850" s="155"/>
      <c r="BI850" s="156"/>
      <c r="BJ850" s="156"/>
      <c r="BK850" s="133"/>
      <c r="BM850" s="134">
        <v>258</v>
      </c>
      <c r="BN850" s="157">
        <f t="shared" ref="BN850:BN913" si="143">BN849+$BQ$590</f>
        <v>1.6447999999999936</v>
      </c>
      <c r="BO850" s="158">
        <f t="shared" ref="BO850:BO913" si="144">_xlfn.CHISQ.DIST.RT(BN850,7)</f>
        <v>0.97686939863955913</v>
      </c>
      <c r="BP850" s="159">
        <f t="shared" ref="BP850:BP913" si="145">BO850-BO851</f>
        <v>2.6033540214487338E-4</v>
      </c>
      <c r="BQ850" s="160" t="str">
        <f t="shared" ref="BQ850:BQ913" si="146">IF(BO850&lt;(1-$BK$597),BP850,"")</f>
        <v/>
      </c>
      <c r="BR850" s="160" t="str">
        <f t="shared" si="142"/>
        <v/>
      </c>
    </row>
    <row r="851" spans="11:70" ht="20.100000000000001" customHeight="1" x14ac:dyDescent="0.25">
      <c r="K851" s="134">
        <v>282</v>
      </c>
      <c r="L851" s="130">
        <f t="shared" si="124"/>
        <v>-272.38863437811727</v>
      </c>
      <c r="M851" s="149">
        <f t="shared" si="125"/>
        <v>6.8044290671597741E-5</v>
      </c>
      <c r="N851" s="149">
        <f t="shared" si="126"/>
        <v>2.0394148360754105E-3</v>
      </c>
      <c r="O851" s="130">
        <f t="shared" si="127"/>
        <v>6.8044290671597741E-5</v>
      </c>
      <c r="P851" s="130" t="str">
        <f t="shared" si="128"/>
        <v/>
      </c>
      <c r="Q851" s="130" t="str">
        <f t="shared" si="129"/>
        <v/>
      </c>
      <c r="R851" s="130">
        <f t="shared" si="130"/>
        <v>1.6131855179825776E-14</v>
      </c>
      <c r="S851" s="130" t="str">
        <f t="shared" si="131"/>
        <v/>
      </c>
      <c r="T851" s="130" t="str">
        <f t="shared" si="132"/>
        <v/>
      </c>
      <c r="X851" s="134"/>
      <c r="Z851" s="149"/>
      <c r="AA851" s="149"/>
      <c r="AE851" s="151"/>
      <c r="AF851" s="150"/>
      <c r="AK851" s="134">
        <v>282</v>
      </c>
      <c r="AL851" s="130">
        <f t="shared" si="133"/>
        <v>-2.8719999999999999</v>
      </c>
      <c r="AM851" s="149">
        <f t="shared" si="134"/>
        <v>6.4535137232814037E-3</v>
      </c>
      <c r="AN851" s="149">
        <f t="shared" si="135"/>
        <v>2.0394148360754136E-3</v>
      </c>
      <c r="AO851" s="130">
        <f t="shared" si="140"/>
        <v>6.4535137232814037E-3</v>
      </c>
      <c r="AP851" s="130" t="str">
        <f t="shared" si="141"/>
        <v/>
      </c>
      <c r="AQ851" s="130" t="str">
        <f t="shared" si="136"/>
        <v/>
      </c>
      <c r="AR851" s="150">
        <f t="shared" si="137"/>
        <v>0</v>
      </c>
      <c r="AS851" s="150" t="str">
        <f t="shared" si="138"/>
        <v/>
      </c>
      <c r="AT851" s="150" t="str">
        <f t="shared" si="139"/>
        <v/>
      </c>
      <c r="AU851" s="150"/>
      <c r="AV851" s="150"/>
      <c r="AW851" s="150"/>
      <c r="AX851" s="150"/>
      <c r="AY851" s="150"/>
      <c r="AZ851" s="150"/>
      <c r="BA851" s="150"/>
      <c r="BB851" s="131"/>
      <c r="BC851" s="132"/>
      <c r="BD851" s="131"/>
      <c r="BE851" s="153"/>
      <c r="BF851" s="154"/>
      <c r="BG851" s="155"/>
      <c r="BH851" s="155"/>
      <c r="BI851" s="156"/>
      <c r="BJ851" s="156"/>
      <c r="BK851" s="133"/>
      <c r="BM851" s="134">
        <v>259</v>
      </c>
      <c r="BN851" s="157">
        <f t="shared" si="143"/>
        <v>1.6511999999999936</v>
      </c>
      <c r="BO851" s="158">
        <f t="shared" si="144"/>
        <v>0.97660906323741425</v>
      </c>
      <c r="BP851" s="159">
        <f t="shared" si="145"/>
        <v>2.6203045418404791E-4</v>
      </c>
      <c r="BQ851" s="160" t="str">
        <f t="shared" si="146"/>
        <v/>
      </c>
      <c r="BR851" s="160" t="str">
        <f t="shared" si="142"/>
        <v/>
      </c>
    </row>
    <row r="852" spans="11:70" ht="20.100000000000001" customHeight="1" x14ac:dyDescent="0.25">
      <c r="K852" s="134">
        <v>283</v>
      </c>
      <c r="L852" s="130">
        <f t="shared" si="124"/>
        <v>-272.00926302104466</v>
      </c>
      <c r="M852" s="149">
        <f t="shared" si="125"/>
        <v>6.8829940127985065E-5</v>
      </c>
      <c r="N852" s="149">
        <f t="shared" si="126"/>
        <v>2.0653776668991329E-3</v>
      </c>
      <c r="O852" s="130">
        <f t="shared" si="127"/>
        <v>6.8829940127985065E-5</v>
      </c>
      <c r="P852" s="130" t="str">
        <f t="shared" si="128"/>
        <v/>
      </c>
      <c r="Q852" s="130" t="str">
        <f t="shared" si="129"/>
        <v/>
      </c>
      <c r="R852" s="130">
        <f t="shared" si="130"/>
        <v>1.6606446662470407E-14</v>
      </c>
      <c r="S852" s="130" t="str">
        <f t="shared" si="131"/>
        <v/>
      </c>
      <c r="T852" s="130" t="str">
        <f t="shared" si="132"/>
        <v/>
      </c>
      <c r="X852" s="134"/>
      <c r="Z852" s="149"/>
      <c r="AA852" s="149"/>
      <c r="AE852" s="151"/>
      <c r="AF852" s="150"/>
      <c r="AK852" s="134">
        <v>283</v>
      </c>
      <c r="AL852" s="130">
        <f t="shared" si="133"/>
        <v>-2.8679999999999999</v>
      </c>
      <c r="AM852" s="149">
        <f t="shared" si="134"/>
        <v>6.5280269483946468E-3</v>
      </c>
      <c r="AN852" s="149">
        <f t="shared" si="135"/>
        <v>2.0653776668991329E-3</v>
      </c>
      <c r="AO852" s="130">
        <f t="shared" si="140"/>
        <v>6.5280269483946468E-3</v>
      </c>
      <c r="AP852" s="130" t="str">
        <f t="shared" si="141"/>
        <v/>
      </c>
      <c r="AQ852" s="130" t="str">
        <f t="shared" si="136"/>
        <v/>
      </c>
      <c r="AR852" s="150">
        <f t="shared" si="137"/>
        <v>0</v>
      </c>
      <c r="AS852" s="150" t="str">
        <f t="shared" si="138"/>
        <v/>
      </c>
      <c r="AT852" s="150" t="str">
        <f t="shared" si="139"/>
        <v/>
      </c>
      <c r="AU852" s="150"/>
      <c r="AV852" s="150"/>
      <c r="AW852" s="150"/>
      <c r="AX852" s="150"/>
      <c r="AY852" s="150"/>
      <c r="AZ852" s="150"/>
      <c r="BA852" s="150"/>
      <c r="BB852" s="131"/>
      <c r="BC852" s="132"/>
      <c r="BD852" s="131"/>
      <c r="BE852" s="153"/>
      <c r="BF852" s="154"/>
      <c r="BG852" s="155"/>
      <c r="BH852" s="155"/>
      <c r="BI852" s="156"/>
      <c r="BJ852" s="156"/>
      <c r="BK852" s="133"/>
      <c r="BM852" s="134">
        <v>260</v>
      </c>
      <c r="BN852" s="157">
        <f t="shared" si="143"/>
        <v>1.6575999999999935</v>
      </c>
      <c r="BO852" s="158">
        <f t="shared" si="144"/>
        <v>0.97634703278323021</v>
      </c>
      <c r="BP852" s="159">
        <f t="shared" si="145"/>
        <v>2.6372667581331388E-4</v>
      </c>
      <c r="BQ852" s="160" t="str">
        <f t="shared" si="146"/>
        <v/>
      </c>
      <c r="BR852" s="160" t="str">
        <f t="shared" si="142"/>
        <v/>
      </c>
    </row>
    <row r="853" spans="11:70" ht="20.100000000000001" customHeight="1" x14ac:dyDescent="0.25">
      <c r="K853" s="134">
        <v>284</v>
      </c>
      <c r="L853" s="130">
        <f t="shared" si="124"/>
        <v>-271.6298916639721</v>
      </c>
      <c r="M853" s="149">
        <f t="shared" si="125"/>
        <v>6.962354682367695E-5</v>
      </c>
      <c r="N853" s="149">
        <f t="shared" si="126"/>
        <v>2.0916400579105445E-3</v>
      </c>
      <c r="O853" s="130">
        <f t="shared" si="127"/>
        <v>6.962354682367695E-5</v>
      </c>
      <c r="P853" s="130" t="str">
        <f t="shared" si="128"/>
        <v/>
      </c>
      <c r="Q853" s="130" t="str">
        <f t="shared" si="129"/>
        <v/>
      </c>
      <c r="R853" s="130">
        <f t="shared" si="130"/>
        <v>1.7094726882281623E-14</v>
      </c>
      <c r="S853" s="130" t="str">
        <f t="shared" si="131"/>
        <v/>
      </c>
      <c r="T853" s="130" t="str">
        <f t="shared" si="132"/>
        <v/>
      </c>
      <c r="X853" s="134"/>
      <c r="Z853" s="149"/>
      <c r="AA853" s="149"/>
      <c r="AE853" s="151"/>
      <c r="AF853" s="150"/>
      <c r="AK853" s="134">
        <v>284</v>
      </c>
      <c r="AL853" s="130">
        <f t="shared" si="133"/>
        <v>-2.8639999999999999</v>
      </c>
      <c r="AM853" s="149">
        <f t="shared" si="134"/>
        <v>6.603294860676282E-3</v>
      </c>
      <c r="AN853" s="149">
        <f t="shared" si="135"/>
        <v>2.0916400579105488E-3</v>
      </c>
      <c r="AO853" s="130">
        <f t="shared" si="140"/>
        <v>6.603294860676282E-3</v>
      </c>
      <c r="AP853" s="130" t="str">
        <f t="shared" si="141"/>
        <v/>
      </c>
      <c r="AQ853" s="130" t="str">
        <f t="shared" si="136"/>
        <v/>
      </c>
      <c r="AR853" s="150">
        <f t="shared" si="137"/>
        <v>0</v>
      </c>
      <c r="AS853" s="150" t="str">
        <f t="shared" si="138"/>
        <v/>
      </c>
      <c r="AT853" s="150" t="str">
        <f t="shared" si="139"/>
        <v/>
      </c>
      <c r="AU853" s="150"/>
      <c r="AV853" s="150"/>
      <c r="AW853" s="150"/>
      <c r="AX853" s="150"/>
      <c r="AY853" s="150"/>
      <c r="AZ853" s="150"/>
      <c r="BA853" s="150"/>
      <c r="BB853" s="131"/>
      <c r="BC853" s="132"/>
      <c r="BD853" s="131"/>
      <c r="BE853" s="153"/>
      <c r="BF853" s="154"/>
      <c r="BG853" s="155"/>
      <c r="BH853" s="155"/>
      <c r="BI853" s="156"/>
      <c r="BJ853" s="156"/>
      <c r="BK853" s="133"/>
      <c r="BM853" s="134">
        <v>261</v>
      </c>
      <c r="BN853" s="157">
        <f t="shared" si="143"/>
        <v>1.6639999999999935</v>
      </c>
      <c r="BO853" s="158">
        <f t="shared" si="144"/>
        <v>0.97608330610741689</v>
      </c>
      <c r="BP853" s="159">
        <f t="shared" si="145"/>
        <v>2.6542402366136475E-4</v>
      </c>
      <c r="BQ853" s="160" t="str">
        <f t="shared" si="146"/>
        <v/>
      </c>
      <c r="BR853" s="160" t="str">
        <f t="shared" si="142"/>
        <v/>
      </c>
    </row>
    <row r="854" spans="11:70" ht="20.100000000000001" customHeight="1" x14ac:dyDescent="0.25">
      <c r="K854" s="134">
        <v>285</v>
      </c>
      <c r="L854" s="130">
        <f t="shared" si="124"/>
        <v>-271.25052030689949</v>
      </c>
      <c r="M854" s="149">
        <f t="shared" si="125"/>
        <v>7.0425176963738331E-5</v>
      </c>
      <c r="N854" s="149">
        <f t="shared" si="126"/>
        <v>2.1182050404046204E-3</v>
      </c>
      <c r="O854" s="130">
        <f t="shared" si="127"/>
        <v>7.0425176963738331E-5</v>
      </c>
      <c r="P854" s="130" t="str">
        <f t="shared" si="128"/>
        <v/>
      </c>
      <c r="Q854" s="130" t="str">
        <f t="shared" si="129"/>
        <v/>
      </c>
      <c r="R854" s="130">
        <f t="shared" si="130"/>
        <v>1.7597082475363199E-14</v>
      </c>
      <c r="S854" s="130" t="str">
        <f t="shared" si="131"/>
        <v/>
      </c>
      <c r="T854" s="130" t="str">
        <f t="shared" si="132"/>
        <v/>
      </c>
      <c r="X854" s="134"/>
      <c r="Z854" s="149"/>
      <c r="AA854" s="149"/>
      <c r="AE854" s="151"/>
      <c r="AF854" s="150"/>
      <c r="AK854" s="134">
        <v>285</v>
      </c>
      <c r="AL854" s="130">
        <f t="shared" si="133"/>
        <v>-2.86</v>
      </c>
      <c r="AM854" s="149">
        <f t="shared" si="134"/>
        <v>6.6793237392026202E-3</v>
      </c>
      <c r="AN854" s="149">
        <f t="shared" si="135"/>
        <v>2.1182050404046204E-3</v>
      </c>
      <c r="AO854" s="130">
        <f t="shared" si="140"/>
        <v>6.6793237392026202E-3</v>
      </c>
      <c r="AP854" s="130" t="str">
        <f t="shared" si="141"/>
        <v/>
      </c>
      <c r="AQ854" s="130" t="str">
        <f t="shared" si="136"/>
        <v/>
      </c>
      <c r="AR854" s="150">
        <f t="shared" si="137"/>
        <v>0</v>
      </c>
      <c r="AS854" s="150" t="str">
        <f t="shared" si="138"/>
        <v/>
      </c>
      <c r="AT854" s="150" t="str">
        <f t="shared" si="139"/>
        <v/>
      </c>
      <c r="AU854" s="150"/>
      <c r="AV854" s="150"/>
      <c r="AW854" s="150"/>
      <c r="AX854" s="150"/>
      <c r="AY854" s="150"/>
      <c r="AZ854" s="150"/>
      <c r="BA854" s="150"/>
      <c r="BB854" s="131"/>
      <c r="BC854" s="132"/>
      <c r="BD854" s="131"/>
      <c r="BE854" s="153"/>
      <c r="BF854" s="154"/>
      <c r="BG854" s="155"/>
      <c r="BH854" s="155"/>
      <c r="BI854" s="156"/>
      <c r="BJ854" s="156"/>
      <c r="BK854" s="133"/>
      <c r="BM854" s="134">
        <v>262</v>
      </c>
      <c r="BN854" s="157">
        <f t="shared" si="143"/>
        <v>1.6703999999999934</v>
      </c>
      <c r="BO854" s="158">
        <f t="shared" si="144"/>
        <v>0.97581788208375553</v>
      </c>
      <c r="BP854" s="159">
        <f t="shared" si="145"/>
        <v>2.6712245453652805E-4</v>
      </c>
      <c r="BQ854" s="160" t="str">
        <f t="shared" si="146"/>
        <v/>
      </c>
      <c r="BR854" s="160" t="str">
        <f t="shared" si="142"/>
        <v/>
      </c>
    </row>
    <row r="855" spans="11:70" ht="20.100000000000001" customHeight="1" x14ac:dyDescent="0.25">
      <c r="K855" s="134">
        <v>286</v>
      </c>
      <c r="L855" s="130">
        <f t="shared" si="124"/>
        <v>-270.87114894982693</v>
      </c>
      <c r="M855" s="149">
        <f t="shared" si="125"/>
        <v>7.1234897128700337E-5</v>
      </c>
      <c r="N855" s="149">
        <f t="shared" si="126"/>
        <v>2.1450756708638256E-3</v>
      </c>
      <c r="O855" s="130">
        <f t="shared" si="127"/>
        <v>7.1234897128700337E-5</v>
      </c>
      <c r="P855" s="130" t="str">
        <f t="shared" si="128"/>
        <v/>
      </c>
      <c r="Q855" s="130" t="str">
        <f t="shared" si="129"/>
        <v/>
      </c>
      <c r="R855" s="130">
        <f t="shared" si="130"/>
        <v>1.8113910757377101E-14</v>
      </c>
      <c r="S855" s="130" t="str">
        <f t="shared" si="131"/>
        <v/>
      </c>
      <c r="T855" s="130" t="str">
        <f t="shared" si="132"/>
        <v/>
      </c>
      <c r="X855" s="134"/>
      <c r="Z855" s="149"/>
      <c r="AA855" s="149"/>
      <c r="AE855" s="151"/>
      <c r="AF855" s="150"/>
      <c r="AK855" s="134">
        <v>286</v>
      </c>
      <c r="AL855" s="130">
        <f t="shared" si="133"/>
        <v>-2.8559999999999999</v>
      </c>
      <c r="AM855" s="149">
        <f t="shared" si="134"/>
        <v>6.7561198986603012E-3</v>
      </c>
      <c r="AN855" s="149">
        <f t="shared" si="135"/>
        <v>2.1450756708638256E-3</v>
      </c>
      <c r="AO855" s="130">
        <f t="shared" si="140"/>
        <v>6.7561198986603012E-3</v>
      </c>
      <c r="AP855" s="130" t="str">
        <f t="shared" si="141"/>
        <v/>
      </c>
      <c r="AQ855" s="130" t="str">
        <f t="shared" si="136"/>
        <v/>
      </c>
      <c r="AR855" s="150">
        <f t="shared" si="137"/>
        <v>0</v>
      </c>
      <c r="AS855" s="150" t="str">
        <f t="shared" si="138"/>
        <v/>
      </c>
      <c r="AT855" s="150" t="str">
        <f t="shared" si="139"/>
        <v/>
      </c>
      <c r="AU855" s="150"/>
      <c r="AV855" s="150"/>
      <c r="AW855" s="150"/>
      <c r="AX855" s="150"/>
      <c r="AY855" s="150"/>
      <c r="AZ855" s="150"/>
      <c r="BA855" s="150"/>
      <c r="BB855" s="131"/>
      <c r="BC855" s="132"/>
      <c r="BD855" s="131"/>
      <c r="BE855" s="153"/>
      <c r="BF855" s="154"/>
      <c r="BG855" s="155"/>
      <c r="BH855" s="155"/>
      <c r="BI855" s="156"/>
      <c r="BJ855" s="156"/>
      <c r="BK855" s="133"/>
      <c r="BM855" s="134">
        <v>263</v>
      </c>
      <c r="BN855" s="157">
        <f t="shared" si="143"/>
        <v>1.6767999999999934</v>
      </c>
      <c r="BO855" s="158">
        <f t="shared" si="144"/>
        <v>0.975550759629219</v>
      </c>
      <c r="BP855" s="159">
        <f t="shared" si="145"/>
        <v>2.6882192542854177E-4</v>
      </c>
      <c r="BQ855" s="160" t="str">
        <f t="shared" si="146"/>
        <v/>
      </c>
      <c r="BR855" s="160" t="str">
        <f t="shared" si="142"/>
        <v/>
      </c>
    </row>
    <row r="856" spans="11:70" ht="20.100000000000001" customHeight="1" x14ac:dyDescent="0.25">
      <c r="K856" s="134">
        <v>287</v>
      </c>
      <c r="L856" s="130">
        <f t="shared" si="124"/>
        <v>-270.49177759275432</v>
      </c>
      <c r="M856" s="149">
        <f t="shared" si="125"/>
        <v>7.2052774274599358E-5</v>
      </c>
      <c r="N856" s="149">
        <f t="shared" si="126"/>
        <v>2.1722550311006278E-3</v>
      </c>
      <c r="O856" s="130">
        <f t="shared" si="127"/>
        <v>7.2052774274599358E-5</v>
      </c>
      <c r="P856" s="130" t="str">
        <f t="shared" si="128"/>
        <v/>
      </c>
      <c r="Q856" s="130" t="str">
        <f t="shared" si="129"/>
        <v/>
      </c>
      <c r="R856" s="130">
        <f t="shared" si="130"/>
        <v>1.8645620011577481E-14</v>
      </c>
      <c r="S856" s="130" t="str">
        <f t="shared" si="131"/>
        <v/>
      </c>
      <c r="T856" s="130" t="str">
        <f t="shared" si="132"/>
        <v/>
      </c>
      <c r="X856" s="134"/>
      <c r="Z856" s="149"/>
      <c r="AA856" s="149"/>
      <c r="AE856" s="151"/>
      <c r="AF856" s="150"/>
      <c r="AK856" s="134">
        <v>287</v>
      </c>
      <c r="AL856" s="130">
        <f t="shared" si="133"/>
        <v>-2.8519999999999999</v>
      </c>
      <c r="AM856" s="149">
        <f t="shared" si="134"/>
        <v>6.8336896893498806E-3</v>
      </c>
      <c r="AN856" s="149">
        <f t="shared" si="135"/>
        <v>2.1722550311006278E-3</v>
      </c>
      <c r="AO856" s="130">
        <f t="shared" si="140"/>
        <v>6.8336896893498806E-3</v>
      </c>
      <c r="AP856" s="130" t="str">
        <f t="shared" si="141"/>
        <v/>
      </c>
      <c r="AQ856" s="130" t="str">
        <f t="shared" si="136"/>
        <v/>
      </c>
      <c r="AR856" s="150">
        <f t="shared" si="137"/>
        <v>0</v>
      </c>
      <c r="AS856" s="150" t="str">
        <f t="shared" si="138"/>
        <v/>
      </c>
      <c r="AT856" s="150" t="str">
        <f t="shared" si="139"/>
        <v/>
      </c>
      <c r="AU856" s="150"/>
      <c r="AV856" s="150"/>
      <c r="AW856" s="150"/>
      <c r="AX856" s="150"/>
      <c r="AY856" s="150"/>
      <c r="AZ856" s="150"/>
      <c r="BA856" s="150"/>
      <c r="BB856" s="131"/>
      <c r="BC856" s="132"/>
      <c r="BD856" s="131"/>
      <c r="BE856" s="153"/>
      <c r="BF856" s="154"/>
      <c r="BG856" s="155"/>
      <c r="BH856" s="155"/>
      <c r="BI856" s="156"/>
      <c r="BJ856" s="156"/>
      <c r="BK856" s="133"/>
      <c r="BM856" s="134">
        <v>264</v>
      </c>
      <c r="BN856" s="157">
        <f t="shared" si="143"/>
        <v>1.6831999999999934</v>
      </c>
      <c r="BO856" s="158">
        <f t="shared" si="144"/>
        <v>0.97528193770379046</v>
      </c>
      <c r="BP856" s="159">
        <f t="shared" si="145"/>
        <v>2.7052239350777718E-4</v>
      </c>
      <c r="BQ856" s="160" t="str">
        <f t="shared" si="146"/>
        <v/>
      </c>
      <c r="BR856" s="160" t="str">
        <f t="shared" si="142"/>
        <v/>
      </c>
    </row>
    <row r="857" spans="11:70" ht="20.100000000000001" customHeight="1" x14ac:dyDescent="0.25">
      <c r="K857" s="134">
        <v>288</v>
      </c>
      <c r="L857" s="130">
        <f t="shared" si="124"/>
        <v>-270.11240623568176</v>
      </c>
      <c r="M857" s="149">
        <f t="shared" si="125"/>
        <v>7.2878875732983108E-5</v>
      </c>
      <c r="N857" s="149">
        <f t="shared" si="126"/>
        <v>2.199746228399903E-3</v>
      </c>
      <c r="O857" s="130">
        <f t="shared" si="127"/>
        <v>7.2878875732983108E-5</v>
      </c>
      <c r="P857" s="130" t="str">
        <f t="shared" si="128"/>
        <v/>
      </c>
      <c r="Q857" s="130" t="str">
        <f t="shared" si="129"/>
        <v/>
      </c>
      <c r="R857" s="130">
        <f t="shared" si="130"/>
        <v>1.9192629784417117E-14</v>
      </c>
      <c r="S857" s="130" t="str">
        <f t="shared" si="131"/>
        <v/>
      </c>
      <c r="T857" s="130" t="str">
        <f t="shared" si="132"/>
        <v/>
      </c>
      <c r="X857" s="134"/>
      <c r="Z857" s="149"/>
      <c r="AA857" s="149"/>
      <c r="AE857" s="151"/>
      <c r="AF857" s="150"/>
      <c r="AK857" s="134">
        <v>288</v>
      </c>
      <c r="AL857" s="130">
        <f t="shared" si="133"/>
        <v>-2.8479999999999999</v>
      </c>
      <c r="AM857" s="149">
        <f t="shared" si="134"/>
        <v>6.9120394971865584E-3</v>
      </c>
      <c r="AN857" s="149">
        <f t="shared" si="135"/>
        <v>2.1997462283999082E-3</v>
      </c>
      <c r="AO857" s="130">
        <f t="shared" si="140"/>
        <v>6.9120394971865584E-3</v>
      </c>
      <c r="AP857" s="130" t="str">
        <f t="shared" si="141"/>
        <v/>
      </c>
      <c r="AQ857" s="130" t="str">
        <f t="shared" si="136"/>
        <v/>
      </c>
      <c r="AR857" s="150">
        <f t="shared" si="137"/>
        <v>0</v>
      </c>
      <c r="AS857" s="150" t="str">
        <f t="shared" si="138"/>
        <v/>
      </c>
      <c r="AT857" s="150" t="str">
        <f t="shared" si="139"/>
        <v/>
      </c>
      <c r="AU857" s="150"/>
      <c r="AV857" s="150"/>
      <c r="AW857" s="150"/>
      <c r="AX857" s="150"/>
      <c r="AY857" s="150"/>
      <c r="AZ857" s="150"/>
      <c r="BA857" s="150"/>
      <c r="BB857" s="131"/>
      <c r="BC857" s="132"/>
      <c r="BD857" s="131"/>
      <c r="BE857" s="153"/>
      <c r="BF857" s="154"/>
      <c r="BG857" s="155"/>
      <c r="BH857" s="155"/>
      <c r="BI857" s="156"/>
      <c r="BJ857" s="156"/>
      <c r="BK857" s="133"/>
      <c r="BM857" s="134">
        <v>265</v>
      </c>
      <c r="BN857" s="157">
        <f t="shared" si="143"/>
        <v>1.6895999999999933</v>
      </c>
      <c r="BO857" s="158">
        <f t="shared" si="144"/>
        <v>0.97501141531028268</v>
      </c>
      <c r="BP857" s="159">
        <f t="shared" si="145"/>
        <v>2.7222381612668212E-4</v>
      </c>
      <c r="BQ857" s="160" t="str">
        <f t="shared" si="146"/>
        <v/>
      </c>
      <c r="BR857" s="160" t="str">
        <f t="shared" si="142"/>
        <v/>
      </c>
    </row>
    <row r="858" spans="11:70" ht="20.100000000000001" customHeight="1" x14ac:dyDescent="0.25">
      <c r="K858" s="134">
        <v>289</v>
      </c>
      <c r="L858" s="130">
        <f t="shared" si="124"/>
        <v>-269.73303487860915</v>
      </c>
      <c r="M858" s="149">
        <f t="shared" si="125"/>
        <v>7.3713269210889533E-5</v>
      </c>
      <c r="N858" s="149">
        <f t="shared" si="126"/>
        <v>2.2275523956614401E-3</v>
      </c>
      <c r="O858" s="130">
        <f t="shared" si="127"/>
        <v>7.3713269210889533E-5</v>
      </c>
      <c r="P858" s="130" t="str">
        <f t="shared" si="128"/>
        <v/>
      </c>
      <c r="Q858" s="130" t="str">
        <f t="shared" si="129"/>
        <v/>
      </c>
      <c r="R858" s="130">
        <f t="shared" si="130"/>
        <v>1.9755371188918302E-14</v>
      </c>
      <c r="S858" s="130" t="str">
        <f t="shared" si="131"/>
        <v/>
      </c>
      <c r="T858" s="130" t="str">
        <f t="shared" si="132"/>
        <v/>
      </c>
      <c r="X858" s="134"/>
      <c r="Z858" s="149"/>
      <c r="AA858" s="149"/>
      <c r="AE858" s="151"/>
      <c r="AF858" s="150"/>
      <c r="AK858" s="134">
        <v>289</v>
      </c>
      <c r="AL858" s="130">
        <f t="shared" si="133"/>
        <v>-2.8440000000000003</v>
      </c>
      <c r="AM858" s="149">
        <f t="shared" si="134"/>
        <v>6.9911757436980134E-3</v>
      </c>
      <c r="AN858" s="149">
        <f t="shared" si="135"/>
        <v>2.2275523956614353E-3</v>
      </c>
      <c r="AO858" s="130">
        <f t="shared" si="140"/>
        <v>6.9911757436980134E-3</v>
      </c>
      <c r="AP858" s="130" t="str">
        <f t="shared" si="141"/>
        <v/>
      </c>
      <c r="AQ858" s="130" t="str">
        <f t="shared" si="136"/>
        <v/>
      </c>
      <c r="AR858" s="150">
        <f t="shared" si="137"/>
        <v>0</v>
      </c>
      <c r="AS858" s="150" t="str">
        <f t="shared" si="138"/>
        <v/>
      </c>
      <c r="AT858" s="150" t="str">
        <f t="shared" si="139"/>
        <v/>
      </c>
      <c r="AU858" s="150"/>
      <c r="AV858" s="150"/>
      <c r="AW858" s="150"/>
      <c r="AX858" s="150"/>
      <c r="AY858" s="150"/>
      <c r="AZ858" s="150"/>
      <c r="BA858" s="150"/>
      <c r="BB858" s="131"/>
      <c r="BC858" s="132"/>
      <c r="BD858" s="131"/>
      <c r="BE858" s="153"/>
      <c r="BF858" s="154"/>
      <c r="BG858" s="155"/>
      <c r="BH858" s="155"/>
      <c r="BI858" s="156"/>
      <c r="BJ858" s="156"/>
      <c r="BK858" s="133"/>
      <c r="BM858" s="134">
        <v>266</v>
      </c>
      <c r="BN858" s="157">
        <f t="shared" si="143"/>
        <v>1.6959999999999933</v>
      </c>
      <c r="BO858" s="158">
        <f t="shared" si="144"/>
        <v>0.974739191494156</v>
      </c>
      <c r="BP858" s="159">
        <f t="shared" si="145"/>
        <v>2.7392615081966998E-4</v>
      </c>
      <c r="BQ858" s="160" t="str">
        <f t="shared" si="146"/>
        <v/>
      </c>
      <c r="BR858" s="160" t="str">
        <f t="shared" si="142"/>
        <v/>
      </c>
    </row>
    <row r="859" spans="11:70" ht="20.100000000000001" customHeight="1" x14ac:dyDescent="0.25">
      <c r="K859" s="134">
        <v>290</v>
      </c>
      <c r="L859" s="130">
        <f t="shared" si="124"/>
        <v>-269.35366352153653</v>
      </c>
      <c r="M859" s="149">
        <f t="shared" si="125"/>
        <v>7.4556022790792876E-5</v>
      </c>
      <c r="N859" s="149">
        <f t="shared" si="126"/>
        <v>2.2556766915423207E-3</v>
      </c>
      <c r="O859" s="130">
        <f t="shared" si="127"/>
        <v>7.4556022790792876E-5</v>
      </c>
      <c r="P859" s="130" t="str">
        <f t="shared" si="128"/>
        <v/>
      </c>
      <c r="Q859" s="130" t="str">
        <f t="shared" si="129"/>
        <v/>
      </c>
      <c r="R859" s="130">
        <f t="shared" si="130"/>
        <v>2.0334287216007987E-14</v>
      </c>
      <c r="S859" s="130" t="str">
        <f t="shared" si="131"/>
        <v/>
      </c>
      <c r="T859" s="130" t="str">
        <f t="shared" si="132"/>
        <v/>
      </c>
      <c r="X859" s="134"/>
      <c r="Z859" s="149"/>
      <c r="AA859" s="149"/>
      <c r="AE859" s="151"/>
      <c r="AF859" s="150"/>
      <c r="AK859" s="134">
        <v>290</v>
      </c>
      <c r="AL859" s="130">
        <f t="shared" si="133"/>
        <v>-2.84</v>
      </c>
      <c r="AM859" s="149">
        <f t="shared" si="134"/>
        <v>7.0711048860194487E-3</v>
      </c>
      <c r="AN859" s="149">
        <f t="shared" si="135"/>
        <v>2.2556766915423207E-3</v>
      </c>
      <c r="AO859" s="130">
        <f t="shared" si="140"/>
        <v>7.0711048860194487E-3</v>
      </c>
      <c r="AP859" s="130" t="str">
        <f t="shared" si="141"/>
        <v/>
      </c>
      <c r="AQ859" s="130" t="str">
        <f t="shared" si="136"/>
        <v/>
      </c>
      <c r="AR859" s="150">
        <f t="shared" si="137"/>
        <v>0</v>
      </c>
      <c r="AS859" s="150" t="str">
        <f t="shared" si="138"/>
        <v/>
      </c>
      <c r="AT859" s="150" t="str">
        <f t="shared" si="139"/>
        <v/>
      </c>
      <c r="AU859" s="150"/>
      <c r="AV859" s="150"/>
      <c r="AW859" s="150"/>
      <c r="AX859" s="150"/>
      <c r="AY859" s="150"/>
      <c r="AZ859" s="150"/>
      <c r="BA859" s="150"/>
      <c r="BB859" s="131"/>
      <c r="BC859" s="132"/>
      <c r="BD859" s="131"/>
      <c r="BE859" s="153"/>
      <c r="BF859" s="154"/>
      <c r="BG859" s="155"/>
      <c r="BH859" s="155"/>
      <c r="BI859" s="156"/>
      <c r="BJ859" s="156"/>
      <c r="BK859" s="133"/>
      <c r="BM859" s="134">
        <v>267</v>
      </c>
      <c r="BN859" s="157">
        <f t="shared" si="143"/>
        <v>1.7023999999999933</v>
      </c>
      <c r="BO859" s="158">
        <f t="shared" si="144"/>
        <v>0.97446526534333633</v>
      </c>
      <c r="BP859" s="159">
        <f t="shared" si="145"/>
        <v>2.7562935530400789E-4</v>
      </c>
      <c r="BQ859" s="160" t="str">
        <f t="shared" si="146"/>
        <v/>
      </c>
      <c r="BR859" s="160" t="str">
        <f t="shared" si="142"/>
        <v/>
      </c>
    </row>
    <row r="860" spans="11:70" ht="20.100000000000001" customHeight="1" x14ac:dyDescent="0.25">
      <c r="K860" s="134">
        <v>291</v>
      </c>
      <c r="L860" s="130">
        <f t="shared" si="124"/>
        <v>-268.97429216446398</v>
      </c>
      <c r="M860" s="149">
        <f t="shared" si="125"/>
        <v>7.5407204930520529E-5</v>
      </c>
      <c r="N860" s="149">
        <f t="shared" si="126"/>
        <v>2.2841223005994039E-3</v>
      </c>
      <c r="O860" s="130">
        <f t="shared" si="127"/>
        <v>7.5407204930520529E-5</v>
      </c>
      <c r="P860" s="130" t="str">
        <f t="shared" si="128"/>
        <v/>
      </c>
      <c r="Q860" s="130" t="str">
        <f t="shared" si="129"/>
        <v/>
      </c>
      <c r="R860" s="130">
        <f t="shared" si="130"/>
        <v>2.0929833054019198E-14</v>
      </c>
      <c r="S860" s="130" t="str">
        <f t="shared" si="131"/>
        <v/>
      </c>
      <c r="T860" s="130" t="str">
        <f t="shared" si="132"/>
        <v/>
      </c>
      <c r="X860" s="134"/>
      <c r="Z860" s="149"/>
      <c r="AA860" s="149"/>
      <c r="AE860" s="151"/>
      <c r="AF860" s="150"/>
      <c r="AK860" s="134">
        <v>291</v>
      </c>
      <c r="AL860" s="130">
        <f t="shared" si="133"/>
        <v>-2.8360000000000003</v>
      </c>
      <c r="AM860" s="149">
        <f t="shared" si="134"/>
        <v>7.1518334168855441E-3</v>
      </c>
      <c r="AN860" s="149">
        <f t="shared" si="135"/>
        <v>2.2841223005993999E-3</v>
      </c>
      <c r="AO860" s="130">
        <f t="shared" si="140"/>
        <v>7.1518334168855441E-3</v>
      </c>
      <c r="AP860" s="130" t="str">
        <f t="shared" si="141"/>
        <v/>
      </c>
      <c r="AQ860" s="130" t="str">
        <f t="shared" si="136"/>
        <v/>
      </c>
      <c r="AR860" s="150">
        <f t="shared" si="137"/>
        <v>0</v>
      </c>
      <c r="AS860" s="150" t="str">
        <f t="shared" si="138"/>
        <v/>
      </c>
      <c r="AT860" s="150" t="str">
        <f t="shared" si="139"/>
        <v/>
      </c>
      <c r="AU860" s="150"/>
      <c r="AV860" s="150"/>
      <c r="AW860" s="150"/>
      <c r="AX860" s="150"/>
      <c r="AY860" s="150"/>
      <c r="AZ860" s="150"/>
      <c r="BA860" s="150"/>
      <c r="BB860" s="131"/>
      <c r="BC860" s="132"/>
      <c r="BD860" s="131"/>
      <c r="BE860" s="153"/>
      <c r="BF860" s="154"/>
      <c r="BG860" s="155"/>
      <c r="BH860" s="155"/>
      <c r="BI860" s="156"/>
      <c r="BJ860" s="156"/>
      <c r="BK860" s="133"/>
      <c r="BM860" s="134">
        <v>268</v>
      </c>
      <c r="BN860" s="157">
        <f t="shared" si="143"/>
        <v>1.7087999999999932</v>
      </c>
      <c r="BO860" s="158">
        <f t="shared" si="144"/>
        <v>0.97418963598803232</v>
      </c>
      <c r="BP860" s="159">
        <f t="shared" si="145"/>
        <v>2.7733338747959468E-4</v>
      </c>
      <c r="BQ860" s="160" t="str">
        <f t="shared" si="146"/>
        <v/>
      </c>
      <c r="BR860" s="160" t="str">
        <f t="shared" si="142"/>
        <v/>
      </c>
    </row>
    <row r="861" spans="11:70" ht="20.100000000000001" customHeight="1" x14ac:dyDescent="0.25">
      <c r="K861" s="134">
        <v>292</v>
      </c>
      <c r="L861" s="130">
        <f t="shared" si="124"/>
        <v>-268.59492080739142</v>
      </c>
      <c r="M861" s="149">
        <f t="shared" si="125"/>
        <v>7.6266884463137622E-5</v>
      </c>
      <c r="N861" s="149">
        <f t="shared" si="126"/>
        <v>2.3128924334316443E-3</v>
      </c>
      <c r="O861" s="130">
        <f t="shared" si="127"/>
        <v>7.6266884463137622E-5</v>
      </c>
      <c r="P861" s="130" t="str">
        <f t="shared" si="128"/>
        <v/>
      </c>
      <c r="Q861" s="130" t="str">
        <f t="shared" si="129"/>
        <v/>
      </c>
      <c r="R861" s="130">
        <f t="shared" si="130"/>
        <v>2.1542476416569494E-14</v>
      </c>
      <c r="S861" s="130" t="str">
        <f t="shared" si="131"/>
        <v/>
      </c>
      <c r="T861" s="130" t="str">
        <f t="shared" si="132"/>
        <v/>
      </c>
      <c r="X861" s="134"/>
      <c r="Z861" s="149"/>
      <c r="AA861" s="149"/>
      <c r="AE861" s="151"/>
      <c r="AF861" s="150"/>
      <c r="AK861" s="134">
        <v>292</v>
      </c>
      <c r="AL861" s="130">
        <f t="shared" si="133"/>
        <v>-2.8319999999999999</v>
      </c>
      <c r="AM861" s="149">
        <f t="shared" si="134"/>
        <v>7.2333678646196876E-3</v>
      </c>
      <c r="AN861" s="149">
        <f t="shared" si="135"/>
        <v>2.3128924334316482E-3</v>
      </c>
      <c r="AO861" s="130">
        <f t="shared" si="140"/>
        <v>7.2333678646196876E-3</v>
      </c>
      <c r="AP861" s="130" t="str">
        <f t="shared" si="141"/>
        <v/>
      </c>
      <c r="AQ861" s="130" t="str">
        <f t="shared" si="136"/>
        <v/>
      </c>
      <c r="AR861" s="150">
        <f t="shared" si="137"/>
        <v>0</v>
      </c>
      <c r="AS861" s="150" t="str">
        <f t="shared" si="138"/>
        <v/>
      </c>
      <c r="AT861" s="150" t="str">
        <f t="shared" si="139"/>
        <v/>
      </c>
      <c r="AU861" s="150"/>
      <c r="AV861" s="150"/>
      <c r="AW861" s="150"/>
      <c r="AX861" s="150"/>
      <c r="AY861" s="150"/>
      <c r="AZ861" s="150"/>
      <c r="BA861" s="150"/>
      <c r="BB861" s="131"/>
      <c r="BC861" s="132"/>
      <c r="BD861" s="131"/>
      <c r="BE861" s="153"/>
      <c r="BF861" s="154"/>
      <c r="BG861" s="155"/>
      <c r="BH861" s="155"/>
      <c r="BI861" s="156"/>
      <c r="BJ861" s="156"/>
      <c r="BK861" s="133"/>
      <c r="BM861" s="134">
        <v>269</v>
      </c>
      <c r="BN861" s="157">
        <f t="shared" si="143"/>
        <v>1.7151999999999932</v>
      </c>
      <c r="BO861" s="158">
        <f t="shared" si="144"/>
        <v>0.97391230260055273</v>
      </c>
      <c r="BP861" s="159">
        <f t="shared" si="145"/>
        <v>2.7903820542984903E-4</v>
      </c>
      <c r="BQ861" s="160" t="str">
        <f t="shared" si="146"/>
        <v/>
      </c>
      <c r="BR861" s="160" t="str">
        <f t="shared" si="142"/>
        <v/>
      </c>
    </row>
    <row r="862" spans="11:70" ht="20.100000000000001" customHeight="1" x14ac:dyDescent="0.25">
      <c r="K862" s="134">
        <v>293</v>
      </c>
      <c r="L862" s="130">
        <f t="shared" si="124"/>
        <v>-268.2155494503188</v>
      </c>
      <c r="M862" s="149">
        <f t="shared" si="125"/>
        <v>7.713513059680152E-5</v>
      </c>
      <c r="N862" s="149">
        <f t="shared" si="126"/>
        <v>2.3419903268224692E-3</v>
      </c>
      <c r="O862" s="130">
        <f t="shared" si="127"/>
        <v>7.713513059680152E-5</v>
      </c>
      <c r="P862" s="130" t="str">
        <f t="shared" si="128"/>
        <v/>
      </c>
      <c r="Q862" s="130" t="str">
        <f t="shared" si="129"/>
        <v/>
      </c>
      <c r="R862" s="130">
        <f t="shared" si="130"/>
        <v>2.217269787902574E-14</v>
      </c>
      <c r="S862" s="130" t="str">
        <f t="shared" si="131"/>
        <v/>
      </c>
      <c r="T862" s="130" t="str">
        <f t="shared" si="132"/>
        <v/>
      </c>
      <c r="X862" s="134"/>
      <c r="Z862" s="149"/>
      <c r="AA862" s="149"/>
      <c r="AE862" s="151"/>
      <c r="AF862" s="150"/>
      <c r="AK862" s="134">
        <v>293</v>
      </c>
      <c r="AL862" s="130">
        <f t="shared" si="133"/>
        <v>-2.8280000000000003</v>
      </c>
      <c r="AM862" s="149">
        <f t="shared" si="134"/>
        <v>7.3157147931199405E-3</v>
      </c>
      <c r="AN862" s="149">
        <f t="shared" si="135"/>
        <v>2.3419903268224666E-3</v>
      </c>
      <c r="AO862" s="130">
        <f t="shared" si="140"/>
        <v>7.3157147931199405E-3</v>
      </c>
      <c r="AP862" s="130" t="str">
        <f t="shared" si="141"/>
        <v/>
      </c>
      <c r="AQ862" s="130" t="str">
        <f t="shared" si="136"/>
        <v/>
      </c>
      <c r="AR862" s="150">
        <f t="shared" si="137"/>
        <v>0</v>
      </c>
      <c r="AS862" s="150" t="str">
        <f t="shared" si="138"/>
        <v/>
      </c>
      <c r="AT862" s="150" t="str">
        <f t="shared" si="139"/>
        <v/>
      </c>
      <c r="AU862" s="150"/>
      <c r="AV862" s="150"/>
      <c r="AW862" s="150"/>
      <c r="AX862" s="150"/>
      <c r="AY862" s="150"/>
      <c r="AZ862" s="150"/>
      <c r="BA862" s="150"/>
      <c r="BB862" s="131"/>
      <c r="BC862" s="132"/>
      <c r="BD862" s="131"/>
      <c r="BE862" s="153"/>
      <c r="BF862" s="154"/>
      <c r="BG862" s="155"/>
      <c r="BH862" s="155"/>
      <c r="BI862" s="156"/>
      <c r="BJ862" s="156"/>
      <c r="BK862" s="133"/>
      <c r="BM862" s="134">
        <v>270</v>
      </c>
      <c r="BN862" s="157">
        <f t="shared" si="143"/>
        <v>1.7215999999999931</v>
      </c>
      <c r="BO862" s="158">
        <f t="shared" si="144"/>
        <v>0.97363326439512288</v>
      </c>
      <c r="BP862" s="159">
        <f t="shared" si="145"/>
        <v>2.8074376742237561E-4</v>
      </c>
      <c r="BQ862" s="160" t="str">
        <f t="shared" si="146"/>
        <v/>
      </c>
      <c r="BR862" s="160" t="str">
        <f t="shared" si="142"/>
        <v/>
      </c>
    </row>
    <row r="863" spans="11:70" ht="20.100000000000001" customHeight="1" x14ac:dyDescent="0.25">
      <c r="K863" s="134">
        <v>294</v>
      </c>
      <c r="L863" s="130">
        <f t="shared" si="124"/>
        <v>-267.83617809324619</v>
      </c>
      <c r="M863" s="149">
        <f t="shared" si="125"/>
        <v>7.8012012914582148E-5</v>
      </c>
      <c r="N863" s="149">
        <f t="shared" si="126"/>
        <v>2.3714192438819936E-3</v>
      </c>
      <c r="O863" s="130">
        <f t="shared" si="127"/>
        <v>7.8012012914582148E-5</v>
      </c>
      <c r="P863" s="130" t="str">
        <f t="shared" si="128"/>
        <v/>
      </c>
      <c r="Q863" s="130" t="str">
        <f t="shared" si="129"/>
        <v/>
      </c>
      <c r="R863" s="130">
        <f t="shared" si="130"/>
        <v>2.2820991223777968E-14</v>
      </c>
      <c r="S863" s="130" t="str">
        <f t="shared" si="131"/>
        <v/>
      </c>
      <c r="T863" s="130" t="str">
        <f t="shared" si="132"/>
        <v/>
      </c>
      <c r="X863" s="134"/>
      <c r="Z863" s="149"/>
      <c r="AA863" s="149"/>
      <c r="AE863" s="151"/>
      <c r="AF863" s="150"/>
      <c r="AK863" s="134">
        <v>294</v>
      </c>
      <c r="AL863" s="130">
        <f t="shared" si="133"/>
        <v>-2.8239999999999998</v>
      </c>
      <c r="AM863" s="149">
        <f t="shared" si="134"/>
        <v>7.3988808018422966E-3</v>
      </c>
      <c r="AN863" s="149">
        <f t="shared" si="135"/>
        <v>2.3714192438819936E-3</v>
      </c>
      <c r="AO863" s="130">
        <f t="shared" si="140"/>
        <v>7.3988808018422966E-3</v>
      </c>
      <c r="AP863" s="130" t="str">
        <f t="shared" si="141"/>
        <v/>
      </c>
      <c r="AQ863" s="130" t="str">
        <f t="shared" si="136"/>
        <v/>
      </c>
      <c r="AR863" s="150">
        <f t="shared" si="137"/>
        <v>0</v>
      </c>
      <c r="AS863" s="150" t="str">
        <f t="shared" si="138"/>
        <v/>
      </c>
      <c r="AT863" s="150" t="str">
        <f t="shared" si="139"/>
        <v/>
      </c>
      <c r="AU863" s="150"/>
      <c r="AV863" s="150"/>
      <c r="AW863" s="150"/>
      <c r="AX863" s="150"/>
      <c r="AY863" s="150"/>
      <c r="AZ863" s="150"/>
      <c r="BA863" s="150"/>
      <c r="BB863" s="131"/>
      <c r="BC863" s="132"/>
      <c r="BD863" s="131"/>
      <c r="BE863" s="153"/>
      <c r="BF863" s="154"/>
      <c r="BG863" s="155"/>
      <c r="BH863" s="155"/>
      <c r="BI863" s="156"/>
      <c r="BJ863" s="156"/>
      <c r="BK863" s="133"/>
      <c r="BM863" s="134">
        <v>271</v>
      </c>
      <c r="BN863" s="157">
        <f t="shared" si="143"/>
        <v>1.7279999999999931</v>
      </c>
      <c r="BO863" s="158">
        <f t="shared" si="144"/>
        <v>0.9733525206277005</v>
      </c>
      <c r="BP863" s="159">
        <f t="shared" si="145"/>
        <v>2.8245003190852103E-4</v>
      </c>
      <c r="BQ863" s="160" t="str">
        <f t="shared" si="146"/>
        <v/>
      </c>
      <c r="BR863" s="160" t="str">
        <f t="shared" si="142"/>
        <v/>
      </c>
    </row>
    <row r="864" spans="11:70" ht="20.100000000000001" customHeight="1" x14ac:dyDescent="0.25">
      <c r="K864" s="134">
        <v>295</v>
      </c>
      <c r="L864" s="130">
        <f t="shared" si="124"/>
        <v>-267.45680673617363</v>
      </c>
      <c r="M864" s="149">
        <f t="shared" si="125"/>
        <v>7.8897601374252656E-5</v>
      </c>
      <c r="N864" s="149">
        <f t="shared" si="126"/>
        <v>2.4011824741892464E-3</v>
      </c>
      <c r="O864" s="130">
        <f t="shared" si="127"/>
        <v>7.8897601374252656E-5</v>
      </c>
      <c r="P864" s="130" t="str">
        <f t="shared" si="128"/>
        <v/>
      </c>
      <c r="Q864" s="130" t="str">
        <f t="shared" si="129"/>
        <v/>
      </c>
      <c r="R864" s="130">
        <f t="shared" si="130"/>
        <v>2.3487863794545764E-14</v>
      </c>
      <c r="S864" s="130" t="str">
        <f t="shared" si="131"/>
        <v/>
      </c>
      <c r="T864" s="130" t="str">
        <f t="shared" si="132"/>
        <v/>
      </c>
      <c r="X864" s="134"/>
      <c r="Z864" s="149"/>
      <c r="AA864" s="149"/>
      <c r="AE864" s="151"/>
      <c r="AF864" s="150"/>
      <c r="AK864" s="134">
        <v>295</v>
      </c>
      <c r="AL864" s="130">
        <f t="shared" si="133"/>
        <v>-2.8200000000000003</v>
      </c>
      <c r="AM864" s="149">
        <f t="shared" si="134"/>
        <v>7.4828725257805526E-3</v>
      </c>
      <c r="AN864" s="149">
        <f t="shared" si="135"/>
        <v>2.4011824741892464E-3</v>
      </c>
      <c r="AO864" s="130">
        <f t="shared" si="140"/>
        <v>7.4828725257805526E-3</v>
      </c>
      <c r="AP864" s="130" t="str">
        <f t="shared" si="141"/>
        <v/>
      </c>
      <c r="AQ864" s="130" t="str">
        <f t="shared" si="136"/>
        <v/>
      </c>
      <c r="AR864" s="150">
        <f t="shared" si="137"/>
        <v>0</v>
      </c>
      <c r="AS864" s="150" t="str">
        <f t="shared" si="138"/>
        <v/>
      </c>
      <c r="AT864" s="150" t="str">
        <f t="shared" si="139"/>
        <v/>
      </c>
      <c r="AU864" s="150"/>
      <c r="AV864" s="150"/>
      <c r="AW864" s="150"/>
      <c r="AX864" s="150"/>
      <c r="AY864" s="150"/>
      <c r="AZ864" s="150"/>
      <c r="BA864" s="150"/>
      <c r="BB864" s="131"/>
      <c r="BC864" s="132"/>
      <c r="BD864" s="131"/>
      <c r="BE864" s="153"/>
      <c r="BF864" s="154"/>
      <c r="BG864" s="155"/>
      <c r="BH864" s="155"/>
      <c r="BI864" s="156"/>
      <c r="BJ864" s="156"/>
      <c r="BK864" s="133"/>
      <c r="BM864" s="134">
        <v>272</v>
      </c>
      <c r="BN864" s="157">
        <f t="shared" si="143"/>
        <v>1.7343999999999931</v>
      </c>
      <c r="BO864" s="158">
        <f t="shared" si="144"/>
        <v>0.97307007059579198</v>
      </c>
      <c r="BP864" s="159">
        <f t="shared" si="145"/>
        <v>2.84156957524484E-4</v>
      </c>
      <c r="BQ864" s="160" t="str">
        <f t="shared" si="146"/>
        <v/>
      </c>
      <c r="BR864" s="160" t="str">
        <f t="shared" si="142"/>
        <v/>
      </c>
    </row>
    <row r="865" spans="11:70" ht="20.100000000000001" customHeight="1" x14ac:dyDescent="0.25">
      <c r="K865" s="134">
        <v>296</v>
      </c>
      <c r="L865" s="130">
        <f t="shared" si="124"/>
        <v>-267.07743537910108</v>
      </c>
      <c r="M865" s="149">
        <f t="shared" si="125"/>
        <v>7.9791966308046365E-5</v>
      </c>
      <c r="N865" s="149">
        <f t="shared" si="126"/>
        <v>2.4312833339342897E-3</v>
      </c>
      <c r="O865" s="130">
        <f t="shared" si="127"/>
        <v>7.9791966308046365E-5</v>
      </c>
      <c r="P865" s="130" t="str">
        <f t="shared" si="128"/>
        <v/>
      </c>
      <c r="Q865" s="130" t="str">
        <f t="shared" si="129"/>
        <v/>
      </c>
      <c r="R865" s="130">
        <f t="shared" si="130"/>
        <v>2.417383685994359E-14</v>
      </c>
      <c r="S865" s="130" t="str">
        <f t="shared" si="131"/>
        <v/>
      </c>
      <c r="T865" s="130" t="str">
        <f t="shared" si="132"/>
        <v/>
      </c>
      <c r="X865" s="134"/>
      <c r="Z865" s="149"/>
      <c r="AA865" s="149"/>
      <c r="AE865" s="151"/>
      <c r="AF865" s="150"/>
      <c r="AK865" s="134">
        <v>296</v>
      </c>
      <c r="AL865" s="130">
        <f t="shared" si="133"/>
        <v>-2.8159999999999998</v>
      </c>
      <c r="AM865" s="149">
        <f t="shared" si="134"/>
        <v>7.5676966354434258E-3</v>
      </c>
      <c r="AN865" s="149">
        <f t="shared" si="135"/>
        <v>2.4312833339342915E-3</v>
      </c>
      <c r="AO865" s="130">
        <f t="shared" si="140"/>
        <v>7.5676966354434258E-3</v>
      </c>
      <c r="AP865" s="130" t="str">
        <f t="shared" si="141"/>
        <v/>
      </c>
      <c r="AQ865" s="130" t="str">
        <f t="shared" si="136"/>
        <v/>
      </c>
      <c r="AR865" s="150">
        <f t="shared" si="137"/>
        <v>0</v>
      </c>
      <c r="AS865" s="150" t="str">
        <f t="shared" si="138"/>
        <v/>
      </c>
      <c r="AT865" s="150" t="str">
        <f t="shared" si="139"/>
        <v/>
      </c>
      <c r="AU865" s="150"/>
      <c r="AV865" s="150"/>
      <c r="AW865" s="150"/>
      <c r="AX865" s="150"/>
      <c r="AY865" s="150"/>
      <c r="AZ865" s="150"/>
      <c r="BA865" s="150"/>
      <c r="BB865" s="131"/>
      <c r="BC865" s="132"/>
      <c r="BD865" s="131"/>
      <c r="BE865" s="153"/>
      <c r="BF865" s="154"/>
      <c r="BG865" s="155"/>
      <c r="BH865" s="155"/>
      <c r="BI865" s="156"/>
      <c r="BJ865" s="156"/>
      <c r="BK865" s="133"/>
      <c r="BM865" s="134">
        <v>273</v>
      </c>
      <c r="BN865" s="157">
        <f t="shared" si="143"/>
        <v>1.740799999999993</v>
      </c>
      <c r="BO865" s="158">
        <f t="shared" si="144"/>
        <v>0.9727859136382675</v>
      </c>
      <c r="BP865" s="159">
        <f t="shared" si="145"/>
        <v>2.8586450309098232E-4</v>
      </c>
      <c r="BQ865" s="160" t="str">
        <f t="shared" si="146"/>
        <v/>
      </c>
      <c r="BR865" s="160" t="str">
        <f t="shared" si="142"/>
        <v/>
      </c>
    </row>
    <row r="866" spans="11:70" ht="20.100000000000001" customHeight="1" x14ac:dyDescent="0.25">
      <c r="K866" s="134">
        <v>297</v>
      </c>
      <c r="L866" s="130">
        <f t="shared" si="124"/>
        <v>-266.69806402202846</v>
      </c>
      <c r="M866" s="149">
        <f t="shared" si="125"/>
        <v>8.0695178422380209E-5</v>
      </c>
      <c r="N866" s="149">
        <f t="shared" si="126"/>
        <v>2.4617251660601809E-3</v>
      </c>
      <c r="O866" s="130">
        <f t="shared" si="127"/>
        <v>8.0695178422380209E-5</v>
      </c>
      <c r="P866" s="130" t="str">
        <f t="shared" si="128"/>
        <v/>
      </c>
      <c r="Q866" s="130" t="str">
        <f t="shared" si="129"/>
        <v/>
      </c>
      <c r="R866" s="130">
        <f t="shared" si="130"/>
        <v>2.4879445986546194E-14</v>
      </c>
      <c r="S866" s="130" t="str">
        <f t="shared" si="131"/>
        <v/>
      </c>
      <c r="T866" s="130" t="str">
        <f t="shared" si="132"/>
        <v/>
      </c>
      <c r="X866" s="134"/>
      <c r="Z866" s="149"/>
      <c r="AA866" s="149"/>
      <c r="AE866" s="151"/>
      <c r="AF866" s="150"/>
      <c r="AK866" s="134">
        <v>297</v>
      </c>
      <c r="AL866" s="130">
        <f t="shared" si="133"/>
        <v>-2.8120000000000003</v>
      </c>
      <c r="AM866" s="149">
        <f t="shared" si="134"/>
        <v>7.6533598368282241E-3</v>
      </c>
      <c r="AN866" s="149">
        <f t="shared" si="135"/>
        <v>2.4617251660601809E-3</v>
      </c>
      <c r="AO866" s="130">
        <f t="shared" si="140"/>
        <v>7.6533598368282241E-3</v>
      </c>
      <c r="AP866" s="130" t="str">
        <f t="shared" si="141"/>
        <v/>
      </c>
      <c r="AQ866" s="130" t="str">
        <f t="shared" si="136"/>
        <v/>
      </c>
      <c r="AR866" s="150">
        <f t="shared" si="137"/>
        <v>0</v>
      </c>
      <c r="AS866" s="150" t="str">
        <f t="shared" si="138"/>
        <v/>
      </c>
      <c r="AT866" s="150" t="str">
        <f t="shared" si="139"/>
        <v/>
      </c>
      <c r="AU866" s="150"/>
      <c r="AV866" s="150"/>
      <c r="AW866" s="150"/>
      <c r="AX866" s="150"/>
      <c r="AY866" s="150"/>
      <c r="AZ866" s="150"/>
      <c r="BA866" s="150"/>
      <c r="BB866" s="131"/>
      <c r="BC866" s="132"/>
      <c r="BD866" s="131"/>
      <c r="BE866" s="153"/>
      <c r="BF866" s="154"/>
      <c r="BG866" s="155"/>
      <c r="BH866" s="155"/>
      <c r="BI866" s="156"/>
      <c r="BJ866" s="156"/>
      <c r="BK866" s="133"/>
      <c r="BM866" s="134">
        <v>274</v>
      </c>
      <c r="BN866" s="157">
        <f t="shared" si="143"/>
        <v>1.747199999999993</v>
      </c>
      <c r="BO866" s="158">
        <f t="shared" si="144"/>
        <v>0.97250004913517651</v>
      </c>
      <c r="BP866" s="159">
        <f t="shared" si="145"/>
        <v>2.8757262761458513E-4</v>
      </c>
      <c r="BQ866" s="160" t="str">
        <f t="shared" si="146"/>
        <v/>
      </c>
      <c r="BR866" s="160" t="str">
        <f t="shared" si="142"/>
        <v/>
      </c>
    </row>
    <row r="867" spans="11:70" ht="20.100000000000001" customHeight="1" x14ac:dyDescent="0.25">
      <c r="K867" s="134">
        <v>298</v>
      </c>
      <c r="L867" s="130">
        <f t="shared" si="124"/>
        <v>-266.31869266495585</v>
      </c>
      <c r="M867" s="149">
        <f t="shared" si="125"/>
        <v>8.1607308797546324E-5</v>
      </c>
      <c r="N867" s="149">
        <f t="shared" si="126"/>
        <v>2.4925113404049141E-3</v>
      </c>
      <c r="O867" s="130">
        <f t="shared" si="127"/>
        <v>8.1607308797546324E-5</v>
      </c>
      <c r="P867" s="130" t="str">
        <f t="shared" si="128"/>
        <v/>
      </c>
      <c r="Q867" s="130" t="str">
        <f t="shared" si="129"/>
        <v/>
      </c>
      <c r="R867" s="130">
        <f t="shared" si="130"/>
        <v>2.5605241421688764E-14</v>
      </c>
      <c r="S867" s="130" t="str">
        <f t="shared" si="131"/>
        <v/>
      </c>
      <c r="T867" s="130" t="str">
        <f t="shared" si="132"/>
        <v/>
      </c>
      <c r="X867" s="134"/>
      <c r="Z867" s="149"/>
      <c r="AA867" s="149"/>
      <c r="AE867" s="151"/>
      <c r="AF867" s="150"/>
      <c r="AK867" s="134">
        <v>298</v>
      </c>
      <c r="AL867" s="130">
        <f t="shared" si="133"/>
        <v>-2.8079999999999998</v>
      </c>
      <c r="AM867" s="149">
        <f t="shared" si="134"/>
        <v>7.739868871391698E-3</v>
      </c>
      <c r="AN867" s="149">
        <f t="shared" si="135"/>
        <v>2.4925113404049141E-3</v>
      </c>
      <c r="AO867" s="130">
        <f t="shared" si="140"/>
        <v>7.739868871391698E-3</v>
      </c>
      <c r="AP867" s="130" t="str">
        <f t="shared" si="141"/>
        <v/>
      </c>
      <c r="AQ867" s="130" t="str">
        <f t="shared" si="136"/>
        <v/>
      </c>
      <c r="AR867" s="150">
        <f t="shared" si="137"/>
        <v>0</v>
      </c>
      <c r="AS867" s="150" t="str">
        <f t="shared" si="138"/>
        <v/>
      </c>
      <c r="AT867" s="150" t="str">
        <f t="shared" si="139"/>
        <v/>
      </c>
      <c r="AU867" s="150"/>
      <c r="AV867" s="150"/>
      <c r="AW867" s="150"/>
      <c r="AX867" s="150"/>
      <c r="AY867" s="150"/>
      <c r="AZ867" s="150"/>
      <c r="BA867" s="150"/>
      <c r="BB867" s="131"/>
      <c r="BC867" s="132"/>
      <c r="BD867" s="131"/>
      <c r="BE867" s="153"/>
      <c r="BF867" s="154"/>
      <c r="BG867" s="155"/>
      <c r="BH867" s="155"/>
      <c r="BI867" s="156"/>
      <c r="BJ867" s="156"/>
      <c r="BK867" s="133"/>
      <c r="BM867" s="134">
        <v>275</v>
      </c>
      <c r="BN867" s="157">
        <f t="shared" si="143"/>
        <v>1.7535999999999929</v>
      </c>
      <c r="BO867" s="158">
        <f t="shared" si="144"/>
        <v>0.97221247650756193</v>
      </c>
      <c r="BP867" s="159">
        <f t="shared" si="145"/>
        <v>2.8928129028649163E-4</v>
      </c>
      <c r="BQ867" s="160" t="str">
        <f t="shared" si="146"/>
        <v/>
      </c>
      <c r="BR867" s="160" t="str">
        <f t="shared" si="142"/>
        <v/>
      </c>
    </row>
    <row r="868" spans="11:70" ht="20.100000000000001" customHeight="1" x14ac:dyDescent="0.25">
      <c r="K868" s="134">
        <v>299</v>
      </c>
      <c r="L868" s="130">
        <f t="shared" si="124"/>
        <v>-265.93932130788329</v>
      </c>
      <c r="M868" s="149">
        <f t="shared" si="125"/>
        <v>8.2528428887368552E-5</v>
      </c>
      <c r="N868" s="149">
        <f t="shared" si="126"/>
        <v>2.5236452538431571E-3</v>
      </c>
      <c r="O868" s="130">
        <f t="shared" si="127"/>
        <v>8.2528428887368552E-5</v>
      </c>
      <c r="P868" s="130" t="str">
        <f t="shared" si="128"/>
        <v/>
      </c>
      <c r="Q868" s="130" t="str">
        <f t="shared" si="129"/>
        <v/>
      </c>
      <c r="R868" s="130">
        <f t="shared" si="130"/>
        <v>2.6351788486255048E-14</v>
      </c>
      <c r="S868" s="130" t="str">
        <f t="shared" si="131"/>
        <v/>
      </c>
      <c r="T868" s="130" t="str">
        <f t="shared" si="132"/>
        <v/>
      </c>
      <c r="X868" s="134"/>
      <c r="Z868" s="149"/>
      <c r="AA868" s="149"/>
      <c r="AE868" s="151"/>
      <c r="AF868" s="150"/>
      <c r="AK868" s="134">
        <v>299</v>
      </c>
      <c r="AL868" s="130">
        <f t="shared" si="133"/>
        <v>-2.8040000000000003</v>
      </c>
      <c r="AM868" s="149">
        <f t="shared" si="134"/>
        <v>7.8272305160173687E-3</v>
      </c>
      <c r="AN868" s="149">
        <f t="shared" si="135"/>
        <v>2.5236452538431571E-3</v>
      </c>
      <c r="AO868" s="130">
        <f t="shared" si="140"/>
        <v>7.8272305160173687E-3</v>
      </c>
      <c r="AP868" s="130" t="str">
        <f t="shared" si="141"/>
        <v/>
      </c>
      <c r="AQ868" s="130" t="str">
        <f t="shared" si="136"/>
        <v/>
      </c>
      <c r="AR868" s="150">
        <f t="shared" si="137"/>
        <v>0</v>
      </c>
      <c r="AS868" s="150" t="str">
        <f t="shared" si="138"/>
        <v/>
      </c>
      <c r="AT868" s="150" t="str">
        <f t="shared" si="139"/>
        <v/>
      </c>
      <c r="AU868" s="150"/>
      <c r="AV868" s="150"/>
      <c r="AW868" s="150"/>
      <c r="AX868" s="150"/>
      <c r="AY868" s="150"/>
      <c r="AZ868" s="150"/>
      <c r="BA868" s="150"/>
      <c r="BB868" s="131"/>
      <c r="BC868" s="132"/>
      <c r="BD868" s="131"/>
      <c r="BE868" s="153"/>
      <c r="BF868" s="154"/>
      <c r="BG868" s="155"/>
      <c r="BH868" s="155"/>
      <c r="BI868" s="156"/>
      <c r="BJ868" s="156"/>
      <c r="BK868" s="133"/>
      <c r="BM868" s="134">
        <v>276</v>
      </c>
      <c r="BN868" s="157">
        <f t="shared" si="143"/>
        <v>1.7599999999999929</v>
      </c>
      <c r="BO868" s="158">
        <f t="shared" si="144"/>
        <v>0.97192319521727544</v>
      </c>
      <c r="BP868" s="159">
        <f t="shared" si="145"/>
        <v>2.9099045048475158E-4</v>
      </c>
      <c r="BQ868" s="160" t="str">
        <f t="shared" si="146"/>
        <v/>
      </c>
      <c r="BR868" s="160" t="str">
        <f t="shared" si="142"/>
        <v/>
      </c>
    </row>
    <row r="869" spans="11:70" ht="20.100000000000001" customHeight="1" x14ac:dyDescent="0.25">
      <c r="K869" s="134">
        <v>300</v>
      </c>
      <c r="L869" s="130">
        <f t="shared" si="124"/>
        <v>-265.55994995081073</v>
      </c>
      <c r="M869" s="149">
        <f t="shared" si="125"/>
        <v>8.3458610518826913E-5</v>
      </c>
      <c r="N869" s="149">
        <f t="shared" si="126"/>
        <v>2.5551303304279286E-3</v>
      </c>
      <c r="O869" s="130">
        <f t="shared" si="127"/>
        <v>8.3458610518826913E-5</v>
      </c>
      <c r="P869" s="130" t="str">
        <f t="shared" si="128"/>
        <v/>
      </c>
      <c r="Q869" s="130" t="str">
        <f t="shared" si="129"/>
        <v/>
      </c>
      <c r="R869" s="130">
        <f t="shared" si="130"/>
        <v>2.7119667977702416E-14</v>
      </c>
      <c r="S869" s="130" t="str">
        <f t="shared" si="131"/>
        <v/>
      </c>
      <c r="T869" s="130" t="str">
        <f t="shared" si="132"/>
        <v/>
      </c>
      <c r="X869" s="134"/>
      <c r="Z869" s="149"/>
      <c r="AA869" s="149"/>
      <c r="AE869" s="151"/>
      <c r="AF869" s="150"/>
      <c r="AK869" s="134">
        <v>300</v>
      </c>
      <c r="AL869" s="130">
        <f t="shared" si="133"/>
        <v>-2.8</v>
      </c>
      <c r="AM869" s="149">
        <f t="shared" si="134"/>
        <v>7.9154515829799686E-3</v>
      </c>
      <c r="AN869" s="149">
        <f t="shared" si="135"/>
        <v>2.5551303304279312E-3</v>
      </c>
      <c r="AO869" s="130">
        <f t="shared" si="140"/>
        <v>7.9154515829799686E-3</v>
      </c>
      <c r="AP869" s="130" t="str">
        <f t="shared" si="141"/>
        <v/>
      </c>
      <c r="AQ869" s="130" t="str">
        <f t="shared" si="136"/>
        <v/>
      </c>
      <c r="AR869" s="150">
        <f t="shared" si="137"/>
        <v>0</v>
      </c>
      <c r="AS869" s="150" t="str">
        <f t="shared" si="138"/>
        <v/>
      </c>
      <c r="AT869" s="150" t="str">
        <f t="shared" si="139"/>
        <v/>
      </c>
      <c r="AU869" s="150"/>
      <c r="AV869" s="150"/>
      <c r="AW869" s="150"/>
      <c r="AX869" s="150"/>
      <c r="AY869" s="150"/>
      <c r="AZ869" s="150"/>
      <c r="BA869" s="150"/>
      <c r="BB869" s="131"/>
      <c r="BC869" s="132"/>
      <c r="BD869" s="131"/>
      <c r="BE869" s="153"/>
      <c r="BF869" s="154"/>
      <c r="BG869" s="155"/>
      <c r="BH869" s="155"/>
      <c r="BI869" s="156"/>
      <c r="BJ869" s="156"/>
      <c r="BK869" s="133"/>
      <c r="BM869" s="134">
        <v>277</v>
      </c>
      <c r="BN869" s="157">
        <f t="shared" si="143"/>
        <v>1.7663999999999929</v>
      </c>
      <c r="BO869" s="158">
        <f t="shared" si="144"/>
        <v>0.97163220476679069</v>
      </c>
      <c r="BP869" s="159">
        <f t="shared" si="145"/>
        <v>2.9270006777259994E-4</v>
      </c>
      <c r="BQ869" s="160" t="str">
        <f t="shared" si="146"/>
        <v/>
      </c>
      <c r="BR869" s="160" t="str">
        <f t="shared" si="142"/>
        <v/>
      </c>
    </row>
    <row r="870" spans="11:70" ht="20.100000000000001" customHeight="1" x14ac:dyDescent="0.25">
      <c r="K870" s="134">
        <v>301</v>
      </c>
      <c r="L870" s="130">
        <f t="shared" si="124"/>
        <v>-265.18057859373812</v>
      </c>
      <c r="M870" s="149">
        <f t="shared" si="125"/>
        <v>8.4397925891645795E-5</v>
      </c>
      <c r="N870" s="149">
        <f t="shared" si="126"/>
        <v>2.5869700215320475E-3</v>
      </c>
      <c r="O870" s="130">
        <f t="shared" si="127"/>
        <v>8.4397925891645795E-5</v>
      </c>
      <c r="P870" s="130" t="str">
        <f t="shared" si="128"/>
        <v/>
      </c>
      <c r="Q870" s="130" t="str">
        <f t="shared" si="129"/>
        <v/>
      </c>
      <c r="R870" s="130">
        <f t="shared" si="130"/>
        <v>2.7909476583584222E-14</v>
      </c>
      <c r="S870" s="130" t="str">
        <f t="shared" si="131"/>
        <v/>
      </c>
      <c r="T870" s="130" t="str">
        <f t="shared" si="132"/>
        <v/>
      </c>
      <c r="X870" s="134"/>
      <c r="Z870" s="149"/>
      <c r="AA870" s="149"/>
      <c r="AE870" s="151"/>
      <c r="AF870" s="150"/>
      <c r="AK870" s="134">
        <v>301</v>
      </c>
      <c r="AL870" s="130">
        <f t="shared" si="133"/>
        <v>-2.7960000000000003</v>
      </c>
      <c r="AM870" s="149">
        <f t="shared" si="134"/>
        <v>8.0045389199063163E-3</v>
      </c>
      <c r="AN870" s="149">
        <f t="shared" si="135"/>
        <v>2.5869700215320475E-3</v>
      </c>
      <c r="AO870" s="130">
        <f t="shared" si="140"/>
        <v>8.0045389199063163E-3</v>
      </c>
      <c r="AP870" s="130" t="str">
        <f t="shared" si="141"/>
        <v/>
      </c>
      <c r="AQ870" s="130" t="str">
        <f t="shared" si="136"/>
        <v/>
      </c>
      <c r="AR870" s="150">
        <f t="shared" si="137"/>
        <v>0</v>
      </c>
      <c r="AS870" s="150" t="str">
        <f t="shared" si="138"/>
        <v/>
      </c>
      <c r="AT870" s="150" t="str">
        <f t="shared" si="139"/>
        <v/>
      </c>
      <c r="AU870" s="150"/>
      <c r="AV870" s="150"/>
      <c r="AW870" s="150"/>
      <c r="AX870" s="150"/>
      <c r="AY870" s="150"/>
      <c r="AZ870" s="150"/>
      <c r="BA870" s="150"/>
      <c r="BB870" s="131"/>
      <c r="BC870" s="132"/>
      <c r="BD870" s="131"/>
      <c r="BE870" s="153"/>
      <c r="BF870" s="154"/>
      <c r="BG870" s="155"/>
      <c r="BH870" s="155"/>
      <c r="BI870" s="156"/>
      <c r="BJ870" s="156"/>
      <c r="BK870" s="133"/>
      <c r="BM870" s="134">
        <v>278</v>
      </c>
      <c r="BN870" s="157">
        <f t="shared" si="143"/>
        <v>1.7727999999999928</v>
      </c>
      <c r="BO870" s="158">
        <f t="shared" si="144"/>
        <v>0.97133950469901809</v>
      </c>
      <c r="BP870" s="159">
        <f t="shared" si="145"/>
        <v>2.9441010190045525E-4</v>
      </c>
      <c r="BQ870" s="160" t="str">
        <f t="shared" si="146"/>
        <v/>
      </c>
      <c r="BR870" s="160" t="str">
        <f t="shared" si="142"/>
        <v/>
      </c>
    </row>
    <row r="871" spans="11:70" ht="20.100000000000001" customHeight="1" x14ac:dyDescent="0.25">
      <c r="K871" s="134">
        <v>302</v>
      </c>
      <c r="L871" s="130">
        <f t="shared" si="124"/>
        <v>-264.8012072366655</v>
      </c>
      <c r="M871" s="149">
        <f t="shared" si="125"/>
        <v>8.5346447577848894E-5</v>
      </c>
      <c r="N871" s="149">
        <f t="shared" si="126"/>
        <v>2.6191678059894813E-3</v>
      </c>
      <c r="O871" s="130">
        <f t="shared" si="127"/>
        <v>8.5346447577848894E-5</v>
      </c>
      <c r="P871" s="130" t="str">
        <f t="shared" si="128"/>
        <v/>
      </c>
      <c r="Q871" s="130" t="str">
        <f t="shared" si="129"/>
        <v/>
      </c>
      <c r="R871" s="130">
        <f t="shared" si="130"/>
        <v>2.8721827305836819E-14</v>
      </c>
      <c r="S871" s="130" t="str">
        <f t="shared" si="131"/>
        <v/>
      </c>
      <c r="T871" s="130" t="str">
        <f t="shared" si="132"/>
        <v/>
      </c>
      <c r="X871" s="134"/>
      <c r="Z871" s="149"/>
      <c r="AA871" s="149"/>
      <c r="AE871" s="151"/>
      <c r="AF871" s="150"/>
      <c r="AK871" s="134">
        <v>302</v>
      </c>
      <c r="AL871" s="130">
        <f t="shared" si="133"/>
        <v>-2.7919999999999998</v>
      </c>
      <c r="AM871" s="149">
        <f t="shared" si="134"/>
        <v>8.094499409733228E-3</v>
      </c>
      <c r="AN871" s="149">
        <f t="shared" si="135"/>
        <v>2.6191678059894813E-3</v>
      </c>
      <c r="AO871" s="130">
        <f t="shared" si="140"/>
        <v>8.094499409733228E-3</v>
      </c>
      <c r="AP871" s="130" t="str">
        <f t="shared" si="141"/>
        <v/>
      </c>
      <c r="AQ871" s="130" t="str">
        <f t="shared" si="136"/>
        <v/>
      </c>
      <c r="AR871" s="150">
        <f t="shared" si="137"/>
        <v>0</v>
      </c>
      <c r="AS871" s="150" t="str">
        <f t="shared" si="138"/>
        <v/>
      </c>
      <c r="AT871" s="150" t="str">
        <f t="shared" si="139"/>
        <v/>
      </c>
      <c r="AU871" s="150"/>
      <c r="AV871" s="150"/>
      <c r="AW871" s="150"/>
      <c r="AX871" s="150"/>
      <c r="AY871" s="150"/>
      <c r="AZ871" s="150"/>
      <c r="BA871" s="150"/>
      <c r="BB871" s="131"/>
      <c r="BC871" s="132"/>
      <c r="BD871" s="131"/>
      <c r="BE871" s="153"/>
      <c r="BF871" s="154"/>
      <c r="BG871" s="155"/>
      <c r="BH871" s="155"/>
      <c r="BI871" s="156"/>
      <c r="BJ871" s="156"/>
      <c r="BK871" s="133"/>
      <c r="BM871" s="134">
        <v>279</v>
      </c>
      <c r="BN871" s="157">
        <f t="shared" si="143"/>
        <v>1.7791999999999928</v>
      </c>
      <c r="BO871" s="158">
        <f t="shared" si="144"/>
        <v>0.97104509459711763</v>
      </c>
      <c r="BP871" s="159">
        <f t="shared" si="145"/>
        <v>2.9612051280469842E-4</v>
      </c>
      <c r="BQ871" s="160" t="str">
        <f t="shared" si="146"/>
        <v/>
      </c>
      <c r="BR871" s="160" t="str">
        <f t="shared" si="142"/>
        <v/>
      </c>
    </row>
    <row r="872" spans="11:70" ht="20.100000000000001" customHeight="1" x14ac:dyDescent="0.25">
      <c r="K872" s="134">
        <v>303</v>
      </c>
      <c r="L872" s="130">
        <f t="shared" si="124"/>
        <v>-264.42183587959295</v>
      </c>
      <c r="M872" s="149">
        <f t="shared" si="125"/>
        <v>8.6304248521278093E-5</v>
      </c>
      <c r="N872" s="149">
        <f t="shared" si="126"/>
        <v>2.6517271902364845E-3</v>
      </c>
      <c r="O872" s="130">
        <f t="shared" si="127"/>
        <v>8.6304248521278093E-5</v>
      </c>
      <c r="P872" s="130" t="str">
        <f t="shared" si="128"/>
        <v/>
      </c>
      <c r="Q872" s="130" t="str">
        <f t="shared" si="129"/>
        <v/>
      </c>
      <c r="R872" s="130">
        <f t="shared" si="130"/>
        <v>2.9557349896102999E-14</v>
      </c>
      <c r="S872" s="130" t="str">
        <f t="shared" si="131"/>
        <v/>
      </c>
      <c r="T872" s="130" t="str">
        <f t="shared" si="132"/>
        <v/>
      </c>
      <c r="X872" s="134"/>
      <c r="Z872" s="149"/>
      <c r="AA872" s="149"/>
      <c r="AE872" s="151"/>
      <c r="AF872" s="150"/>
      <c r="AK872" s="134">
        <v>303</v>
      </c>
      <c r="AL872" s="130">
        <f t="shared" si="133"/>
        <v>-2.7880000000000003</v>
      </c>
      <c r="AM872" s="149">
        <f t="shared" si="134"/>
        <v>8.1853399706617643E-3</v>
      </c>
      <c r="AN872" s="149">
        <f t="shared" si="135"/>
        <v>2.6517271902364845E-3</v>
      </c>
      <c r="AO872" s="130">
        <f t="shared" si="140"/>
        <v>8.1853399706617643E-3</v>
      </c>
      <c r="AP872" s="130" t="str">
        <f t="shared" si="141"/>
        <v/>
      </c>
      <c r="AQ872" s="130" t="str">
        <f t="shared" si="136"/>
        <v/>
      </c>
      <c r="AR872" s="150">
        <f t="shared" si="137"/>
        <v>0</v>
      </c>
      <c r="AS872" s="150" t="str">
        <f t="shared" si="138"/>
        <v/>
      </c>
      <c r="AT872" s="150" t="str">
        <f t="shared" si="139"/>
        <v/>
      </c>
      <c r="AU872" s="150"/>
      <c r="AV872" s="150"/>
      <c r="AW872" s="150"/>
      <c r="AX872" s="150"/>
      <c r="AY872" s="150"/>
      <c r="AZ872" s="150"/>
      <c r="BA872" s="150"/>
      <c r="BB872" s="131"/>
      <c r="BC872" s="132"/>
      <c r="BD872" s="131"/>
      <c r="BE872" s="153"/>
      <c r="BF872" s="154"/>
      <c r="BG872" s="155"/>
      <c r="BH872" s="155"/>
      <c r="BI872" s="156"/>
      <c r="BJ872" s="156"/>
      <c r="BK872" s="133"/>
      <c r="BM872" s="134">
        <v>280</v>
      </c>
      <c r="BN872" s="157">
        <f t="shared" si="143"/>
        <v>1.7855999999999927</v>
      </c>
      <c r="BO872" s="158">
        <f t="shared" si="144"/>
        <v>0.97074897408431293</v>
      </c>
      <c r="BP872" s="159">
        <f t="shared" si="145"/>
        <v>2.97831260609005E-4</v>
      </c>
      <c r="BQ872" s="160" t="str">
        <f t="shared" si="146"/>
        <v/>
      </c>
      <c r="BR872" s="160" t="str">
        <f t="shared" si="142"/>
        <v/>
      </c>
    </row>
    <row r="873" spans="11:70" ht="20.100000000000001" customHeight="1" x14ac:dyDescent="0.25">
      <c r="K873" s="134">
        <v>304</v>
      </c>
      <c r="L873" s="130">
        <f t="shared" si="124"/>
        <v>-264.04246452252033</v>
      </c>
      <c r="M873" s="149">
        <f t="shared" si="125"/>
        <v>8.7271402037079028E-5</v>
      </c>
      <c r="N873" s="149">
        <f t="shared" si="126"/>
        <v>2.6846517084525724E-3</v>
      </c>
      <c r="O873" s="130">
        <f t="shared" si="127"/>
        <v>8.7271402037079028E-5</v>
      </c>
      <c r="P873" s="130" t="str">
        <f t="shared" si="128"/>
        <v/>
      </c>
      <c r="Q873" s="130" t="str">
        <f t="shared" si="129"/>
        <v/>
      </c>
      <c r="R873" s="130">
        <f t="shared" si="130"/>
        <v>3.0416691302367798E-14</v>
      </c>
      <c r="S873" s="130" t="str">
        <f t="shared" si="131"/>
        <v/>
      </c>
      <c r="T873" s="130" t="str">
        <f t="shared" si="132"/>
        <v/>
      </c>
      <c r="X873" s="134"/>
      <c r="Z873" s="149"/>
      <c r="AA873" s="149"/>
      <c r="AE873" s="151"/>
      <c r="AF873" s="150"/>
      <c r="AK873" s="134">
        <v>304</v>
      </c>
      <c r="AL873" s="130">
        <f t="shared" si="133"/>
        <v>-2.7839999999999998</v>
      </c>
      <c r="AM873" s="149">
        <f t="shared" si="134"/>
        <v>8.2770675561084951E-3</v>
      </c>
      <c r="AN873" s="149">
        <f t="shared" si="135"/>
        <v>2.6846517084525724E-3</v>
      </c>
      <c r="AO873" s="130">
        <f t="shared" si="140"/>
        <v>8.2770675561084951E-3</v>
      </c>
      <c r="AP873" s="130" t="str">
        <f t="shared" si="141"/>
        <v/>
      </c>
      <c r="AQ873" s="130" t="str">
        <f t="shared" si="136"/>
        <v/>
      </c>
      <c r="AR873" s="150">
        <f t="shared" si="137"/>
        <v>0</v>
      </c>
      <c r="AS873" s="150" t="str">
        <f t="shared" si="138"/>
        <v/>
      </c>
      <c r="AT873" s="150" t="str">
        <f t="shared" si="139"/>
        <v/>
      </c>
      <c r="AU873" s="150"/>
      <c r="AV873" s="150"/>
      <c r="AW873" s="150"/>
      <c r="AX873" s="150"/>
      <c r="AY873" s="150"/>
      <c r="AZ873" s="150"/>
      <c r="BA873" s="150"/>
      <c r="BB873" s="131"/>
      <c r="BC873" s="132"/>
      <c r="BD873" s="131"/>
      <c r="BE873" s="153"/>
      <c r="BF873" s="154"/>
      <c r="BG873" s="155"/>
      <c r="BH873" s="155"/>
      <c r="BI873" s="156"/>
      <c r="BJ873" s="156"/>
      <c r="BK873" s="133"/>
      <c r="BM873" s="134">
        <v>281</v>
      </c>
      <c r="BN873" s="157">
        <f t="shared" si="143"/>
        <v>1.7919999999999927</v>
      </c>
      <c r="BO873" s="158">
        <f t="shared" si="144"/>
        <v>0.97045114282370393</v>
      </c>
      <c r="BP873" s="159">
        <f t="shared" si="145"/>
        <v>2.9954230562423412E-4</v>
      </c>
      <c r="BQ873" s="160" t="str">
        <f t="shared" si="146"/>
        <v/>
      </c>
      <c r="BR873" s="160" t="str">
        <f t="shared" si="142"/>
        <v/>
      </c>
    </row>
    <row r="874" spans="11:70" ht="20.100000000000001" customHeight="1" x14ac:dyDescent="0.25">
      <c r="K874" s="134">
        <v>305</v>
      </c>
      <c r="L874" s="130">
        <f t="shared" si="124"/>
        <v>-263.66309316544778</v>
      </c>
      <c r="M874" s="149">
        <f t="shared" si="125"/>
        <v>8.8247981811147801E-5</v>
      </c>
      <c r="N874" s="149">
        <f t="shared" si="126"/>
        <v>2.7179449227012539E-3</v>
      </c>
      <c r="O874" s="130">
        <f t="shared" si="127"/>
        <v>8.8247981811147801E-5</v>
      </c>
      <c r="P874" s="130" t="str">
        <f t="shared" si="128"/>
        <v/>
      </c>
      <c r="Q874" s="130" t="str">
        <f t="shared" si="129"/>
        <v/>
      </c>
      <c r="R874" s="130">
        <f t="shared" si="130"/>
        <v>3.1300516127197471E-14</v>
      </c>
      <c r="S874" s="130" t="str">
        <f t="shared" si="131"/>
        <v/>
      </c>
      <c r="T874" s="130" t="str">
        <f t="shared" si="132"/>
        <v/>
      </c>
      <c r="X874" s="134"/>
      <c r="Z874" s="149"/>
      <c r="AA874" s="149"/>
      <c r="AE874" s="151"/>
      <c r="AF874" s="150"/>
      <c r="AK874" s="134">
        <v>305</v>
      </c>
      <c r="AL874" s="130">
        <f t="shared" si="133"/>
        <v>-2.7800000000000002</v>
      </c>
      <c r="AM874" s="149">
        <f t="shared" si="134"/>
        <v>8.3696891546530226E-3</v>
      </c>
      <c r="AN874" s="149">
        <f t="shared" si="135"/>
        <v>2.7179449227012539E-3</v>
      </c>
      <c r="AO874" s="130">
        <f t="shared" si="140"/>
        <v>8.3696891546530226E-3</v>
      </c>
      <c r="AP874" s="130" t="str">
        <f t="shared" si="141"/>
        <v/>
      </c>
      <c r="AQ874" s="130" t="str">
        <f t="shared" si="136"/>
        <v/>
      </c>
      <c r="AR874" s="150">
        <f t="shared" si="137"/>
        <v>0</v>
      </c>
      <c r="AS874" s="150" t="str">
        <f t="shared" si="138"/>
        <v/>
      </c>
      <c r="AT874" s="150" t="str">
        <f t="shared" si="139"/>
        <v/>
      </c>
      <c r="AU874" s="150"/>
      <c r="AV874" s="150"/>
      <c r="AW874" s="150"/>
      <c r="AX874" s="150"/>
      <c r="AY874" s="150"/>
      <c r="AZ874" s="150"/>
      <c r="BA874" s="150"/>
      <c r="BB874" s="131"/>
      <c r="BC874" s="132"/>
      <c r="BD874" s="131"/>
      <c r="BE874" s="153"/>
      <c r="BF874" s="154"/>
      <c r="BG874" s="155"/>
      <c r="BH874" s="155"/>
      <c r="BI874" s="156"/>
      <c r="BJ874" s="156"/>
      <c r="BK874" s="133"/>
      <c r="BM874" s="134">
        <v>282</v>
      </c>
      <c r="BN874" s="157">
        <f t="shared" si="143"/>
        <v>1.7983999999999927</v>
      </c>
      <c r="BO874" s="158">
        <f t="shared" si="144"/>
        <v>0.97015160051807969</v>
      </c>
      <c r="BP874" s="159">
        <f t="shared" si="145"/>
        <v>3.0125360834820647E-4</v>
      </c>
      <c r="BQ874" s="160" t="str">
        <f t="shared" si="146"/>
        <v/>
      </c>
      <c r="BR874" s="160" t="str">
        <f t="shared" si="142"/>
        <v/>
      </c>
    </row>
    <row r="875" spans="11:70" ht="20.100000000000001" customHeight="1" x14ac:dyDescent="0.25">
      <c r="K875" s="134">
        <v>306</v>
      </c>
      <c r="L875" s="130">
        <f t="shared" si="124"/>
        <v>-263.28372180837516</v>
      </c>
      <c r="M875" s="149">
        <f t="shared" si="125"/>
        <v>8.9234061899545283E-5</v>
      </c>
      <c r="N875" s="149">
        <f t="shared" si="126"/>
        <v>2.7516104230706205E-3</v>
      </c>
      <c r="O875" s="130">
        <f t="shared" si="127"/>
        <v>8.9234061899545283E-5</v>
      </c>
      <c r="P875" s="130" t="str">
        <f t="shared" si="128"/>
        <v/>
      </c>
      <c r="Q875" s="130" t="str">
        <f t="shared" si="129"/>
        <v/>
      </c>
      <c r="R875" s="130">
        <f t="shared" si="130"/>
        <v>3.2209507097872435E-14</v>
      </c>
      <c r="S875" s="130" t="str">
        <f t="shared" si="131"/>
        <v/>
      </c>
      <c r="T875" s="130" t="str">
        <f t="shared" si="132"/>
        <v/>
      </c>
      <c r="X875" s="134"/>
      <c r="Z875" s="149"/>
      <c r="AA875" s="149"/>
      <c r="AE875" s="151"/>
      <c r="AF875" s="150"/>
      <c r="AK875" s="134">
        <v>306</v>
      </c>
      <c r="AL875" s="130">
        <f t="shared" si="133"/>
        <v>-2.7759999999999998</v>
      </c>
      <c r="AM875" s="149">
        <f t="shared" si="134"/>
        <v>8.4632117899824232E-3</v>
      </c>
      <c r="AN875" s="149">
        <f t="shared" si="135"/>
        <v>2.7516104230706205E-3</v>
      </c>
      <c r="AO875" s="130">
        <f t="shared" si="140"/>
        <v>8.4632117899824232E-3</v>
      </c>
      <c r="AP875" s="130" t="str">
        <f t="shared" si="141"/>
        <v/>
      </c>
      <c r="AQ875" s="130" t="str">
        <f t="shared" si="136"/>
        <v/>
      </c>
      <c r="AR875" s="150">
        <f t="shared" si="137"/>
        <v>0</v>
      </c>
      <c r="AS875" s="150" t="str">
        <f t="shared" si="138"/>
        <v/>
      </c>
      <c r="AT875" s="150" t="str">
        <f t="shared" si="139"/>
        <v/>
      </c>
      <c r="AU875" s="150"/>
      <c r="AV875" s="150"/>
      <c r="AW875" s="150"/>
      <c r="AX875" s="150"/>
      <c r="AY875" s="150"/>
      <c r="AZ875" s="150"/>
      <c r="BA875" s="150"/>
      <c r="BB875" s="131"/>
      <c r="BC875" s="132"/>
      <c r="BD875" s="131"/>
      <c r="BE875" s="153"/>
      <c r="BF875" s="154"/>
      <c r="BG875" s="155"/>
      <c r="BH875" s="155"/>
      <c r="BI875" s="156"/>
      <c r="BJ875" s="156"/>
      <c r="BK875" s="133"/>
      <c r="BM875" s="134">
        <v>283</v>
      </c>
      <c r="BN875" s="157">
        <f t="shared" si="143"/>
        <v>1.8047999999999926</v>
      </c>
      <c r="BO875" s="158">
        <f t="shared" si="144"/>
        <v>0.96985034690973149</v>
      </c>
      <c r="BP875" s="159">
        <f t="shared" si="145"/>
        <v>3.0296512946648146E-4</v>
      </c>
      <c r="BQ875" s="160" t="str">
        <f t="shared" si="146"/>
        <v/>
      </c>
      <c r="BR875" s="160" t="str">
        <f t="shared" si="142"/>
        <v/>
      </c>
    </row>
    <row r="876" spans="11:70" ht="20.100000000000001" customHeight="1" x14ac:dyDescent="0.25">
      <c r="K876" s="134">
        <v>307</v>
      </c>
      <c r="L876" s="130">
        <f t="shared" si="124"/>
        <v>-262.90435045130261</v>
      </c>
      <c r="M876" s="149">
        <f t="shared" si="125"/>
        <v>9.0229716727871625E-5</v>
      </c>
      <c r="N876" s="149">
        <f t="shared" si="126"/>
        <v>2.785651827813586E-3</v>
      </c>
      <c r="O876" s="130">
        <f t="shared" si="127"/>
        <v>9.0229716727871625E-5</v>
      </c>
      <c r="P876" s="130" t="str">
        <f t="shared" si="128"/>
        <v/>
      </c>
      <c r="Q876" s="130" t="str">
        <f t="shared" si="129"/>
        <v/>
      </c>
      <c r="R876" s="130">
        <f t="shared" si="130"/>
        <v>3.314436554870978E-14</v>
      </c>
      <c r="S876" s="130" t="str">
        <f t="shared" si="131"/>
        <v/>
      </c>
      <c r="T876" s="130" t="str">
        <f t="shared" si="132"/>
        <v/>
      </c>
      <c r="X876" s="134"/>
      <c r="Z876" s="149"/>
      <c r="AA876" s="149"/>
      <c r="AE876" s="151"/>
      <c r="AF876" s="150"/>
      <c r="AK876" s="134">
        <v>307</v>
      </c>
      <c r="AL876" s="130">
        <f t="shared" si="133"/>
        <v>-2.7720000000000002</v>
      </c>
      <c r="AM876" s="149">
        <f t="shared" si="134"/>
        <v>8.5576425208319339E-3</v>
      </c>
      <c r="AN876" s="149">
        <f t="shared" si="135"/>
        <v>2.785651827813586E-3</v>
      </c>
      <c r="AO876" s="130">
        <f t="shared" si="140"/>
        <v>8.5576425208319339E-3</v>
      </c>
      <c r="AP876" s="130" t="str">
        <f t="shared" si="141"/>
        <v/>
      </c>
      <c r="AQ876" s="130" t="str">
        <f t="shared" si="136"/>
        <v/>
      </c>
      <c r="AR876" s="150">
        <f t="shared" si="137"/>
        <v>0</v>
      </c>
      <c r="AS876" s="150" t="str">
        <f t="shared" si="138"/>
        <v/>
      </c>
      <c r="AT876" s="150" t="str">
        <f t="shared" si="139"/>
        <v/>
      </c>
      <c r="AU876" s="150"/>
      <c r="AV876" s="150"/>
      <c r="AW876" s="150"/>
      <c r="AX876" s="150"/>
      <c r="AY876" s="150"/>
      <c r="AZ876" s="150"/>
      <c r="BA876" s="150"/>
      <c r="BB876" s="131"/>
      <c r="BC876" s="132"/>
      <c r="BD876" s="131"/>
      <c r="BE876" s="153"/>
      <c r="BF876" s="154"/>
      <c r="BG876" s="155"/>
      <c r="BH876" s="155"/>
      <c r="BI876" s="156"/>
      <c r="BJ876" s="156"/>
      <c r="BK876" s="133"/>
      <c r="BM876" s="134">
        <v>284</v>
      </c>
      <c r="BN876" s="157">
        <f t="shared" si="143"/>
        <v>1.8111999999999926</v>
      </c>
      <c r="BO876" s="158">
        <f t="shared" si="144"/>
        <v>0.96954738178026501</v>
      </c>
      <c r="BP876" s="159">
        <f t="shared" si="145"/>
        <v>3.0467682985235722E-4</v>
      </c>
      <c r="BQ876" s="160" t="str">
        <f t="shared" si="146"/>
        <v/>
      </c>
      <c r="BR876" s="160" t="str">
        <f t="shared" si="142"/>
        <v/>
      </c>
    </row>
    <row r="877" spans="11:70" ht="20.100000000000001" customHeight="1" x14ac:dyDescent="0.25">
      <c r="K877" s="134">
        <v>308</v>
      </c>
      <c r="L877" s="130">
        <f t="shared" si="124"/>
        <v>-262.52497909422999</v>
      </c>
      <c r="M877" s="149">
        <f t="shared" si="125"/>
        <v>9.1235021090607332E-5</v>
      </c>
      <c r="N877" s="149">
        <f t="shared" si="126"/>
        <v>2.8200727834880434E-3</v>
      </c>
      <c r="O877" s="130">
        <f t="shared" si="127"/>
        <v>9.1235021090607332E-5</v>
      </c>
      <c r="P877" s="130" t="str">
        <f t="shared" si="128"/>
        <v/>
      </c>
      <c r="Q877" s="130" t="str">
        <f t="shared" si="129"/>
        <v/>
      </c>
      <c r="R877" s="130">
        <f t="shared" si="130"/>
        <v>3.4105811915892454E-14</v>
      </c>
      <c r="S877" s="130" t="str">
        <f t="shared" si="131"/>
        <v/>
      </c>
      <c r="T877" s="130" t="str">
        <f t="shared" si="132"/>
        <v/>
      </c>
      <c r="X877" s="134"/>
      <c r="Z877" s="149"/>
      <c r="AA877" s="149"/>
      <c r="AE877" s="151"/>
      <c r="AF877" s="150"/>
      <c r="AK877" s="134">
        <v>308</v>
      </c>
      <c r="AL877" s="130">
        <f t="shared" si="133"/>
        <v>-2.7679999999999998</v>
      </c>
      <c r="AM877" s="149">
        <f t="shared" si="134"/>
        <v>8.6529884409224447E-3</v>
      </c>
      <c r="AN877" s="149">
        <f t="shared" si="135"/>
        <v>2.8200727834880434E-3</v>
      </c>
      <c r="AO877" s="130">
        <f t="shared" si="140"/>
        <v>8.6529884409224447E-3</v>
      </c>
      <c r="AP877" s="130" t="str">
        <f t="shared" si="141"/>
        <v/>
      </c>
      <c r="AQ877" s="130" t="str">
        <f t="shared" si="136"/>
        <v/>
      </c>
      <c r="AR877" s="150">
        <f t="shared" si="137"/>
        <v>0</v>
      </c>
      <c r="AS877" s="150" t="str">
        <f t="shared" si="138"/>
        <v/>
      </c>
      <c r="AT877" s="150" t="str">
        <f t="shared" si="139"/>
        <v/>
      </c>
      <c r="AU877" s="150"/>
      <c r="AV877" s="150"/>
      <c r="AW877" s="150"/>
      <c r="AX877" s="150"/>
      <c r="AY877" s="150"/>
      <c r="AZ877" s="150"/>
      <c r="BA877" s="150"/>
      <c r="BB877" s="131"/>
      <c r="BC877" s="132"/>
      <c r="BD877" s="131"/>
      <c r="BE877" s="153"/>
      <c r="BF877" s="154"/>
      <c r="BG877" s="155"/>
      <c r="BH877" s="155"/>
      <c r="BI877" s="156"/>
      <c r="BJ877" s="156"/>
      <c r="BK877" s="133"/>
      <c r="BM877" s="134">
        <v>285</v>
      </c>
      <c r="BN877" s="157">
        <f t="shared" si="143"/>
        <v>1.8175999999999926</v>
      </c>
      <c r="BO877" s="158">
        <f t="shared" si="144"/>
        <v>0.96924270495041265</v>
      </c>
      <c r="BP877" s="159">
        <f t="shared" si="145"/>
        <v>3.063886705669816E-4</v>
      </c>
      <c r="BQ877" s="160" t="str">
        <f t="shared" si="146"/>
        <v/>
      </c>
      <c r="BR877" s="160" t="str">
        <f t="shared" si="142"/>
        <v/>
      </c>
    </row>
    <row r="878" spans="11:70" ht="20.100000000000001" customHeight="1" x14ac:dyDescent="0.25">
      <c r="K878" s="134">
        <v>309</v>
      </c>
      <c r="L878" s="130">
        <f t="shared" si="124"/>
        <v>-262.14560773715743</v>
      </c>
      <c r="M878" s="149">
        <f t="shared" si="125"/>
        <v>9.2250050150414128E-5</v>
      </c>
      <c r="N878" s="149">
        <f t="shared" si="126"/>
        <v>2.8548769650965917E-3</v>
      </c>
      <c r="O878" s="130">
        <f t="shared" si="127"/>
        <v>9.2250050150414128E-5</v>
      </c>
      <c r="P878" s="130" t="str">
        <f t="shared" si="128"/>
        <v/>
      </c>
      <c r="Q878" s="130" t="str">
        <f t="shared" si="129"/>
        <v/>
      </c>
      <c r="R878" s="130">
        <f t="shared" si="130"/>
        <v>3.5094586245108909E-14</v>
      </c>
      <c r="S878" s="130" t="str">
        <f t="shared" si="131"/>
        <v/>
      </c>
      <c r="T878" s="130" t="str">
        <f t="shared" si="132"/>
        <v/>
      </c>
      <c r="X878" s="134"/>
      <c r="Z878" s="149"/>
      <c r="AA878" s="149"/>
      <c r="AE878" s="151"/>
      <c r="AF878" s="150"/>
      <c r="AK878" s="134">
        <v>309</v>
      </c>
      <c r="AL878" s="130">
        <f t="shared" si="133"/>
        <v>-2.7640000000000002</v>
      </c>
      <c r="AM878" s="149">
        <f t="shared" si="134"/>
        <v>8.7492566788941965E-3</v>
      </c>
      <c r="AN878" s="149">
        <f t="shared" si="135"/>
        <v>2.8548769650965917E-3</v>
      </c>
      <c r="AO878" s="130">
        <f t="shared" si="140"/>
        <v>8.7492566788941965E-3</v>
      </c>
      <c r="AP878" s="130" t="str">
        <f t="shared" si="141"/>
        <v/>
      </c>
      <c r="AQ878" s="130" t="str">
        <f t="shared" si="136"/>
        <v/>
      </c>
      <c r="AR878" s="150">
        <f t="shared" si="137"/>
        <v>0</v>
      </c>
      <c r="AS878" s="150" t="str">
        <f t="shared" si="138"/>
        <v/>
      </c>
      <c r="AT878" s="150" t="str">
        <f t="shared" si="139"/>
        <v/>
      </c>
      <c r="AU878" s="150"/>
      <c r="AV878" s="150"/>
      <c r="AW878" s="150"/>
      <c r="AX878" s="150"/>
      <c r="AY878" s="150"/>
      <c r="AZ878" s="150"/>
      <c r="BA878" s="150"/>
      <c r="BB878" s="131"/>
      <c r="BC878" s="132"/>
      <c r="BD878" s="131"/>
      <c r="BE878" s="153"/>
      <c r="BF878" s="154"/>
      <c r="BG878" s="155"/>
      <c r="BH878" s="155"/>
      <c r="BI878" s="156"/>
      <c r="BJ878" s="156"/>
      <c r="BK878" s="133"/>
      <c r="BM878" s="134">
        <v>286</v>
      </c>
      <c r="BN878" s="157">
        <f t="shared" si="143"/>
        <v>1.8239999999999925</v>
      </c>
      <c r="BO878" s="158">
        <f t="shared" si="144"/>
        <v>0.96893631627984567</v>
      </c>
      <c r="BP878" s="159">
        <f t="shared" si="145"/>
        <v>3.0810061285968526E-4</v>
      </c>
      <c r="BQ878" s="160" t="str">
        <f t="shared" si="146"/>
        <v/>
      </c>
      <c r="BR878" s="160" t="str">
        <f t="shared" si="142"/>
        <v/>
      </c>
    </row>
    <row r="879" spans="11:70" ht="20.100000000000001" customHeight="1" x14ac:dyDescent="0.25">
      <c r="K879" s="134">
        <v>310</v>
      </c>
      <c r="L879" s="130">
        <f t="shared" si="124"/>
        <v>-261.76623638008482</v>
      </c>
      <c r="M879" s="149">
        <f t="shared" si="125"/>
        <v>9.3274879437401512E-5</v>
      </c>
      <c r="N879" s="149">
        <f t="shared" si="126"/>
        <v>2.890068076226146E-3</v>
      </c>
      <c r="O879" s="130">
        <f t="shared" si="127"/>
        <v>9.3274879437401512E-5</v>
      </c>
      <c r="P879" s="130" t="str">
        <f t="shared" si="128"/>
        <v/>
      </c>
      <c r="Q879" s="130" t="str">
        <f t="shared" si="129"/>
        <v/>
      </c>
      <c r="R879" s="130">
        <f t="shared" si="130"/>
        <v>3.6111448712335221E-14</v>
      </c>
      <c r="S879" s="130" t="str">
        <f t="shared" si="131"/>
        <v/>
      </c>
      <c r="T879" s="130" t="str">
        <f t="shared" si="132"/>
        <v/>
      </c>
      <c r="X879" s="134"/>
      <c r="Z879" s="149"/>
      <c r="AA879" s="149"/>
      <c r="AE879" s="151"/>
      <c r="AF879" s="150"/>
      <c r="AK879" s="134">
        <v>310</v>
      </c>
      <c r="AL879" s="130">
        <f t="shared" si="133"/>
        <v>-2.76</v>
      </c>
      <c r="AM879" s="149">
        <f t="shared" si="134"/>
        <v>8.8464543982372315E-3</v>
      </c>
      <c r="AN879" s="149">
        <f t="shared" si="135"/>
        <v>2.890068076226146E-3</v>
      </c>
      <c r="AO879" s="130">
        <f t="shared" si="140"/>
        <v>8.8464543982372315E-3</v>
      </c>
      <c r="AP879" s="130" t="str">
        <f t="shared" si="141"/>
        <v/>
      </c>
      <c r="AQ879" s="130" t="str">
        <f t="shared" si="136"/>
        <v/>
      </c>
      <c r="AR879" s="150">
        <f t="shared" si="137"/>
        <v>0</v>
      </c>
      <c r="AS879" s="150" t="str">
        <f t="shared" si="138"/>
        <v/>
      </c>
      <c r="AT879" s="150" t="str">
        <f t="shared" si="139"/>
        <v/>
      </c>
      <c r="AU879" s="150"/>
      <c r="AV879" s="150"/>
      <c r="AW879" s="150"/>
      <c r="AX879" s="150"/>
      <c r="AY879" s="150"/>
      <c r="AZ879" s="150"/>
      <c r="BA879" s="150"/>
      <c r="BB879" s="131"/>
      <c r="BC879" s="132"/>
      <c r="BD879" s="131"/>
      <c r="BE879" s="153"/>
      <c r="BF879" s="154"/>
      <c r="BG879" s="155"/>
      <c r="BH879" s="155"/>
      <c r="BI879" s="156"/>
      <c r="BJ879" s="156"/>
      <c r="BK879" s="133"/>
      <c r="BM879" s="134">
        <v>287</v>
      </c>
      <c r="BN879" s="157">
        <f t="shared" si="143"/>
        <v>1.8303999999999925</v>
      </c>
      <c r="BO879" s="158">
        <f t="shared" si="144"/>
        <v>0.96862821566698598</v>
      </c>
      <c r="BP879" s="159">
        <f t="shared" si="145"/>
        <v>3.0981261816775962E-4</v>
      </c>
      <c r="BQ879" s="160" t="str">
        <f t="shared" si="146"/>
        <v/>
      </c>
      <c r="BR879" s="160" t="str">
        <f t="shared" si="142"/>
        <v/>
      </c>
    </row>
    <row r="880" spans="11:70" ht="20.100000000000001" customHeight="1" x14ac:dyDescent="0.25">
      <c r="K880" s="134">
        <v>311</v>
      </c>
      <c r="L880" s="130">
        <f t="shared" si="124"/>
        <v>-261.38686502301226</v>
      </c>
      <c r="M880" s="149">
        <f t="shared" si="125"/>
        <v>9.4309584848352318E-5</v>
      </c>
      <c r="N880" s="149">
        <f t="shared" si="126"/>
        <v>2.9256498491871301E-3</v>
      </c>
      <c r="O880" s="130">
        <f t="shared" si="127"/>
        <v>9.4309584848352318E-5</v>
      </c>
      <c r="P880" s="130" t="str">
        <f t="shared" si="128"/>
        <v/>
      </c>
      <c r="Q880" s="130" t="str">
        <f t="shared" si="129"/>
        <v/>
      </c>
      <c r="R880" s="130">
        <f t="shared" si="130"/>
        <v>3.7157180158082752E-14</v>
      </c>
      <c r="S880" s="130" t="str">
        <f t="shared" si="131"/>
        <v/>
      </c>
      <c r="T880" s="130" t="str">
        <f t="shared" si="132"/>
        <v/>
      </c>
      <c r="X880" s="134"/>
      <c r="Z880" s="149"/>
      <c r="AA880" s="149"/>
      <c r="AE880" s="151"/>
      <c r="AF880" s="150"/>
      <c r="AK880" s="134">
        <v>311</v>
      </c>
      <c r="AL880" s="130">
        <f t="shared" si="133"/>
        <v>-2.7560000000000002</v>
      </c>
      <c r="AM880" s="149">
        <f t="shared" si="134"/>
        <v>8.94458879721792E-3</v>
      </c>
      <c r="AN880" s="149">
        <f t="shared" si="135"/>
        <v>2.9256498491871301E-3</v>
      </c>
      <c r="AO880" s="130">
        <f t="shared" si="140"/>
        <v>8.94458879721792E-3</v>
      </c>
      <c r="AP880" s="130" t="str">
        <f t="shared" si="141"/>
        <v/>
      </c>
      <c r="AQ880" s="130" t="str">
        <f t="shared" si="136"/>
        <v/>
      </c>
      <c r="AR880" s="150">
        <f t="shared" si="137"/>
        <v>0</v>
      </c>
      <c r="AS880" s="150" t="str">
        <f t="shared" si="138"/>
        <v/>
      </c>
      <c r="AT880" s="150" t="str">
        <f t="shared" si="139"/>
        <v/>
      </c>
      <c r="AU880" s="150"/>
      <c r="AV880" s="150"/>
      <c r="AW880" s="150"/>
      <c r="AX880" s="150"/>
      <c r="AY880" s="150"/>
      <c r="AZ880" s="150"/>
      <c r="BA880" s="150"/>
      <c r="BB880" s="131"/>
      <c r="BC880" s="132"/>
      <c r="BD880" s="131"/>
      <c r="BE880" s="153"/>
      <c r="BF880" s="154"/>
      <c r="BG880" s="155"/>
      <c r="BH880" s="155"/>
      <c r="BI880" s="156"/>
      <c r="BJ880" s="156"/>
      <c r="BK880" s="133"/>
      <c r="BM880" s="134">
        <v>288</v>
      </c>
      <c r="BN880" s="157">
        <f t="shared" si="143"/>
        <v>1.8367999999999924</v>
      </c>
      <c r="BO880" s="158">
        <f t="shared" si="144"/>
        <v>0.96831840304881822</v>
      </c>
      <c r="BP880" s="159">
        <f t="shared" si="145"/>
        <v>3.1152464811701197E-4</v>
      </c>
      <c r="BQ880" s="160" t="str">
        <f t="shared" si="146"/>
        <v/>
      </c>
      <c r="BR880" s="160" t="str">
        <f t="shared" si="142"/>
        <v/>
      </c>
    </row>
    <row r="881" spans="11:70" ht="20.100000000000001" customHeight="1" x14ac:dyDescent="0.25">
      <c r="K881" s="134">
        <v>312</v>
      </c>
      <c r="L881" s="130">
        <f t="shared" si="124"/>
        <v>-261.00749366593965</v>
      </c>
      <c r="M881" s="149">
        <f t="shared" si="125"/>
        <v>9.5354242645913841E-5</v>
      </c>
      <c r="N881" s="149">
        <f t="shared" si="126"/>
        <v>2.9616260451524891E-3</v>
      </c>
      <c r="O881" s="130">
        <f t="shared" si="127"/>
        <v>9.5354242645913841E-5</v>
      </c>
      <c r="P881" s="130" t="str">
        <f t="shared" si="128"/>
        <v/>
      </c>
      <c r="Q881" s="130" t="str">
        <f t="shared" si="129"/>
        <v/>
      </c>
      <c r="R881" s="130">
        <f t="shared" si="130"/>
        <v>3.8232582635454735E-14</v>
      </c>
      <c r="S881" s="130" t="str">
        <f t="shared" si="131"/>
        <v/>
      </c>
      <c r="T881" s="130" t="str">
        <f t="shared" si="132"/>
        <v/>
      </c>
      <c r="X881" s="134"/>
      <c r="Z881" s="149"/>
      <c r="AA881" s="149"/>
      <c r="AE881" s="151"/>
      <c r="AF881" s="150"/>
      <c r="AK881" s="134">
        <v>312</v>
      </c>
      <c r="AL881" s="130">
        <f t="shared" si="133"/>
        <v>-2.7519999999999998</v>
      </c>
      <c r="AM881" s="149">
        <f t="shared" si="134"/>
        <v>9.0436671088022641E-3</v>
      </c>
      <c r="AN881" s="149">
        <f t="shared" si="135"/>
        <v>2.9616260451524891E-3</v>
      </c>
      <c r="AO881" s="130">
        <f t="shared" si="140"/>
        <v>9.0436671088022641E-3</v>
      </c>
      <c r="AP881" s="130" t="str">
        <f t="shared" si="141"/>
        <v/>
      </c>
      <c r="AQ881" s="130" t="str">
        <f t="shared" si="136"/>
        <v/>
      </c>
      <c r="AR881" s="150">
        <f t="shared" si="137"/>
        <v>0</v>
      </c>
      <c r="AS881" s="150" t="str">
        <f t="shared" si="138"/>
        <v/>
      </c>
      <c r="AT881" s="150" t="str">
        <f t="shared" si="139"/>
        <v/>
      </c>
      <c r="AU881" s="150"/>
      <c r="AV881" s="150"/>
      <c r="AW881" s="150"/>
      <c r="AX881" s="150"/>
      <c r="AY881" s="150"/>
      <c r="AZ881" s="150"/>
      <c r="BA881" s="150"/>
      <c r="BB881" s="131"/>
      <c r="BC881" s="132"/>
      <c r="BD881" s="131"/>
      <c r="BE881" s="153"/>
      <c r="BF881" s="154"/>
      <c r="BG881" s="155"/>
      <c r="BH881" s="155"/>
      <c r="BI881" s="156"/>
      <c r="BJ881" s="156"/>
      <c r="BK881" s="133"/>
      <c r="BM881" s="134">
        <v>289</v>
      </c>
      <c r="BN881" s="157">
        <f t="shared" si="143"/>
        <v>1.8431999999999924</v>
      </c>
      <c r="BO881" s="158">
        <f t="shared" si="144"/>
        <v>0.96800687840070121</v>
      </c>
      <c r="BP881" s="159">
        <f t="shared" si="145"/>
        <v>3.1323666452176546E-4</v>
      </c>
      <c r="BQ881" s="160" t="str">
        <f t="shared" si="146"/>
        <v/>
      </c>
      <c r="BR881" s="160" t="str">
        <f t="shared" si="142"/>
        <v/>
      </c>
    </row>
    <row r="882" spans="11:70" ht="20.100000000000001" customHeight="1" x14ac:dyDescent="0.25">
      <c r="K882" s="134">
        <v>313</v>
      </c>
      <c r="L882" s="130">
        <f t="shared" si="124"/>
        <v>-260.62812230886709</v>
      </c>
      <c r="M882" s="149">
        <f t="shared" si="125"/>
        <v>9.640892945774661E-5</v>
      </c>
      <c r="N882" s="149">
        <f t="shared" si="126"/>
        <v>2.9980004542962645E-3</v>
      </c>
      <c r="O882" s="130">
        <f t="shared" si="127"/>
        <v>9.640892945774661E-5</v>
      </c>
      <c r="P882" s="130" t="str">
        <f t="shared" si="128"/>
        <v/>
      </c>
      <c r="Q882" s="130" t="str">
        <f t="shared" si="129"/>
        <v/>
      </c>
      <c r="R882" s="130">
        <f t="shared" si="130"/>
        <v>3.9338479972356006E-14</v>
      </c>
      <c r="S882" s="130" t="str">
        <f t="shared" si="131"/>
        <v/>
      </c>
      <c r="T882" s="130" t="str">
        <f t="shared" si="132"/>
        <v/>
      </c>
      <c r="X882" s="134"/>
      <c r="Z882" s="149"/>
      <c r="AA882" s="149"/>
      <c r="AE882" s="151"/>
      <c r="AF882" s="150"/>
      <c r="AK882" s="134">
        <v>313</v>
      </c>
      <c r="AL882" s="130">
        <f t="shared" si="133"/>
        <v>-2.7480000000000002</v>
      </c>
      <c r="AM882" s="149">
        <f t="shared" si="134"/>
        <v>9.1436966005751536E-3</v>
      </c>
      <c r="AN882" s="149">
        <f t="shared" si="135"/>
        <v>2.9980004542962645E-3</v>
      </c>
      <c r="AO882" s="130">
        <f t="shared" si="140"/>
        <v>9.1436966005751536E-3</v>
      </c>
      <c r="AP882" s="130" t="str">
        <f t="shared" si="141"/>
        <v/>
      </c>
      <c r="AQ882" s="130" t="str">
        <f t="shared" si="136"/>
        <v/>
      </c>
      <c r="AR882" s="150">
        <f t="shared" si="137"/>
        <v>0</v>
      </c>
      <c r="AS882" s="150" t="str">
        <f t="shared" si="138"/>
        <v/>
      </c>
      <c r="AT882" s="150" t="str">
        <f t="shared" si="139"/>
        <v/>
      </c>
      <c r="AU882" s="150"/>
      <c r="AV882" s="150"/>
      <c r="AW882" s="150"/>
      <c r="AX882" s="150"/>
      <c r="AY882" s="150"/>
      <c r="AZ882" s="150"/>
      <c r="BA882" s="150"/>
      <c r="BB882" s="131"/>
      <c r="BC882" s="132"/>
      <c r="BD882" s="131"/>
      <c r="BE882" s="153"/>
      <c r="BF882" s="154"/>
      <c r="BG882" s="155"/>
      <c r="BH882" s="155"/>
      <c r="BI882" s="156"/>
      <c r="BJ882" s="156"/>
      <c r="BK882" s="133"/>
      <c r="BM882" s="134">
        <v>290</v>
      </c>
      <c r="BN882" s="157">
        <f t="shared" si="143"/>
        <v>1.8495999999999924</v>
      </c>
      <c r="BO882" s="158">
        <f t="shared" si="144"/>
        <v>0.96769364173617944</v>
      </c>
      <c r="BP882" s="159">
        <f t="shared" si="145"/>
        <v>3.1494862938497015E-4</v>
      </c>
      <c r="BQ882" s="160" t="str">
        <f t="shared" si="146"/>
        <v/>
      </c>
      <c r="BR882" s="160" t="str">
        <f t="shared" si="142"/>
        <v/>
      </c>
    </row>
    <row r="883" spans="11:70" ht="20.100000000000001" customHeight="1" x14ac:dyDescent="0.25">
      <c r="K883" s="134">
        <v>314</v>
      </c>
      <c r="L883" s="130">
        <f t="shared" si="124"/>
        <v>-260.24875095179448</v>
      </c>
      <c r="M883" s="149">
        <f t="shared" si="125"/>
        <v>9.7473722275638326E-5</v>
      </c>
      <c r="N883" s="149">
        <f t="shared" si="126"/>
        <v>3.03477689593197E-3</v>
      </c>
      <c r="O883" s="130">
        <f t="shared" si="127"/>
        <v>9.7473722275638326E-5</v>
      </c>
      <c r="P883" s="130" t="str">
        <f t="shared" si="128"/>
        <v/>
      </c>
      <c r="Q883" s="130" t="str">
        <f t="shared" si="129"/>
        <v/>
      </c>
      <c r="R883" s="130">
        <f t="shared" si="130"/>
        <v>4.0475718348212969E-14</v>
      </c>
      <c r="S883" s="130" t="str">
        <f t="shared" si="131"/>
        <v/>
      </c>
      <c r="T883" s="130" t="str">
        <f t="shared" si="132"/>
        <v/>
      </c>
      <c r="X883" s="134"/>
      <c r="Z883" s="149"/>
      <c r="AA883" s="149"/>
      <c r="AE883" s="151"/>
      <c r="AF883" s="150"/>
      <c r="AK883" s="134">
        <v>314</v>
      </c>
      <c r="AL883" s="130">
        <f t="shared" si="133"/>
        <v>-2.7439999999999998</v>
      </c>
      <c r="AM883" s="149">
        <f t="shared" si="134"/>
        <v>9.2446845746563342E-3</v>
      </c>
      <c r="AN883" s="149">
        <f t="shared" si="135"/>
        <v>3.03477689593197E-3</v>
      </c>
      <c r="AO883" s="130">
        <f t="shared" si="140"/>
        <v>9.2446845746563342E-3</v>
      </c>
      <c r="AP883" s="130" t="str">
        <f t="shared" si="141"/>
        <v/>
      </c>
      <c r="AQ883" s="130" t="str">
        <f t="shared" si="136"/>
        <v/>
      </c>
      <c r="AR883" s="150">
        <f t="shared" si="137"/>
        <v>0</v>
      </c>
      <c r="AS883" s="150" t="str">
        <f t="shared" si="138"/>
        <v/>
      </c>
      <c r="AT883" s="150" t="str">
        <f t="shared" si="139"/>
        <v/>
      </c>
      <c r="AU883" s="150"/>
      <c r="AV883" s="150"/>
      <c r="AW883" s="150"/>
      <c r="AX883" s="150"/>
      <c r="AY883" s="150"/>
      <c r="AZ883" s="150"/>
      <c r="BA883" s="150"/>
      <c r="BB883" s="131"/>
      <c r="BC883" s="132"/>
      <c r="BD883" s="131"/>
      <c r="BE883" s="153"/>
      <c r="BF883" s="154"/>
      <c r="BG883" s="155"/>
      <c r="BH883" s="155"/>
      <c r="BI883" s="156"/>
      <c r="BJ883" s="156"/>
      <c r="BK883" s="133"/>
      <c r="BM883" s="134">
        <v>291</v>
      </c>
      <c r="BN883" s="157">
        <f t="shared" si="143"/>
        <v>1.8559999999999923</v>
      </c>
      <c r="BO883" s="158">
        <f t="shared" si="144"/>
        <v>0.96737869310679447</v>
      </c>
      <c r="BP883" s="159">
        <f t="shared" si="145"/>
        <v>3.166605048978699E-4</v>
      </c>
      <c r="BQ883" s="160" t="str">
        <f t="shared" si="146"/>
        <v/>
      </c>
      <c r="BR883" s="160" t="str">
        <f t="shared" si="142"/>
        <v/>
      </c>
    </row>
    <row r="884" spans="11:70" ht="20.100000000000001" customHeight="1" x14ac:dyDescent="0.25">
      <c r="K884" s="134">
        <v>315</v>
      </c>
      <c r="L884" s="130">
        <f t="shared" si="124"/>
        <v>-259.86937959472192</v>
      </c>
      <c r="M884" s="149">
        <f t="shared" si="125"/>
        <v>9.8548698454574687E-5</v>
      </c>
      <c r="N884" s="149">
        <f t="shared" si="126"/>
        <v>3.071959218650487E-3</v>
      </c>
      <c r="O884" s="130">
        <f t="shared" si="127"/>
        <v>9.8548698454574687E-5</v>
      </c>
      <c r="P884" s="130" t="str">
        <f t="shared" si="128"/>
        <v/>
      </c>
      <c r="Q884" s="130" t="str">
        <f t="shared" si="129"/>
        <v/>
      </c>
      <c r="R884" s="130">
        <f t="shared" si="130"/>
        <v>4.1645166885563076E-14</v>
      </c>
      <c r="S884" s="130" t="str">
        <f t="shared" si="131"/>
        <v/>
      </c>
      <c r="T884" s="130" t="str">
        <f t="shared" si="132"/>
        <v/>
      </c>
      <c r="X884" s="134"/>
      <c r="Z884" s="149"/>
      <c r="AA884" s="149"/>
      <c r="AE884" s="151"/>
      <c r="AF884" s="150"/>
      <c r="AK884" s="134">
        <v>315</v>
      </c>
      <c r="AL884" s="130">
        <f t="shared" si="133"/>
        <v>-2.74</v>
      </c>
      <c r="AM884" s="149">
        <f t="shared" si="134"/>
        <v>9.3466383676122835E-3</v>
      </c>
      <c r="AN884" s="149">
        <f t="shared" si="135"/>
        <v>3.071959218650487E-3</v>
      </c>
      <c r="AO884" s="130">
        <f t="shared" si="140"/>
        <v>9.3466383676122835E-3</v>
      </c>
      <c r="AP884" s="130" t="str">
        <f t="shared" si="141"/>
        <v/>
      </c>
      <c r="AQ884" s="130" t="str">
        <f t="shared" si="136"/>
        <v/>
      </c>
      <c r="AR884" s="150">
        <f t="shared" si="137"/>
        <v>0</v>
      </c>
      <c r="AS884" s="150" t="str">
        <f t="shared" si="138"/>
        <v/>
      </c>
      <c r="AT884" s="150" t="str">
        <f t="shared" si="139"/>
        <v/>
      </c>
      <c r="AU884" s="150"/>
      <c r="AV884" s="150"/>
      <c r="AW884" s="150"/>
      <c r="AX884" s="150"/>
      <c r="AY884" s="150"/>
      <c r="AZ884" s="150"/>
      <c r="BA884" s="150"/>
      <c r="BB884" s="131"/>
      <c r="BC884" s="132"/>
      <c r="BD884" s="131"/>
      <c r="BE884" s="153"/>
      <c r="BF884" s="154"/>
      <c r="BG884" s="155"/>
      <c r="BH884" s="155"/>
      <c r="BI884" s="156"/>
      <c r="BJ884" s="156"/>
      <c r="BK884" s="133"/>
      <c r="BM884" s="134">
        <v>292</v>
      </c>
      <c r="BN884" s="157">
        <f t="shared" si="143"/>
        <v>1.8623999999999923</v>
      </c>
      <c r="BO884" s="158">
        <f t="shared" si="144"/>
        <v>0.9670620326018966</v>
      </c>
      <c r="BP884" s="159">
        <f t="shared" si="145"/>
        <v>3.1837225344100162E-4</v>
      </c>
      <c r="BQ884" s="160" t="str">
        <f t="shared" si="146"/>
        <v/>
      </c>
      <c r="BR884" s="160" t="str">
        <f t="shared" si="142"/>
        <v/>
      </c>
    </row>
    <row r="885" spans="11:70" ht="20.100000000000001" customHeight="1" x14ac:dyDescent="0.25">
      <c r="K885" s="134">
        <v>316</v>
      </c>
      <c r="L885" s="130">
        <f t="shared" si="124"/>
        <v>-259.49000823764931</v>
      </c>
      <c r="M885" s="149">
        <f t="shared" si="125"/>
        <v>9.9633935711774814E-5</v>
      </c>
      <c r="N885" s="149">
        <f t="shared" si="126"/>
        <v>3.1095513004577384E-3</v>
      </c>
      <c r="O885" s="130">
        <f t="shared" si="127"/>
        <v>9.9633935711774814E-5</v>
      </c>
      <c r="P885" s="130" t="str">
        <f t="shared" si="128"/>
        <v/>
      </c>
      <c r="Q885" s="130" t="str">
        <f t="shared" si="129"/>
        <v/>
      </c>
      <c r="R885" s="130">
        <f t="shared" si="130"/>
        <v>4.2847718256893124E-14</v>
      </c>
      <c r="S885" s="130" t="str">
        <f t="shared" si="131"/>
        <v/>
      </c>
      <c r="T885" s="130" t="str">
        <f t="shared" si="132"/>
        <v/>
      </c>
      <c r="X885" s="134"/>
      <c r="Z885" s="149"/>
      <c r="AA885" s="149"/>
      <c r="AE885" s="151"/>
      <c r="AF885" s="150"/>
      <c r="AK885" s="134">
        <v>316</v>
      </c>
      <c r="AL885" s="130">
        <f t="shared" si="133"/>
        <v>-2.7359999999999998</v>
      </c>
      <c r="AM885" s="149">
        <f t="shared" si="134"/>
        <v>9.4495653503647269E-3</v>
      </c>
      <c r="AN885" s="149">
        <f t="shared" si="135"/>
        <v>3.1095513004577406E-3</v>
      </c>
      <c r="AO885" s="130">
        <f t="shared" si="140"/>
        <v>9.4495653503647269E-3</v>
      </c>
      <c r="AP885" s="130" t="str">
        <f t="shared" si="141"/>
        <v/>
      </c>
      <c r="AQ885" s="130" t="str">
        <f t="shared" si="136"/>
        <v/>
      </c>
      <c r="AR885" s="150">
        <f t="shared" si="137"/>
        <v>0</v>
      </c>
      <c r="AS885" s="150" t="str">
        <f t="shared" si="138"/>
        <v/>
      </c>
      <c r="AT885" s="150" t="str">
        <f t="shared" si="139"/>
        <v/>
      </c>
      <c r="AU885" s="150"/>
      <c r="AV885" s="150"/>
      <c r="AW885" s="150"/>
      <c r="AX885" s="150"/>
      <c r="AY885" s="150"/>
      <c r="AZ885" s="150"/>
      <c r="BA885" s="150"/>
      <c r="BB885" s="131"/>
      <c r="BC885" s="132"/>
      <c r="BD885" s="131"/>
      <c r="BE885" s="153"/>
      <c r="BF885" s="154"/>
      <c r="BG885" s="155"/>
      <c r="BH885" s="155"/>
      <c r="BI885" s="156"/>
      <c r="BJ885" s="156"/>
      <c r="BK885" s="133"/>
      <c r="BM885" s="134">
        <v>293</v>
      </c>
      <c r="BN885" s="157">
        <f t="shared" si="143"/>
        <v>1.8687999999999922</v>
      </c>
      <c r="BO885" s="158">
        <f t="shared" si="144"/>
        <v>0.9667436603484556</v>
      </c>
      <c r="BP885" s="159">
        <f t="shared" si="145"/>
        <v>3.2008383758341807E-4</v>
      </c>
      <c r="BQ885" s="160" t="str">
        <f t="shared" si="146"/>
        <v/>
      </c>
      <c r="BR885" s="160" t="str">
        <f t="shared" si="142"/>
        <v/>
      </c>
    </row>
    <row r="886" spans="11:70" ht="20.100000000000001" customHeight="1" x14ac:dyDescent="0.25">
      <c r="K886" s="134">
        <v>317</v>
      </c>
      <c r="L886" s="130">
        <f t="shared" si="124"/>
        <v>-259.11063688057675</v>
      </c>
      <c r="M886" s="149">
        <f t="shared" si="125"/>
        <v>1.0072951212568328E-4</v>
      </c>
      <c r="N886" s="149">
        <f t="shared" si="126"/>
        <v>3.1475570489118564E-3</v>
      </c>
      <c r="O886" s="130">
        <f t="shared" si="127"/>
        <v>1.0072951212568328E-4</v>
      </c>
      <c r="P886" s="130" t="str">
        <f t="shared" si="128"/>
        <v/>
      </c>
      <c r="Q886" s="130" t="str">
        <f t="shared" si="129"/>
        <v/>
      </c>
      <c r="R886" s="130">
        <f t="shared" si="130"/>
        <v>4.4084289307102835E-14</v>
      </c>
      <c r="S886" s="130" t="str">
        <f t="shared" si="131"/>
        <v/>
      </c>
      <c r="T886" s="130" t="str">
        <f t="shared" si="132"/>
        <v/>
      </c>
      <c r="X886" s="134"/>
      <c r="Z886" s="149"/>
      <c r="AA886" s="149"/>
      <c r="AE886" s="151"/>
      <c r="AF886" s="150"/>
      <c r="AK886" s="134">
        <v>317</v>
      </c>
      <c r="AL886" s="130">
        <f t="shared" si="133"/>
        <v>-2.7320000000000002</v>
      </c>
      <c r="AM886" s="149">
        <f t="shared" si="134"/>
        <v>9.5534729280950109E-3</v>
      </c>
      <c r="AN886" s="149">
        <f t="shared" si="135"/>
        <v>3.1475570489118564E-3</v>
      </c>
      <c r="AO886" s="130">
        <f t="shared" si="140"/>
        <v>9.5534729280950109E-3</v>
      </c>
      <c r="AP886" s="130" t="str">
        <f t="shared" si="141"/>
        <v/>
      </c>
      <c r="AQ886" s="130" t="str">
        <f t="shared" si="136"/>
        <v/>
      </c>
      <c r="AR886" s="150">
        <f t="shared" si="137"/>
        <v>0</v>
      </c>
      <c r="AS886" s="150" t="str">
        <f t="shared" si="138"/>
        <v/>
      </c>
      <c r="AT886" s="150" t="str">
        <f t="shared" si="139"/>
        <v/>
      </c>
      <c r="AU886" s="150"/>
      <c r="AV886" s="150"/>
      <c r="AW886" s="150"/>
      <c r="AX886" s="150"/>
      <c r="AY886" s="150"/>
      <c r="AZ886" s="150"/>
      <c r="BA886" s="150"/>
      <c r="BB886" s="131"/>
      <c r="BC886" s="132"/>
      <c r="BD886" s="131"/>
      <c r="BE886" s="153"/>
      <c r="BF886" s="154"/>
      <c r="BG886" s="155"/>
      <c r="BH886" s="155"/>
      <c r="BI886" s="156"/>
      <c r="BJ886" s="156"/>
      <c r="BK886" s="133"/>
      <c r="BM886" s="134">
        <v>294</v>
      </c>
      <c r="BN886" s="157">
        <f t="shared" si="143"/>
        <v>1.8751999999999922</v>
      </c>
      <c r="BO886" s="158">
        <f t="shared" si="144"/>
        <v>0.96642357651087218</v>
      </c>
      <c r="BP886" s="159">
        <f t="shared" si="145"/>
        <v>3.2179522008335404E-4</v>
      </c>
      <c r="BQ886" s="160" t="str">
        <f t="shared" si="146"/>
        <v/>
      </c>
      <c r="BR886" s="160" t="str">
        <f t="shared" si="142"/>
        <v/>
      </c>
    </row>
    <row r="887" spans="11:70" ht="20.100000000000001" customHeight="1" x14ac:dyDescent="0.25">
      <c r="K887" s="134">
        <v>318</v>
      </c>
      <c r="L887" s="130">
        <f t="shared" si="124"/>
        <v>-258.73126552350413</v>
      </c>
      <c r="M887" s="149">
        <f t="shared" si="125"/>
        <v>1.0183550613492437E-4</v>
      </c>
      <c r="N887" s="149">
        <f t="shared" si="126"/>
        <v>3.1859804012600761E-3</v>
      </c>
      <c r="O887" s="130">
        <f t="shared" si="127"/>
        <v>1.0183550613492437E-4</v>
      </c>
      <c r="P887" s="130" t="str">
        <f t="shared" si="128"/>
        <v/>
      </c>
      <c r="Q887" s="130" t="str">
        <f t="shared" si="129"/>
        <v/>
      </c>
      <c r="R887" s="130">
        <f t="shared" si="130"/>
        <v>4.5355821691985628E-14</v>
      </c>
      <c r="S887" s="130" t="str">
        <f t="shared" si="131"/>
        <v/>
      </c>
      <c r="T887" s="130" t="str">
        <f t="shared" si="132"/>
        <v/>
      </c>
      <c r="X887" s="134"/>
      <c r="Z887" s="149"/>
      <c r="AA887" s="149"/>
      <c r="AE887" s="151"/>
      <c r="AF887" s="150"/>
      <c r="AK887" s="134">
        <v>318</v>
      </c>
      <c r="AL887" s="130">
        <f t="shared" si="133"/>
        <v>-2.7279999999999998</v>
      </c>
      <c r="AM887" s="149">
        <f t="shared" si="134"/>
        <v>9.6583685401450091E-3</v>
      </c>
      <c r="AN887" s="149">
        <f t="shared" si="135"/>
        <v>3.1859804012600796E-3</v>
      </c>
      <c r="AO887" s="130">
        <f t="shared" si="140"/>
        <v>9.6583685401450091E-3</v>
      </c>
      <c r="AP887" s="130" t="str">
        <f t="shared" si="141"/>
        <v/>
      </c>
      <c r="AQ887" s="130" t="str">
        <f t="shared" si="136"/>
        <v/>
      </c>
      <c r="AR887" s="150">
        <f t="shared" si="137"/>
        <v>0</v>
      </c>
      <c r="AS887" s="150" t="str">
        <f t="shared" si="138"/>
        <v/>
      </c>
      <c r="AT887" s="150" t="str">
        <f t="shared" si="139"/>
        <v/>
      </c>
      <c r="AU887" s="150"/>
      <c r="AV887" s="150"/>
      <c r="AW887" s="150"/>
      <c r="AX887" s="150"/>
      <c r="AY887" s="150"/>
      <c r="AZ887" s="150"/>
      <c r="BA887" s="150"/>
      <c r="BB887" s="131"/>
      <c r="BC887" s="132"/>
      <c r="BD887" s="131"/>
      <c r="BE887" s="153"/>
      <c r="BF887" s="154"/>
      <c r="BG887" s="155"/>
      <c r="BH887" s="155"/>
      <c r="BI887" s="156"/>
      <c r="BJ887" s="156"/>
      <c r="BK887" s="133"/>
      <c r="BM887" s="134">
        <v>295</v>
      </c>
      <c r="BN887" s="157">
        <f t="shared" si="143"/>
        <v>1.8815999999999922</v>
      </c>
      <c r="BO887" s="158">
        <f t="shared" si="144"/>
        <v>0.96610178129078883</v>
      </c>
      <c r="BP887" s="159">
        <f t="shared" si="145"/>
        <v>3.235063638877822E-4</v>
      </c>
      <c r="BQ887" s="160" t="str">
        <f t="shared" si="146"/>
        <v/>
      </c>
      <c r="BR887" s="160" t="str">
        <f t="shared" si="142"/>
        <v/>
      </c>
    </row>
    <row r="888" spans="11:70" ht="20.100000000000001" customHeight="1" x14ac:dyDescent="0.25">
      <c r="K888" s="134">
        <v>319</v>
      </c>
      <c r="L888" s="130">
        <f t="shared" si="124"/>
        <v>-258.35189416643152</v>
      </c>
      <c r="M888" s="149">
        <f t="shared" si="125"/>
        <v>1.0295199653721489E-4</v>
      </c>
      <c r="N888" s="149">
        <f t="shared" si="126"/>
        <v>3.2248253245751404E-3</v>
      </c>
      <c r="O888" s="130">
        <f t="shared" si="127"/>
        <v>1.0295199653721489E-4</v>
      </c>
      <c r="P888" s="130" t="str">
        <f t="shared" si="128"/>
        <v/>
      </c>
      <c r="Q888" s="130" t="str">
        <f t="shared" si="129"/>
        <v/>
      </c>
      <c r="R888" s="130">
        <f t="shared" si="130"/>
        <v>4.66632825331288E-14</v>
      </c>
      <c r="S888" s="130" t="str">
        <f t="shared" si="131"/>
        <v/>
      </c>
      <c r="T888" s="130" t="str">
        <f t="shared" si="132"/>
        <v/>
      </c>
      <c r="X888" s="134"/>
      <c r="Z888" s="149"/>
      <c r="AA888" s="149"/>
      <c r="AE888" s="151"/>
      <c r="AF888" s="150"/>
      <c r="AK888" s="134">
        <v>319</v>
      </c>
      <c r="AL888" s="130">
        <f t="shared" si="133"/>
        <v>-2.7240000000000002</v>
      </c>
      <c r="AM888" s="149">
        <f t="shared" si="134"/>
        <v>9.7642596599138518E-3</v>
      </c>
      <c r="AN888" s="149">
        <f t="shared" si="135"/>
        <v>3.2248253245751352E-3</v>
      </c>
      <c r="AO888" s="130">
        <f t="shared" si="140"/>
        <v>9.7642596599138518E-3</v>
      </c>
      <c r="AP888" s="130" t="str">
        <f t="shared" si="141"/>
        <v/>
      </c>
      <c r="AQ888" s="130" t="str">
        <f t="shared" si="136"/>
        <v/>
      </c>
      <c r="AR888" s="150">
        <f t="shared" si="137"/>
        <v>0</v>
      </c>
      <c r="AS888" s="150" t="str">
        <f t="shared" si="138"/>
        <v/>
      </c>
      <c r="AT888" s="150" t="str">
        <f t="shared" si="139"/>
        <v/>
      </c>
      <c r="AU888" s="150"/>
      <c r="AV888" s="150"/>
      <c r="AW888" s="150"/>
      <c r="AX888" s="150"/>
      <c r="AY888" s="150"/>
      <c r="AZ888" s="150"/>
      <c r="BA888" s="150"/>
      <c r="BB888" s="131"/>
      <c r="BC888" s="132"/>
      <c r="BD888" s="131"/>
      <c r="BE888" s="153"/>
      <c r="BF888" s="154"/>
      <c r="BG888" s="155"/>
      <c r="BH888" s="155"/>
      <c r="BI888" s="156"/>
      <c r="BJ888" s="156"/>
      <c r="BK888" s="133"/>
      <c r="BM888" s="134">
        <v>296</v>
      </c>
      <c r="BN888" s="157">
        <f t="shared" si="143"/>
        <v>1.8879999999999921</v>
      </c>
      <c r="BO888" s="158">
        <f t="shared" si="144"/>
        <v>0.96577827492690105</v>
      </c>
      <c r="BP888" s="159">
        <f t="shared" si="145"/>
        <v>3.2521723213307929E-4</v>
      </c>
      <c r="BQ888" s="160" t="str">
        <f t="shared" si="146"/>
        <v/>
      </c>
      <c r="BR888" s="160" t="str">
        <f t="shared" si="142"/>
        <v/>
      </c>
    </row>
    <row r="889" spans="11:70" ht="20.100000000000001" customHeight="1" x14ac:dyDescent="0.25">
      <c r="K889" s="134">
        <v>320</v>
      </c>
      <c r="L889" s="130">
        <f t="shared" ref="L889:L952" si="147">L$563+(K889*L$566)</f>
        <v>-257.97252280935896</v>
      </c>
      <c r="M889" s="149">
        <f t="shared" ref="M889:M952" si="148">_xlfn.NORM.DIST(L889,L$560,L$561,0)</f>
        <v>1.0407906248823569E-4</v>
      </c>
      <c r="N889" s="149">
        <f t="shared" ref="N889:N952" si="149">_xlfn.NORM.DIST(L889,L$560,L$561,1)</f>
        <v>3.2640958158913066E-3</v>
      </c>
      <c r="O889" s="130">
        <f t="shared" ref="O889:O952" si="150">IF(OR(N889&lt;P$565,N889&gt;P$566),M889,"")</f>
        <v>1.0407906248823569E-4</v>
      </c>
      <c r="P889" s="130" t="str">
        <f t="shared" ref="P889:P952" si="151">IF(AND(N889&gt;P$565,N889&lt;P$566),M889,"")</f>
        <v/>
      </c>
      <c r="Q889" s="130" t="str">
        <f t="shared" ref="Q889:Q952" si="152">IF(M889=MAX(M$569:M$2569),M889,"")</f>
        <v/>
      </c>
      <c r="R889" s="130">
        <f t="shared" ref="R889:R952" si="153">_xlfn.NORM.DIST(L889,P$561,P$562,0)</f>
        <v>4.8007665089641249E-14</v>
      </c>
      <c r="S889" s="130" t="str">
        <f t="shared" ref="S889:S952" si="154">IF(R889=MAX(R$569:R$2569),M889,"")</f>
        <v/>
      </c>
      <c r="T889" s="130" t="str">
        <f t="shared" ref="T889:T952" si="155">IF(S889=MIN(S$569:S$2569),S889,"")</f>
        <v/>
      </c>
      <c r="X889" s="134"/>
      <c r="Z889" s="149"/>
      <c r="AA889" s="149"/>
      <c r="AE889" s="151"/>
      <c r="AF889" s="150"/>
      <c r="AK889" s="134">
        <v>320</v>
      </c>
      <c r="AL889" s="130">
        <f t="shared" ref="AL889:AL952" si="156">AL$563+(AK889*AL$566)</f>
        <v>-2.7199999999999998</v>
      </c>
      <c r="AM889" s="149">
        <f t="shared" ref="AM889:AM952" si="157">_xlfn.NORM.DIST(AL889,AL$560,AL$561,0)</f>
        <v>9.8711537947511439E-3</v>
      </c>
      <c r="AN889" s="149">
        <f t="shared" ref="AN889:AN952" si="158">_xlfn.NORM.DIST(AL889,AL$560,AL$561,1)</f>
        <v>3.2640958158913144E-3</v>
      </c>
      <c r="AO889" s="130">
        <f t="shared" si="140"/>
        <v>9.8711537947511439E-3</v>
      </c>
      <c r="AP889" s="130" t="str">
        <f t="shared" si="141"/>
        <v/>
      </c>
      <c r="AQ889" s="130" t="str">
        <f t="shared" ref="AQ889:AQ952" si="159">IF(AM889=MAX(AM$569:AM$2569),AM889,"")</f>
        <v/>
      </c>
      <c r="AR889" s="150">
        <f t="shared" ref="AR889:AR952" si="160">_xlfn.NORM.DIST(AK889,AP$561,AP$562,0)</f>
        <v>0</v>
      </c>
      <c r="AS889" s="150" t="str">
        <f t="shared" ref="AS889:AS952" si="161">IF(AR889=MAX(AR$569:AR$2569),AM889,"")</f>
        <v/>
      </c>
      <c r="AT889" s="150" t="str">
        <f t="shared" ref="AT889:AT952" si="162">IF(AS889=MIN(AS$569:AS$2569),AS889,"")</f>
        <v/>
      </c>
      <c r="AU889" s="150"/>
      <c r="AV889" s="150"/>
      <c r="AW889" s="150"/>
      <c r="AX889" s="150"/>
      <c r="AY889" s="150"/>
      <c r="AZ889" s="150"/>
      <c r="BA889" s="150"/>
      <c r="BB889" s="131"/>
      <c r="BC889" s="132"/>
      <c r="BD889" s="131"/>
      <c r="BE889" s="153"/>
      <c r="BF889" s="154"/>
      <c r="BG889" s="155"/>
      <c r="BH889" s="155"/>
      <c r="BI889" s="156"/>
      <c r="BJ889" s="156"/>
      <c r="BK889" s="133"/>
      <c r="BM889" s="134">
        <v>297</v>
      </c>
      <c r="BN889" s="157">
        <f t="shared" si="143"/>
        <v>1.8943999999999921</v>
      </c>
      <c r="BO889" s="158">
        <f t="shared" si="144"/>
        <v>0.96545305769476797</v>
      </c>
      <c r="BP889" s="159">
        <f t="shared" si="145"/>
        <v>3.2692778814435997E-4</v>
      </c>
      <c r="BQ889" s="160" t="str">
        <f t="shared" si="146"/>
        <v/>
      </c>
      <c r="BR889" s="160" t="str">
        <f t="shared" si="142"/>
        <v/>
      </c>
    </row>
    <row r="890" spans="11:70" ht="20.100000000000001" customHeight="1" x14ac:dyDescent="0.25">
      <c r="K890" s="134">
        <v>321</v>
      </c>
      <c r="L890" s="130">
        <f t="shared" si="147"/>
        <v>-257.59315145228641</v>
      </c>
      <c r="M890" s="149">
        <f t="shared" si="148"/>
        <v>1.0521678350046396E-4</v>
      </c>
      <c r="N890" s="149">
        <f t="shared" si="149"/>
        <v>3.3037959023399892E-3</v>
      </c>
      <c r="O890" s="130">
        <f t="shared" si="150"/>
        <v>1.0521678350046396E-4</v>
      </c>
      <c r="P890" s="130" t="str">
        <f t="shared" si="151"/>
        <v/>
      </c>
      <c r="Q890" s="130" t="str">
        <f t="shared" si="152"/>
        <v/>
      </c>
      <c r="R890" s="130">
        <f t="shared" si="153"/>
        <v>4.938998944712852E-14</v>
      </c>
      <c r="S890" s="130" t="str">
        <f t="shared" si="154"/>
        <v/>
      </c>
      <c r="T890" s="130" t="str">
        <f t="shared" si="155"/>
        <v/>
      </c>
      <c r="X890" s="134"/>
      <c r="Z890" s="149"/>
      <c r="AA890" s="149"/>
      <c r="AE890" s="151"/>
      <c r="AF890" s="150"/>
      <c r="AK890" s="134">
        <v>321</v>
      </c>
      <c r="AL890" s="130">
        <f t="shared" si="156"/>
        <v>-2.7160000000000002</v>
      </c>
      <c r="AM890" s="149">
        <f t="shared" si="157"/>
        <v>9.9790584858458903E-3</v>
      </c>
      <c r="AN890" s="149">
        <f t="shared" si="158"/>
        <v>3.3037959023399892E-3</v>
      </c>
      <c r="AO890" s="130">
        <f t="shared" ref="AO890:AO953" si="163">IF(OR(AN890&lt;AP$565,AN890&gt;AP$566),AM890,"")</f>
        <v>9.9790584858458903E-3</v>
      </c>
      <c r="AP890" s="130" t="str">
        <f t="shared" ref="AP890:AP953" si="164">IF(AND(AN890&gt;AP$565,AN890&lt;AP$566),AM890,"")</f>
        <v/>
      </c>
      <c r="AQ890" s="130" t="str">
        <f t="shared" si="159"/>
        <v/>
      </c>
      <c r="AR890" s="150">
        <f t="shared" si="160"/>
        <v>0</v>
      </c>
      <c r="AS890" s="150" t="str">
        <f t="shared" si="161"/>
        <v/>
      </c>
      <c r="AT890" s="150" t="str">
        <f t="shared" si="162"/>
        <v/>
      </c>
      <c r="AU890" s="150"/>
      <c r="AV890" s="150"/>
      <c r="AW890" s="150"/>
      <c r="AX890" s="150"/>
      <c r="AY890" s="150"/>
      <c r="AZ890" s="150"/>
      <c r="BA890" s="150"/>
      <c r="BB890" s="131"/>
      <c r="BC890" s="132"/>
      <c r="BD890" s="131"/>
      <c r="BE890" s="153"/>
      <c r="BF890" s="154"/>
      <c r="BG890" s="155"/>
      <c r="BH890" s="155"/>
      <c r="BI890" s="156"/>
      <c r="BJ890" s="156"/>
      <c r="BK890" s="133"/>
      <c r="BM890" s="134">
        <v>298</v>
      </c>
      <c r="BN890" s="157">
        <f t="shared" si="143"/>
        <v>1.9007999999999921</v>
      </c>
      <c r="BO890" s="158">
        <f t="shared" si="144"/>
        <v>0.96512612990662361</v>
      </c>
      <c r="BP890" s="159">
        <f t="shared" si="145"/>
        <v>3.286379954355878E-4</v>
      </c>
      <c r="BQ890" s="160" t="str">
        <f t="shared" si="146"/>
        <v/>
      </c>
      <c r="BR890" s="160" t="str">
        <f t="shared" si="142"/>
        <v/>
      </c>
    </row>
    <row r="891" spans="11:70" ht="20.100000000000001" customHeight="1" x14ac:dyDescent="0.25">
      <c r="K891" s="134">
        <v>322</v>
      </c>
      <c r="L891" s="130">
        <f t="shared" si="147"/>
        <v>-257.21378009521379</v>
      </c>
      <c r="M891" s="149">
        <f t="shared" si="148"/>
        <v>1.0636523944196139E-4</v>
      </c>
      <c r="N891" s="149">
        <f t="shared" si="149"/>
        <v>3.3439296412848098E-3</v>
      </c>
      <c r="O891" s="130">
        <f t="shared" si="150"/>
        <v>1.0636523944196139E-4</v>
      </c>
      <c r="P891" s="130" t="str">
        <f t="shared" si="151"/>
        <v/>
      </c>
      <c r="Q891" s="130" t="str">
        <f t="shared" si="152"/>
        <v/>
      </c>
      <c r="R891" s="130">
        <f t="shared" si="153"/>
        <v>5.0811303224350368E-14</v>
      </c>
      <c r="S891" s="130" t="str">
        <f t="shared" si="154"/>
        <v/>
      </c>
      <c r="T891" s="130" t="str">
        <f t="shared" si="155"/>
        <v/>
      </c>
      <c r="X891" s="134"/>
      <c r="Z891" s="149"/>
      <c r="AA891" s="149"/>
      <c r="AE891" s="151"/>
      <c r="AF891" s="150"/>
      <c r="AK891" s="134">
        <v>322</v>
      </c>
      <c r="AL891" s="130">
        <f t="shared" si="156"/>
        <v>-2.7119999999999997</v>
      </c>
      <c r="AM891" s="149">
        <f t="shared" si="157"/>
        <v>1.008798130811189E-2</v>
      </c>
      <c r="AN891" s="149">
        <f t="shared" si="158"/>
        <v>3.3439296412848167E-3</v>
      </c>
      <c r="AO891" s="130">
        <f t="shared" si="163"/>
        <v>1.008798130811189E-2</v>
      </c>
      <c r="AP891" s="130" t="str">
        <f t="shared" si="164"/>
        <v/>
      </c>
      <c r="AQ891" s="130" t="str">
        <f t="shared" si="159"/>
        <v/>
      </c>
      <c r="AR891" s="150">
        <f t="shared" si="160"/>
        <v>0</v>
      </c>
      <c r="AS891" s="150" t="str">
        <f t="shared" si="161"/>
        <v/>
      </c>
      <c r="AT891" s="150" t="str">
        <f t="shared" si="162"/>
        <v/>
      </c>
      <c r="AU891" s="150"/>
      <c r="AV891" s="150"/>
      <c r="AW891" s="150"/>
      <c r="AX891" s="150"/>
      <c r="AY891" s="150"/>
      <c r="AZ891" s="150"/>
      <c r="BA891" s="150"/>
      <c r="BB891" s="131"/>
      <c r="BC891" s="132"/>
      <c r="BD891" s="131"/>
      <c r="BE891" s="153"/>
      <c r="BF891" s="154"/>
      <c r="BG891" s="155"/>
      <c r="BH891" s="155"/>
      <c r="BI891" s="156"/>
      <c r="BJ891" s="156"/>
      <c r="BK891" s="133"/>
      <c r="BM891" s="134">
        <v>299</v>
      </c>
      <c r="BN891" s="157">
        <f t="shared" si="143"/>
        <v>1.907199999999992</v>
      </c>
      <c r="BO891" s="158">
        <f t="shared" si="144"/>
        <v>0.96479749191118802</v>
      </c>
      <c r="BP891" s="159">
        <f t="shared" si="145"/>
        <v>3.3034781771068555E-4</v>
      </c>
      <c r="BQ891" s="160" t="str">
        <f t="shared" si="146"/>
        <v/>
      </c>
      <c r="BR891" s="160" t="str">
        <f t="shared" si="142"/>
        <v/>
      </c>
    </row>
    <row r="892" spans="11:70" ht="20.100000000000001" customHeight="1" x14ac:dyDescent="0.25">
      <c r="K892" s="134">
        <v>323</v>
      </c>
      <c r="L892" s="130">
        <f t="shared" si="147"/>
        <v>-256.83440873814118</v>
      </c>
      <c r="M892" s="149">
        <f t="shared" si="148"/>
        <v>1.0752451053512239E-4</v>
      </c>
      <c r="N892" s="149">
        <f t="shared" si="149"/>
        <v>3.3845011204563201E-3</v>
      </c>
      <c r="O892" s="130">
        <f t="shared" si="150"/>
        <v>1.0752451053512239E-4</v>
      </c>
      <c r="P892" s="130" t="str">
        <f t="shared" si="151"/>
        <v/>
      </c>
      <c r="Q892" s="130" t="str">
        <f t="shared" si="152"/>
        <v/>
      </c>
      <c r="R892" s="130">
        <f t="shared" si="153"/>
        <v>5.227268229798891E-14</v>
      </c>
      <c r="S892" s="130" t="str">
        <f t="shared" si="154"/>
        <v/>
      </c>
      <c r="T892" s="130" t="str">
        <f t="shared" si="155"/>
        <v/>
      </c>
      <c r="X892" s="134"/>
      <c r="Z892" s="149"/>
      <c r="AA892" s="149"/>
      <c r="AE892" s="151"/>
      <c r="AF892" s="150"/>
      <c r="AK892" s="134">
        <v>323</v>
      </c>
      <c r="AL892" s="130">
        <f t="shared" si="156"/>
        <v>-2.7080000000000002</v>
      </c>
      <c r="AM892" s="149">
        <f t="shared" si="157"/>
        <v>1.0197929870068748E-2</v>
      </c>
      <c r="AN892" s="149">
        <f t="shared" si="158"/>
        <v>3.3845011204563179E-3</v>
      </c>
      <c r="AO892" s="130">
        <f t="shared" si="163"/>
        <v>1.0197929870068748E-2</v>
      </c>
      <c r="AP892" s="130" t="str">
        <f t="shared" si="164"/>
        <v/>
      </c>
      <c r="AQ892" s="130" t="str">
        <f t="shared" si="159"/>
        <v/>
      </c>
      <c r="AR892" s="150">
        <f t="shared" si="160"/>
        <v>0</v>
      </c>
      <c r="AS892" s="150" t="str">
        <f t="shared" si="161"/>
        <v/>
      </c>
      <c r="AT892" s="150" t="str">
        <f t="shared" si="162"/>
        <v/>
      </c>
      <c r="AU892" s="150"/>
      <c r="AV892" s="150"/>
      <c r="AW892" s="150"/>
      <c r="AX892" s="150"/>
      <c r="AY892" s="150"/>
      <c r="AZ892" s="150"/>
      <c r="BA892" s="150"/>
      <c r="BB892" s="131"/>
      <c r="BC892" s="132"/>
      <c r="BD892" s="131"/>
      <c r="BE892" s="153"/>
      <c r="BF892" s="154"/>
      <c r="BG892" s="155"/>
      <c r="BH892" s="155"/>
      <c r="BI892" s="156"/>
      <c r="BJ892" s="156"/>
      <c r="BK892" s="133"/>
      <c r="BM892" s="134">
        <v>300</v>
      </c>
      <c r="BN892" s="157">
        <f t="shared" si="143"/>
        <v>1.913599999999992</v>
      </c>
      <c r="BO892" s="158">
        <f t="shared" si="144"/>
        <v>0.96446714409347734</v>
      </c>
      <c r="BP892" s="159">
        <f t="shared" si="145"/>
        <v>3.3205721886175876E-4</v>
      </c>
      <c r="BQ892" s="160" t="str">
        <f t="shared" si="146"/>
        <v/>
      </c>
      <c r="BR892" s="160" t="str">
        <f t="shared" si="142"/>
        <v/>
      </c>
    </row>
    <row r="893" spans="11:70" ht="20.100000000000001" customHeight="1" x14ac:dyDescent="0.25">
      <c r="K893" s="134">
        <v>324</v>
      </c>
      <c r="L893" s="130">
        <f t="shared" si="147"/>
        <v>-256.45503738106862</v>
      </c>
      <c r="M893" s="149">
        <f t="shared" si="148"/>
        <v>1.0869467735537913E-4</v>
      </c>
      <c r="N893" s="149">
        <f t="shared" si="149"/>
        <v>3.4255144580861339E-3</v>
      </c>
      <c r="O893" s="130">
        <f t="shared" si="150"/>
        <v>1.0869467735537913E-4</v>
      </c>
      <c r="P893" s="130" t="str">
        <f t="shared" si="151"/>
        <v/>
      </c>
      <c r="Q893" s="130" t="str">
        <f t="shared" si="152"/>
        <v/>
      </c>
      <c r="R893" s="130">
        <f t="shared" si="153"/>
        <v>5.3775231545994209E-14</v>
      </c>
      <c r="S893" s="130" t="str">
        <f t="shared" si="154"/>
        <v/>
      </c>
      <c r="T893" s="130" t="str">
        <f t="shared" si="155"/>
        <v/>
      </c>
      <c r="X893" s="134"/>
      <c r="Z893" s="149"/>
      <c r="AA893" s="149"/>
      <c r="AE893" s="151"/>
      <c r="AF893" s="150"/>
      <c r="AK893" s="134">
        <v>324</v>
      </c>
      <c r="AL893" s="130">
        <f t="shared" si="156"/>
        <v>-2.7039999999999997</v>
      </c>
      <c r="AM893" s="149">
        <f t="shared" si="157"/>
        <v>1.0308911813719294E-2</v>
      </c>
      <c r="AN893" s="149">
        <f t="shared" si="158"/>
        <v>3.4255144580861408E-3</v>
      </c>
      <c r="AO893" s="130">
        <f t="shared" si="163"/>
        <v>1.0308911813719294E-2</v>
      </c>
      <c r="AP893" s="130" t="str">
        <f t="shared" si="164"/>
        <v/>
      </c>
      <c r="AQ893" s="130" t="str">
        <f t="shared" si="159"/>
        <v/>
      </c>
      <c r="AR893" s="150">
        <f t="shared" si="160"/>
        <v>0</v>
      </c>
      <c r="AS893" s="150" t="str">
        <f t="shared" si="161"/>
        <v/>
      </c>
      <c r="AT893" s="150" t="str">
        <f t="shared" si="162"/>
        <v/>
      </c>
      <c r="AU893" s="150"/>
      <c r="AV893" s="150"/>
      <c r="AW893" s="150"/>
      <c r="AX893" s="150"/>
      <c r="AY893" s="150"/>
      <c r="AZ893" s="150"/>
      <c r="BA893" s="150"/>
      <c r="BB893" s="131"/>
      <c r="BC893" s="132"/>
      <c r="BD893" s="131"/>
      <c r="BE893" s="153"/>
      <c r="BF893" s="154"/>
      <c r="BG893" s="155"/>
      <c r="BH893" s="155"/>
      <c r="BI893" s="156"/>
      <c r="BJ893" s="156"/>
      <c r="BK893" s="133"/>
      <c r="BM893" s="134">
        <v>301</v>
      </c>
      <c r="BN893" s="157">
        <f t="shared" si="143"/>
        <v>1.9199999999999919</v>
      </c>
      <c r="BO893" s="158">
        <f t="shared" si="144"/>
        <v>0.96413508687461558</v>
      </c>
      <c r="BP893" s="159">
        <f t="shared" si="145"/>
        <v>3.3376616297065009E-4</v>
      </c>
      <c r="BQ893" s="160" t="str">
        <f t="shared" si="146"/>
        <v/>
      </c>
      <c r="BR893" s="160" t="str">
        <f t="shared" si="142"/>
        <v/>
      </c>
    </row>
    <row r="894" spans="11:70" ht="20.100000000000001" customHeight="1" x14ac:dyDescent="0.25">
      <c r="K894" s="134">
        <v>325</v>
      </c>
      <c r="L894" s="130">
        <f t="shared" si="147"/>
        <v>-256.07566602399606</v>
      </c>
      <c r="M894" s="149">
        <f t="shared" si="148"/>
        <v>1.0987582082986507E-4</v>
      </c>
      <c r="N894" s="149">
        <f t="shared" si="149"/>
        <v>3.4669738030406578E-3</v>
      </c>
      <c r="O894" s="130">
        <f t="shared" si="150"/>
        <v>1.0987582082986507E-4</v>
      </c>
      <c r="P894" s="130" t="str">
        <f t="shared" si="151"/>
        <v/>
      </c>
      <c r="Q894" s="130" t="str">
        <f t="shared" si="152"/>
        <v/>
      </c>
      <c r="R894" s="130">
        <f t="shared" si="153"/>
        <v>5.5320085609960936E-14</v>
      </c>
      <c r="S894" s="130" t="str">
        <f t="shared" si="154"/>
        <v/>
      </c>
      <c r="T894" s="130" t="str">
        <f t="shared" si="155"/>
        <v/>
      </c>
      <c r="X894" s="134"/>
      <c r="Z894" s="149"/>
      <c r="AA894" s="149"/>
      <c r="AE894" s="151"/>
      <c r="AF894" s="150"/>
      <c r="AK894" s="134">
        <v>325</v>
      </c>
      <c r="AL894" s="130">
        <f t="shared" si="156"/>
        <v>-2.7</v>
      </c>
      <c r="AM894" s="149">
        <f t="shared" si="157"/>
        <v>1.0420934814422592E-2</v>
      </c>
      <c r="AN894" s="149">
        <f t="shared" si="158"/>
        <v>3.4669738030406643E-3</v>
      </c>
      <c r="AO894" s="130">
        <f t="shared" si="163"/>
        <v>1.0420934814422592E-2</v>
      </c>
      <c r="AP894" s="130" t="str">
        <f t="shared" si="164"/>
        <v/>
      </c>
      <c r="AQ894" s="130" t="str">
        <f t="shared" si="159"/>
        <v/>
      </c>
      <c r="AR894" s="150">
        <f t="shared" si="160"/>
        <v>0</v>
      </c>
      <c r="AS894" s="150" t="str">
        <f t="shared" si="161"/>
        <v/>
      </c>
      <c r="AT894" s="150" t="str">
        <f t="shared" si="162"/>
        <v/>
      </c>
      <c r="AU894" s="150"/>
      <c r="AV894" s="150"/>
      <c r="AW894" s="150"/>
      <c r="AX894" s="150"/>
      <c r="AY894" s="150"/>
      <c r="AZ894" s="150"/>
      <c r="BA894" s="150"/>
      <c r="BB894" s="131"/>
      <c r="BC894" s="132"/>
      <c r="BD894" s="131"/>
      <c r="BE894" s="153"/>
      <c r="BF894" s="154"/>
      <c r="BG894" s="155"/>
      <c r="BH894" s="155"/>
      <c r="BI894" s="156"/>
      <c r="BJ894" s="156"/>
      <c r="BK894" s="133"/>
      <c r="BM894" s="134">
        <v>302</v>
      </c>
      <c r="BN894" s="157">
        <f t="shared" si="143"/>
        <v>1.9263999999999919</v>
      </c>
      <c r="BO894" s="158">
        <f t="shared" si="144"/>
        <v>0.96380132071164493</v>
      </c>
      <c r="BP894" s="159">
        <f t="shared" si="145"/>
        <v>3.3547461430827319E-4</v>
      </c>
      <c r="BQ894" s="160" t="str">
        <f t="shared" si="146"/>
        <v/>
      </c>
      <c r="BR894" s="160" t="str">
        <f t="shared" si="142"/>
        <v/>
      </c>
    </row>
    <row r="895" spans="11:70" ht="20.100000000000001" customHeight="1" x14ac:dyDescent="0.25">
      <c r="K895" s="134">
        <v>326</v>
      </c>
      <c r="L895" s="130">
        <f t="shared" si="147"/>
        <v>-255.69629466692345</v>
      </c>
      <c r="M895" s="149">
        <f t="shared" si="148"/>
        <v>1.1106802223603494E-4</v>
      </c>
      <c r="N895" s="149">
        <f t="shared" si="149"/>
        <v>3.5088833349542279E-3</v>
      </c>
      <c r="O895" s="130">
        <f t="shared" si="150"/>
        <v>1.1106802223603494E-4</v>
      </c>
      <c r="P895" s="130" t="str">
        <f t="shared" si="151"/>
        <v/>
      </c>
      <c r="Q895" s="130" t="str">
        <f t="shared" si="152"/>
        <v/>
      </c>
      <c r="R895" s="130">
        <f t="shared" si="153"/>
        <v>5.6908409677003619E-14</v>
      </c>
      <c r="S895" s="130" t="str">
        <f t="shared" si="154"/>
        <v/>
      </c>
      <c r="T895" s="130" t="str">
        <f t="shared" si="155"/>
        <v/>
      </c>
      <c r="X895" s="134"/>
      <c r="Z895" s="149"/>
      <c r="AA895" s="149"/>
      <c r="AE895" s="151"/>
      <c r="AF895" s="150"/>
      <c r="AK895" s="134">
        <v>326</v>
      </c>
      <c r="AL895" s="130">
        <f t="shared" si="156"/>
        <v>-2.6959999999999997</v>
      </c>
      <c r="AM895" s="149">
        <f t="shared" si="157"/>
        <v>1.0534006580763219E-2</v>
      </c>
      <c r="AN895" s="149">
        <f t="shared" si="158"/>
        <v>3.5088833349542358E-3</v>
      </c>
      <c r="AO895" s="130">
        <f t="shared" si="163"/>
        <v>1.0534006580763219E-2</v>
      </c>
      <c r="AP895" s="130" t="str">
        <f t="shared" si="164"/>
        <v/>
      </c>
      <c r="AQ895" s="130" t="str">
        <f t="shared" si="159"/>
        <v/>
      </c>
      <c r="AR895" s="150">
        <f t="shared" si="160"/>
        <v>0</v>
      </c>
      <c r="AS895" s="150" t="str">
        <f t="shared" si="161"/>
        <v/>
      </c>
      <c r="AT895" s="150" t="str">
        <f t="shared" si="162"/>
        <v/>
      </c>
      <c r="AU895" s="150"/>
      <c r="AV895" s="150"/>
      <c r="AW895" s="150"/>
      <c r="AX895" s="150"/>
      <c r="AY895" s="150"/>
      <c r="AZ895" s="150"/>
      <c r="BA895" s="150"/>
      <c r="BB895" s="131"/>
      <c r="BC895" s="132"/>
      <c r="BD895" s="131"/>
      <c r="BE895" s="153"/>
      <c r="BF895" s="154"/>
      <c r="BG895" s="155"/>
      <c r="BH895" s="155"/>
      <c r="BI895" s="156"/>
      <c r="BJ895" s="156"/>
      <c r="BK895" s="133"/>
      <c r="BM895" s="134">
        <v>303</v>
      </c>
      <c r="BN895" s="157">
        <f t="shared" si="143"/>
        <v>1.9327999999999919</v>
      </c>
      <c r="BO895" s="158">
        <f t="shared" si="144"/>
        <v>0.96346584609733665</v>
      </c>
      <c r="BP895" s="159">
        <f t="shared" si="145"/>
        <v>3.3718253733383552E-4</v>
      </c>
      <c r="BQ895" s="160" t="str">
        <f t="shared" si="146"/>
        <v/>
      </c>
      <c r="BR895" s="160" t="str">
        <f t="shared" si="142"/>
        <v/>
      </c>
    </row>
    <row r="896" spans="11:70" ht="20.100000000000001" customHeight="1" x14ac:dyDescent="0.25">
      <c r="K896" s="134">
        <v>327</v>
      </c>
      <c r="L896" s="130">
        <f t="shared" si="147"/>
        <v>-255.31692330985086</v>
      </c>
      <c r="M896" s="149">
        <f t="shared" si="148"/>
        <v>1.1227136320024052E-4</v>
      </c>
      <c r="N896" s="149">
        <f t="shared" si="149"/>
        <v>3.5512472643617209E-3</v>
      </c>
      <c r="O896" s="130">
        <f t="shared" si="150"/>
        <v>1.1227136320024052E-4</v>
      </c>
      <c r="P896" s="130" t="str">
        <f t="shared" si="151"/>
        <v/>
      </c>
      <c r="Q896" s="130" t="str">
        <f t="shared" si="152"/>
        <v/>
      </c>
      <c r="R896" s="130">
        <f t="shared" si="153"/>
        <v>5.8541400281629713E-14</v>
      </c>
      <c r="S896" s="130" t="str">
        <f t="shared" si="154"/>
        <v/>
      </c>
      <c r="T896" s="130" t="str">
        <f t="shared" si="155"/>
        <v/>
      </c>
      <c r="X896" s="134"/>
      <c r="Z896" s="149"/>
      <c r="AA896" s="149"/>
      <c r="AE896" s="151"/>
      <c r="AF896" s="150"/>
      <c r="AK896" s="134">
        <v>327</v>
      </c>
      <c r="AL896" s="130">
        <f t="shared" si="156"/>
        <v>-2.6920000000000002</v>
      </c>
      <c r="AM896" s="149">
        <f t="shared" si="157"/>
        <v>1.064813485441613E-2</v>
      </c>
      <c r="AN896" s="149">
        <f t="shared" si="158"/>
        <v>3.5512472643617209E-3</v>
      </c>
      <c r="AO896" s="130">
        <f t="shared" si="163"/>
        <v>1.064813485441613E-2</v>
      </c>
      <c r="AP896" s="130" t="str">
        <f t="shared" si="164"/>
        <v/>
      </c>
      <c r="AQ896" s="130" t="str">
        <f t="shared" si="159"/>
        <v/>
      </c>
      <c r="AR896" s="150">
        <f t="shared" si="160"/>
        <v>0</v>
      </c>
      <c r="AS896" s="150" t="str">
        <f t="shared" si="161"/>
        <v/>
      </c>
      <c r="AT896" s="150" t="str">
        <f t="shared" si="162"/>
        <v/>
      </c>
      <c r="AU896" s="150"/>
      <c r="AV896" s="150"/>
      <c r="AW896" s="150"/>
      <c r="AX896" s="150"/>
      <c r="AY896" s="150"/>
      <c r="AZ896" s="150"/>
      <c r="BA896" s="150"/>
      <c r="BB896" s="131"/>
      <c r="BC896" s="132"/>
      <c r="BD896" s="131"/>
      <c r="BE896" s="153"/>
      <c r="BF896" s="154"/>
      <c r="BG896" s="155"/>
      <c r="BH896" s="155"/>
      <c r="BI896" s="156"/>
      <c r="BJ896" s="156"/>
      <c r="BK896" s="133"/>
      <c r="BM896" s="134">
        <v>304</v>
      </c>
      <c r="BN896" s="157">
        <f t="shared" si="143"/>
        <v>1.9391999999999918</v>
      </c>
      <c r="BO896" s="158">
        <f t="shared" si="144"/>
        <v>0.96312866356000282</v>
      </c>
      <c r="BP896" s="159">
        <f t="shared" si="145"/>
        <v>3.3888989669672576E-4</v>
      </c>
      <c r="BQ896" s="160" t="str">
        <f t="shared" si="146"/>
        <v/>
      </c>
      <c r="BR896" s="160" t="str">
        <f t="shared" si="142"/>
        <v/>
      </c>
    </row>
    <row r="897" spans="11:70" ht="20.100000000000001" customHeight="1" x14ac:dyDescent="0.25">
      <c r="K897" s="134">
        <v>328</v>
      </c>
      <c r="L897" s="130">
        <f t="shared" si="147"/>
        <v>-254.93755195277828</v>
      </c>
      <c r="M897" s="149">
        <f t="shared" si="148"/>
        <v>1.1348592569626547E-4</v>
      </c>
      <c r="N897" s="149">
        <f t="shared" si="149"/>
        <v>3.5940698328306856E-3</v>
      </c>
      <c r="O897" s="130">
        <f t="shared" si="150"/>
        <v>1.1348592569626547E-4</v>
      </c>
      <c r="P897" s="130" t="str">
        <f t="shared" si="151"/>
        <v/>
      </c>
      <c r="Q897" s="130" t="str">
        <f t="shared" si="152"/>
        <v/>
      </c>
      <c r="R897" s="130">
        <f t="shared" si="153"/>
        <v>6.0220286128093145E-14</v>
      </c>
      <c r="S897" s="130" t="str">
        <f t="shared" si="154"/>
        <v/>
      </c>
      <c r="T897" s="130" t="str">
        <f t="shared" si="155"/>
        <v/>
      </c>
      <c r="X897" s="134"/>
      <c r="Z897" s="149"/>
      <c r="AA897" s="149"/>
      <c r="AE897" s="151"/>
      <c r="AF897" s="150"/>
      <c r="AK897" s="134">
        <v>328</v>
      </c>
      <c r="AL897" s="130">
        <f t="shared" si="156"/>
        <v>-2.6879999999999997</v>
      </c>
      <c r="AM897" s="149">
        <f t="shared" si="157"/>
        <v>1.0763327410007753E-2</v>
      </c>
      <c r="AN897" s="149">
        <f t="shared" si="158"/>
        <v>3.5940698328306882E-3</v>
      </c>
      <c r="AO897" s="130">
        <f t="shared" si="163"/>
        <v>1.0763327410007753E-2</v>
      </c>
      <c r="AP897" s="130" t="str">
        <f t="shared" si="164"/>
        <v/>
      </c>
      <c r="AQ897" s="130" t="str">
        <f t="shared" si="159"/>
        <v/>
      </c>
      <c r="AR897" s="150">
        <f t="shared" si="160"/>
        <v>0</v>
      </c>
      <c r="AS897" s="150" t="str">
        <f t="shared" si="161"/>
        <v/>
      </c>
      <c r="AT897" s="150" t="str">
        <f t="shared" si="162"/>
        <v/>
      </c>
      <c r="AU897" s="150"/>
      <c r="AV897" s="150"/>
      <c r="AW897" s="150"/>
      <c r="AX897" s="150"/>
      <c r="AY897" s="150"/>
      <c r="AZ897" s="150"/>
      <c r="BA897" s="150"/>
      <c r="BB897" s="131"/>
      <c r="BC897" s="132"/>
      <c r="BD897" s="131"/>
      <c r="BE897" s="153"/>
      <c r="BF897" s="154"/>
      <c r="BG897" s="155"/>
      <c r="BH897" s="155"/>
      <c r="BI897" s="156"/>
      <c r="BJ897" s="156"/>
      <c r="BK897" s="133"/>
      <c r="BM897" s="134">
        <v>305</v>
      </c>
      <c r="BN897" s="157">
        <f t="shared" si="143"/>
        <v>1.9455999999999918</v>
      </c>
      <c r="BO897" s="158">
        <f t="shared" si="144"/>
        <v>0.96278977366330609</v>
      </c>
      <c r="BP897" s="159">
        <f t="shared" si="145"/>
        <v>3.4059665723451538E-4</v>
      </c>
      <c r="BQ897" s="160" t="str">
        <f t="shared" si="146"/>
        <v/>
      </c>
      <c r="BR897" s="160" t="str">
        <f t="shared" si="142"/>
        <v/>
      </c>
    </row>
    <row r="898" spans="11:70" ht="20.100000000000001" customHeight="1" x14ac:dyDescent="0.25">
      <c r="K898" s="134">
        <v>329</v>
      </c>
      <c r="L898" s="130">
        <f t="shared" si="147"/>
        <v>-254.55818059570569</v>
      </c>
      <c r="M898" s="149">
        <f t="shared" si="148"/>
        <v>1.1471179204381392E-4</v>
      </c>
      <c r="N898" s="149">
        <f t="shared" si="149"/>
        <v>3.63735531309283E-3</v>
      </c>
      <c r="O898" s="130">
        <f t="shared" si="150"/>
        <v>1.1471179204381392E-4</v>
      </c>
      <c r="P898" s="130" t="str">
        <f t="shared" si="151"/>
        <v/>
      </c>
      <c r="Q898" s="130" t="str">
        <f t="shared" si="152"/>
        <v/>
      </c>
      <c r="R898" s="130">
        <f t="shared" si="153"/>
        <v>6.1946328933743511E-14</v>
      </c>
      <c r="S898" s="130" t="str">
        <f t="shared" si="154"/>
        <v/>
      </c>
      <c r="T898" s="130" t="str">
        <f t="shared" si="155"/>
        <v/>
      </c>
      <c r="X898" s="134"/>
      <c r="Z898" s="149"/>
      <c r="AA898" s="149"/>
      <c r="AE898" s="151"/>
      <c r="AF898" s="150"/>
      <c r="AK898" s="134">
        <v>329</v>
      </c>
      <c r="AL898" s="130">
        <f t="shared" si="156"/>
        <v>-2.6840000000000002</v>
      </c>
      <c r="AM898" s="149">
        <f t="shared" si="157"/>
        <v>1.0879592054972511E-2</v>
      </c>
      <c r="AN898" s="149">
        <f t="shared" si="158"/>
        <v>3.63735531309283E-3</v>
      </c>
      <c r="AO898" s="130">
        <f t="shared" si="163"/>
        <v>1.0879592054972511E-2</v>
      </c>
      <c r="AP898" s="130" t="str">
        <f t="shared" si="164"/>
        <v/>
      </c>
      <c r="AQ898" s="130" t="str">
        <f t="shared" si="159"/>
        <v/>
      </c>
      <c r="AR898" s="150">
        <f t="shared" si="160"/>
        <v>0</v>
      </c>
      <c r="AS898" s="150" t="str">
        <f t="shared" si="161"/>
        <v/>
      </c>
      <c r="AT898" s="150" t="str">
        <f t="shared" si="162"/>
        <v/>
      </c>
      <c r="AU898" s="150"/>
      <c r="AV898" s="150"/>
      <c r="AW898" s="150"/>
      <c r="AX898" s="150"/>
      <c r="AY898" s="150"/>
      <c r="AZ898" s="150"/>
      <c r="BA898" s="150"/>
      <c r="BB898" s="131"/>
      <c r="BC898" s="132"/>
      <c r="BD898" s="131"/>
      <c r="BE898" s="153"/>
      <c r="BF898" s="154"/>
      <c r="BG898" s="155"/>
      <c r="BH898" s="155"/>
      <c r="BI898" s="156"/>
      <c r="BJ898" s="156"/>
      <c r="BK898" s="133"/>
      <c r="BM898" s="134">
        <v>306</v>
      </c>
      <c r="BN898" s="157">
        <f t="shared" si="143"/>
        <v>1.9519999999999917</v>
      </c>
      <c r="BO898" s="158">
        <f t="shared" si="144"/>
        <v>0.96244917700607158</v>
      </c>
      <c r="BP898" s="159">
        <f t="shared" si="145"/>
        <v>3.4230278397384684E-4</v>
      </c>
      <c r="BQ898" s="160" t="str">
        <f t="shared" si="146"/>
        <v/>
      </c>
      <c r="BR898" s="160" t="str">
        <f t="shared" si="142"/>
        <v/>
      </c>
    </row>
    <row r="899" spans="11:70" ht="20.100000000000001" customHeight="1" x14ac:dyDescent="0.25">
      <c r="K899" s="134">
        <v>330</v>
      </c>
      <c r="L899" s="130">
        <f t="shared" si="147"/>
        <v>-254.17880923863311</v>
      </c>
      <c r="M899" s="149">
        <f t="shared" si="148"/>
        <v>1.1594904490695624E-4</v>
      </c>
      <c r="N899" s="149">
        <f t="shared" si="149"/>
        <v>3.6811080091749787E-3</v>
      </c>
      <c r="O899" s="130">
        <f t="shared" si="150"/>
        <v>1.1594904490695624E-4</v>
      </c>
      <c r="P899" s="130" t="str">
        <f t="shared" si="151"/>
        <v/>
      </c>
      <c r="Q899" s="130" t="str">
        <f t="shared" si="152"/>
        <v/>
      </c>
      <c r="R899" s="130">
        <f t="shared" si="153"/>
        <v>6.3720824293891211E-14</v>
      </c>
      <c r="S899" s="130" t="str">
        <f t="shared" si="154"/>
        <v/>
      </c>
      <c r="T899" s="130" t="str">
        <f t="shared" si="155"/>
        <v/>
      </c>
      <c r="X899" s="134"/>
      <c r="Z899" s="149"/>
      <c r="AA899" s="149"/>
      <c r="AE899" s="151"/>
      <c r="AF899" s="150"/>
      <c r="AK899" s="134">
        <v>330</v>
      </c>
      <c r="AL899" s="130">
        <f t="shared" si="156"/>
        <v>-2.6799999999999997</v>
      </c>
      <c r="AM899" s="149">
        <f t="shared" si="157"/>
        <v>1.0996936629405587E-2</v>
      </c>
      <c r="AN899" s="149">
        <f t="shared" si="158"/>
        <v>3.6811080091749822E-3</v>
      </c>
      <c r="AO899" s="130">
        <f t="shared" si="163"/>
        <v>1.0996936629405587E-2</v>
      </c>
      <c r="AP899" s="130" t="str">
        <f t="shared" si="164"/>
        <v/>
      </c>
      <c r="AQ899" s="130" t="str">
        <f t="shared" si="159"/>
        <v/>
      </c>
      <c r="AR899" s="150">
        <f t="shared" si="160"/>
        <v>0</v>
      </c>
      <c r="AS899" s="150" t="str">
        <f t="shared" si="161"/>
        <v/>
      </c>
      <c r="AT899" s="150" t="str">
        <f t="shared" si="162"/>
        <v/>
      </c>
      <c r="AU899" s="150"/>
      <c r="AV899" s="150"/>
      <c r="AW899" s="150"/>
      <c r="AX899" s="150"/>
      <c r="AY899" s="150"/>
      <c r="AZ899" s="150"/>
      <c r="BA899" s="150"/>
      <c r="BB899" s="131"/>
      <c r="BC899" s="132"/>
      <c r="BD899" s="131"/>
      <c r="BE899" s="153"/>
      <c r="BF899" s="154"/>
      <c r="BG899" s="155"/>
      <c r="BH899" s="155"/>
      <c r="BI899" s="156"/>
      <c r="BJ899" s="156"/>
      <c r="BK899" s="133"/>
      <c r="BM899" s="134">
        <v>307</v>
      </c>
      <c r="BN899" s="157">
        <f t="shared" si="143"/>
        <v>1.9583999999999917</v>
      </c>
      <c r="BO899" s="158">
        <f t="shared" si="144"/>
        <v>0.96210687422209773</v>
      </c>
      <c r="BP899" s="159">
        <f t="shared" si="145"/>
        <v>3.4400824213043357E-4</v>
      </c>
      <c r="BQ899" s="160" t="str">
        <f t="shared" si="146"/>
        <v/>
      </c>
      <c r="BR899" s="160" t="str">
        <f t="shared" si="142"/>
        <v/>
      </c>
    </row>
    <row r="900" spans="11:70" ht="20.100000000000001" customHeight="1" x14ac:dyDescent="0.25">
      <c r="K900" s="134">
        <v>331</v>
      </c>
      <c r="L900" s="130">
        <f t="shared" si="147"/>
        <v>-253.79943788156049</v>
      </c>
      <c r="M900" s="149">
        <f t="shared" si="148"/>
        <v>1.1719776729252987E-4</v>
      </c>
      <c r="N900" s="149">
        <f t="shared" si="149"/>
        <v>3.7253322565294054E-3</v>
      </c>
      <c r="O900" s="130">
        <f t="shared" si="150"/>
        <v>1.1719776729252987E-4</v>
      </c>
      <c r="P900" s="130" t="str">
        <f t="shared" si="151"/>
        <v/>
      </c>
      <c r="Q900" s="130" t="str">
        <f t="shared" si="152"/>
        <v/>
      </c>
      <c r="R900" s="130">
        <f t="shared" si="153"/>
        <v>6.5545102568713613E-14</v>
      </c>
      <c r="S900" s="130" t="str">
        <f t="shared" si="154"/>
        <v/>
      </c>
      <c r="T900" s="130" t="str">
        <f t="shared" si="155"/>
        <v/>
      </c>
      <c r="X900" s="134"/>
      <c r="Z900" s="149"/>
      <c r="AA900" s="149"/>
      <c r="AE900" s="151"/>
      <c r="AF900" s="150"/>
      <c r="AK900" s="134">
        <v>331</v>
      </c>
      <c r="AL900" s="130">
        <f t="shared" si="156"/>
        <v>-2.6760000000000002</v>
      </c>
      <c r="AM900" s="149">
        <f t="shared" si="157"/>
        <v>1.1115369005911058E-2</v>
      </c>
      <c r="AN900" s="149">
        <f t="shared" si="158"/>
        <v>3.7253322565293976E-3</v>
      </c>
      <c r="AO900" s="130">
        <f t="shared" si="163"/>
        <v>1.1115369005911058E-2</v>
      </c>
      <c r="AP900" s="130" t="str">
        <f t="shared" si="164"/>
        <v/>
      </c>
      <c r="AQ900" s="130" t="str">
        <f t="shared" si="159"/>
        <v/>
      </c>
      <c r="AR900" s="150">
        <f t="shared" si="160"/>
        <v>0</v>
      </c>
      <c r="AS900" s="150" t="str">
        <f t="shared" si="161"/>
        <v/>
      </c>
      <c r="AT900" s="150" t="str">
        <f t="shared" si="162"/>
        <v/>
      </c>
      <c r="AU900" s="150"/>
      <c r="AV900" s="150"/>
      <c r="AW900" s="150"/>
      <c r="AX900" s="150"/>
      <c r="AY900" s="150"/>
      <c r="AZ900" s="150"/>
      <c r="BA900" s="150"/>
      <c r="BB900" s="131"/>
      <c r="BC900" s="132"/>
      <c r="BD900" s="131"/>
      <c r="BE900" s="153"/>
      <c r="BF900" s="154"/>
      <c r="BG900" s="155"/>
      <c r="BH900" s="155"/>
      <c r="BI900" s="156"/>
      <c r="BJ900" s="156"/>
      <c r="BK900" s="133"/>
      <c r="BM900" s="134">
        <v>308</v>
      </c>
      <c r="BN900" s="157">
        <f t="shared" si="143"/>
        <v>1.9647999999999917</v>
      </c>
      <c r="BO900" s="158">
        <f t="shared" si="144"/>
        <v>0.9617628659799673</v>
      </c>
      <c r="BP900" s="159">
        <f t="shared" si="145"/>
        <v>3.4571299710872694E-4</v>
      </c>
      <c r="BQ900" s="160" t="str">
        <f t="shared" si="146"/>
        <v/>
      </c>
      <c r="BR900" s="160" t="str">
        <f t="shared" si="142"/>
        <v/>
      </c>
    </row>
    <row r="901" spans="11:70" ht="20.100000000000001" customHeight="1" x14ac:dyDescent="0.25">
      <c r="K901" s="134">
        <v>332</v>
      </c>
      <c r="L901" s="130">
        <f t="shared" si="147"/>
        <v>-253.42006652448794</v>
      </c>
      <c r="M901" s="149">
        <f t="shared" si="148"/>
        <v>1.1845804254849455E-4</v>
      </c>
      <c r="N901" s="149">
        <f t="shared" si="149"/>
        <v>3.7700324221635441E-3</v>
      </c>
      <c r="O901" s="130">
        <f t="shared" si="150"/>
        <v>1.1845804254849455E-4</v>
      </c>
      <c r="P901" s="130" t="str">
        <f t="shared" si="151"/>
        <v/>
      </c>
      <c r="Q901" s="130" t="str">
        <f t="shared" si="152"/>
        <v/>
      </c>
      <c r="R901" s="130">
        <f t="shared" si="153"/>
        <v>6.7420529792759838E-14</v>
      </c>
      <c r="S901" s="130" t="str">
        <f t="shared" si="154"/>
        <v/>
      </c>
      <c r="T901" s="130" t="str">
        <f t="shared" si="155"/>
        <v/>
      </c>
      <c r="X901" s="134"/>
      <c r="Z901" s="149"/>
      <c r="AA901" s="149"/>
      <c r="AE901" s="151"/>
      <c r="AF901" s="150"/>
      <c r="AK901" s="134">
        <v>332</v>
      </c>
      <c r="AL901" s="130">
        <f t="shared" si="156"/>
        <v>-2.6719999999999997</v>
      </c>
      <c r="AM901" s="149">
        <f t="shared" si="157"/>
        <v>1.1234897089446165E-2</v>
      </c>
      <c r="AN901" s="149">
        <f t="shared" si="158"/>
        <v>3.7700324221635441E-3</v>
      </c>
      <c r="AO901" s="130">
        <f t="shared" si="163"/>
        <v>1.1234897089446165E-2</v>
      </c>
      <c r="AP901" s="130" t="str">
        <f t="shared" si="164"/>
        <v/>
      </c>
      <c r="AQ901" s="130" t="str">
        <f t="shared" si="159"/>
        <v/>
      </c>
      <c r="AR901" s="150">
        <f t="shared" si="160"/>
        <v>0</v>
      </c>
      <c r="AS901" s="150" t="str">
        <f t="shared" si="161"/>
        <v/>
      </c>
      <c r="AT901" s="150" t="str">
        <f t="shared" si="162"/>
        <v/>
      </c>
      <c r="AU901" s="150"/>
      <c r="AV901" s="150"/>
      <c r="AW901" s="150"/>
      <c r="AX901" s="150"/>
      <c r="AY901" s="150"/>
      <c r="AZ901" s="150"/>
      <c r="BA901" s="150"/>
      <c r="BB901" s="131"/>
      <c r="BC901" s="132"/>
      <c r="BD901" s="131"/>
      <c r="BE901" s="153"/>
      <c r="BF901" s="154"/>
      <c r="BG901" s="155"/>
      <c r="BH901" s="155"/>
      <c r="BI901" s="156"/>
      <c r="BJ901" s="156"/>
      <c r="BK901" s="133"/>
      <c r="BM901" s="134">
        <v>309</v>
      </c>
      <c r="BN901" s="157">
        <f t="shared" si="143"/>
        <v>1.9711999999999916</v>
      </c>
      <c r="BO901" s="158">
        <f t="shared" si="144"/>
        <v>0.96141715298285857</v>
      </c>
      <c r="BP901" s="159">
        <f t="shared" si="145"/>
        <v>3.4741701450147211E-4</v>
      </c>
      <c r="BQ901" s="160" t="str">
        <f t="shared" si="146"/>
        <v/>
      </c>
      <c r="BR901" s="160" t="str">
        <f t="shared" si="142"/>
        <v/>
      </c>
    </row>
    <row r="902" spans="11:70" ht="20.100000000000001" customHeight="1" x14ac:dyDescent="0.25">
      <c r="K902" s="134">
        <v>333</v>
      </c>
      <c r="L902" s="130">
        <f t="shared" si="147"/>
        <v>-253.04069516741532</v>
      </c>
      <c r="M902" s="149">
        <f t="shared" si="148"/>
        <v>1.1972995436224486E-4</v>
      </c>
      <c r="N902" s="149">
        <f t="shared" si="149"/>
        <v>3.8152129047691248E-3</v>
      </c>
      <c r="O902" s="130">
        <f t="shared" si="150"/>
        <v>1.1972995436224486E-4</v>
      </c>
      <c r="P902" s="130" t="str">
        <f t="shared" si="151"/>
        <v/>
      </c>
      <c r="Q902" s="130" t="str">
        <f t="shared" si="152"/>
        <v/>
      </c>
      <c r="R902" s="130">
        <f t="shared" si="153"/>
        <v>6.9348508607606853E-14</v>
      </c>
      <c r="S902" s="130" t="str">
        <f t="shared" si="154"/>
        <v/>
      </c>
      <c r="T902" s="130" t="str">
        <f t="shared" si="155"/>
        <v/>
      </c>
      <c r="X902" s="134"/>
      <c r="Z902" s="149"/>
      <c r="AA902" s="149"/>
      <c r="AE902" s="151"/>
      <c r="AF902" s="150"/>
      <c r="AK902" s="134">
        <v>333</v>
      </c>
      <c r="AL902" s="130">
        <f t="shared" si="156"/>
        <v>-2.6680000000000001</v>
      </c>
      <c r="AM902" s="149">
        <f t="shared" si="157"/>
        <v>1.1355528817160915E-2</v>
      </c>
      <c r="AN902" s="149">
        <f t="shared" si="158"/>
        <v>3.8152129047691161E-3</v>
      </c>
      <c r="AO902" s="130">
        <f t="shared" si="163"/>
        <v>1.1355528817160915E-2</v>
      </c>
      <c r="AP902" s="130" t="str">
        <f t="shared" si="164"/>
        <v/>
      </c>
      <c r="AQ902" s="130" t="str">
        <f t="shared" si="159"/>
        <v/>
      </c>
      <c r="AR902" s="150">
        <f t="shared" si="160"/>
        <v>0</v>
      </c>
      <c r="AS902" s="150" t="str">
        <f t="shared" si="161"/>
        <v/>
      </c>
      <c r="AT902" s="150" t="str">
        <f t="shared" si="162"/>
        <v/>
      </c>
      <c r="AU902" s="150"/>
      <c r="AV902" s="150"/>
      <c r="AW902" s="150"/>
      <c r="AX902" s="150"/>
      <c r="AY902" s="150"/>
      <c r="AZ902" s="150"/>
      <c r="BA902" s="150"/>
      <c r="BB902" s="131"/>
      <c r="BC902" s="132"/>
      <c r="BD902" s="131"/>
      <c r="BE902" s="153"/>
      <c r="BF902" s="154"/>
      <c r="BG902" s="155"/>
      <c r="BH902" s="155"/>
      <c r="BI902" s="156"/>
      <c r="BJ902" s="156"/>
      <c r="BK902" s="133"/>
      <c r="BM902" s="134">
        <v>310</v>
      </c>
      <c r="BN902" s="157">
        <f t="shared" si="143"/>
        <v>1.9775999999999916</v>
      </c>
      <c r="BO902" s="158">
        <f t="shared" si="144"/>
        <v>0.9610697359683571</v>
      </c>
      <c r="BP902" s="159">
        <f t="shared" si="145"/>
        <v>3.4912026009092934E-4</v>
      </c>
      <c r="BQ902" s="160" t="str">
        <f t="shared" si="146"/>
        <v/>
      </c>
      <c r="BR902" s="160" t="str">
        <f t="shared" si="142"/>
        <v/>
      </c>
    </row>
    <row r="903" spans="11:70" ht="20.100000000000001" customHeight="1" x14ac:dyDescent="0.25">
      <c r="K903" s="134">
        <v>334</v>
      </c>
      <c r="L903" s="130">
        <f t="shared" si="147"/>
        <v>-252.66132381034276</v>
      </c>
      <c r="M903" s="149">
        <f t="shared" si="148"/>
        <v>1.2101358675887338E-4</v>
      </c>
      <c r="N903" s="149">
        <f t="shared" si="149"/>
        <v>3.8608781348505559E-3</v>
      </c>
      <c r="O903" s="130">
        <f t="shared" si="150"/>
        <v>1.2101358675887338E-4</v>
      </c>
      <c r="P903" s="130" t="str">
        <f t="shared" si="151"/>
        <v/>
      </c>
      <c r="Q903" s="130" t="str">
        <f t="shared" si="152"/>
        <v/>
      </c>
      <c r="R903" s="130">
        <f t="shared" si="153"/>
        <v>7.1330479218230562E-14</v>
      </c>
      <c r="S903" s="130" t="str">
        <f t="shared" si="154"/>
        <v/>
      </c>
      <c r="T903" s="130" t="str">
        <f t="shared" si="155"/>
        <v/>
      </c>
      <c r="X903" s="134"/>
      <c r="Z903" s="149"/>
      <c r="AA903" s="149"/>
      <c r="AE903" s="151"/>
      <c r="AF903" s="150"/>
      <c r="AK903" s="134">
        <v>334</v>
      </c>
      <c r="AL903" s="130">
        <f t="shared" si="156"/>
        <v>-2.6639999999999997</v>
      </c>
      <c r="AM903" s="149">
        <f t="shared" si="157"/>
        <v>1.1477272158233767E-2</v>
      </c>
      <c r="AN903" s="149">
        <f t="shared" si="158"/>
        <v>3.8608781348505603E-3</v>
      </c>
      <c r="AO903" s="130">
        <f t="shared" si="163"/>
        <v>1.1477272158233767E-2</v>
      </c>
      <c r="AP903" s="130" t="str">
        <f t="shared" si="164"/>
        <v/>
      </c>
      <c r="AQ903" s="130" t="str">
        <f t="shared" si="159"/>
        <v/>
      </c>
      <c r="AR903" s="150">
        <f t="shared" si="160"/>
        <v>0</v>
      </c>
      <c r="AS903" s="150" t="str">
        <f t="shared" si="161"/>
        <v/>
      </c>
      <c r="AT903" s="150" t="str">
        <f t="shared" si="162"/>
        <v/>
      </c>
      <c r="AU903" s="150"/>
      <c r="AV903" s="150"/>
      <c r="AW903" s="150"/>
      <c r="AX903" s="150"/>
      <c r="AY903" s="150"/>
      <c r="AZ903" s="150"/>
      <c r="BA903" s="150"/>
      <c r="BB903" s="131"/>
      <c r="BC903" s="132"/>
      <c r="BD903" s="131"/>
      <c r="BE903" s="153"/>
      <c r="BF903" s="154"/>
      <c r="BG903" s="155"/>
      <c r="BH903" s="155"/>
      <c r="BI903" s="156"/>
      <c r="BJ903" s="156"/>
      <c r="BK903" s="133"/>
      <c r="BM903" s="134">
        <v>311</v>
      </c>
      <c r="BN903" s="157">
        <f t="shared" si="143"/>
        <v>1.9839999999999915</v>
      </c>
      <c r="BO903" s="158">
        <f t="shared" si="144"/>
        <v>0.96072061570826617</v>
      </c>
      <c r="BP903" s="159">
        <f t="shared" si="145"/>
        <v>3.5082269984698655E-4</v>
      </c>
      <c r="BQ903" s="160" t="str">
        <f t="shared" si="146"/>
        <v/>
      </c>
      <c r="BR903" s="160" t="str">
        <f t="shared" si="142"/>
        <v/>
      </c>
    </row>
    <row r="904" spans="11:70" ht="20.100000000000001" customHeight="1" x14ac:dyDescent="0.25">
      <c r="K904" s="134">
        <v>335</v>
      </c>
      <c r="L904" s="130">
        <f t="shared" si="147"/>
        <v>-252.28195245327015</v>
      </c>
      <c r="M904" s="149">
        <f t="shared" si="148"/>
        <v>1.2230902409939262E-4</v>
      </c>
      <c r="N904" s="149">
        <f t="shared" si="149"/>
        <v>3.9070325748527812E-3</v>
      </c>
      <c r="O904" s="130">
        <f t="shared" si="150"/>
        <v>1.2230902409939262E-4</v>
      </c>
      <c r="P904" s="130" t="str">
        <f t="shared" si="151"/>
        <v/>
      </c>
      <c r="Q904" s="130" t="str">
        <f t="shared" si="152"/>
        <v/>
      </c>
      <c r="R904" s="130">
        <f t="shared" si="153"/>
        <v>7.3367920373695644E-14</v>
      </c>
      <c r="S904" s="130" t="str">
        <f t="shared" si="154"/>
        <v/>
      </c>
      <c r="T904" s="130" t="str">
        <f t="shared" si="155"/>
        <v/>
      </c>
      <c r="X904" s="134"/>
      <c r="Z904" s="149"/>
      <c r="AA904" s="149"/>
      <c r="AE904" s="151"/>
      <c r="AF904" s="150"/>
      <c r="AK904" s="134">
        <v>335</v>
      </c>
      <c r="AL904" s="130">
        <f t="shared" si="156"/>
        <v>-2.66</v>
      </c>
      <c r="AM904" s="149">
        <f t="shared" si="157"/>
        <v>1.1600135113702561E-2</v>
      </c>
      <c r="AN904" s="149">
        <f t="shared" si="158"/>
        <v>3.9070325748527717E-3</v>
      </c>
      <c r="AO904" s="130">
        <f t="shared" si="163"/>
        <v>1.1600135113702561E-2</v>
      </c>
      <c r="AP904" s="130" t="str">
        <f t="shared" si="164"/>
        <v/>
      </c>
      <c r="AQ904" s="130" t="str">
        <f t="shared" si="159"/>
        <v/>
      </c>
      <c r="AR904" s="150">
        <f t="shared" si="160"/>
        <v>0</v>
      </c>
      <c r="AS904" s="150" t="str">
        <f t="shared" si="161"/>
        <v/>
      </c>
      <c r="AT904" s="150" t="str">
        <f t="shared" si="162"/>
        <v/>
      </c>
      <c r="AU904" s="150"/>
      <c r="AV904" s="150"/>
      <c r="AW904" s="150"/>
      <c r="AX904" s="150"/>
      <c r="AY904" s="150"/>
      <c r="AZ904" s="150"/>
      <c r="BA904" s="150"/>
      <c r="BB904" s="131"/>
      <c r="BC904" s="132"/>
      <c r="BD904" s="131"/>
      <c r="BE904" s="153"/>
      <c r="BF904" s="154"/>
      <c r="BG904" s="155"/>
      <c r="BH904" s="155"/>
      <c r="BI904" s="156"/>
      <c r="BJ904" s="156"/>
      <c r="BK904" s="133"/>
      <c r="BM904" s="134">
        <v>312</v>
      </c>
      <c r="BN904" s="157">
        <f t="shared" si="143"/>
        <v>1.9903999999999915</v>
      </c>
      <c r="BO904" s="158">
        <f t="shared" si="144"/>
        <v>0.96036979300841918</v>
      </c>
      <c r="BP904" s="159">
        <f t="shared" si="145"/>
        <v>3.5252429992804757E-4</v>
      </c>
      <c r="BQ904" s="160" t="str">
        <f t="shared" si="146"/>
        <v/>
      </c>
      <c r="BR904" s="160" t="str">
        <f t="shared" si="142"/>
        <v/>
      </c>
    </row>
    <row r="905" spans="11:70" ht="20.100000000000001" customHeight="1" x14ac:dyDescent="0.25">
      <c r="K905" s="134">
        <v>336</v>
      </c>
      <c r="L905" s="130">
        <f t="shared" si="147"/>
        <v>-251.90258109619759</v>
      </c>
      <c r="M905" s="149">
        <f t="shared" si="148"/>
        <v>1.236163510789061E-4</v>
      </c>
      <c r="N905" s="149">
        <f t="shared" si="149"/>
        <v>3.9536807192882698E-3</v>
      </c>
      <c r="O905" s="130">
        <f t="shared" si="150"/>
        <v>1.236163510789061E-4</v>
      </c>
      <c r="P905" s="130" t="str">
        <f t="shared" si="151"/>
        <v/>
      </c>
      <c r="Q905" s="130" t="str">
        <f t="shared" si="152"/>
        <v/>
      </c>
      <c r="R905" s="130">
        <f t="shared" si="153"/>
        <v>7.546235037274716E-14</v>
      </c>
      <c r="S905" s="130" t="str">
        <f t="shared" si="154"/>
        <v/>
      </c>
      <c r="T905" s="130" t="str">
        <f t="shared" si="155"/>
        <v/>
      </c>
      <c r="X905" s="134"/>
      <c r="Z905" s="149"/>
      <c r="AA905" s="149"/>
      <c r="AE905" s="151"/>
      <c r="AF905" s="150"/>
      <c r="AK905" s="134">
        <v>336</v>
      </c>
      <c r="AL905" s="130">
        <f t="shared" si="156"/>
        <v>-2.6559999999999997</v>
      </c>
      <c r="AM905" s="149">
        <f t="shared" si="157"/>
        <v>1.1724125716291499E-2</v>
      </c>
      <c r="AN905" s="149">
        <f t="shared" si="158"/>
        <v>3.9536807192882741E-3</v>
      </c>
      <c r="AO905" s="130">
        <f t="shared" si="163"/>
        <v>1.1724125716291499E-2</v>
      </c>
      <c r="AP905" s="130" t="str">
        <f t="shared" si="164"/>
        <v/>
      </c>
      <c r="AQ905" s="130" t="str">
        <f t="shared" si="159"/>
        <v/>
      </c>
      <c r="AR905" s="150">
        <f t="shared" si="160"/>
        <v>0</v>
      </c>
      <c r="AS905" s="150" t="str">
        <f t="shared" si="161"/>
        <v/>
      </c>
      <c r="AT905" s="150" t="str">
        <f t="shared" si="162"/>
        <v/>
      </c>
      <c r="AU905" s="150"/>
      <c r="AV905" s="150"/>
      <c r="AW905" s="150"/>
      <c r="AX905" s="150"/>
      <c r="AY905" s="150"/>
      <c r="AZ905" s="150"/>
      <c r="BA905" s="150"/>
      <c r="BB905" s="131"/>
      <c r="BC905" s="132"/>
      <c r="BD905" s="131"/>
      <c r="BE905" s="153"/>
      <c r="BF905" s="154"/>
      <c r="BG905" s="155"/>
      <c r="BH905" s="155"/>
      <c r="BI905" s="156"/>
      <c r="BJ905" s="156"/>
      <c r="BK905" s="133"/>
      <c r="BM905" s="134">
        <v>313</v>
      </c>
      <c r="BN905" s="157">
        <f t="shared" si="143"/>
        <v>1.9967999999999915</v>
      </c>
      <c r="BO905" s="158">
        <f t="shared" si="144"/>
        <v>0.96001726870849113</v>
      </c>
      <c r="BP905" s="159">
        <f t="shared" si="145"/>
        <v>3.542250266816982E-4</v>
      </c>
      <c r="BQ905" s="160" t="str">
        <f t="shared" si="146"/>
        <v/>
      </c>
      <c r="BR905" s="160" t="str">
        <f t="shared" si="142"/>
        <v/>
      </c>
    </row>
    <row r="906" spans="11:70" ht="20.100000000000001" customHeight="1" x14ac:dyDescent="0.25">
      <c r="K906" s="134">
        <v>337</v>
      </c>
      <c r="L906" s="130">
        <f t="shared" si="147"/>
        <v>-251.52320973912498</v>
      </c>
      <c r="M906" s="149">
        <f t="shared" si="148"/>
        <v>1.2493565272473766E-4</v>
      </c>
      <c r="N906" s="149">
        <f t="shared" si="149"/>
        <v>4.0008270948635218E-3</v>
      </c>
      <c r="O906" s="130">
        <f t="shared" si="150"/>
        <v>1.2493565272473766E-4</v>
      </c>
      <c r="P906" s="130" t="str">
        <f t="shared" si="151"/>
        <v/>
      </c>
      <c r="Q906" s="130" t="str">
        <f t="shared" si="152"/>
        <v/>
      </c>
      <c r="R906" s="130">
        <f t="shared" si="153"/>
        <v>7.7615328094928817E-14</v>
      </c>
      <c r="S906" s="130" t="str">
        <f t="shared" si="154"/>
        <v/>
      </c>
      <c r="T906" s="130" t="str">
        <f t="shared" si="155"/>
        <v/>
      </c>
      <c r="X906" s="134"/>
      <c r="Z906" s="149"/>
      <c r="AA906" s="149"/>
      <c r="AE906" s="151"/>
      <c r="AF906" s="150"/>
      <c r="AK906" s="134">
        <v>337</v>
      </c>
      <c r="AL906" s="130">
        <f t="shared" si="156"/>
        <v>-2.6520000000000001</v>
      </c>
      <c r="AM906" s="149">
        <f t="shared" si="157"/>
        <v>1.1849252030233286E-2</v>
      </c>
      <c r="AN906" s="149">
        <f t="shared" si="158"/>
        <v>4.0008270948635218E-3</v>
      </c>
      <c r="AO906" s="130">
        <f t="shared" si="163"/>
        <v>1.1849252030233286E-2</v>
      </c>
      <c r="AP906" s="130" t="str">
        <f t="shared" si="164"/>
        <v/>
      </c>
      <c r="AQ906" s="130" t="str">
        <f t="shared" si="159"/>
        <v/>
      </c>
      <c r="AR906" s="150">
        <f t="shared" si="160"/>
        <v>0</v>
      </c>
      <c r="AS906" s="150" t="str">
        <f t="shared" si="161"/>
        <v/>
      </c>
      <c r="AT906" s="150" t="str">
        <f t="shared" si="162"/>
        <v/>
      </c>
      <c r="AU906" s="150"/>
      <c r="AV906" s="150"/>
      <c r="AW906" s="150"/>
      <c r="AX906" s="150"/>
      <c r="AY906" s="150"/>
      <c r="AZ906" s="150"/>
      <c r="BA906" s="150"/>
      <c r="BB906" s="131"/>
      <c r="BC906" s="132"/>
      <c r="BD906" s="131"/>
      <c r="BE906" s="153"/>
      <c r="BF906" s="154"/>
      <c r="BG906" s="155"/>
      <c r="BH906" s="155"/>
      <c r="BI906" s="156"/>
      <c r="BJ906" s="156"/>
      <c r="BK906" s="133"/>
      <c r="BM906" s="134">
        <v>314</v>
      </c>
      <c r="BN906" s="157">
        <f t="shared" si="143"/>
        <v>2.0031999999999917</v>
      </c>
      <c r="BO906" s="158">
        <f t="shared" si="144"/>
        <v>0.95966304368180944</v>
      </c>
      <c r="BP906" s="159">
        <f t="shared" si="145"/>
        <v>3.559248466424858E-4</v>
      </c>
      <c r="BQ906" s="160" t="str">
        <f t="shared" si="146"/>
        <v/>
      </c>
      <c r="BR906" s="160" t="str">
        <f t="shared" si="142"/>
        <v/>
      </c>
    </row>
    <row r="907" spans="11:70" ht="20.100000000000001" customHeight="1" x14ac:dyDescent="0.25">
      <c r="K907" s="134">
        <v>338</v>
      </c>
      <c r="L907" s="130">
        <f t="shared" si="147"/>
        <v>-251.14383838205239</v>
      </c>
      <c r="M907" s="149">
        <f t="shared" si="148"/>
        <v>1.2626701439450995E-4</v>
      </c>
      <c r="N907" s="149">
        <f t="shared" si="149"/>
        <v>4.0484762606046347E-3</v>
      </c>
      <c r="O907" s="130">
        <f t="shared" si="150"/>
        <v>1.2626701439450995E-4</v>
      </c>
      <c r="P907" s="130" t="str">
        <f t="shared" si="151"/>
        <v/>
      </c>
      <c r="Q907" s="130" t="str">
        <f t="shared" si="152"/>
        <v/>
      </c>
      <c r="R907" s="130">
        <f t="shared" si="153"/>
        <v>7.9828454057847183E-14</v>
      </c>
      <c r="S907" s="130" t="str">
        <f t="shared" si="154"/>
        <v/>
      </c>
      <c r="T907" s="130" t="str">
        <f t="shared" si="155"/>
        <v/>
      </c>
      <c r="X907" s="134"/>
      <c r="Z907" s="149"/>
      <c r="AA907" s="149"/>
      <c r="AE907" s="151"/>
      <c r="AF907" s="150"/>
      <c r="AK907" s="134">
        <v>338</v>
      </c>
      <c r="AL907" s="130">
        <f t="shared" si="156"/>
        <v>-2.6479999999999997</v>
      </c>
      <c r="AM907" s="149">
        <f t="shared" si="157"/>
        <v>1.197552215108728E-2</v>
      </c>
      <c r="AN907" s="149">
        <f t="shared" si="158"/>
        <v>4.0484762606046434E-3</v>
      </c>
      <c r="AO907" s="130">
        <f t="shared" si="163"/>
        <v>1.197552215108728E-2</v>
      </c>
      <c r="AP907" s="130" t="str">
        <f t="shared" si="164"/>
        <v/>
      </c>
      <c r="AQ907" s="130" t="str">
        <f t="shared" si="159"/>
        <v/>
      </c>
      <c r="AR907" s="150">
        <f t="shared" si="160"/>
        <v>0</v>
      </c>
      <c r="AS907" s="150" t="str">
        <f t="shared" si="161"/>
        <v/>
      </c>
      <c r="AT907" s="150" t="str">
        <f t="shared" si="162"/>
        <v/>
      </c>
      <c r="AU907" s="150"/>
      <c r="AV907" s="150"/>
      <c r="AW907" s="150"/>
      <c r="AX907" s="150"/>
      <c r="AY907" s="150"/>
      <c r="AZ907" s="150"/>
      <c r="BA907" s="150"/>
      <c r="BB907" s="131"/>
      <c r="BC907" s="132"/>
      <c r="BD907" s="131"/>
      <c r="BE907" s="153"/>
      <c r="BF907" s="154"/>
      <c r="BG907" s="155"/>
      <c r="BH907" s="155"/>
      <c r="BI907" s="156"/>
      <c r="BJ907" s="156"/>
      <c r="BK907" s="133"/>
      <c r="BM907" s="134">
        <v>315</v>
      </c>
      <c r="BN907" s="157">
        <f t="shared" si="143"/>
        <v>2.0095999999999918</v>
      </c>
      <c r="BO907" s="158">
        <f t="shared" si="144"/>
        <v>0.95930711883516695</v>
      </c>
      <c r="BP907" s="159">
        <f t="shared" si="145"/>
        <v>3.5762372653391772E-4</v>
      </c>
      <c r="BQ907" s="160" t="str">
        <f t="shared" si="146"/>
        <v/>
      </c>
      <c r="BR907" s="160" t="str">
        <f t="shared" si="142"/>
        <v/>
      </c>
    </row>
    <row r="908" spans="11:70" ht="20.100000000000001" customHeight="1" x14ac:dyDescent="0.25">
      <c r="K908" s="134">
        <v>339</v>
      </c>
      <c r="L908" s="130">
        <f t="shared" si="147"/>
        <v>-250.76446702497981</v>
      </c>
      <c r="M908" s="149">
        <f t="shared" si="148"/>
        <v>1.2761052177417839E-4</v>
      </c>
      <c r="N908" s="149">
        <f t="shared" si="149"/>
        <v>4.0966328079823245E-3</v>
      </c>
      <c r="O908" s="130">
        <f t="shared" si="150"/>
        <v>1.2761052177417839E-4</v>
      </c>
      <c r="P908" s="130" t="str">
        <f t="shared" si="151"/>
        <v/>
      </c>
      <c r="Q908" s="130" t="str">
        <f t="shared" si="152"/>
        <v/>
      </c>
      <c r="R908" s="130">
        <f t="shared" si="153"/>
        <v>8.2103371501236505E-14</v>
      </c>
      <c r="S908" s="130" t="str">
        <f t="shared" si="154"/>
        <v/>
      </c>
      <c r="T908" s="130" t="str">
        <f t="shared" si="155"/>
        <v/>
      </c>
      <c r="X908" s="134"/>
      <c r="Z908" s="149"/>
      <c r="AA908" s="149"/>
      <c r="AE908" s="151"/>
      <c r="AF908" s="150"/>
      <c r="AK908" s="134">
        <v>339</v>
      </c>
      <c r="AL908" s="130">
        <f t="shared" si="156"/>
        <v>-2.6440000000000001</v>
      </c>
      <c r="AM908" s="149">
        <f t="shared" si="157"/>
        <v>1.2102944205552734E-2</v>
      </c>
      <c r="AN908" s="149">
        <f t="shared" si="158"/>
        <v>4.0966328079823245E-3</v>
      </c>
      <c r="AO908" s="130">
        <f t="shared" si="163"/>
        <v>1.2102944205552734E-2</v>
      </c>
      <c r="AP908" s="130" t="str">
        <f t="shared" si="164"/>
        <v/>
      </c>
      <c r="AQ908" s="130" t="str">
        <f t="shared" si="159"/>
        <v/>
      </c>
      <c r="AR908" s="150">
        <f t="shared" si="160"/>
        <v>0</v>
      </c>
      <c r="AS908" s="150" t="str">
        <f t="shared" si="161"/>
        <v/>
      </c>
      <c r="AT908" s="150" t="str">
        <f t="shared" si="162"/>
        <v/>
      </c>
      <c r="AU908" s="150"/>
      <c r="AV908" s="150"/>
      <c r="AW908" s="150"/>
      <c r="AX908" s="150"/>
      <c r="AY908" s="150"/>
      <c r="AZ908" s="150"/>
      <c r="BA908" s="150"/>
      <c r="BB908" s="131"/>
      <c r="BC908" s="132"/>
      <c r="BD908" s="131"/>
      <c r="BE908" s="153"/>
      <c r="BF908" s="154"/>
      <c r="BG908" s="155"/>
      <c r="BH908" s="155"/>
      <c r="BI908" s="156"/>
      <c r="BJ908" s="156"/>
      <c r="BK908" s="133"/>
      <c r="BM908" s="134">
        <v>316</v>
      </c>
      <c r="BN908" s="157">
        <f t="shared" si="143"/>
        <v>2.015999999999992</v>
      </c>
      <c r="BO908" s="158">
        <f t="shared" si="144"/>
        <v>0.95894949510863303</v>
      </c>
      <c r="BP908" s="159">
        <f t="shared" si="145"/>
        <v>3.5932163326668487E-4</v>
      </c>
      <c r="BQ908" s="160" t="str">
        <f t="shared" si="146"/>
        <v/>
      </c>
      <c r="BR908" s="160" t="str">
        <f t="shared" si="142"/>
        <v/>
      </c>
    </row>
    <row r="909" spans="11:70" ht="20.100000000000001" customHeight="1" x14ac:dyDescent="0.25">
      <c r="K909" s="134">
        <v>340</v>
      </c>
      <c r="L909" s="130">
        <f t="shared" si="147"/>
        <v>-250.38509566790722</v>
      </c>
      <c r="M909" s="149">
        <f t="shared" si="148"/>
        <v>1.2896626087601718E-4</v>
      </c>
      <c r="N909" s="149">
        <f t="shared" si="149"/>
        <v>4.1453013610360367E-3</v>
      </c>
      <c r="O909" s="130">
        <f t="shared" si="150"/>
        <v>1.2896626087601718E-4</v>
      </c>
      <c r="P909" s="130" t="str">
        <f t="shared" si="151"/>
        <v/>
      </c>
      <c r="Q909" s="130" t="str">
        <f t="shared" si="152"/>
        <v/>
      </c>
      <c r="R909" s="130">
        <f t="shared" si="153"/>
        <v>8.4441767498470498E-14</v>
      </c>
      <c r="S909" s="130" t="str">
        <f t="shared" si="154"/>
        <v/>
      </c>
      <c r="T909" s="130" t="str">
        <f t="shared" si="155"/>
        <v/>
      </c>
      <c r="X909" s="134"/>
      <c r="Z909" s="149"/>
      <c r="AA909" s="149"/>
      <c r="AE909" s="151"/>
      <c r="AF909" s="150"/>
      <c r="AK909" s="134">
        <v>340</v>
      </c>
      <c r="AL909" s="130">
        <f t="shared" si="156"/>
        <v>-2.6399999999999997</v>
      </c>
      <c r="AM909" s="149">
        <f t="shared" si="157"/>
        <v>1.2231526351277987E-2</v>
      </c>
      <c r="AN909" s="149">
        <f t="shared" si="158"/>
        <v>4.1453013610360436E-3</v>
      </c>
      <c r="AO909" s="130">
        <f t="shared" si="163"/>
        <v>1.2231526351277987E-2</v>
      </c>
      <c r="AP909" s="130" t="str">
        <f t="shared" si="164"/>
        <v/>
      </c>
      <c r="AQ909" s="130" t="str">
        <f t="shared" si="159"/>
        <v/>
      </c>
      <c r="AR909" s="150">
        <f t="shared" si="160"/>
        <v>0</v>
      </c>
      <c r="AS909" s="150" t="str">
        <f t="shared" si="161"/>
        <v/>
      </c>
      <c r="AT909" s="150" t="str">
        <f t="shared" si="162"/>
        <v/>
      </c>
      <c r="AU909" s="150"/>
      <c r="AV909" s="150"/>
      <c r="AW909" s="150"/>
      <c r="AX909" s="150"/>
      <c r="AY909" s="150"/>
      <c r="AZ909" s="150"/>
      <c r="BA909" s="150"/>
      <c r="BB909" s="131"/>
      <c r="BC909" s="132"/>
      <c r="BD909" s="131"/>
      <c r="BE909" s="153"/>
      <c r="BF909" s="154"/>
      <c r="BG909" s="155"/>
      <c r="BH909" s="155"/>
      <c r="BI909" s="156"/>
      <c r="BJ909" s="156"/>
      <c r="BK909" s="133"/>
      <c r="BM909" s="134">
        <v>317</v>
      </c>
      <c r="BN909" s="157">
        <f t="shared" si="143"/>
        <v>2.0223999999999922</v>
      </c>
      <c r="BO909" s="158">
        <f t="shared" si="144"/>
        <v>0.95859017347536635</v>
      </c>
      <c r="BP909" s="159">
        <f t="shared" si="145"/>
        <v>3.6101853393977201E-4</v>
      </c>
      <c r="BQ909" s="160" t="str">
        <f t="shared" si="146"/>
        <v/>
      </c>
      <c r="BR909" s="160" t="str">
        <f t="shared" si="142"/>
        <v/>
      </c>
    </row>
    <row r="910" spans="11:70" ht="20.100000000000001" customHeight="1" x14ac:dyDescent="0.25">
      <c r="K910" s="134">
        <v>341</v>
      </c>
      <c r="L910" s="130">
        <f t="shared" si="147"/>
        <v>-250.00572431083464</v>
      </c>
      <c r="M910" s="149">
        <f t="shared" si="148"/>
        <v>1.3033431803655685E-4</v>
      </c>
      <c r="N910" s="149">
        <f t="shared" si="149"/>
        <v>4.1944865764974035E-3</v>
      </c>
      <c r="O910" s="130">
        <f t="shared" si="150"/>
        <v>1.3033431803655685E-4</v>
      </c>
      <c r="P910" s="130" t="str">
        <f t="shared" si="151"/>
        <v/>
      </c>
      <c r="Q910" s="130" t="str">
        <f t="shared" si="152"/>
        <v/>
      </c>
      <c r="R910" s="130">
        <f t="shared" si="153"/>
        <v>8.6845374096208545E-14</v>
      </c>
      <c r="S910" s="130" t="str">
        <f t="shared" si="154"/>
        <v/>
      </c>
      <c r="T910" s="130" t="str">
        <f t="shared" si="155"/>
        <v/>
      </c>
      <c r="X910" s="134"/>
      <c r="Z910" s="149"/>
      <c r="AA910" s="149"/>
      <c r="AE910" s="151"/>
      <c r="AF910" s="150"/>
      <c r="AK910" s="134">
        <v>341</v>
      </c>
      <c r="AL910" s="130">
        <f t="shared" si="156"/>
        <v>-2.6360000000000001</v>
      </c>
      <c r="AM910" s="149">
        <f t="shared" si="157"/>
        <v>1.2361276776664673E-2</v>
      </c>
      <c r="AN910" s="149">
        <f t="shared" si="158"/>
        <v>4.1944865764974035E-3</v>
      </c>
      <c r="AO910" s="130">
        <f t="shared" si="163"/>
        <v>1.2361276776664673E-2</v>
      </c>
      <c r="AP910" s="130" t="str">
        <f t="shared" si="164"/>
        <v/>
      </c>
      <c r="AQ910" s="130" t="str">
        <f t="shared" si="159"/>
        <v/>
      </c>
      <c r="AR910" s="150">
        <f t="shared" si="160"/>
        <v>0</v>
      </c>
      <c r="AS910" s="150" t="str">
        <f t="shared" si="161"/>
        <v/>
      </c>
      <c r="AT910" s="150" t="str">
        <f t="shared" si="162"/>
        <v/>
      </c>
      <c r="AU910" s="150"/>
      <c r="AV910" s="150"/>
      <c r="AW910" s="150"/>
      <c r="AX910" s="150"/>
      <c r="AY910" s="150"/>
      <c r="AZ910" s="150"/>
      <c r="BA910" s="150"/>
      <c r="BB910" s="131"/>
      <c r="BC910" s="132"/>
      <c r="BD910" s="131"/>
      <c r="BE910" s="153"/>
      <c r="BF910" s="154"/>
      <c r="BG910" s="155"/>
      <c r="BH910" s="155"/>
      <c r="BI910" s="156"/>
      <c r="BJ910" s="156"/>
      <c r="BK910" s="133"/>
      <c r="BM910" s="134">
        <v>318</v>
      </c>
      <c r="BN910" s="157">
        <f t="shared" si="143"/>
        <v>2.0287999999999924</v>
      </c>
      <c r="BO910" s="158">
        <f t="shared" si="144"/>
        <v>0.95822915494142658</v>
      </c>
      <c r="BP910" s="159">
        <f t="shared" si="145"/>
        <v>3.6271439583979159E-4</v>
      </c>
      <c r="BQ910" s="160" t="str">
        <f t="shared" si="146"/>
        <v/>
      </c>
      <c r="BR910" s="160" t="str">
        <f t="shared" si="142"/>
        <v/>
      </c>
    </row>
    <row r="911" spans="11:70" ht="20.100000000000001" customHeight="1" x14ac:dyDescent="0.25">
      <c r="K911" s="134">
        <v>342</v>
      </c>
      <c r="L911" s="130">
        <f t="shared" si="147"/>
        <v>-249.62635295376205</v>
      </c>
      <c r="M911" s="149">
        <f t="shared" si="148"/>
        <v>1.3171477991447486E-4</v>
      </c>
      <c r="N911" s="149">
        <f t="shared" si="149"/>
        <v>4.2441931439128281E-3</v>
      </c>
      <c r="O911" s="130">
        <f t="shared" si="150"/>
        <v>1.3171477991447486E-4</v>
      </c>
      <c r="P911" s="130" t="str">
        <f t="shared" si="151"/>
        <v/>
      </c>
      <c r="Q911" s="130" t="str">
        <f t="shared" si="152"/>
        <v/>
      </c>
      <c r="R911" s="130">
        <f t="shared" si="153"/>
        <v>8.9315969482856211E-14</v>
      </c>
      <c r="S911" s="130" t="str">
        <f t="shared" si="154"/>
        <v/>
      </c>
      <c r="T911" s="130" t="str">
        <f t="shared" si="155"/>
        <v/>
      </c>
      <c r="X911" s="134"/>
      <c r="Z911" s="149"/>
      <c r="AA911" s="149"/>
      <c r="AE911" s="151"/>
      <c r="AF911" s="150"/>
      <c r="AK911" s="134">
        <v>342</v>
      </c>
      <c r="AL911" s="130">
        <f t="shared" si="156"/>
        <v>-2.6319999999999997</v>
      </c>
      <c r="AM911" s="149">
        <f t="shared" si="157"/>
        <v>1.2492203700667864E-2</v>
      </c>
      <c r="AN911" s="149">
        <f t="shared" si="158"/>
        <v>4.244193143912835E-3</v>
      </c>
      <c r="AO911" s="130">
        <f t="shared" si="163"/>
        <v>1.2492203700667864E-2</v>
      </c>
      <c r="AP911" s="130" t="str">
        <f t="shared" si="164"/>
        <v/>
      </c>
      <c r="AQ911" s="130" t="str">
        <f t="shared" si="159"/>
        <v/>
      </c>
      <c r="AR911" s="150">
        <f t="shared" si="160"/>
        <v>0</v>
      </c>
      <c r="AS911" s="150" t="str">
        <f t="shared" si="161"/>
        <v/>
      </c>
      <c r="AT911" s="150" t="str">
        <f t="shared" si="162"/>
        <v/>
      </c>
      <c r="AU911" s="150"/>
      <c r="AV911" s="150"/>
      <c r="AW911" s="150"/>
      <c r="AX911" s="150"/>
      <c r="AY911" s="150"/>
      <c r="AZ911" s="150"/>
      <c r="BA911" s="150"/>
      <c r="BB911" s="131"/>
      <c r="BC911" s="132"/>
      <c r="BD911" s="131"/>
      <c r="BE911" s="153"/>
      <c r="BF911" s="154"/>
      <c r="BG911" s="155"/>
      <c r="BH911" s="155"/>
      <c r="BI911" s="156"/>
      <c r="BJ911" s="156"/>
      <c r="BK911" s="133"/>
      <c r="BM911" s="134">
        <v>319</v>
      </c>
      <c r="BN911" s="157">
        <f t="shared" si="143"/>
        <v>2.0351999999999926</v>
      </c>
      <c r="BO911" s="158">
        <f t="shared" si="144"/>
        <v>0.95786644054558678</v>
      </c>
      <c r="BP911" s="159">
        <f t="shared" si="145"/>
        <v>3.6440918643987352E-4</v>
      </c>
      <c r="BQ911" s="160" t="str">
        <f t="shared" si="146"/>
        <v/>
      </c>
      <c r="BR911" s="160" t="str">
        <f t="shared" si="142"/>
        <v/>
      </c>
    </row>
    <row r="912" spans="11:70" ht="20.100000000000001" customHeight="1" x14ac:dyDescent="0.25">
      <c r="K912" s="134">
        <v>343</v>
      </c>
      <c r="L912" s="130">
        <f t="shared" si="147"/>
        <v>-249.24698159668947</v>
      </c>
      <c r="M912" s="149">
        <f t="shared" si="148"/>
        <v>1.3310773348843702E-4</v>
      </c>
      <c r="N912" s="149">
        <f t="shared" si="149"/>
        <v>4.2944257857653002E-3</v>
      </c>
      <c r="O912" s="130">
        <f t="shared" si="150"/>
        <v>1.3310773348843702E-4</v>
      </c>
      <c r="P912" s="130" t="str">
        <f t="shared" si="151"/>
        <v/>
      </c>
      <c r="Q912" s="130" t="str">
        <f t="shared" si="152"/>
        <v/>
      </c>
      <c r="R912" s="130">
        <f t="shared" si="153"/>
        <v>9.1855379186550273E-14</v>
      </c>
      <c r="S912" s="130" t="str">
        <f t="shared" si="154"/>
        <v/>
      </c>
      <c r="T912" s="130" t="str">
        <f t="shared" si="155"/>
        <v/>
      </c>
      <c r="X912" s="134"/>
      <c r="Z912" s="149"/>
      <c r="AA912" s="149"/>
      <c r="AE912" s="151"/>
      <c r="AF912" s="150"/>
      <c r="AK912" s="134">
        <v>343</v>
      </c>
      <c r="AL912" s="130">
        <f t="shared" si="156"/>
        <v>-2.6280000000000001</v>
      </c>
      <c r="AM912" s="149">
        <f t="shared" si="157"/>
        <v>1.2624315372591137E-2</v>
      </c>
      <c r="AN912" s="149">
        <f t="shared" si="158"/>
        <v>4.2944257857653002E-3</v>
      </c>
      <c r="AO912" s="130">
        <f t="shared" si="163"/>
        <v>1.2624315372591137E-2</v>
      </c>
      <c r="AP912" s="130" t="str">
        <f t="shared" si="164"/>
        <v/>
      </c>
      <c r="AQ912" s="130" t="str">
        <f t="shared" si="159"/>
        <v/>
      </c>
      <c r="AR912" s="150">
        <f t="shared" si="160"/>
        <v>0</v>
      </c>
      <c r="AS912" s="150" t="str">
        <f t="shared" si="161"/>
        <v/>
      </c>
      <c r="AT912" s="150" t="str">
        <f t="shared" si="162"/>
        <v/>
      </c>
      <c r="AU912" s="150"/>
      <c r="AV912" s="150"/>
      <c r="AW912" s="150"/>
      <c r="AX912" s="150"/>
      <c r="AY912" s="150"/>
      <c r="AZ912" s="150"/>
      <c r="BA912" s="150"/>
      <c r="BB912" s="131"/>
      <c r="BC912" s="132"/>
      <c r="BD912" s="131"/>
      <c r="BE912" s="153"/>
      <c r="BF912" s="154"/>
      <c r="BG912" s="155"/>
      <c r="BH912" s="155"/>
      <c r="BI912" s="156"/>
      <c r="BJ912" s="156"/>
      <c r="BK912" s="133"/>
      <c r="BM912" s="134">
        <v>320</v>
      </c>
      <c r="BN912" s="157">
        <f t="shared" si="143"/>
        <v>2.0415999999999928</v>
      </c>
      <c r="BO912" s="158">
        <f t="shared" si="144"/>
        <v>0.95750203135914691</v>
      </c>
      <c r="BP912" s="159">
        <f t="shared" si="145"/>
        <v>3.6610287340166359E-4</v>
      </c>
      <c r="BQ912" s="160" t="str">
        <f t="shared" si="146"/>
        <v/>
      </c>
      <c r="BR912" s="160" t="str">
        <f t="shared" si="142"/>
        <v/>
      </c>
    </row>
    <row r="913" spans="11:70" ht="20.100000000000001" customHeight="1" x14ac:dyDescent="0.25">
      <c r="K913" s="134">
        <v>344</v>
      </c>
      <c r="L913" s="130">
        <f t="shared" si="147"/>
        <v>-248.86761023961688</v>
      </c>
      <c r="M913" s="149">
        <f t="shared" si="148"/>
        <v>1.3451326605489134E-4</v>
      </c>
      <c r="N913" s="149">
        <f t="shared" si="149"/>
        <v>4.3451892575953749E-3</v>
      </c>
      <c r="O913" s="130">
        <f t="shared" si="150"/>
        <v>1.3451326605489134E-4</v>
      </c>
      <c r="P913" s="130" t="str">
        <f t="shared" si="151"/>
        <v/>
      </c>
      <c r="Q913" s="130" t="str">
        <f t="shared" si="152"/>
        <v/>
      </c>
      <c r="R913" s="130">
        <f t="shared" si="153"/>
        <v>9.4465477303400777E-14</v>
      </c>
      <c r="S913" s="130" t="str">
        <f t="shared" si="154"/>
        <v/>
      </c>
      <c r="T913" s="130" t="str">
        <f t="shared" si="155"/>
        <v/>
      </c>
      <c r="X913" s="134"/>
      <c r="Z913" s="149"/>
      <c r="AA913" s="149"/>
      <c r="AE913" s="151"/>
      <c r="AF913" s="150"/>
      <c r="AK913" s="134">
        <v>344</v>
      </c>
      <c r="AL913" s="130">
        <f t="shared" si="156"/>
        <v>-2.6239999999999997</v>
      </c>
      <c r="AM913" s="149">
        <f t="shared" si="157"/>
        <v>1.2757620071877524E-2</v>
      </c>
      <c r="AN913" s="149">
        <f t="shared" si="158"/>
        <v>4.3451892575953836E-3</v>
      </c>
      <c r="AO913" s="130">
        <f t="shared" si="163"/>
        <v>1.2757620071877524E-2</v>
      </c>
      <c r="AP913" s="130" t="str">
        <f t="shared" si="164"/>
        <v/>
      </c>
      <c r="AQ913" s="130" t="str">
        <f t="shared" si="159"/>
        <v/>
      </c>
      <c r="AR913" s="150">
        <f t="shared" si="160"/>
        <v>0</v>
      </c>
      <c r="AS913" s="150" t="str">
        <f t="shared" si="161"/>
        <v/>
      </c>
      <c r="AT913" s="150" t="str">
        <f t="shared" si="162"/>
        <v/>
      </c>
      <c r="AU913" s="150"/>
      <c r="AV913" s="150"/>
      <c r="AW913" s="150"/>
      <c r="AX913" s="150"/>
      <c r="AY913" s="150"/>
      <c r="AZ913" s="150"/>
      <c r="BA913" s="150"/>
      <c r="BB913" s="131"/>
      <c r="BC913" s="132"/>
      <c r="BD913" s="131"/>
      <c r="BE913" s="153"/>
      <c r="BF913" s="154"/>
      <c r="BG913" s="155"/>
      <c r="BH913" s="155"/>
      <c r="BI913" s="156"/>
      <c r="BJ913" s="156"/>
      <c r="BK913" s="133"/>
      <c r="BM913" s="134">
        <v>321</v>
      </c>
      <c r="BN913" s="157">
        <f t="shared" si="143"/>
        <v>2.0479999999999929</v>
      </c>
      <c r="BO913" s="158">
        <f t="shared" si="144"/>
        <v>0.95713592848574525</v>
      </c>
      <c r="BP913" s="159">
        <f t="shared" si="145"/>
        <v>3.6779542457321401E-4</v>
      </c>
      <c r="BQ913" s="160" t="str">
        <f t="shared" si="146"/>
        <v/>
      </c>
      <c r="BR913" s="160" t="str">
        <f t="shared" ref="BR913:BR976" si="165">IF($BO913&lt;(1-$BK$605),$BP913,"")</f>
        <v/>
      </c>
    </row>
    <row r="914" spans="11:70" ht="20.100000000000001" customHeight="1" x14ac:dyDescent="0.25">
      <c r="K914" s="134">
        <v>345</v>
      </c>
      <c r="L914" s="130">
        <f t="shared" si="147"/>
        <v>-248.48823888254429</v>
      </c>
      <c r="M914" s="149">
        <f t="shared" si="148"/>
        <v>1.3593146522581143E-4</v>
      </c>
      <c r="N914" s="149">
        <f t="shared" si="149"/>
        <v>4.3964883481213092E-3</v>
      </c>
      <c r="O914" s="130">
        <f t="shared" si="150"/>
        <v>1.3593146522581143E-4</v>
      </c>
      <c r="P914" s="130" t="str">
        <f t="shared" si="151"/>
        <v/>
      </c>
      <c r="Q914" s="130" t="str">
        <f t="shared" si="152"/>
        <v/>
      </c>
      <c r="R914" s="130">
        <f t="shared" si="153"/>
        <v>9.7148187756713876E-14</v>
      </c>
      <c r="S914" s="130" t="str">
        <f t="shared" si="154"/>
        <v/>
      </c>
      <c r="T914" s="130" t="str">
        <f t="shared" si="155"/>
        <v/>
      </c>
      <c r="X914" s="134"/>
      <c r="Z914" s="149"/>
      <c r="AA914" s="149"/>
      <c r="AE914" s="151"/>
      <c r="AF914" s="150"/>
      <c r="AK914" s="134">
        <v>345</v>
      </c>
      <c r="AL914" s="130">
        <f t="shared" si="156"/>
        <v>-2.62</v>
      </c>
      <c r="AM914" s="149">
        <f t="shared" si="157"/>
        <v>1.2892126107895304E-2</v>
      </c>
      <c r="AN914" s="149">
        <f t="shared" si="158"/>
        <v>4.3964883481213092E-3</v>
      </c>
      <c r="AO914" s="130">
        <f t="shared" si="163"/>
        <v>1.2892126107895304E-2</v>
      </c>
      <c r="AP914" s="130" t="str">
        <f t="shared" si="164"/>
        <v/>
      </c>
      <c r="AQ914" s="130" t="str">
        <f t="shared" si="159"/>
        <v/>
      </c>
      <c r="AR914" s="150">
        <f t="shared" si="160"/>
        <v>0</v>
      </c>
      <c r="AS914" s="150" t="str">
        <f t="shared" si="161"/>
        <v/>
      </c>
      <c r="AT914" s="150" t="str">
        <f t="shared" si="162"/>
        <v/>
      </c>
      <c r="AU914" s="150"/>
      <c r="AV914" s="150"/>
      <c r="AW914" s="150"/>
      <c r="AX914" s="150"/>
      <c r="AY914" s="150"/>
      <c r="AZ914" s="150"/>
      <c r="BA914" s="150"/>
      <c r="BB914" s="131"/>
      <c r="BC914" s="132"/>
      <c r="BD914" s="131"/>
      <c r="BE914" s="153"/>
      <c r="BF914" s="154"/>
      <c r="BG914" s="155"/>
      <c r="BH914" s="155"/>
      <c r="BI914" s="156"/>
      <c r="BJ914" s="156"/>
      <c r="BK914" s="133"/>
      <c r="BM914" s="134">
        <v>322</v>
      </c>
      <c r="BN914" s="157">
        <f t="shared" ref="BN914:BN977" si="166">BN913+$BQ$590</f>
        <v>2.0543999999999931</v>
      </c>
      <c r="BO914" s="158">
        <f t="shared" ref="BO914:BO977" si="167">_xlfn.CHISQ.DIST.RT(BN914,7)</f>
        <v>0.95676813306117203</v>
      </c>
      <c r="BP914" s="159">
        <f t="shared" ref="BP914:BP977" si="168">BO914-BO915</f>
        <v>3.6948680798920552E-4</v>
      </c>
      <c r="BQ914" s="160" t="str">
        <f t="shared" ref="BQ914:BQ977" si="169">IF(BO914&lt;(1-$BK$597),BP914,"")</f>
        <v/>
      </c>
      <c r="BR914" s="160" t="str">
        <f t="shared" si="165"/>
        <v/>
      </c>
    </row>
    <row r="915" spans="11:70" ht="20.100000000000001" customHeight="1" x14ac:dyDescent="0.25">
      <c r="K915" s="134">
        <v>346</v>
      </c>
      <c r="L915" s="130">
        <f t="shared" si="147"/>
        <v>-248.10886752547171</v>
      </c>
      <c r="M915" s="149">
        <f t="shared" si="148"/>
        <v>1.3736241892639241E-4</v>
      </c>
      <c r="N915" s="149">
        <f t="shared" si="149"/>
        <v>4.4483278793583077E-3</v>
      </c>
      <c r="O915" s="130">
        <f t="shared" si="150"/>
        <v>1.3736241892639241E-4</v>
      </c>
      <c r="P915" s="130" t="str">
        <f t="shared" si="151"/>
        <v/>
      </c>
      <c r="Q915" s="130" t="str">
        <f t="shared" si="152"/>
        <v/>
      </c>
      <c r="R915" s="130">
        <f t="shared" si="153"/>
        <v>9.9905485587969384E-14</v>
      </c>
      <c r="S915" s="130" t="str">
        <f t="shared" si="154"/>
        <v/>
      </c>
      <c r="T915" s="130" t="str">
        <f t="shared" si="155"/>
        <v/>
      </c>
      <c r="X915" s="134"/>
      <c r="Z915" s="149"/>
      <c r="AA915" s="149"/>
      <c r="AE915" s="151"/>
      <c r="AF915" s="150"/>
      <c r="AK915" s="134">
        <v>346</v>
      </c>
      <c r="AL915" s="130">
        <f t="shared" si="156"/>
        <v>-2.6159999999999997</v>
      </c>
      <c r="AM915" s="149">
        <f t="shared" si="157"/>
        <v>1.3027841819719681E-2</v>
      </c>
      <c r="AN915" s="149">
        <f t="shared" si="158"/>
        <v>4.4483278793583129E-3</v>
      </c>
      <c r="AO915" s="130">
        <f t="shared" si="163"/>
        <v>1.3027841819719681E-2</v>
      </c>
      <c r="AP915" s="130" t="str">
        <f t="shared" si="164"/>
        <v/>
      </c>
      <c r="AQ915" s="130" t="str">
        <f t="shared" si="159"/>
        <v/>
      </c>
      <c r="AR915" s="150">
        <f t="shared" si="160"/>
        <v>0</v>
      </c>
      <c r="AS915" s="150" t="str">
        <f t="shared" si="161"/>
        <v/>
      </c>
      <c r="AT915" s="150" t="str">
        <f t="shared" si="162"/>
        <v/>
      </c>
      <c r="AU915" s="150"/>
      <c r="AV915" s="150"/>
      <c r="AW915" s="150"/>
      <c r="AX915" s="150"/>
      <c r="AY915" s="150"/>
      <c r="AZ915" s="150"/>
      <c r="BA915" s="150"/>
      <c r="BB915" s="131"/>
      <c r="BC915" s="132"/>
      <c r="BD915" s="131"/>
      <c r="BE915" s="153"/>
      <c r="BF915" s="154"/>
      <c r="BG915" s="155"/>
      <c r="BH915" s="155"/>
      <c r="BI915" s="156"/>
      <c r="BJ915" s="156"/>
      <c r="BK915" s="133"/>
      <c r="BM915" s="134">
        <v>323</v>
      </c>
      <c r="BN915" s="157">
        <f t="shared" si="166"/>
        <v>2.0607999999999933</v>
      </c>
      <c r="BO915" s="158">
        <f t="shared" si="167"/>
        <v>0.95639864625318283</v>
      </c>
      <c r="BP915" s="159">
        <f t="shared" si="168"/>
        <v>3.7117699187150244E-4</v>
      </c>
      <c r="BQ915" s="160" t="str">
        <f t="shared" si="169"/>
        <v/>
      </c>
      <c r="BR915" s="160" t="str">
        <f t="shared" si="165"/>
        <v/>
      </c>
    </row>
    <row r="916" spans="11:70" ht="20.100000000000001" customHeight="1" x14ac:dyDescent="0.25">
      <c r="K916" s="134">
        <v>347</v>
      </c>
      <c r="L916" s="130">
        <f t="shared" si="147"/>
        <v>-247.72949616839912</v>
      </c>
      <c r="M916" s="149">
        <f t="shared" si="148"/>
        <v>1.3880621539269595E-4</v>
      </c>
      <c r="N916" s="149">
        <f t="shared" si="149"/>
        <v>4.5007127067369194E-3</v>
      </c>
      <c r="O916" s="130">
        <f t="shared" si="150"/>
        <v>1.3880621539269595E-4</v>
      </c>
      <c r="P916" s="130" t="str">
        <f t="shared" si="151"/>
        <v/>
      </c>
      <c r="Q916" s="130" t="str">
        <f t="shared" si="152"/>
        <v/>
      </c>
      <c r="R916" s="130">
        <f t="shared" si="153"/>
        <v>1.0273939828032417E-13</v>
      </c>
      <c r="S916" s="130" t="str">
        <f t="shared" si="154"/>
        <v/>
      </c>
      <c r="T916" s="130" t="str">
        <f t="shared" si="155"/>
        <v/>
      </c>
      <c r="X916" s="134"/>
      <c r="Z916" s="149"/>
      <c r="AA916" s="149"/>
      <c r="AE916" s="151"/>
      <c r="AF916" s="150"/>
      <c r="AK916" s="134">
        <v>347</v>
      </c>
      <c r="AL916" s="130">
        <f t="shared" si="156"/>
        <v>-2.6120000000000001</v>
      </c>
      <c r="AM916" s="149">
        <f t="shared" si="157"/>
        <v>1.3164775575909208E-2</v>
      </c>
      <c r="AN916" s="149">
        <f t="shared" si="158"/>
        <v>4.5007127067369194E-3</v>
      </c>
      <c r="AO916" s="130">
        <f t="shared" si="163"/>
        <v>1.3164775575909208E-2</v>
      </c>
      <c r="AP916" s="130" t="str">
        <f t="shared" si="164"/>
        <v/>
      </c>
      <c r="AQ916" s="130" t="str">
        <f t="shared" si="159"/>
        <v/>
      </c>
      <c r="AR916" s="150">
        <f t="shared" si="160"/>
        <v>0</v>
      </c>
      <c r="AS916" s="150" t="str">
        <f t="shared" si="161"/>
        <v/>
      </c>
      <c r="AT916" s="150" t="str">
        <f t="shared" si="162"/>
        <v/>
      </c>
      <c r="AU916" s="150"/>
      <c r="AV916" s="150"/>
      <c r="AW916" s="150"/>
      <c r="AX916" s="150"/>
      <c r="AY916" s="150"/>
      <c r="AZ916" s="150"/>
      <c r="BA916" s="150"/>
      <c r="BB916" s="131"/>
      <c r="BC916" s="132"/>
      <c r="BD916" s="131"/>
      <c r="BE916" s="153"/>
      <c r="BF916" s="154"/>
      <c r="BG916" s="155"/>
      <c r="BH916" s="155"/>
      <c r="BI916" s="156"/>
      <c r="BJ916" s="156"/>
      <c r="BK916" s="133"/>
      <c r="BM916" s="134">
        <v>324</v>
      </c>
      <c r="BN916" s="157">
        <f t="shared" si="166"/>
        <v>2.0671999999999935</v>
      </c>
      <c r="BO916" s="158">
        <f t="shared" si="167"/>
        <v>0.95602746926131132</v>
      </c>
      <c r="BP916" s="159">
        <f t="shared" si="168"/>
        <v>3.728659446282645E-4</v>
      </c>
      <c r="BQ916" s="160" t="str">
        <f t="shared" si="169"/>
        <v/>
      </c>
      <c r="BR916" s="160" t="str">
        <f t="shared" si="165"/>
        <v/>
      </c>
    </row>
    <row r="917" spans="11:70" ht="20.100000000000001" customHeight="1" x14ac:dyDescent="0.25">
      <c r="K917" s="134">
        <v>348</v>
      </c>
      <c r="L917" s="130">
        <f t="shared" si="147"/>
        <v>-247.35012481132654</v>
      </c>
      <c r="M917" s="149">
        <f t="shared" si="148"/>
        <v>1.4026294316924626E-4</v>
      </c>
      <c r="N917" s="149">
        <f t="shared" si="149"/>
        <v>4.5536477192205304E-3</v>
      </c>
      <c r="O917" s="130">
        <f t="shared" si="150"/>
        <v>1.4026294316924626E-4</v>
      </c>
      <c r="P917" s="130" t="str">
        <f t="shared" si="151"/>
        <v/>
      </c>
      <c r="Q917" s="130" t="str">
        <f t="shared" si="152"/>
        <v/>
      </c>
      <c r="R917" s="130">
        <f t="shared" si="153"/>
        <v>1.0565200711543232E-13</v>
      </c>
      <c r="S917" s="130" t="str">
        <f t="shared" si="154"/>
        <v/>
      </c>
      <c r="T917" s="130" t="str">
        <f t="shared" si="155"/>
        <v/>
      </c>
      <c r="X917" s="134"/>
      <c r="Z917" s="149"/>
      <c r="AA917" s="149"/>
      <c r="AE917" s="151"/>
      <c r="AF917" s="150"/>
      <c r="AK917" s="134">
        <v>348</v>
      </c>
      <c r="AL917" s="130">
        <f t="shared" si="156"/>
        <v>-2.6079999999999997</v>
      </c>
      <c r="AM917" s="149">
        <f t="shared" si="157"/>
        <v>1.3302935774278032E-2</v>
      </c>
      <c r="AN917" s="149">
        <f t="shared" si="158"/>
        <v>4.5536477192205322E-3</v>
      </c>
      <c r="AO917" s="130">
        <f t="shared" si="163"/>
        <v>1.3302935774278032E-2</v>
      </c>
      <c r="AP917" s="130" t="str">
        <f t="shared" si="164"/>
        <v/>
      </c>
      <c r="AQ917" s="130" t="str">
        <f t="shared" si="159"/>
        <v/>
      </c>
      <c r="AR917" s="150">
        <f t="shared" si="160"/>
        <v>0</v>
      </c>
      <c r="AS917" s="150" t="str">
        <f t="shared" si="161"/>
        <v/>
      </c>
      <c r="AT917" s="150" t="str">
        <f t="shared" si="162"/>
        <v/>
      </c>
      <c r="AU917" s="150"/>
      <c r="AV917" s="150"/>
      <c r="AW917" s="150"/>
      <c r="AX917" s="150"/>
      <c r="AY917" s="150"/>
      <c r="AZ917" s="150"/>
      <c r="BA917" s="150"/>
      <c r="BB917" s="131"/>
      <c r="BC917" s="132"/>
      <c r="BD917" s="131"/>
      <c r="BE917" s="153"/>
      <c r="BF917" s="154"/>
      <c r="BG917" s="155"/>
      <c r="BH917" s="155"/>
      <c r="BI917" s="156"/>
      <c r="BJ917" s="156"/>
      <c r="BK917" s="133"/>
      <c r="BM917" s="134">
        <v>325</v>
      </c>
      <c r="BN917" s="157">
        <f t="shared" si="166"/>
        <v>2.0735999999999937</v>
      </c>
      <c r="BO917" s="158">
        <f t="shared" si="167"/>
        <v>0.95565460331668306</v>
      </c>
      <c r="BP917" s="159">
        <f t="shared" si="168"/>
        <v>3.745536348540579E-4</v>
      </c>
      <c r="BQ917" s="160" t="str">
        <f t="shared" si="169"/>
        <v/>
      </c>
      <c r="BR917" s="160" t="str">
        <f t="shared" si="165"/>
        <v/>
      </c>
    </row>
    <row r="918" spans="11:70" ht="20.100000000000001" customHeight="1" x14ac:dyDescent="0.25">
      <c r="K918" s="134">
        <v>349</v>
      </c>
      <c r="L918" s="130">
        <f t="shared" si="147"/>
        <v>-246.97075345425395</v>
      </c>
      <c r="M918" s="149">
        <f t="shared" si="148"/>
        <v>1.4173269110657579E-4</v>
      </c>
      <c r="N918" s="149">
        <f t="shared" si="149"/>
        <v>4.6071378394218843E-3</v>
      </c>
      <c r="O918" s="130">
        <f t="shared" si="150"/>
        <v>1.4173269110657579E-4</v>
      </c>
      <c r="P918" s="130" t="str">
        <f t="shared" si="151"/>
        <v/>
      </c>
      <c r="Q918" s="130" t="str">
        <f t="shared" si="152"/>
        <v/>
      </c>
      <c r="R918" s="130">
        <f t="shared" si="153"/>
        <v>1.0864544856439987E-13</v>
      </c>
      <c r="S918" s="130" t="str">
        <f t="shared" si="154"/>
        <v/>
      </c>
      <c r="T918" s="130" t="str">
        <f t="shared" si="155"/>
        <v/>
      </c>
      <c r="X918" s="134"/>
      <c r="Z918" s="149"/>
      <c r="AA918" s="149"/>
      <c r="AE918" s="151"/>
      <c r="AF918" s="150"/>
      <c r="AK918" s="134">
        <v>349</v>
      </c>
      <c r="AL918" s="130">
        <f t="shared" si="156"/>
        <v>-2.6040000000000001</v>
      </c>
      <c r="AM918" s="149">
        <f t="shared" si="157"/>
        <v>1.3442330841662849E-2</v>
      </c>
      <c r="AN918" s="149">
        <f t="shared" si="158"/>
        <v>4.6071378394218843E-3</v>
      </c>
      <c r="AO918" s="130">
        <f t="shared" si="163"/>
        <v>1.3442330841662849E-2</v>
      </c>
      <c r="AP918" s="130" t="str">
        <f t="shared" si="164"/>
        <v/>
      </c>
      <c r="AQ918" s="130" t="str">
        <f t="shared" si="159"/>
        <v/>
      </c>
      <c r="AR918" s="150">
        <f t="shared" si="160"/>
        <v>0</v>
      </c>
      <c r="AS918" s="150" t="str">
        <f t="shared" si="161"/>
        <v/>
      </c>
      <c r="AT918" s="150" t="str">
        <f t="shared" si="162"/>
        <v/>
      </c>
      <c r="AU918" s="150"/>
      <c r="AV918" s="150"/>
      <c r="AW918" s="150"/>
      <c r="AX918" s="150"/>
      <c r="AY918" s="150"/>
      <c r="AZ918" s="150"/>
      <c r="BA918" s="150"/>
      <c r="BB918" s="131"/>
      <c r="BC918" s="132"/>
      <c r="BD918" s="131"/>
      <c r="BE918" s="153"/>
      <c r="BF918" s="154"/>
      <c r="BG918" s="155"/>
      <c r="BH918" s="155"/>
      <c r="BI918" s="156"/>
      <c r="BJ918" s="156"/>
      <c r="BK918" s="133"/>
      <c r="BM918" s="134">
        <v>326</v>
      </c>
      <c r="BN918" s="157">
        <f t="shared" si="166"/>
        <v>2.0799999999999939</v>
      </c>
      <c r="BO918" s="158">
        <f t="shared" si="167"/>
        <v>0.955280049681829</v>
      </c>
      <c r="BP918" s="159">
        <f t="shared" si="168"/>
        <v>3.7624003132907813E-4</v>
      </c>
      <c r="BQ918" s="160" t="str">
        <f t="shared" si="169"/>
        <v/>
      </c>
      <c r="BR918" s="160" t="str">
        <f t="shared" si="165"/>
        <v/>
      </c>
    </row>
    <row r="919" spans="11:70" ht="20.100000000000001" customHeight="1" x14ac:dyDescent="0.25">
      <c r="K919" s="134">
        <v>350</v>
      </c>
      <c r="L919" s="130">
        <f t="shared" si="147"/>
        <v>-246.59138209718137</v>
      </c>
      <c r="M919" s="149">
        <f t="shared" si="148"/>
        <v>1.4321554835872047E-4</v>
      </c>
      <c r="N919" s="149">
        <f t="shared" si="149"/>
        <v>4.6611880237187476E-3</v>
      </c>
      <c r="O919" s="130">
        <f t="shared" si="150"/>
        <v>1.4321554835872047E-4</v>
      </c>
      <c r="P919" s="130" t="str">
        <f t="shared" si="151"/>
        <v/>
      </c>
      <c r="Q919" s="130" t="str">
        <f t="shared" si="152"/>
        <v/>
      </c>
      <c r="R919" s="130">
        <f t="shared" si="153"/>
        <v>1.1172191571371075E-13</v>
      </c>
      <c r="S919" s="130" t="str">
        <f t="shared" si="154"/>
        <v/>
      </c>
      <c r="T919" s="130" t="str">
        <f t="shared" si="155"/>
        <v/>
      </c>
      <c r="X919" s="134"/>
      <c r="Z919" s="149"/>
      <c r="AA919" s="149"/>
      <c r="AE919" s="151"/>
      <c r="AF919" s="150"/>
      <c r="AK919" s="134">
        <v>350</v>
      </c>
      <c r="AL919" s="130">
        <f t="shared" si="156"/>
        <v>-2.5999999999999996</v>
      </c>
      <c r="AM919" s="149">
        <f t="shared" si="157"/>
        <v>1.3582969233685634E-2</v>
      </c>
      <c r="AN919" s="149">
        <f t="shared" si="158"/>
        <v>4.6611880237187493E-3</v>
      </c>
      <c r="AO919" s="130">
        <f t="shared" si="163"/>
        <v>1.3582969233685634E-2</v>
      </c>
      <c r="AP919" s="130" t="str">
        <f t="shared" si="164"/>
        <v/>
      </c>
      <c r="AQ919" s="130" t="str">
        <f t="shared" si="159"/>
        <v/>
      </c>
      <c r="AR919" s="150">
        <f t="shared" si="160"/>
        <v>0</v>
      </c>
      <c r="AS919" s="150" t="str">
        <f t="shared" si="161"/>
        <v/>
      </c>
      <c r="AT919" s="150" t="str">
        <f t="shared" si="162"/>
        <v/>
      </c>
      <c r="AU919" s="150"/>
      <c r="AV919" s="150"/>
      <c r="AW919" s="150"/>
      <c r="AX919" s="150"/>
      <c r="AY919" s="150"/>
      <c r="AZ919" s="150"/>
      <c r="BA919" s="150"/>
      <c r="BB919" s="131"/>
      <c r="BC919" s="132"/>
      <c r="BD919" s="131"/>
      <c r="BE919" s="153"/>
      <c r="BF919" s="154"/>
      <c r="BG919" s="155"/>
      <c r="BH919" s="155"/>
      <c r="BI919" s="156"/>
      <c r="BJ919" s="156"/>
      <c r="BK919" s="133"/>
      <c r="BM919" s="134">
        <v>327</v>
      </c>
      <c r="BN919" s="157">
        <f t="shared" si="166"/>
        <v>2.086399999999994</v>
      </c>
      <c r="BO919" s="158">
        <f t="shared" si="167"/>
        <v>0.95490380965049992</v>
      </c>
      <c r="BP919" s="159">
        <f t="shared" si="168"/>
        <v>3.7792510302003812E-4</v>
      </c>
      <c r="BQ919" s="160" t="str">
        <f t="shared" si="169"/>
        <v/>
      </c>
      <c r="BR919" s="160" t="str">
        <f t="shared" si="165"/>
        <v/>
      </c>
    </row>
    <row r="920" spans="11:70" ht="20.100000000000001" customHeight="1" x14ac:dyDescent="0.25">
      <c r="K920" s="134">
        <v>351</v>
      </c>
      <c r="L920" s="130">
        <f t="shared" si="147"/>
        <v>-246.21201074010878</v>
      </c>
      <c r="M920" s="149">
        <f t="shared" si="148"/>
        <v>1.4471160438066425E-4</v>
      </c>
      <c r="N920" s="149">
        <f t="shared" si="149"/>
        <v>4.715803262368516E-3</v>
      </c>
      <c r="O920" s="130">
        <f t="shared" si="150"/>
        <v>1.4471160438066425E-4</v>
      </c>
      <c r="P920" s="130" t="str">
        <f t="shared" si="151"/>
        <v/>
      </c>
      <c r="Q920" s="130" t="str">
        <f t="shared" si="152"/>
        <v/>
      </c>
      <c r="R920" s="130">
        <f t="shared" si="153"/>
        <v>1.1488365972696381E-13</v>
      </c>
      <c r="S920" s="130" t="str">
        <f t="shared" si="154"/>
        <v/>
      </c>
      <c r="T920" s="130" t="str">
        <f t="shared" si="155"/>
        <v/>
      </c>
      <c r="X920" s="134"/>
      <c r="Z920" s="149"/>
      <c r="AA920" s="149"/>
      <c r="AE920" s="151"/>
      <c r="AF920" s="150"/>
      <c r="AK920" s="134">
        <v>351</v>
      </c>
      <c r="AL920" s="130">
        <f t="shared" si="156"/>
        <v>-2.5960000000000001</v>
      </c>
      <c r="AM920" s="149">
        <f t="shared" si="157"/>
        <v>1.3724859434510971E-2</v>
      </c>
      <c r="AN920" s="149">
        <f t="shared" si="158"/>
        <v>4.715803262368516E-3</v>
      </c>
      <c r="AO920" s="130">
        <f t="shared" si="163"/>
        <v>1.3724859434510971E-2</v>
      </c>
      <c r="AP920" s="130" t="str">
        <f t="shared" si="164"/>
        <v/>
      </c>
      <c r="AQ920" s="130" t="str">
        <f t="shared" si="159"/>
        <v/>
      </c>
      <c r="AR920" s="150">
        <f t="shared" si="160"/>
        <v>0</v>
      </c>
      <c r="AS920" s="150" t="str">
        <f t="shared" si="161"/>
        <v/>
      </c>
      <c r="AT920" s="150" t="str">
        <f t="shared" si="162"/>
        <v/>
      </c>
      <c r="AU920" s="150"/>
      <c r="AV920" s="150"/>
      <c r="AW920" s="150"/>
      <c r="AX920" s="150"/>
      <c r="AY920" s="150"/>
      <c r="AZ920" s="150"/>
      <c r="BA920" s="150"/>
      <c r="BB920" s="131"/>
      <c r="BC920" s="132"/>
      <c r="BD920" s="131"/>
      <c r="BE920" s="153"/>
      <c r="BF920" s="154"/>
      <c r="BG920" s="155"/>
      <c r="BH920" s="155"/>
      <c r="BI920" s="156"/>
      <c r="BJ920" s="156"/>
      <c r="BK920" s="133"/>
      <c r="BM920" s="134">
        <v>328</v>
      </c>
      <c r="BN920" s="157">
        <f t="shared" si="166"/>
        <v>2.0927999999999942</v>
      </c>
      <c r="BO920" s="158">
        <f t="shared" si="167"/>
        <v>0.95452588454747989</v>
      </c>
      <c r="BP920" s="159">
        <f t="shared" si="168"/>
        <v>3.7960881907861399E-4</v>
      </c>
      <c r="BQ920" s="160" t="str">
        <f t="shared" si="169"/>
        <v/>
      </c>
      <c r="BR920" s="160" t="str">
        <f t="shared" si="165"/>
        <v/>
      </c>
    </row>
    <row r="921" spans="11:70" ht="20.100000000000001" customHeight="1" x14ac:dyDescent="0.25">
      <c r="K921" s="134">
        <v>352</v>
      </c>
      <c r="L921" s="130">
        <f t="shared" si="147"/>
        <v>-245.8326393830362</v>
      </c>
      <c r="M921" s="149">
        <f t="shared" si="148"/>
        <v>1.4622094892573301E-4</v>
      </c>
      <c r="N921" s="149">
        <f t="shared" si="149"/>
        <v>4.7709885796219384E-3</v>
      </c>
      <c r="O921" s="130">
        <f t="shared" si="150"/>
        <v>1.4622094892573301E-4</v>
      </c>
      <c r="P921" s="130" t="str">
        <f t="shared" si="151"/>
        <v/>
      </c>
      <c r="Q921" s="130" t="str">
        <f t="shared" si="152"/>
        <v/>
      </c>
      <c r="R921" s="130">
        <f t="shared" si="153"/>
        <v>1.1813299134331115E-13</v>
      </c>
      <c r="S921" s="130" t="str">
        <f t="shared" si="154"/>
        <v/>
      </c>
      <c r="T921" s="130" t="str">
        <f t="shared" si="155"/>
        <v/>
      </c>
      <c r="X921" s="134"/>
      <c r="Z921" s="149"/>
      <c r="AA921" s="149"/>
      <c r="AE921" s="151"/>
      <c r="AF921" s="150"/>
      <c r="AK921" s="134">
        <v>352</v>
      </c>
      <c r="AL921" s="130">
        <f t="shared" si="156"/>
        <v>-2.5920000000000001</v>
      </c>
      <c r="AM921" s="149">
        <f t="shared" si="157"/>
        <v>1.3868009956599181E-2</v>
      </c>
      <c r="AN921" s="149">
        <f t="shared" si="158"/>
        <v>4.7709885796219384E-3</v>
      </c>
      <c r="AO921" s="130">
        <f t="shared" si="163"/>
        <v>1.3868009956599181E-2</v>
      </c>
      <c r="AP921" s="130" t="str">
        <f t="shared" si="164"/>
        <v/>
      </c>
      <c r="AQ921" s="130" t="str">
        <f t="shared" si="159"/>
        <v/>
      </c>
      <c r="AR921" s="150">
        <f t="shared" si="160"/>
        <v>0</v>
      </c>
      <c r="AS921" s="150" t="str">
        <f t="shared" si="161"/>
        <v/>
      </c>
      <c r="AT921" s="150" t="str">
        <f t="shared" si="162"/>
        <v/>
      </c>
      <c r="AU921" s="150"/>
      <c r="AV921" s="150"/>
      <c r="AW921" s="150"/>
      <c r="AX921" s="150"/>
      <c r="AY921" s="150"/>
      <c r="AZ921" s="150"/>
      <c r="BA921" s="150"/>
      <c r="BB921" s="131"/>
      <c r="BC921" s="132"/>
      <c r="BD921" s="131"/>
      <c r="BE921" s="153"/>
      <c r="BF921" s="154"/>
      <c r="BG921" s="155"/>
      <c r="BH921" s="155"/>
      <c r="BI921" s="156"/>
      <c r="BJ921" s="156"/>
      <c r="BK921" s="133"/>
      <c r="BM921" s="134">
        <v>329</v>
      </c>
      <c r="BN921" s="157">
        <f t="shared" si="166"/>
        <v>2.0991999999999944</v>
      </c>
      <c r="BO921" s="158">
        <f t="shared" si="167"/>
        <v>0.95414627572840127</v>
      </c>
      <c r="BP921" s="159">
        <f t="shared" si="168"/>
        <v>3.8129114884244419E-4</v>
      </c>
      <c r="BQ921" s="160" t="str">
        <f t="shared" si="169"/>
        <v/>
      </c>
      <c r="BR921" s="160" t="str">
        <f t="shared" si="165"/>
        <v/>
      </c>
    </row>
    <row r="922" spans="11:70" ht="20.100000000000001" customHeight="1" x14ac:dyDescent="0.25">
      <c r="K922" s="134">
        <v>353</v>
      </c>
      <c r="L922" s="130">
        <f t="shared" si="147"/>
        <v>-245.45326802596361</v>
      </c>
      <c r="M922" s="149">
        <f t="shared" si="148"/>
        <v>1.4774367204293648E-4</v>
      </c>
      <c r="N922" s="149">
        <f t="shared" si="149"/>
        <v>4.8267490338357614E-3</v>
      </c>
      <c r="O922" s="130">
        <f t="shared" si="150"/>
        <v>1.4774367204293648E-4</v>
      </c>
      <c r="P922" s="130" t="str">
        <f t="shared" si="151"/>
        <v/>
      </c>
      <c r="Q922" s="130" t="str">
        <f t="shared" si="152"/>
        <v/>
      </c>
      <c r="R922" s="130">
        <f t="shared" si="153"/>
        <v>1.2147228241347034E-13</v>
      </c>
      <c r="S922" s="130" t="str">
        <f t="shared" si="154"/>
        <v/>
      </c>
      <c r="T922" s="130" t="str">
        <f t="shared" si="155"/>
        <v/>
      </c>
      <c r="X922" s="134"/>
      <c r="Z922" s="149"/>
      <c r="AA922" s="149"/>
      <c r="AE922" s="151"/>
      <c r="AF922" s="150"/>
      <c r="AK922" s="134">
        <v>353</v>
      </c>
      <c r="AL922" s="130">
        <f t="shared" si="156"/>
        <v>-2.5880000000000001</v>
      </c>
      <c r="AM922" s="149">
        <f t="shared" si="157"/>
        <v>1.4012429340453998E-2</v>
      </c>
      <c r="AN922" s="149">
        <f t="shared" si="158"/>
        <v>4.8267490338357614E-3</v>
      </c>
      <c r="AO922" s="130">
        <f t="shared" si="163"/>
        <v>1.4012429340453998E-2</v>
      </c>
      <c r="AP922" s="130" t="str">
        <f t="shared" si="164"/>
        <v/>
      </c>
      <c r="AQ922" s="130" t="str">
        <f t="shared" si="159"/>
        <v/>
      </c>
      <c r="AR922" s="150">
        <f t="shared" si="160"/>
        <v>0</v>
      </c>
      <c r="AS922" s="150" t="str">
        <f t="shared" si="161"/>
        <v/>
      </c>
      <c r="AT922" s="150" t="str">
        <f t="shared" si="162"/>
        <v/>
      </c>
      <c r="AU922" s="150"/>
      <c r="AV922" s="150"/>
      <c r="AW922" s="150"/>
      <c r="AX922" s="150"/>
      <c r="AY922" s="150"/>
      <c r="AZ922" s="150"/>
      <c r="BA922" s="150"/>
      <c r="BB922" s="131"/>
      <c r="BC922" s="132"/>
      <c r="BD922" s="131"/>
      <c r="BE922" s="153"/>
      <c r="BF922" s="154"/>
      <c r="BG922" s="155"/>
      <c r="BH922" s="155"/>
      <c r="BI922" s="156"/>
      <c r="BJ922" s="156"/>
      <c r="BK922" s="133"/>
      <c r="BM922" s="134">
        <v>330</v>
      </c>
      <c r="BN922" s="157">
        <f t="shared" si="166"/>
        <v>2.1055999999999946</v>
      </c>
      <c r="BO922" s="158">
        <f t="shared" si="167"/>
        <v>0.95376498457955883</v>
      </c>
      <c r="BP922" s="159">
        <f t="shared" si="168"/>
        <v>3.8297206183346422E-4</v>
      </c>
      <c r="BQ922" s="160" t="str">
        <f t="shared" si="169"/>
        <v/>
      </c>
      <c r="BR922" s="160" t="str">
        <f t="shared" si="165"/>
        <v/>
      </c>
    </row>
    <row r="923" spans="11:70" ht="20.100000000000001" customHeight="1" x14ac:dyDescent="0.25">
      <c r="K923" s="134">
        <v>354</v>
      </c>
      <c r="L923" s="130">
        <f t="shared" si="147"/>
        <v>-245.07389666889102</v>
      </c>
      <c r="M923" s="149">
        <f t="shared" si="148"/>
        <v>1.4927986407425975E-4</v>
      </c>
      <c r="N923" s="149">
        <f t="shared" si="149"/>
        <v>4.8830897175844226E-3</v>
      </c>
      <c r="O923" s="130">
        <f t="shared" si="150"/>
        <v>1.4927986407425975E-4</v>
      </c>
      <c r="P923" s="130" t="str">
        <f t="shared" si="151"/>
        <v/>
      </c>
      <c r="Q923" s="130" t="str">
        <f t="shared" si="152"/>
        <v/>
      </c>
      <c r="R923" s="130">
        <f t="shared" si="153"/>
        <v>1.2490396747424404E-13</v>
      </c>
      <c r="S923" s="130" t="str">
        <f t="shared" si="154"/>
        <v/>
      </c>
      <c r="T923" s="130" t="str">
        <f t="shared" si="155"/>
        <v/>
      </c>
      <c r="X923" s="134"/>
      <c r="Z923" s="149"/>
      <c r="AA923" s="149"/>
      <c r="AE923" s="151"/>
      <c r="AF923" s="150"/>
      <c r="AK923" s="134">
        <v>354</v>
      </c>
      <c r="AL923" s="130">
        <f t="shared" si="156"/>
        <v>-2.5840000000000001</v>
      </c>
      <c r="AM923" s="149">
        <f t="shared" si="157"/>
        <v>1.4158126154365801E-2</v>
      </c>
      <c r="AN923" s="149">
        <f t="shared" si="158"/>
        <v>4.8830897175844226E-3</v>
      </c>
      <c r="AO923" s="130">
        <f t="shared" si="163"/>
        <v>1.4158126154365801E-2</v>
      </c>
      <c r="AP923" s="130" t="str">
        <f t="shared" si="164"/>
        <v/>
      </c>
      <c r="AQ923" s="130" t="str">
        <f t="shared" si="159"/>
        <v/>
      </c>
      <c r="AR923" s="150">
        <f t="shared" si="160"/>
        <v>0</v>
      </c>
      <c r="AS923" s="150" t="str">
        <f t="shared" si="161"/>
        <v/>
      </c>
      <c r="AT923" s="150" t="str">
        <f t="shared" si="162"/>
        <v/>
      </c>
      <c r="AU923" s="150"/>
      <c r="AV923" s="150"/>
      <c r="AW923" s="150"/>
      <c r="AX923" s="150"/>
      <c r="AY923" s="150"/>
      <c r="AZ923" s="150"/>
      <c r="BA923" s="150"/>
      <c r="BB923" s="131"/>
      <c r="BC923" s="132"/>
      <c r="BD923" s="131"/>
      <c r="BE923" s="153"/>
      <c r="BF923" s="154"/>
      <c r="BG923" s="155"/>
      <c r="BH923" s="155"/>
      <c r="BI923" s="156"/>
      <c r="BJ923" s="156"/>
      <c r="BK923" s="133"/>
      <c r="BM923" s="134">
        <v>331</v>
      </c>
      <c r="BN923" s="157">
        <f t="shared" si="166"/>
        <v>2.1119999999999948</v>
      </c>
      <c r="BO923" s="158">
        <f t="shared" si="167"/>
        <v>0.95338201251772536</v>
      </c>
      <c r="BP923" s="159">
        <f t="shared" si="168"/>
        <v>3.8465152775968292E-4</v>
      </c>
      <c r="BQ923" s="160" t="str">
        <f t="shared" si="169"/>
        <v/>
      </c>
      <c r="BR923" s="160" t="str">
        <f t="shared" si="165"/>
        <v/>
      </c>
    </row>
    <row r="924" spans="11:70" ht="20.100000000000001" customHeight="1" x14ac:dyDescent="0.25">
      <c r="K924" s="134">
        <v>355</v>
      </c>
      <c r="L924" s="130">
        <f t="shared" si="147"/>
        <v>-244.69452531181844</v>
      </c>
      <c r="M924" s="149">
        <f t="shared" si="148"/>
        <v>1.508296156519021E-4</v>
      </c>
      <c r="N924" s="149">
        <f t="shared" si="149"/>
        <v>4.9400157577706438E-3</v>
      </c>
      <c r="O924" s="130">
        <f t="shared" si="150"/>
        <v>1.508296156519021E-4</v>
      </c>
      <c r="P924" s="130" t="str">
        <f t="shared" si="151"/>
        <v/>
      </c>
      <c r="Q924" s="130" t="str">
        <f t="shared" si="152"/>
        <v/>
      </c>
      <c r="R924" s="130">
        <f t="shared" si="153"/>
        <v>1.2843054536247617E-13</v>
      </c>
      <c r="S924" s="130" t="str">
        <f t="shared" si="154"/>
        <v/>
      </c>
      <c r="T924" s="130" t="str">
        <f t="shared" si="155"/>
        <v/>
      </c>
      <c r="X924" s="134"/>
      <c r="Z924" s="149"/>
      <c r="AA924" s="149"/>
      <c r="AE924" s="151"/>
      <c r="AF924" s="150"/>
      <c r="AK924" s="134">
        <v>355</v>
      </c>
      <c r="AL924" s="130">
        <f t="shared" si="156"/>
        <v>-2.58</v>
      </c>
      <c r="AM924" s="149">
        <f t="shared" si="157"/>
        <v>1.430510899414969E-2</v>
      </c>
      <c r="AN924" s="149">
        <f t="shared" si="158"/>
        <v>4.9400157577706438E-3</v>
      </c>
      <c r="AO924" s="130">
        <f t="shared" si="163"/>
        <v>1.430510899414969E-2</v>
      </c>
      <c r="AP924" s="130" t="str">
        <f t="shared" si="164"/>
        <v/>
      </c>
      <c r="AQ924" s="130" t="str">
        <f t="shared" si="159"/>
        <v/>
      </c>
      <c r="AR924" s="150">
        <f t="shared" si="160"/>
        <v>0</v>
      </c>
      <c r="AS924" s="150" t="str">
        <f t="shared" si="161"/>
        <v/>
      </c>
      <c r="AT924" s="150" t="str">
        <f t="shared" si="162"/>
        <v/>
      </c>
      <c r="AU924" s="150"/>
      <c r="AV924" s="150"/>
      <c r="AW924" s="150"/>
      <c r="AX924" s="150"/>
      <c r="AY924" s="150"/>
      <c r="AZ924" s="150"/>
      <c r="BA924" s="150"/>
      <c r="BB924" s="131"/>
      <c r="BC924" s="132"/>
      <c r="BD924" s="131"/>
      <c r="BE924" s="153"/>
      <c r="BF924" s="154"/>
      <c r="BG924" s="155"/>
      <c r="BH924" s="155"/>
      <c r="BI924" s="156"/>
      <c r="BJ924" s="156"/>
      <c r="BK924" s="133"/>
      <c r="BM924" s="134">
        <v>332</v>
      </c>
      <c r="BN924" s="157">
        <f t="shared" si="166"/>
        <v>2.118399999999995</v>
      </c>
      <c r="BO924" s="158">
        <f t="shared" si="167"/>
        <v>0.95299736098996568</v>
      </c>
      <c r="BP924" s="159">
        <f t="shared" si="168"/>
        <v>3.8632951651262903E-4</v>
      </c>
      <c r="BQ924" s="160" t="str">
        <f t="shared" si="169"/>
        <v/>
      </c>
      <c r="BR924" s="160" t="str">
        <f t="shared" si="165"/>
        <v/>
      </c>
    </row>
    <row r="925" spans="11:70" ht="20.100000000000001" customHeight="1" x14ac:dyDescent="0.25">
      <c r="K925" s="134">
        <v>356</v>
      </c>
      <c r="L925" s="130">
        <f t="shared" si="147"/>
        <v>-244.31515395474585</v>
      </c>
      <c r="M925" s="149">
        <f t="shared" si="148"/>
        <v>1.5239301769546387E-4</v>
      </c>
      <c r="N925" s="149">
        <f t="shared" si="149"/>
        <v>4.9975323157350135E-3</v>
      </c>
      <c r="O925" s="130">
        <f t="shared" si="150"/>
        <v>1.5239301769546387E-4</v>
      </c>
      <c r="P925" s="130" t="str">
        <f t="shared" si="151"/>
        <v/>
      </c>
      <c r="Q925" s="130" t="str">
        <f t="shared" si="152"/>
        <v/>
      </c>
      <c r="R925" s="130">
        <f t="shared" si="153"/>
        <v>1.3205458086938481E-13</v>
      </c>
      <c r="S925" s="130" t="str">
        <f t="shared" si="154"/>
        <v/>
      </c>
      <c r="T925" s="130" t="str">
        <f t="shared" si="155"/>
        <v/>
      </c>
      <c r="X925" s="134"/>
      <c r="Z925" s="149"/>
      <c r="AA925" s="149"/>
      <c r="AE925" s="151"/>
      <c r="AF925" s="150"/>
      <c r="AK925" s="134">
        <v>356</v>
      </c>
      <c r="AL925" s="130">
        <f t="shared" si="156"/>
        <v>-2.5760000000000001</v>
      </c>
      <c r="AM925" s="149">
        <f t="shared" si="157"/>
        <v>1.4453386482878713E-2</v>
      </c>
      <c r="AN925" s="149">
        <f t="shared" si="158"/>
        <v>4.9975323157350135E-3</v>
      </c>
      <c r="AO925" s="130">
        <f t="shared" si="163"/>
        <v>1.4453386482878713E-2</v>
      </c>
      <c r="AP925" s="130" t="str">
        <f t="shared" si="164"/>
        <v/>
      </c>
      <c r="AQ925" s="130" t="str">
        <f t="shared" si="159"/>
        <v/>
      </c>
      <c r="AR925" s="150">
        <f t="shared" si="160"/>
        <v>0</v>
      </c>
      <c r="AS925" s="150" t="str">
        <f t="shared" si="161"/>
        <v/>
      </c>
      <c r="AT925" s="150" t="str">
        <f t="shared" si="162"/>
        <v/>
      </c>
      <c r="AU925" s="150"/>
      <c r="AV925" s="150"/>
      <c r="AW925" s="150"/>
      <c r="AX925" s="150"/>
      <c r="AY925" s="150"/>
      <c r="AZ925" s="150"/>
      <c r="BA925" s="150"/>
      <c r="BB925" s="131"/>
      <c r="BC925" s="132"/>
      <c r="BD925" s="131"/>
      <c r="BE925" s="153"/>
      <c r="BF925" s="154"/>
      <c r="BG925" s="155"/>
      <c r="BH925" s="155"/>
      <c r="BI925" s="156"/>
      <c r="BJ925" s="156"/>
      <c r="BK925" s="133"/>
      <c r="BM925" s="134">
        <v>333</v>
      </c>
      <c r="BN925" s="157">
        <f t="shared" si="166"/>
        <v>2.1247999999999951</v>
      </c>
      <c r="BO925" s="158">
        <f t="shared" si="167"/>
        <v>0.95261103147345305</v>
      </c>
      <c r="BP925" s="159">
        <f t="shared" si="168"/>
        <v>3.8800599816868342E-4</v>
      </c>
      <c r="BQ925" s="160" t="str">
        <f t="shared" si="169"/>
        <v/>
      </c>
      <c r="BR925" s="160" t="str">
        <f t="shared" si="165"/>
        <v/>
      </c>
    </row>
    <row r="926" spans="11:70" ht="20.100000000000001" customHeight="1" x14ac:dyDescent="0.25">
      <c r="K926" s="134">
        <v>357</v>
      </c>
      <c r="L926" s="130">
        <f t="shared" si="147"/>
        <v>-243.93578259767327</v>
      </c>
      <c r="M926" s="149">
        <f t="shared" si="148"/>
        <v>1.5397016140908168E-4</v>
      </c>
      <c r="N926" s="149">
        <f t="shared" si="149"/>
        <v>5.055644587364491E-3</v>
      </c>
      <c r="O926" s="130">
        <f t="shared" si="150"/>
        <v>1.5397016140908168E-4</v>
      </c>
      <c r="P926" s="130" t="str">
        <f t="shared" si="151"/>
        <v/>
      </c>
      <c r="Q926" s="130" t="str">
        <f t="shared" si="152"/>
        <v/>
      </c>
      <c r="R926" s="130">
        <f t="shared" si="153"/>
        <v>1.3577870643628506E-13</v>
      </c>
      <c r="S926" s="130" t="str">
        <f t="shared" si="154"/>
        <v/>
      </c>
      <c r="T926" s="130" t="str">
        <f t="shared" si="155"/>
        <v/>
      </c>
      <c r="X926" s="134"/>
      <c r="Z926" s="149"/>
      <c r="AA926" s="149"/>
      <c r="AE926" s="151"/>
      <c r="AF926" s="150"/>
      <c r="AK926" s="134">
        <v>357</v>
      </c>
      <c r="AL926" s="130">
        <f t="shared" si="156"/>
        <v>-2.5720000000000001</v>
      </c>
      <c r="AM926" s="149">
        <f t="shared" si="157"/>
        <v>1.4602967270612131E-2</v>
      </c>
      <c r="AN926" s="149">
        <f t="shared" si="158"/>
        <v>5.055644587364491E-3</v>
      </c>
      <c r="AO926" s="130">
        <f t="shared" si="163"/>
        <v>1.4602967270612131E-2</v>
      </c>
      <c r="AP926" s="130" t="str">
        <f t="shared" si="164"/>
        <v/>
      </c>
      <c r="AQ926" s="130" t="str">
        <f t="shared" si="159"/>
        <v/>
      </c>
      <c r="AR926" s="150">
        <f t="shared" si="160"/>
        <v>0</v>
      </c>
      <c r="AS926" s="150" t="str">
        <f t="shared" si="161"/>
        <v/>
      </c>
      <c r="AT926" s="150" t="str">
        <f t="shared" si="162"/>
        <v/>
      </c>
      <c r="AU926" s="150"/>
      <c r="AV926" s="150"/>
      <c r="AW926" s="150"/>
      <c r="AX926" s="150"/>
      <c r="AY926" s="150"/>
      <c r="AZ926" s="150"/>
      <c r="BA926" s="150"/>
      <c r="BB926" s="131"/>
      <c r="BC926" s="132"/>
      <c r="BD926" s="131"/>
      <c r="BE926" s="153"/>
      <c r="BF926" s="154"/>
      <c r="BG926" s="155"/>
      <c r="BH926" s="155"/>
      <c r="BI926" s="156"/>
      <c r="BJ926" s="156"/>
      <c r="BK926" s="133"/>
      <c r="BM926" s="134">
        <v>334</v>
      </c>
      <c r="BN926" s="157">
        <f t="shared" si="166"/>
        <v>2.1311999999999953</v>
      </c>
      <c r="BO926" s="158">
        <f t="shared" si="167"/>
        <v>0.95222302547528437</v>
      </c>
      <c r="BP926" s="159">
        <f t="shared" si="168"/>
        <v>3.8968094298841294E-4</v>
      </c>
      <c r="BQ926" s="160" t="str">
        <f t="shared" si="169"/>
        <v/>
      </c>
      <c r="BR926" s="160" t="str">
        <f t="shared" si="165"/>
        <v/>
      </c>
    </row>
    <row r="927" spans="11:70" ht="20.100000000000001" customHeight="1" x14ac:dyDescent="0.25">
      <c r="K927" s="134">
        <v>358</v>
      </c>
      <c r="L927" s="130">
        <f t="shared" si="147"/>
        <v>-243.55641124060068</v>
      </c>
      <c r="M927" s="149">
        <f t="shared" si="148"/>
        <v>1.5556113827850968E-4</v>
      </c>
      <c r="N927" s="149">
        <f t="shared" si="149"/>
        <v>5.114357803199767E-3</v>
      </c>
      <c r="O927" s="130">
        <f t="shared" si="150"/>
        <v>1.5556113827850968E-4</v>
      </c>
      <c r="P927" s="130" t="str">
        <f t="shared" si="151"/>
        <v/>
      </c>
      <c r="Q927" s="130" t="str">
        <f t="shared" si="152"/>
        <v/>
      </c>
      <c r="R927" s="130">
        <f t="shared" si="153"/>
        <v>1.3960562389267872E-13</v>
      </c>
      <c r="S927" s="130" t="str">
        <f t="shared" si="154"/>
        <v/>
      </c>
      <c r="T927" s="130" t="str">
        <f t="shared" si="155"/>
        <v/>
      </c>
      <c r="X927" s="134"/>
      <c r="Z927" s="149"/>
      <c r="AA927" s="149"/>
      <c r="AE927" s="151"/>
      <c r="AF927" s="150"/>
      <c r="AK927" s="134">
        <v>358</v>
      </c>
      <c r="AL927" s="130">
        <f t="shared" si="156"/>
        <v>-2.5680000000000001</v>
      </c>
      <c r="AM927" s="149">
        <f t="shared" si="157"/>
        <v>1.4753860034118634E-2</v>
      </c>
      <c r="AN927" s="149">
        <f t="shared" si="158"/>
        <v>5.114357803199767E-3</v>
      </c>
      <c r="AO927" s="130">
        <f t="shared" si="163"/>
        <v>1.4753860034118634E-2</v>
      </c>
      <c r="AP927" s="130" t="str">
        <f t="shared" si="164"/>
        <v/>
      </c>
      <c r="AQ927" s="130" t="str">
        <f t="shared" si="159"/>
        <v/>
      </c>
      <c r="AR927" s="150">
        <f t="shared" si="160"/>
        <v>0</v>
      </c>
      <c r="AS927" s="150" t="str">
        <f t="shared" si="161"/>
        <v/>
      </c>
      <c r="AT927" s="150" t="str">
        <f t="shared" si="162"/>
        <v/>
      </c>
      <c r="AU927" s="150"/>
      <c r="AV927" s="150"/>
      <c r="AW927" s="150"/>
      <c r="AX927" s="150"/>
      <c r="AY927" s="150"/>
      <c r="AZ927" s="150"/>
      <c r="BA927" s="150"/>
      <c r="BB927" s="131"/>
      <c r="BC927" s="132"/>
      <c r="BD927" s="131"/>
      <c r="BE927" s="153"/>
      <c r="BF927" s="154"/>
      <c r="BG927" s="155"/>
      <c r="BH927" s="155"/>
      <c r="BI927" s="156"/>
      <c r="BJ927" s="156"/>
      <c r="BK927" s="133"/>
      <c r="BM927" s="134">
        <v>335</v>
      </c>
      <c r="BN927" s="157">
        <f t="shared" si="166"/>
        <v>2.1375999999999955</v>
      </c>
      <c r="BO927" s="158">
        <f t="shared" si="167"/>
        <v>0.95183334453229596</v>
      </c>
      <c r="BP927" s="159">
        <f t="shared" si="168"/>
        <v>3.9135432141612636E-4</v>
      </c>
      <c r="BQ927" s="160" t="str">
        <f t="shared" si="169"/>
        <v/>
      </c>
      <c r="BR927" s="160" t="str">
        <f t="shared" si="165"/>
        <v/>
      </c>
    </row>
    <row r="928" spans="11:70" ht="20.100000000000001" customHeight="1" x14ac:dyDescent="0.25">
      <c r="K928" s="134">
        <v>359</v>
      </c>
      <c r="L928" s="130">
        <f t="shared" si="147"/>
        <v>-243.1770398835281</v>
      </c>
      <c r="M928" s="149">
        <f t="shared" si="148"/>
        <v>1.5716604006814987E-4</v>
      </c>
      <c r="N928" s="149">
        <f t="shared" si="149"/>
        <v>5.1736772285415709E-3</v>
      </c>
      <c r="O928" s="130">
        <f t="shared" si="150"/>
        <v>1.5716604006814987E-4</v>
      </c>
      <c r="P928" s="130" t="str">
        <f t="shared" si="151"/>
        <v/>
      </c>
      <c r="Q928" s="130" t="str">
        <f t="shared" si="152"/>
        <v/>
      </c>
      <c r="R928" s="130">
        <f t="shared" si="153"/>
        <v>1.4353810623774704E-13</v>
      </c>
      <c r="S928" s="130" t="str">
        <f t="shared" si="154"/>
        <v/>
      </c>
      <c r="T928" s="130" t="str">
        <f t="shared" si="155"/>
        <v/>
      </c>
      <c r="X928" s="134"/>
      <c r="Z928" s="149"/>
      <c r="AA928" s="149"/>
      <c r="AE928" s="151"/>
      <c r="AF928" s="150"/>
      <c r="AK928" s="134">
        <v>359</v>
      </c>
      <c r="AL928" s="130">
        <f t="shared" si="156"/>
        <v>-2.5640000000000001</v>
      </c>
      <c r="AM928" s="149">
        <f t="shared" si="157"/>
        <v>1.4906073476594639E-2</v>
      </c>
      <c r="AN928" s="149">
        <f t="shared" si="158"/>
        <v>5.1736772285415709E-3</v>
      </c>
      <c r="AO928" s="130">
        <f t="shared" si="163"/>
        <v>1.4906073476594639E-2</v>
      </c>
      <c r="AP928" s="130" t="str">
        <f t="shared" si="164"/>
        <v/>
      </c>
      <c r="AQ928" s="130" t="str">
        <f t="shared" si="159"/>
        <v/>
      </c>
      <c r="AR928" s="150">
        <f t="shared" si="160"/>
        <v>0</v>
      </c>
      <c r="AS928" s="150" t="str">
        <f t="shared" si="161"/>
        <v/>
      </c>
      <c r="AT928" s="150" t="str">
        <f t="shared" si="162"/>
        <v/>
      </c>
      <c r="AU928" s="150"/>
      <c r="AV928" s="150"/>
      <c r="AW928" s="150"/>
      <c r="AX928" s="150"/>
      <c r="AY928" s="150"/>
      <c r="AZ928" s="150"/>
      <c r="BA928" s="150"/>
      <c r="BB928" s="131"/>
      <c r="BC928" s="132"/>
      <c r="BD928" s="131"/>
      <c r="BE928" s="153"/>
      <c r="BF928" s="154"/>
      <c r="BG928" s="155"/>
      <c r="BH928" s="155"/>
      <c r="BI928" s="156"/>
      <c r="BJ928" s="156"/>
      <c r="BK928" s="133"/>
      <c r="BM928" s="134">
        <v>336</v>
      </c>
      <c r="BN928" s="157">
        <f t="shared" si="166"/>
        <v>2.1439999999999957</v>
      </c>
      <c r="BO928" s="158">
        <f t="shared" si="167"/>
        <v>0.95144199021087983</v>
      </c>
      <c r="BP928" s="159">
        <f t="shared" si="168"/>
        <v>3.9302610407943028E-4</v>
      </c>
      <c r="BQ928" s="160" t="str">
        <f t="shared" si="169"/>
        <v/>
      </c>
      <c r="BR928" s="160" t="str">
        <f t="shared" si="165"/>
        <v/>
      </c>
    </row>
    <row r="929" spans="11:70" ht="20.100000000000001" customHeight="1" x14ac:dyDescent="0.25">
      <c r="K929" s="134">
        <v>360</v>
      </c>
      <c r="L929" s="130">
        <f t="shared" si="147"/>
        <v>-242.79766852645551</v>
      </c>
      <c r="M929" s="149">
        <f t="shared" si="148"/>
        <v>1.5878495881802726E-4</v>
      </c>
      <c r="N929" s="149">
        <f t="shared" si="149"/>
        <v>5.2336081635557816E-3</v>
      </c>
      <c r="O929" s="130">
        <f t="shared" si="150"/>
        <v>1.5878495881802726E-4</v>
      </c>
      <c r="P929" s="130" t="str">
        <f t="shared" si="151"/>
        <v/>
      </c>
      <c r="Q929" s="130" t="str">
        <f t="shared" si="152"/>
        <v/>
      </c>
      <c r="R929" s="130">
        <f t="shared" si="153"/>
        <v>1.4757899946629126E-13</v>
      </c>
      <c r="S929" s="130" t="str">
        <f t="shared" si="154"/>
        <v/>
      </c>
      <c r="T929" s="130" t="str">
        <f t="shared" si="155"/>
        <v/>
      </c>
      <c r="X929" s="134"/>
      <c r="Z929" s="149"/>
      <c r="AA929" s="149"/>
      <c r="AE929" s="151"/>
      <c r="AF929" s="150"/>
      <c r="AK929" s="134">
        <v>360</v>
      </c>
      <c r="AL929" s="130">
        <f t="shared" si="156"/>
        <v>-2.56</v>
      </c>
      <c r="AM929" s="149">
        <f t="shared" si="157"/>
        <v>1.5059616327377449E-2</v>
      </c>
      <c r="AN929" s="149">
        <f t="shared" si="158"/>
        <v>5.2336081635557816E-3</v>
      </c>
      <c r="AO929" s="130">
        <f t="shared" si="163"/>
        <v>1.5059616327377449E-2</v>
      </c>
      <c r="AP929" s="130" t="str">
        <f t="shared" si="164"/>
        <v/>
      </c>
      <c r="AQ929" s="130" t="str">
        <f t="shared" si="159"/>
        <v/>
      </c>
      <c r="AR929" s="150">
        <f t="shared" si="160"/>
        <v>0</v>
      </c>
      <c r="AS929" s="150" t="str">
        <f t="shared" si="161"/>
        <v/>
      </c>
      <c r="AT929" s="150" t="str">
        <f t="shared" si="162"/>
        <v/>
      </c>
      <c r="AU929" s="150"/>
      <c r="AV929" s="150"/>
      <c r="AW929" s="150"/>
      <c r="AX929" s="150"/>
      <c r="AY929" s="150"/>
      <c r="AZ929" s="150"/>
      <c r="BA929" s="150"/>
      <c r="BB929" s="131"/>
      <c r="BC929" s="132"/>
      <c r="BD929" s="131"/>
      <c r="BE929" s="153"/>
      <c r="BF929" s="154"/>
      <c r="BG929" s="155"/>
      <c r="BH929" s="155"/>
      <c r="BI929" s="156"/>
      <c r="BJ929" s="156"/>
      <c r="BK929" s="133"/>
      <c r="BM929" s="134">
        <v>337</v>
      </c>
      <c r="BN929" s="157">
        <f t="shared" si="166"/>
        <v>2.1503999999999959</v>
      </c>
      <c r="BO929" s="158">
        <f t="shared" si="167"/>
        <v>0.9510489641068004</v>
      </c>
      <c r="BP929" s="159">
        <f t="shared" si="168"/>
        <v>3.9469626178956219E-4</v>
      </c>
      <c r="BQ929" s="160" t="str">
        <f t="shared" si="169"/>
        <v/>
      </c>
      <c r="BR929" s="160" t="str">
        <f t="shared" si="165"/>
        <v/>
      </c>
    </row>
    <row r="930" spans="11:70" ht="20.100000000000001" customHeight="1" x14ac:dyDescent="0.25">
      <c r="K930" s="134">
        <v>361</v>
      </c>
      <c r="L930" s="130">
        <f t="shared" si="147"/>
        <v>-242.41829716938292</v>
      </c>
      <c r="M930" s="149">
        <f t="shared" si="148"/>
        <v>1.6041798684071328E-4</v>
      </c>
      <c r="N930" s="149">
        <f t="shared" si="149"/>
        <v>5.2941559433774465E-3</v>
      </c>
      <c r="O930" s="130">
        <f t="shared" si="150"/>
        <v>1.6041798684071328E-4</v>
      </c>
      <c r="P930" s="130" t="str">
        <f t="shared" si="151"/>
        <v/>
      </c>
      <c r="Q930" s="130" t="str">
        <f t="shared" si="152"/>
        <v/>
      </c>
      <c r="R930" s="130">
        <f t="shared" si="153"/>
        <v>1.5173122444020782E-13</v>
      </c>
      <c r="S930" s="130" t="str">
        <f t="shared" si="154"/>
        <v/>
      </c>
      <c r="T930" s="130" t="str">
        <f t="shared" si="155"/>
        <v/>
      </c>
      <c r="X930" s="134"/>
      <c r="Z930" s="149"/>
      <c r="AA930" s="149"/>
      <c r="AE930" s="151"/>
      <c r="AF930" s="150"/>
      <c r="AK930" s="134">
        <v>361</v>
      </c>
      <c r="AL930" s="130">
        <f t="shared" si="156"/>
        <v>-2.556</v>
      </c>
      <c r="AM930" s="149">
        <f t="shared" si="157"/>
        <v>1.5214497341653437E-2</v>
      </c>
      <c r="AN930" s="149">
        <f t="shared" si="158"/>
        <v>5.2941559433774465E-3</v>
      </c>
      <c r="AO930" s="130">
        <f t="shared" si="163"/>
        <v>1.5214497341653437E-2</v>
      </c>
      <c r="AP930" s="130" t="str">
        <f t="shared" si="164"/>
        <v/>
      </c>
      <c r="AQ930" s="130" t="str">
        <f t="shared" si="159"/>
        <v/>
      </c>
      <c r="AR930" s="150">
        <f t="shared" si="160"/>
        <v>0</v>
      </c>
      <c r="AS930" s="150" t="str">
        <f t="shared" si="161"/>
        <v/>
      </c>
      <c r="AT930" s="150" t="str">
        <f t="shared" si="162"/>
        <v/>
      </c>
      <c r="AU930" s="150"/>
      <c r="AV930" s="150"/>
      <c r="AW930" s="150"/>
      <c r="AX930" s="150"/>
      <c r="AY930" s="150"/>
      <c r="AZ930" s="150"/>
      <c r="BA930" s="150"/>
      <c r="BB930" s="131"/>
      <c r="BC930" s="132"/>
      <c r="BD930" s="131"/>
      <c r="BE930" s="153"/>
      <c r="BF930" s="154"/>
      <c r="BG930" s="155"/>
      <c r="BH930" s="155"/>
      <c r="BI930" s="156"/>
      <c r="BJ930" s="156"/>
      <c r="BK930" s="133"/>
      <c r="BM930" s="134">
        <v>338</v>
      </c>
      <c r="BN930" s="157">
        <f t="shared" si="166"/>
        <v>2.1567999999999961</v>
      </c>
      <c r="BO930" s="158">
        <f t="shared" si="167"/>
        <v>0.95065426784501084</v>
      </c>
      <c r="BP930" s="159">
        <f t="shared" si="168"/>
        <v>3.9636476554061328E-4</v>
      </c>
      <c r="BQ930" s="160" t="str">
        <f t="shared" si="169"/>
        <v/>
      </c>
      <c r="BR930" s="160" t="str">
        <f t="shared" si="165"/>
        <v/>
      </c>
    </row>
    <row r="931" spans="11:70" ht="20.100000000000001" customHeight="1" x14ac:dyDescent="0.25">
      <c r="K931" s="134">
        <v>362</v>
      </c>
      <c r="L931" s="130">
        <f t="shared" si="147"/>
        <v>-242.03892581231034</v>
      </c>
      <c r="M931" s="149">
        <f t="shared" si="148"/>
        <v>1.6206521671819423E-4</v>
      </c>
      <c r="N931" s="149">
        <f t="shared" si="149"/>
        <v>5.3553259382135348E-3</v>
      </c>
      <c r="O931" s="130">
        <f t="shared" si="150"/>
        <v>1.6206521671819423E-4</v>
      </c>
      <c r="P931" s="130" t="str">
        <f t="shared" si="151"/>
        <v/>
      </c>
      <c r="Q931" s="130" t="str">
        <f t="shared" si="152"/>
        <v/>
      </c>
      <c r="R931" s="130">
        <f t="shared" si="153"/>
        <v>1.5599777880658576E-13</v>
      </c>
      <c r="S931" s="130" t="str">
        <f t="shared" si="154"/>
        <v/>
      </c>
      <c r="T931" s="130" t="str">
        <f t="shared" si="155"/>
        <v/>
      </c>
      <c r="X931" s="134"/>
      <c r="Z931" s="149"/>
      <c r="AA931" s="149"/>
      <c r="AE931" s="151"/>
      <c r="AF931" s="150"/>
      <c r="AK931" s="134">
        <v>362</v>
      </c>
      <c r="AL931" s="130">
        <f t="shared" si="156"/>
        <v>-2.552</v>
      </c>
      <c r="AM931" s="149">
        <f t="shared" si="157"/>
        <v>1.5370725300161052E-2</v>
      </c>
      <c r="AN931" s="149">
        <f t="shared" si="158"/>
        <v>5.3553259382135348E-3</v>
      </c>
      <c r="AO931" s="130">
        <f t="shared" si="163"/>
        <v>1.5370725300161052E-2</v>
      </c>
      <c r="AP931" s="130" t="str">
        <f t="shared" si="164"/>
        <v/>
      </c>
      <c r="AQ931" s="130" t="str">
        <f t="shared" si="159"/>
        <v/>
      </c>
      <c r="AR931" s="150">
        <f t="shared" si="160"/>
        <v>0</v>
      </c>
      <c r="AS931" s="150" t="str">
        <f t="shared" si="161"/>
        <v/>
      </c>
      <c r="AT931" s="150" t="str">
        <f t="shared" si="162"/>
        <v/>
      </c>
      <c r="AU931" s="150"/>
      <c r="AV931" s="150"/>
      <c r="AW931" s="150"/>
      <c r="AX931" s="150"/>
      <c r="AY931" s="150"/>
      <c r="AZ931" s="150"/>
      <c r="BA931" s="150"/>
      <c r="BB931" s="131"/>
      <c r="BC931" s="132"/>
      <c r="BD931" s="131"/>
      <c r="BE931" s="153"/>
      <c r="BF931" s="154"/>
      <c r="BG931" s="155"/>
      <c r="BH931" s="155"/>
      <c r="BI931" s="156"/>
      <c r="BJ931" s="156"/>
      <c r="BK931" s="133"/>
      <c r="BM931" s="134">
        <v>339</v>
      </c>
      <c r="BN931" s="157">
        <f t="shared" si="166"/>
        <v>2.1631999999999962</v>
      </c>
      <c r="BO931" s="158">
        <f t="shared" si="167"/>
        <v>0.95025790307947022</v>
      </c>
      <c r="BP931" s="159">
        <f t="shared" si="168"/>
        <v>3.9803158650897341E-4</v>
      </c>
      <c r="BQ931" s="160" t="str">
        <f t="shared" si="169"/>
        <v/>
      </c>
      <c r="BR931" s="160" t="str">
        <f t="shared" si="165"/>
        <v/>
      </c>
    </row>
    <row r="932" spans="11:70" ht="20.100000000000001" customHeight="1" x14ac:dyDescent="0.25">
      <c r="K932" s="134">
        <v>363</v>
      </c>
      <c r="L932" s="130">
        <f t="shared" si="147"/>
        <v>-241.65955445523775</v>
      </c>
      <c r="M932" s="149">
        <f t="shared" si="148"/>
        <v>1.637267412986872E-4</v>
      </c>
      <c r="N932" s="149">
        <f t="shared" si="149"/>
        <v>5.4171235534445838E-3</v>
      </c>
      <c r="O932" s="130">
        <f t="shared" si="150"/>
        <v>1.637267412986872E-4</v>
      </c>
      <c r="P932" s="130" t="str">
        <f t="shared" si="151"/>
        <v/>
      </c>
      <c r="Q932" s="130" t="str">
        <f t="shared" si="152"/>
        <v/>
      </c>
      <c r="R932" s="130">
        <f t="shared" si="153"/>
        <v>1.6038173896356729E-13</v>
      </c>
      <c r="S932" s="130" t="str">
        <f t="shared" si="154"/>
        <v/>
      </c>
      <c r="T932" s="130" t="str">
        <f t="shared" si="155"/>
        <v/>
      </c>
      <c r="X932" s="134"/>
      <c r="Z932" s="149"/>
      <c r="AA932" s="149"/>
      <c r="AE932" s="151"/>
      <c r="AF932" s="150"/>
      <c r="AK932" s="134">
        <v>363</v>
      </c>
      <c r="AL932" s="130">
        <f t="shared" si="156"/>
        <v>-2.548</v>
      </c>
      <c r="AM932" s="149">
        <f t="shared" si="157"/>
        <v>1.5528309008888823E-2</v>
      </c>
      <c r="AN932" s="149">
        <f t="shared" si="158"/>
        <v>5.4171235534445838E-3</v>
      </c>
      <c r="AO932" s="130">
        <f t="shared" si="163"/>
        <v>1.5528309008888823E-2</v>
      </c>
      <c r="AP932" s="130" t="str">
        <f t="shared" si="164"/>
        <v/>
      </c>
      <c r="AQ932" s="130" t="str">
        <f t="shared" si="159"/>
        <v/>
      </c>
      <c r="AR932" s="150">
        <f t="shared" si="160"/>
        <v>0</v>
      </c>
      <c r="AS932" s="150" t="str">
        <f t="shared" si="161"/>
        <v/>
      </c>
      <c r="AT932" s="150" t="str">
        <f t="shared" si="162"/>
        <v/>
      </c>
      <c r="AU932" s="150"/>
      <c r="AV932" s="150"/>
      <c r="AW932" s="150"/>
      <c r="AX932" s="150"/>
      <c r="AY932" s="150"/>
      <c r="AZ932" s="150"/>
      <c r="BA932" s="150"/>
      <c r="BB932" s="131"/>
      <c r="BC932" s="132"/>
      <c r="BD932" s="131"/>
      <c r="BE932" s="153"/>
      <c r="BF932" s="154"/>
      <c r="BG932" s="155"/>
      <c r="BH932" s="155"/>
      <c r="BI932" s="156"/>
      <c r="BJ932" s="156"/>
      <c r="BK932" s="133"/>
      <c r="BM932" s="134">
        <v>340</v>
      </c>
      <c r="BN932" s="157">
        <f t="shared" si="166"/>
        <v>2.1695999999999964</v>
      </c>
      <c r="BO932" s="158">
        <f t="shared" si="167"/>
        <v>0.94985987149296125</v>
      </c>
      <c r="BP932" s="159">
        <f t="shared" si="168"/>
        <v>3.996966960542192E-4</v>
      </c>
      <c r="BQ932" s="160" t="str">
        <f t="shared" si="169"/>
        <v/>
      </c>
      <c r="BR932" s="160" t="str">
        <f t="shared" si="165"/>
        <v/>
      </c>
    </row>
    <row r="933" spans="11:70" ht="20.100000000000001" customHeight="1" x14ac:dyDescent="0.25">
      <c r="K933" s="134">
        <v>364</v>
      </c>
      <c r="L933" s="130">
        <f t="shared" si="147"/>
        <v>-241.28018309816514</v>
      </c>
      <c r="M933" s="149">
        <f t="shared" si="148"/>
        <v>1.6540265369340053E-4</v>
      </c>
      <c r="N933" s="149">
        <f t="shared" si="149"/>
        <v>5.4795542297250881E-3</v>
      </c>
      <c r="O933" s="130">
        <f t="shared" si="150"/>
        <v>1.6540265369340053E-4</v>
      </c>
      <c r="P933" s="130" t="str">
        <f t="shared" si="151"/>
        <v/>
      </c>
      <c r="Q933" s="130" t="str">
        <f t="shared" si="152"/>
        <v/>
      </c>
      <c r="R933" s="130">
        <f t="shared" si="153"/>
        <v>1.6488626207509332E-13</v>
      </c>
      <c r="S933" s="130" t="str">
        <f t="shared" si="154"/>
        <v/>
      </c>
      <c r="T933" s="130" t="str">
        <f t="shared" si="155"/>
        <v/>
      </c>
      <c r="X933" s="134"/>
      <c r="Z933" s="149"/>
      <c r="AA933" s="149"/>
      <c r="AE933" s="151"/>
      <c r="AF933" s="150"/>
      <c r="AK933" s="134">
        <v>364</v>
      </c>
      <c r="AL933" s="130">
        <f t="shared" si="156"/>
        <v>-2.544</v>
      </c>
      <c r="AM933" s="149">
        <f t="shared" si="157"/>
        <v>1.5687257298768114E-2</v>
      </c>
      <c r="AN933" s="149">
        <f t="shared" si="158"/>
        <v>5.4795542297250881E-3</v>
      </c>
      <c r="AO933" s="130">
        <f t="shared" si="163"/>
        <v>1.5687257298768114E-2</v>
      </c>
      <c r="AP933" s="130" t="str">
        <f t="shared" si="164"/>
        <v/>
      </c>
      <c r="AQ933" s="130" t="str">
        <f t="shared" si="159"/>
        <v/>
      </c>
      <c r="AR933" s="150">
        <f t="shared" si="160"/>
        <v>0</v>
      </c>
      <c r="AS933" s="150" t="str">
        <f t="shared" si="161"/>
        <v/>
      </c>
      <c r="AT933" s="150" t="str">
        <f t="shared" si="162"/>
        <v/>
      </c>
      <c r="AU933" s="150"/>
      <c r="AV933" s="150"/>
      <c r="AW933" s="150"/>
      <c r="AX933" s="150"/>
      <c r="AY933" s="150"/>
      <c r="AZ933" s="150"/>
      <c r="BA933" s="150"/>
      <c r="BB933" s="131"/>
      <c r="BC933" s="132"/>
      <c r="BD933" s="131"/>
      <c r="BE933" s="153"/>
      <c r="BF933" s="154"/>
      <c r="BG933" s="155"/>
      <c r="BH933" s="155"/>
      <c r="BI933" s="156"/>
      <c r="BJ933" s="156"/>
      <c r="BK933" s="133"/>
      <c r="BM933" s="134">
        <v>341</v>
      </c>
      <c r="BN933" s="157">
        <f t="shared" si="166"/>
        <v>2.1759999999999966</v>
      </c>
      <c r="BO933" s="158">
        <f t="shared" si="167"/>
        <v>0.94946017479690703</v>
      </c>
      <c r="BP933" s="159">
        <f t="shared" si="168"/>
        <v>4.0136006571722671E-4</v>
      </c>
      <c r="BQ933" s="160" t="str">
        <f t="shared" si="169"/>
        <v/>
      </c>
      <c r="BR933" s="160" t="str">
        <f t="shared" si="165"/>
        <v/>
      </c>
    </row>
    <row r="934" spans="11:70" ht="20.100000000000001" customHeight="1" x14ac:dyDescent="0.25">
      <c r="K934" s="134">
        <v>365</v>
      </c>
      <c r="L934" s="130">
        <f t="shared" si="147"/>
        <v>-240.90081174109255</v>
      </c>
      <c r="M934" s="149">
        <f t="shared" si="148"/>
        <v>1.6709304727324087E-4</v>
      </c>
      <c r="N934" s="149">
        <f t="shared" si="149"/>
        <v>5.5426234430825993E-3</v>
      </c>
      <c r="O934" s="130">
        <f t="shared" si="150"/>
        <v>1.6709304727324087E-4</v>
      </c>
      <c r="P934" s="130" t="str">
        <f t="shared" si="151"/>
        <v/>
      </c>
      <c r="Q934" s="130" t="str">
        <f t="shared" si="152"/>
        <v/>
      </c>
      <c r="R934" s="130">
        <f t="shared" si="153"/>
        <v>1.6951458813575719E-13</v>
      </c>
      <c r="S934" s="130" t="str">
        <f t="shared" si="154"/>
        <v/>
      </c>
      <c r="T934" s="130" t="str">
        <f t="shared" si="155"/>
        <v/>
      </c>
      <c r="X934" s="134"/>
      <c r="Z934" s="149"/>
      <c r="AA934" s="149"/>
      <c r="AE934" s="151"/>
      <c r="AF934" s="150"/>
      <c r="AK934" s="134">
        <v>365</v>
      </c>
      <c r="AL934" s="130">
        <f t="shared" si="156"/>
        <v>-2.54</v>
      </c>
      <c r="AM934" s="149">
        <f t="shared" si="157"/>
        <v>1.5847579025360818E-2</v>
      </c>
      <c r="AN934" s="149">
        <f t="shared" si="158"/>
        <v>5.5426234430825993E-3</v>
      </c>
      <c r="AO934" s="130">
        <f t="shared" si="163"/>
        <v>1.5847579025360818E-2</v>
      </c>
      <c r="AP934" s="130" t="str">
        <f t="shared" si="164"/>
        <v/>
      </c>
      <c r="AQ934" s="130" t="str">
        <f t="shared" si="159"/>
        <v/>
      </c>
      <c r="AR934" s="150">
        <f t="shared" si="160"/>
        <v>0</v>
      </c>
      <c r="AS934" s="150" t="str">
        <f t="shared" si="161"/>
        <v/>
      </c>
      <c r="AT934" s="150" t="str">
        <f t="shared" si="162"/>
        <v/>
      </c>
      <c r="AU934" s="150"/>
      <c r="AV934" s="150"/>
      <c r="AW934" s="150"/>
      <c r="AX934" s="150"/>
      <c r="AY934" s="150"/>
      <c r="AZ934" s="150"/>
      <c r="BA934" s="150"/>
      <c r="BB934" s="131"/>
      <c r="BC934" s="132"/>
      <c r="BD934" s="131"/>
      <c r="BE934" s="153"/>
      <c r="BF934" s="154"/>
      <c r="BG934" s="155"/>
      <c r="BH934" s="155"/>
      <c r="BI934" s="156"/>
      <c r="BJ934" s="156"/>
      <c r="BK934" s="133"/>
      <c r="BM934" s="134">
        <v>342</v>
      </c>
      <c r="BN934" s="157">
        <f t="shared" si="166"/>
        <v>2.1823999999999968</v>
      </c>
      <c r="BO934" s="158">
        <f t="shared" si="167"/>
        <v>0.9490588147311898</v>
      </c>
      <c r="BP934" s="159">
        <f t="shared" si="168"/>
        <v>4.0302166722094857E-4</v>
      </c>
      <c r="BQ934" s="160" t="str">
        <f t="shared" si="169"/>
        <v/>
      </c>
      <c r="BR934" s="160" t="str">
        <f t="shared" si="165"/>
        <v/>
      </c>
    </row>
    <row r="935" spans="11:70" ht="20.100000000000001" customHeight="1" x14ac:dyDescent="0.25">
      <c r="K935" s="134">
        <v>366</v>
      </c>
      <c r="L935" s="130">
        <f t="shared" si="147"/>
        <v>-240.52144038401997</v>
      </c>
      <c r="M935" s="149">
        <f t="shared" si="148"/>
        <v>1.6879801566546497E-4</v>
      </c>
      <c r="N935" s="149">
        <f t="shared" si="149"/>
        <v>5.6063367050156916E-3</v>
      </c>
      <c r="O935" s="130">
        <f t="shared" si="150"/>
        <v>1.6879801566546497E-4</v>
      </c>
      <c r="P935" s="130" t="str">
        <f t="shared" si="151"/>
        <v/>
      </c>
      <c r="Q935" s="130" t="str">
        <f t="shared" si="152"/>
        <v/>
      </c>
      <c r="R935" s="130">
        <f t="shared" si="153"/>
        <v>1.7427004208693285E-13</v>
      </c>
      <c r="S935" s="130" t="str">
        <f t="shared" si="154"/>
        <v/>
      </c>
      <c r="T935" s="130" t="str">
        <f t="shared" si="155"/>
        <v/>
      </c>
      <c r="X935" s="134"/>
      <c r="Z935" s="149"/>
      <c r="AA935" s="149"/>
      <c r="AE935" s="151"/>
      <c r="AF935" s="150"/>
      <c r="AK935" s="134">
        <v>366</v>
      </c>
      <c r="AL935" s="130">
        <f t="shared" si="156"/>
        <v>-2.536</v>
      </c>
      <c r="AM935" s="149">
        <f t="shared" si="157"/>
        <v>1.6009283068541796E-2</v>
      </c>
      <c r="AN935" s="149">
        <f t="shared" si="158"/>
        <v>5.6063367050156916E-3</v>
      </c>
      <c r="AO935" s="130">
        <f t="shared" si="163"/>
        <v>1.6009283068541796E-2</v>
      </c>
      <c r="AP935" s="130" t="str">
        <f t="shared" si="164"/>
        <v/>
      </c>
      <c r="AQ935" s="130" t="str">
        <f t="shared" si="159"/>
        <v/>
      </c>
      <c r="AR935" s="150">
        <f t="shared" si="160"/>
        <v>0</v>
      </c>
      <c r="AS935" s="150" t="str">
        <f t="shared" si="161"/>
        <v/>
      </c>
      <c r="AT935" s="150" t="str">
        <f t="shared" si="162"/>
        <v/>
      </c>
      <c r="AU935" s="150"/>
      <c r="AV935" s="150"/>
      <c r="AW935" s="150"/>
      <c r="AX935" s="150"/>
      <c r="AY935" s="150"/>
      <c r="AZ935" s="150"/>
      <c r="BA935" s="150"/>
      <c r="BB935" s="131"/>
      <c r="BC935" s="132"/>
      <c r="BD935" s="131"/>
      <c r="BE935" s="153"/>
      <c r="BF935" s="154"/>
      <c r="BG935" s="155"/>
      <c r="BH935" s="155"/>
      <c r="BI935" s="156"/>
      <c r="BJ935" s="156"/>
      <c r="BK935" s="133"/>
      <c r="BM935" s="134">
        <v>343</v>
      </c>
      <c r="BN935" s="157">
        <f t="shared" si="166"/>
        <v>2.188799999999997</v>
      </c>
      <c r="BO935" s="158">
        <f t="shared" si="167"/>
        <v>0.94865579306396886</v>
      </c>
      <c r="BP935" s="159">
        <f t="shared" si="168"/>
        <v>4.0468147246974784E-4</v>
      </c>
      <c r="BQ935" s="160" t="str">
        <f t="shared" si="169"/>
        <v/>
      </c>
      <c r="BR935" s="160" t="str">
        <f t="shared" si="165"/>
        <v/>
      </c>
    </row>
    <row r="936" spans="11:70" ht="20.100000000000001" customHeight="1" x14ac:dyDescent="0.25">
      <c r="K936" s="134">
        <v>367</v>
      </c>
      <c r="L936" s="130">
        <f t="shared" si="147"/>
        <v>-240.14206902694738</v>
      </c>
      <c r="M936" s="149">
        <f t="shared" si="148"/>
        <v>1.7051765275027719E-4</v>
      </c>
      <c r="N936" s="149">
        <f t="shared" si="149"/>
        <v>5.6706995625904867E-3</v>
      </c>
      <c r="O936" s="130">
        <f t="shared" si="150"/>
        <v>1.7051765275027719E-4</v>
      </c>
      <c r="P936" s="130" t="str">
        <f t="shared" si="151"/>
        <v/>
      </c>
      <c r="Q936" s="130" t="str">
        <f t="shared" si="152"/>
        <v/>
      </c>
      <c r="R936" s="130">
        <f t="shared" si="153"/>
        <v>1.791560359854477E-13</v>
      </c>
      <c r="S936" s="130" t="str">
        <f t="shared" si="154"/>
        <v/>
      </c>
      <c r="T936" s="130" t="str">
        <f t="shared" si="155"/>
        <v/>
      </c>
      <c r="X936" s="134"/>
      <c r="Z936" s="149"/>
      <c r="AA936" s="149"/>
      <c r="AE936" s="151"/>
      <c r="AF936" s="150"/>
      <c r="AK936" s="134">
        <v>367</v>
      </c>
      <c r="AL936" s="130">
        <f t="shared" si="156"/>
        <v>-2.532</v>
      </c>
      <c r="AM936" s="149">
        <f t="shared" si="157"/>
        <v>1.6172378332176187E-2</v>
      </c>
      <c r="AN936" s="149">
        <f t="shared" si="158"/>
        <v>5.6706995625904867E-3</v>
      </c>
      <c r="AO936" s="130">
        <f t="shared" si="163"/>
        <v>1.6172378332176187E-2</v>
      </c>
      <c r="AP936" s="130" t="str">
        <f t="shared" si="164"/>
        <v/>
      </c>
      <c r="AQ936" s="130" t="str">
        <f t="shared" si="159"/>
        <v/>
      </c>
      <c r="AR936" s="150">
        <f t="shared" si="160"/>
        <v>0</v>
      </c>
      <c r="AS936" s="150" t="str">
        <f t="shared" si="161"/>
        <v/>
      </c>
      <c r="AT936" s="150" t="str">
        <f t="shared" si="162"/>
        <v/>
      </c>
      <c r="AU936" s="150"/>
      <c r="AV936" s="150"/>
      <c r="AW936" s="150"/>
      <c r="AX936" s="150"/>
      <c r="AY936" s="150"/>
      <c r="AZ936" s="150"/>
      <c r="BA936" s="150"/>
      <c r="BB936" s="131"/>
      <c r="BC936" s="132"/>
      <c r="BD936" s="131"/>
      <c r="BE936" s="153"/>
      <c r="BF936" s="154"/>
      <c r="BG936" s="155"/>
      <c r="BH936" s="155"/>
      <c r="BI936" s="156"/>
      <c r="BJ936" s="156"/>
      <c r="BK936" s="133"/>
      <c r="BM936" s="134">
        <v>344</v>
      </c>
      <c r="BN936" s="157">
        <f t="shared" si="166"/>
        <v>2.1951999999999972</v>
      </c>
      <c r="BO936" s="158">
        <f t="shared" si="167"/>
        <v>0.94825111159149911</v>
      </c>
      <c r="BP936" s="159">
        <f t="shared" si="168"/>
        <v>4.0633945354906498E-4</v>
      </c>
      <c r="BQ936" s="160" t="str">
        <f t="shared" si="169"/>
        <v/>
      </c>
      <c r="BR936" s="160" t="str">
        <f t="shared" si="165"/>
        <v/>
      </c>
    </row>
    <row r="937" spans="11:70" ht="20.100000000000001" customHeight="1" x14ac:dyDescent="0.25">
      <c r="K937" s="134">
        <v>368</v>
      </c>
      <c r="L937" s="130">
        <f t="shared" si="147"/>
        <v>-239.7626976698748</v>
      </c>
      <c r="M937" s="149">
        <f t="shared" si="148"/>
        <v>1.7225205265737137E-4</v>
      </c>
      <c r="N937" s="149">
        <f t="shared" si="149"/>
        <v>5.7357175985360354E-3</v>
      </c>
      <c r="O937" s="130">
        <f t="shared" si="150"/>
        <v>1.7225205265737137E-4</v>
      </c>
      <c r="P937" s="130" t="str">
        <f t="shared" si="151"/>
        <v/>
      </c>
      <c r="Q937" s="130" t="str">
        <f t="shared" si="152"/>
        <v/>
      </c>
      <c r="R937" s="130">
        <f t="shared" si="153"/>
        <v>1.8417607122601608E-13</v>
      </c>
      <c r="S937" s="130" t="str">
        <f t="shared" si="154"/>
        <v/>
      </c>
      <c r="T937" s="130" t="str">
        <f t="shared" si="155"/>
        <v/>
      </c>
      <c r="X937" s="134"/>
      <c r="Z937" s="149"/>
      <c r="AA937" s="149"/>
      <c r="AE937" s="151"/>
      <c r="AF937" s="150"/>
      <c r="AK937" s="134">
        <v>368</v>
      </c>
      <c r="AL937" s="130">
        <f t="shared" si="156"/>
        <v>-2.528</v>
      </c>
      <c r="AM937" s="149">
        <f t="shared" si="157"/>
        <v>1.6336873743791409E-2</v>
      </c>
      <c r="AN937" s="149">
        <f t="shared" si="158"/>
        <v>5.7357175985360354E-3</v>
      </c>
      <c r="AO937" s="130">
        <f t="shared" si="163"/>
        <v>1.6336873743791409E-2</v>
      </c>
      <c r="AP937" s="130" t="str">
        <f t="shared" si="164"/>
        <v/>
      </c>
      <c r="AQ937" s="130" t="str">
        <f t="shared" si="159"/>
        <v/>
      </c>
      <c r="AR937" s="150">
        <f t="shared" si="160"/>
        <v>0</v>
      </c>
      <c r="AS937" s="150" t="str">
        <f t="shared" si="161"/>
        <v/>
      </c>
      <c r="AT937" s="150" t="str">
        <f t="shared" si="162"/>
        <v/>
      </c>
      <c r="AU937" s="150"/>
      <c r="AV937" s="150"/>
      <c r="AW937" s="150"/>
      <c r="AX937" s="150"/>
      <c r="AY937" s="150"/>
      <c r="AZ937" s="150"/>
      <c r="BA937" s="150"/>
      <c r="BB937" s="131"/>
      <c r="BC937" s="132"/>
      <c r="BD937" s="131"/>
      <c r="BE937" s="153"/>
      <c r="BF937" s="154"/>
      <c r="BG937" s="155"/>
      <c r="BH937" s="155"/>
      <c r="BI937" s="156"/>
      <c r="BJ937" s="156"/>
      <c r="BK937" s="133"/>
      <c r="BM937" s="134">
        <v>345</v>
      </c>
      <c r="BN937" s="157">
        <f t="shared" si="166"/>
        <v>2.2015999999999973</v>
      </c>
      <c r="BO937" s="158">
        <f t="shared" si="167"/>
        <v>0.94784477213795004</v>
      </c>
      <c r="BP937" s="159">
        <f t="shared" si="168"/>
        <v>4.0799558272530678E-4</v>
      </c>
      <c r="BQ937" s="160" t="str">
        <f t="shared" si="169"/>
        <v/>
      </c>
      <c r="BR937" s="160" t="str">
        <f t="shared" si="165"/>
        <v/>
      </c>
    </row>
    <row r="938" spans="11:70" ht="20.100000000000001" customHeight="1" x14ac:dyDescent="0.25">
      <c r="K938" s="134">
        <v>369</v>
      </c>
      <c r="L938" s="130">
        <f t="shared" si="147"/>
        <v>-239.38332631280221</v>
      </c>
      <c r="M938" s="149">
        <f t="shared" si="148"/>
        <v>1.7400130976241769E-4</v>
      </c>
      <c r="N938" s="149">
        <f t="shared" si="149"/>
        <v>5.801396431338245E-3</v>
      </c>
      <c r="O938" s="130">
        <f t="shared" si="150"/>
        <v>1.7400130976241769E-4</v>
      </c>
      <c r="P938" s="130" t="str">
        <f t="shared" si="151"/>
        <v/>
      </c>
      <c r="Q938" s="130" t="str">
        <f t="shared" si="152"/>
        <v/>
      </c>
      <c r="R938" s="130">
        <f t="shared" si="153"/>
        <v>1.8933374081878084E-13</v>
      </c>
      <c r="S938" s="130" t="str">
        <f t="shared" si="154"/>
        <v/>
      </c>
      <c r="T938" s="130" t="str">
        <f t="shared" si="155"/>
        <v/>
      </c>
      <c r="X938" s="134"/>
      <c r="Z938" s="149"/>
      <c r="AA938" s="149"/>
      <c r="AE938" s="151"/>
      <c r="AF938" s="150"/>
      <c r="AK938" s="134">
        <v>369</v>
      </c>
      <c r="AL938" s="130">
        <f t="shared" si="156"/>
        <v>-2.524</v>
      </c>
      <c r="AM938" s="149">
        <f t="shared" si="157"/>
        <v>1.6502778254243983E-2</v>
      </c>
      <c r="AN938" s="149">
        <f t="shared" si="158"/>
        <v>5.801396431338245E-3</v>
      </c>
      <c r="AO938" s="130">
        <f t="shared" si="163"/>
        <v>1.6502778254243983E-2</v>
      </c>
      <c r="AP938" s="130" t="str">
        <f t="shared" si="164"/>
        <v/>
      </c>
      <c r="AQ938" s="130" t="str">
        <f t="shared" si="159"/>
        <v/>
      </c>
      <c r="AR938" s="150">
        <f t="shared" si="160"/>
        <v>0</v>
      </c>
      <c r="AS938" s="150" t="str">
        <f t="shared" si="161"/>
        <v/>
      </c>
      <c r="AT938" s="150" t="str">
        <f t="shared" si="162"/>
        <v/>
      </c>
      <c r="AU938" s="150"/>
      <c r="AV938" s="150"/>
      <c r="AW938" s="150"/>
      <c r="AX938" s="150"/>
      <c r="AY938" s="150"/>
      <c r="AZ938" s="150"/>
      <c r="BA938" s="150"/>
      <c r="BB938" s="131"/>
      <c r="BC938" s="132"/>
      <c r="BD938" s="131"/>
      <c r="BE938" s="153"/>
      <c r="BF938" s="154"/>
      <c r="BG938" s="155"/>
      <c r="BH938" s="155"/>
      <c r="BI938" s="156"/>
      <c r="BJ938" s="156"/>
      <c r="BK938" s="133"/>
      <c r="BM938" s="134">
        <v>346</v>
      </c>
      <c r="BN938" s="157">
        <f t="shared" si="166"/>
        <v>2.2079999999999975</v>
      </c>
      <c r="BO938" s="158">
        <f t="shared" si="167"/>
        <v>0.94743677655522474</v>
      </c>
      <c r="BP938" s="159">
        <f t="shared" si="168"/>
        <v>4.0964983244495823E-4</v>
      </c>
      <c r="BQ938" s="160" t="str">
        <f t="shared" si="169"/>
        <v/>
      </c>
      <c r="BR938" s="160" t="str">
        <f t="shared" si="165"/>
        <v/>
      </c>
    </row>
    <row r="939" spans="11:70" ht="20.100000000000001" customHeight="1" x14ac:dyDescent="0.25">
      <c r="K939" s="134">
        <v>370</v>
      </c>
      <c r="L939" s="130">
        <f t="shared" si="147"/>
        <v>-239.00395495572963</v>
      </c>
      <c r="M939" s="149">
        <f t="shared" si="148"/>
        <v>1.7576551868349403E-4</v>
      </c>
      <c r="N939" s="149">
        <f t="shared" si="149"/>
        <v>5.8677417153325615E-3</v>
      </c>
      <c r="O939" s="130">
        <f t="shared" si="150"/>
        <v>1.7576551868349403E-4</v>
      </c>
      <c r="P939" s="130" t="str">
        <f t="shared" si="151"/>
        <v/>
      </c>
      <c r="Q939" s="130" t="str">
        <f t="shared" si="152"/>
        <v/>
      </c>
      <c r="R939" s="130">
        <f t="shared" si="153"/>
        <v>1.946327317232488E-13</v>
      </c>
      <c r="S939" s="130" t="str">
        <f t="shared" si="154"/>
        <v/>
      </c>
      <c r="T939" s="130" t="str">
        <f t="shared" si="155"/>
        <v/>
      </c>
      <c r="X939" s="134"/>
      <c r="Z939" s="149"/>
      <c r="AA939" s="149"/>
      <c r="AE939" s="151"/>
      <c r="AF939" s="150"/>
      <c r="AK939" s="134">
        <v>370</v>
      </c>
      <c r="AL939" s="130">
        <f t="shared" si="156"/>
        <v>-2.52</v>
      </c>
      <c r="AM939" s="149">
        <f t="shared" si="157"/>
        <v>1.6670100837381057E-2</v>
      </c>
      <c r="AN939" s="149">
        <f t="shared" si="158"/>
        <v>5.8677417153325615E-3</v>
      </c>
      <c r="AO939" s="130">
        <f t="shared" si="163"/>
        <v>1.6670100837381057E-2</v>
      </c>
      <c r="AP939" s="130" t="str">
        <f t="shared" si="164"/>
        <v/>
      </c>
      <c r="AQ939" s="130" t="str">
        <f t="shared" si="159"/>
        <v/>
      </c>
      <c r="AR939" s="150">
        <f t="shared" si="160"/>
        <v>0</v>
      </c>
      <c r="AS939" s="150" t="str">
        <f t="shared" si="161"/>
        <v/>
      </c>
      <c r="AT939" s="150" t="str">
        <f t="shared" si="162"/>
        <v/>
      </c>
      <c r="AU939" s="150"/>
      <c r="AV939" s="150"/>
      <c r="AW939" s="150"/>
      <c r="AX939" s="150"/>
      <c r="AY939" s="150"/>
      <c r="AZ939" s="150"/>
      <c r="BA939" s="150"/>
      <c r="BB939" s="131"/>
      <c r="BC939" s="132"/>
      <c r="BD939" s="131"/>
      <c r="BE939" s="153"/>
      <c r="BF939" s="154"/>
      <c r="BG939" s="155"/>
      <c r="BH939" s="155"/>
      <c r="BI939" s="156"/>
      <c r="BJ939" s="156"/>
      <c r="BK939" s="133"/>
      <c r="BM939" s="134">
        <v>347</v>
      </c>
      <c r="BN939" s="157">
        <f t="shared" si="166"/>
        <v>2.2143999999999977</v>
      </c>
      <c r="BO939" s="158">
        <f t="shared" si="167"/>
        <v>0.94702712672277978</v>
      </c>
      <c r="BP939" s="159">
        <f t="shared" si="168"/>
        <v>4.1130217533502655E-4</v>
      </c>
      <c r="BQ939" s="160" t="str">
        <f t="shared" si="169"/>
        <v/>
      </c>
      <c r="BR939" s="160" t="str">
        <f t="shared" si="165"/>
        <v/>
      </c>
    </row>
    <row r="940" spans="11:70" ht="20.100000000000001" customHeight="1" x14ac:dyDescent="0.25">
      <c r="K940" s="134">
        <v>371</v>
      </c>
      <c r="L940" s="130">
        <f t="shared" si="147"/>
        <v>-238.62458359865704</v>
      </c>
      <c r="M940" s="149">
        <f t="shared" si="148"/>
        <v>1.7754477427746158E-4</v>
      </c>
      <c r="N940" s="149">
        <f t="shared" si="149"/>
        <v>5.9347591407952118E-3</v>
      </c>
      <c r="O940" s="130">
        <f t="shared" si="150"/>
        <v>1.7754477427746158E-4</v>
      </c>
      <c r="P940" s="130" t="str">
        <f t="shared" si="151"/>
        <v/>
      </c>
      <c r="Q940" s="130" t="str">
        <f t="shared" si="152"/>
        <v/>
      </c>
      <c r="R940" s="130">
        <f t="shared" si="153"/>
        <v>2.0007682723998008E-13</v>
      </c>
      <c r="S940" s="130" t="str">
        <f t="shared" si="154"/>
        <v/>
      </c>
      <c r="T940" s="130" t="str">
        <f t="shared" si="155"/>
        <v/>
      </c>
      <c r="X940" s="134"/>
      <c r="Z940" s="149"/>
      <c r="AA940" s="149"/>
      <c r="AE940" s="151"/>
      <c r="AF940" s="150"/>
      <c r="AK940" s="134">
        <v>371</v>
      </c>
      <c r="AL940" s="130">
        <f t="shared" si="156"/>
        <v>-2.516</v>
      </c>
      <c r="AM940" s="149">
        <f t="shared" si="157"/>
        <v>1.6838850489696671E-2</v>
      </c>
      <c r="AN940" s="149">
        <f t="shared" si="158"/>
        <v>5.9347591407952118E-3</v>
      </c>
      <c r="AO940" s="130">
        <f t="shared" si="163"/>
        <v>1.6838850489696671E-2</v>
      </c>
      <c r="AP940" s="130" t="str">
        <f t="shared" si="164"/>
        <v/>
      </c>
      <c r="AQ940" s="130" t="str">
        <f t="shared" si="159"/>
        <v/>
      </c>
      <c r="AR940" s="150">
        <f t="shared" si="160"/>
        <v>0</v>
      </c>
      <c r="AS940" s="150" t="str">
        <f t="shared" si="161"/>
        <v/>
      </c>
      <c r="AT940" s="150" t="str">
        <f t="shared" si="162"/>
        <v/>
      </c>
      <c r="AU940" s="150"/>
      <c r="AV940" s="150"/>
      <c r="AW940" s="150"/>
      <c r="AX940" s="150"/>
      <c r="AY940" s="150"/>
      <c r="AZ940" s="150"/>
      <c r="BA940" s="150"/>
      <c r="BB940" s="131"/>
      <c r="BC940" s="132"/>
      <c r="BD940" s="131"/>
      <c r="BE940" s="153"/>
      <c r="BF940" s="154"/>
      <c r="BG940" s="155"/>
      <c r="BH940" s="155"/>
      <c r="BI940" s="156"/>
      <c r="BJ940" s="156"/>
      <c r="BK940" s="133"/>
      <c r="BM940" s="134">
        <v>348</v>
      </c>
      <c r="BN940" s="157">
        <f t="shared" si="166"/>
        <v>2.2207999999999979</v>
      </c>
      <c r="BO940" s="158">
        <f t="shared" si="167"/>
        <v>0.94661582454744475</v>
      </c>
      <c r="BP940" s="159">
        <f t="shared" si="168"/>
        <v>4.1295258420182002E-4</v>
      </c>
      <c r="BQ940" s="160" t="str">
        <f t="shared" si="169"/>
        <v/>
      </c>
      <c r="BR940" s="160" t="str">
        <f t="shared" si="165"/>
        <v/>
      </c>
    </row>
    <row r="941" spans="11:70" ht="20.100000000000001" customHeight="1" x14ac:dyDescent="0.25">
      <c r="K941" s="134">
        <v>372</v>
      </c>
      <c r="L941" s="130">
        <f t="shared" si="147"/>
        <v>-238.24521224158445</v>
      </c>
      <c r="M941" s="149">
        <f t="shared" si="148"/>
        <v>1.7933917163628408E-4</v>
      </c>
      <c r="N941" s="149">
        <f t="shared" si="149"/>
        <v>6.0024544340331184E-3</v>
      </c>
      <c r="O941" s="130">
        <f t="shared" si="150"/>
        <v>1.7933917163628408E-4</v>
      </c>
      <c r="P941" s="130" t="str">
        <f t="shared" si="151"/>
        <v/>
      </c>
      <c r="Q941" s="130" t="str">
        <f t="shared" si="152"/>
        <v/>
      </c>
      <c r="R941" s="130">
        <f t="shared" si="153"/>
        <v>2.056699094614355E-13</v>
      </c>
      <c r="S941" s="130" t="str">
        <f t="shared" si="154"/>
        <v/>
      </c>
      <c r="T941" s="130" t="str">
        <f t="shared" si="155"/>
        <v/>
      </c>
      <c r="X941" s="134"/>
      <c r="Z941" s="149"/>
      <c r="AA941" s="149"/>
      <c r="AE941" s="151"/>
      <c r="AF941" s="150"/>
      <c r="AK941" s="134">
        <v>372</v>
      </c>
      <c r="AL941" s="130">
        <f t="shared" si="156"/>
        <v>-2.512</v>
      </c>
      <c r="AM941" s="149">
        <f t="shared" si="157"/>
        <v>1.700903622998266E-2</v>
      </c>
      <c r="AN941" s="149">
        <f t="shared" si="158"/>
        <v>6.0024544340331184E-3</v>
      </c>
      <c r="AO941" s="130">
        <f t="shared" si="163"/>
        <v>1.700903622998266E-2</v>
      </c>
      <c r="AP941" s="130" t="str">
        <f t="shared" si="164"/>
        <v/>
      </c>
      <c r="AQ941" s="130" t="str">
        <f t="shared" si="159"/>
        <v/>
      </c>
      <c r="AR941" s="150">
        <f t="shared" si="160"/>
        <v>0</v>
      </c>
      <c r="AS941" s="150" t="str">
        <f t="shared" si="161"/>
        <v/>
      </c>
      <c r="AT941" s="150" t="str">
        <f t="shared" si="162"/>
        <v/>
      </c>
      <c r="AU941" s="150"/>
      <c r="AV941" s="150"/>
      <c r="AW941" s="150"/>
      <c r="AX941" s="150"/>
      <c r="AY941" s="150"/>
      <c r="AZ941" s="150"/>
      <c r="BA941" s="150"/>
      <c r="BB941" s="131"/>
      <c r="BC941" s="132"/>
      <c r="BD941" s="131"/>
      <c r="BE941" s="153"/>
      <c r="BF941" s="154"/>
      <c r="BG941" s="155"/>
      <c r="BH941" s="155"/>
      <c r="BI941" s="156"/>
      <c r="BJ941" s="156"/>
      <c r="BK941" s="133"/>
      <c r="BM941" s="134">
        <v>349</v>
      </c>
      <c r="BN941" s="157">
        <f t="shared" si="166"/>
        <v>2.2271999999999981</v>
      </c>
      <c r="BO941" s="158">
        <f t="shared" si="167"/>
        <v>0.94620287196324293</v>
      </c>
      <c r="BP941" s="159">
        <f t="shared" si="168"/>
        <v>4.1460103203183607E-4</v>
      </c>
      <c r="BQ941" s="160" t="str">
        <f t="shared" si="169"/>
        <v/>
      </c>
      <c r="BR941" s="160" t="str">
        <f t="shared" si="165"/>
        <v/>
      </c>
    </row>
    <row r="942" spans="11:70" ht="20.100000000000001" customHeight="1" x14ac:dyDescent="0.25">
      <c r="K942" s="134">
        <v>373</v>
      </c>
      <c r="L942" s="130">
        <f t="shared" si="147"/>
        <v>-237.86584088451187</v>
      </c>
      <c r="M942" s="149">
        <f t="shared" si="148"/>
        <v>1.8114880608329124E-4</v>
      </c>
      <c r="N942" s="149">
        <f t="shared" si="149"/>
        <v>6.0708333574723871E-3</v>
      </c>
      <c r="O942" s="130">
        <f t="shared" si="150"/>
        <v>1.8114880608329124E-4</v>
      </c>
      <c r="P942" s="130" t="str">
        <f t="shared" si="151"/>
        <v/>
      </c>
      <c r="Q942" s="130" t="str">
        <f t="shared" si="152"/>
        <v/>
      </c>
      <c r="R942" s="130">
        <f t="shared" si="153"/>
        <v>2.1141596178335722E-13</v>
      </c>
      <c r="S942" s="130" t="str">
        <f t="shared" si="154"/>
        <v/>
      </c>
      <c r="T942" s="130" t="str">
        <f t="shared" si="155"/>
        <v/>
      </c>
      <c r="X942" s="134"/>
      <c r="Z942" s="149"/>
      <c r="AA942" s="149"/>
      <c r="AE942" s="151"/>
      <c r="AF942" s="150"/>
      <c r="AK942" s="134">
        <v>373</v>
      </c>
      <c r="AL942" s="130">
        <f t="shared" si="156"/>
        <v>-2.508</v>
      </c>
      <c r="AM942" s="149">
        <f t="shared" si="157"/>
        <v>1.7180667098974263E-2</v>
      </c>
      <c r="AN942" s="149">
        <f t="shared" si="158"/>
        <v>6.0708333574723871E-3</v>
      </c>
      <c r="AO942" s="130">
        <f t="shared" si="163"/>
        <v>1.7180667098974263E-2</v>
      </c>
      <c r="AP942" s="130" t="str">
        <f t="shared" si="164"/>
        <v/>
      </c>
      <c r="AQ942" s="130" t="str">
        <f t="shared" si="159"/>
        <v/>
      </c>
      <c r="AR942" s="150">
        <f t="shared" si="160"/>
        <v>0</v>
      </c>
      <c r="AS942" s="150" t="str">
        <f t="shared" si="161"/>
        <v/>
      </c>
      <c r="AT942" s="150" t="str">
        <f t="shared" si="162"/>
        <v/>
      </c>
      <c r="AU942" s="150"/>
      <c r="AV942" s="150"/>
      <c r="AW942" s="150"/>
      <c r="AX942" s="150"/>
      <c r="AY942" s="150"/>
      <c r="AZ942" s="150"/>
      <c r="BA942" s="150"/>
      <c r="BB942" s="131"/>
      <c r="BC942" s="132"/>
      <c r="BD942" s="131"/>
      <c r="BE942" s="153"/>
      <c r="BF942" s="154"/>
      <c r="BG942" s="155"/>
      <c r="BH942" s="155"/>
      <c r="BI942" s="156"/>
      <c r="BJ942" s="156"/>
      <c r="BK942" s="133"/>
      <c r="BM942" s="134">
        <v>350</v>
      </c>
      <c r="BN942" s="157">
        <f t="shared" si="166"/>
        <v>2.2335999999999983</v>
      </c>
      <c r="BO942" s="158">
        <f t="shared" si="167"/>
        <v>0.94578827093121109</v>
      </c>
      <c r="BP942" s="159">
        <f t="shared" si="168"/>
        <v>4.1624749198976296E-4</v>
      </c>
      <c r="BQ942" s="160" t="str">
        <f t="shared" si="169"/>
        <v/>
      </c>
      <c r="BR942" s="160" t="str">
        <f t="shared" si="165"/>
        <v/>
      </c>
    </row>
    <row r="943" spans="11:70" ht="20.100000000000001" customHeight="1" x14ac:dyDescent="0.25">
      <c r="K943" s="134">
        <v>374</v>
      </c>
      <c r="L943" s="130">
        <f t="shared" si="147"/>
        <v>-237.48646952743928</v>
      </c>
      <c r="M943" s="149">
        <f t="shared" si="148"/>
        <v>1.8297377316938592E-4</v>
      </c>
      <c r="N943" s="149">
        <f t="shared" si="149"/>
        <v>6.1399017097453377E-3</v>
      </c>
      <c r="O943" s="130">
        <f t="shared" si="150"/>
        <v>1.8297377316938592E-4</v>
      </c>
      <c r="P943" s="130" t="str">
        <f t="shared" si="151"/>
        <v/>
      </c>
      <c r="Q943" s="130" t="str">
        <f t="shared" si="152"/>
        <v/>
      </c>
      <c r="R943" s="130">
        <f t="shared" si="153"/>
        <v>2.1731907147817842E-13</v>
      </c>
      <c r="S943" s="130" t="str">
        <f t="shared" si="154"/>
        <v/>
      </c>
      <c r="T943" s="130" t="str">
        <f t="shared" si="155"/>
        <v/>
      </c>
      <c r="X943" s="134"/>
      <c r="Z943" s="149"/>
      <c r="AA943" s="149"/>
      <c r="AE943" s="151"/>
      <c r="AF943" s="150"/>
      <c r="AK943" s="134">
        <v>374</v>
      </c>
      <c r="AL943" s="130">
        <f t="shared" si="156"/>
        <v>-2.504</v>
      </c>
      <c r="AM943" s="149">
        <f t="shared" si="157"/>
        <v>1.7353752158990397E-2</v>
      </c>
      <c r="AN943" s="149">
        <f t="shared" si="158"/>
        <v>6.1399017097453377E-3</v>
      </c>
      <c r="AO943" s="130">
        <f t="shared" si="163"/>
        <v>1.7353752158990397E-2</v>
      </c>
      <c r="AP943" s="130" t="str">
        <f t="shared" si="164"/>
        <v/>
      </c>
      <c r="AQ943" s="130" t="str">
        <f t="shared" si="159"/>
        <v/>
      </c>
      <c r="AR943" s="150">
        <f t="shared" si="160"/>
        <v>0</v>
      </c>
      <c r="AS943" s="150" t="str">
        <f t="shared" si="161"/>
        <v/>
      </c>
      <c r="AT943" s="150" t="str">
        <f t="shared" si="162"/>
        <v/>
      </c>
      <c r="AU943" s="150"/>
      <c r="AV943" s="150"/>
      <c r="AW943" s="150"/>
      <c r="AX943" s="150"/>
      <c r="AY943" s="150"/>
      <c r="AZ943" s="150"/>
      <c r="BA943" s="150"/>
      <c r="BB943" s="131"/>
      <c r="BC943" s="132"/>
      <c r="BD943" s="131"/>
      <c r="BE943" s="153"/>
      <c r="BF943" s="154"/>
      <c r="BG943" s="155"/>
      <c r="BH943" s="155"/>
      <c r="BI943" s="156"/>
      <c r="BJ943" s="156"/>
      <c r="BK943" s="133"/>
      <c r="BM943" s="134">
        <v>351</v>
      </c>
      <c r="BN943" s="157">
        <f t="shared" si="166"/>
        <v>2.2399999999999984</v>
      </c>
      <c r="BO943" s="158">
        <f t="shared" si="167"/>
        <v>0.94537202343922133</v>
      </c>
      <c r="BP943" s="159">
        <f t="shared" si="168"/>
        <v>4.1789193741958996E-4</v>
      </c>
      <c r="BQ943" s="160" t="str">
        <f t="shared" si="169"/>
        <v/>
      </c>
      <c r="BR943" s="160" t="str">
        <f t="shared" si="165"/>
        <v/>
      </c>
    </row>
    <row r="944" spans="11:70" ht="20.100000000000001" customHeight="1" x14ac:dyDescent="0.25">
      <c r="K944" s="134">
        <v>375</v>
      </c>
      <c r="L944" s="130">
        <f t="shared" si="147"/>
        <v>-237.1070981703667</v>
      </c>
      <c r="M944" s="149">
        <f t="shared" si="148"/>
        <v>1.8481416866919425E-4</v>
      </c>
      <c r="N944" s="149">
        <f t="shared" si="149"/>
        <v>6.2096653257761331E-3</v>
      </c>
      <c r="O944" s="130">
        <f t="shared" si="150"/>
        <v>1.8481416866919425E-4</v>
      </c>
      <c r="P944" s="130" t="str">
        <f t="shared" si="151"/>
        <v/>
      </c>
      <c r="Q944" s="130" t="str">
        <f t="shared" si="152"/>
        <v/>
      </c>
      <c r="R944" s="130">
        <f t="shared" si="153"/>
        <v>2.233834323319279E-13</v>
      </c>
      <c r="S944" s="130" t="str">
        <f t="shared" si="154"/>
        <v/>
      </c>
      <c r="T944" s="130" t="str">
        <f t="shared" si="155"/>
        <v/>
      </c>
      <c r="X944" s="134"/>
      <c r="Z944" s="149"/>
      <c r="AA944" s="149"/>
      <c r="AE944" s="151"/>
      <c r="AF944" s="150"/>
      <c r="AK944" s="134">
        <v>375</v>
      </c>
      <c r="AL944" s="130">
        <f t="shared" si="156"/>
        <v>-2.5</v>
      </c>
      <c r="AM944" s="149">
        <f t="shared" si="157"/>
        <v>1.752830049356854E-2</v>
      </c>
      <c r="AN944" s="149">
        <f t="shared" si="158"/>
        <v>6.2096653257761331E-3</v>
      </c>
      <c r="AO944" s="130">
        <f t="shared" si="163"/>
        <v>1.752830049356854E-2</v>
      </c>
      <c r="AP944" s="130" t="str">
        <f t="shared" si="164"/>
        <v/>
      </c>
      <c r="AQ944" s="130" t="str">
        <f t="shared" si="159"/>
        <v/>
      </c>
      <c r="AR944" s="150">
        <f t="shared" si="160"/>
        <v>0</v>
      </c>
      <c r="AS944" s="150" t="str">
        <f t="shared" si="161"/>
        <v/>
      </c>
      <c r="AT944" s="150" t="str">
        <f t="shared" si="162"/>
        <v/>
      </c>
      <c r="AU944" s="150"/>
      <c r="AV944" s="150"/>
      <c r="AW944" s="150"/>
      <c r="AX944" s="150"/>
      <c r="AY944" s="150"/>
      <c r="AZ944" s="150"/>
      <c r="BA944" s="150"/>
      <c r="BB944" s="131"/>
      <c r="BC944" s="132"/>
      <c r="BD944" s="131"/>
      <c r="BE944" s="153"/>
      <c r="BF944" s="154"/>
      <c r="BG944" s="155"/>
      <c r="BH944" s="155"/>
      <c r="BI944" s="156"/>
      <c r="BJ944" s="156"/>
      <c r="BK944" s="133"/>
      <c r="BM944" s="134">
        <v>352</v>
      </c>
      <c r="BN944" s="157">
        <f t="shared" si="166"/>
        <v>2.2463999999999986</v>
      </c>
      <c r="BO944" s="158">
        <f t="shared" si="167"/>
        <v>0.94495413150180174</v>
      </c>
      <c r="BP944" s="159">
        <f t="shared" si="168"/>
        <v>4.1953434184316407E-4</v>
      </c>
      <c r="BQ944" s="160" t="str">
        <f t="shared" si="169"/>
        <v/>
      </c>
      <c r="BR944" s="160" t="str">
        <f t="shared" si="165"/>
        <v/>
      </c>
    </row>
    <row r="945" spans="11:70" ht="20.100000000000001" customHeight="1" x14ac:dyDescent="0.25">
      <c r="K945" s="134">
        <v>376</v>
      </c>
      <c r="L945" s="130">
        <f t="shared" si="147"/>
        <v>-236.72772681329411</v>
      </c>
      <c r="M945" s="149">
        <f t="shared" si="148"/>
        <v>1.8667008857715917E-4</v>
      </c>
      <c r="N945" s="149">
        <f t="shared" si="149"/>
        <v>6.2801300768649043E-3</v>
      </c>
      <c r="O945" s="130">
        <f t="shared" si="150"/>
        <v>1.8667008857715917E-4</v>
      </c>
      <c r="P945" s="130" t="str">
        <f t="shared" si="151"/>
        <v/>
      </c>
      <c r="Q945" s="130" t="str">
        <f t="shared" si="152"/>
        <v/>
      </c>
      <c r="R945" s="130">
        <f t="shared" si="153"/>
        <v>2.2961334734611796E-13</v>
      </c>
      <c r="S945" s="130" t="str">
        <f t="shared" si="154"/>
        <v/>
      </c>
      <c r="T945" s="130" t="str">
        <f t="shared" si="155"/>
        <v/>
      </c>
      <c r="X945" s="134"/>
      <c r="Z945" s="149"/>
      <c r="AA945" s="149"/>
      <c r="AE945" s="151"/>
      <c r="AF945" s="150"/>
      <c r="AK945" s="134">
        <v>376</v>
      </c>
      <c r="AL945" s="130">
        <f t="shared" si="156"/>
        <v>-2.496</v>
      </c>
      <c r="AM945" s="149">
        <f t="shared" si="157"/>
        <v>1.7704321207094212E-2</v>
      </c>
      <c r="AN945" s="149">
        <f t="shared" si="158"/>
        <v>6.2801300768649043E-3</v>
      </c>
      <c r="AO945" s="130">
        <f t="shared" si="163"/>
        <v>1.7704321207094212E-2</v>
      </c>
      <c r="AP945" s="130" t="str">
        <f t="shared" si="164"/>
        <v/>
      </c>
      <c r="AQ945" s="130" t="str">
        <f t="shared" si="159"/>
        <v/>
      </c>
      <c r="AR945" s="150">
        <f t="shared" si="160"/>
        <v>0</v>
      </c>
      <c r="AS945" s="150" t="str">
        <f t="shared" si="161"/>
        <v/>
      </c>
      <c r="AT945" s="150" t="str">
        <f t="shared" si="162"/>
        <v/>
      </c>
      <c r="AU945" s="150"/>
      <c r="AV945" s="150"/>
      <c r="AW945" s="150"/>
      <c r="AX945" s="150"/>
      <c r="AY945" s="150"/>
      <c r="AZ945" s="150"/>
      <c r="BA945" s="150"/>
      <c r="BB945" s="131"/>
      <c r="BC945" s="132"/>
      <c r="BD945" s="131"/>
      <c r="BE945" s="153"/>
      <c r="BF945" s="154"/>
      <c r="BG945" s="155"/>
      <c r="BH945" s="155"/>
      <c r="BI945" s="156"/>
      <c r="BJ945" s="156"/>
      <c r="BK945" s="133"/>
      <c r="BM945" s="134">
        <v>353</v>
      </c>
      <c r="BN945" s="157">
        <f t="shared" si="166"/>
        <v>2.2527999999999988</v>
      </c>
      <c r="BO945" s="158">
        <f t="shared" si="167"/>
        <v>0.94453459715995858</v>
      </c>
      <c r="BP945" s="159">
        <f t="shared" si="168"/>
        <v>4.2117467896130023E-4</v>
      </c>
      <c r="BQ945" s="160" t="str">
        <f t="shared" si="169"/>
        <v/>
      </c>
      <c r="BR945" s="160" t="str">
        <f t="shared" si="165"/>
        <v/>
      </c>
    </row>
    <row r="946" spans="11:70" ht="20.100000000000001" customHeight="1" x14ac:dyDescent="0.25">
      <c r="K946" s="134">
        <v>377</v>
      </c>
      <c r="L946" s="130">
        <f t="shared" si="147"/>
        <v>-236.34835545622153</v>
      </c>
      <c r="M946" s="149">
        <f t="shared" si="148"/>
        <v>1.8854162910357717E-4</v>
      </c>
      <c r="N946" s="149">
        <f t="shared" si="149"/>
        <v>6.3513018707703995E-3</v>
      </c>
      <c r="O946" s="130">
        <f t="shared" si="150"/>
        <v>1.8854162910357717E-4</v>
      </c>
      <c r="P946" s="130" t="str">
        <f t="shared" si="151"/>
        <v/>
      </c>
      <c r="Q946" s="130" t="str">
        <f t="shared" si="152"/>
        <v/>
      </c>
      <c r="R946" s="130">
        <f t="shared" si="153"/>
        <v>2.360132315062178E-13</v>
      </c>
      <c r="S946" s="130" t="str">
        <f t="shared" si="154"/>
        <v/>
      </c>
      <c r="T946" s="130" t="str">
        <f t="shared" si="155"/>
        <v/>
      </c>
      <c r="X946" s="134"/>
      <c r="Z946" s="149"/>
      <c r="AA946" s="149"/>
      <c r="AE946" s="151"/>
      <c r="AF946" s="150"/>
      <c r="AK946" s="134">
        <v>377</v>
      </c>
      <c r="AL946" s="130">
        <f t="shared" si="156"/>
        <v>-2.492</v>
      </c>
      <c r="AM946" s="149">
        <f t="shared" si="157"/>
        <v>1.7881823424425094E-2</v>
      </c>
      <c r="AN946" s="149">
        <f t="shared" si="158"/>
        <v>6.3513018707703995E-3</v>
      </c>
      <c r="AO946" s="130">
        <f t="shared" si="163"/>
        <v>1.7881823424425094E-2</v>
      </c>
      <c r="AP946" s="130" t="str">
        <f t="shared" si="164"/>
        <v/>
      </c>
      <c r="AQ946" s="130" t="str">
        <f t="shared" si="159"/>
        <v/>
      </c>
      <c r="AR946" s="150">
        <f t="shared" si="160"/>
        <v>0</v>
      </c>
      <c r="AS946" s="150" t="str">
        <f t="shared" si="161"/>
        <v/>
      </c>
      <c r="AT946" s="150" t="str">
        <f t="shared" si="162"/>
        <v/>
      </c>
      <c r="AU946" s="150"/>
      <c r="AV946" s="150"/>
      <c r="AW946" s="150"/>
      <c r="AX946" s="150"/>
      <c r="AY946" s="150"/>
      <c r="AZ946" s="150"/>
      <c r="BA946" s="150"/>
      <c r="BB946" s="131"/>
      <c r="BC946" s="132"/>
      <c r="BD946" s="131"/>
      <c r="BE946" s="153"/>
      <c r="BF946" s="154"/>
      <c r="BG946" s="155"/>
      <c r="BH946" s="155"/>
      <c r="BI946" s="156"/>
      <c r="BJ946" s="156"/>
      <c r="BK946" s="133"/>
      <c r="BM946" s="134">
        <v>354</v>
      </c>
      <c r="BN946" s="157">
        <f t="shared" si="166"/>
        <v>2.259199999999999</v>
      </c>
      <c r="BO946" s="158">
        <f t="shared" si="167"/>
        <v>0.94411342248099728</v>
      </c>
      <c r="BP946" s="159">
        <f t="shared" si="168"/>
        <v>4.2281292265100578E-4</v>
      </c>
      <c r="BQ946" s="160" t="str">
        <f t="shared" si="169"/>
        <v/>
      </c>
      <c r="BR946" s="160" t="str">
        <f t="shared" si="165"/>
        <v/>
      </c>
    </row>
    <row r="947" spans="11:70" ht="20.100000000000001" customHeight="1" x14ac:dyDescent="0.25">
      <c r="K947" s="134">
        <v>378</v>
      </c>
      <c r="L947" s="130">
        <f t="shared" si="147"/>
        <v>-235.96898409914894</v>
      </c>
      <c r="M947" s="149">
        <f t="shared" si="148"/>
        <v>1.904288866705774E-4</v>
      </c>
      <c r="N947" s="149">
        <f t="shared" si="149"/>
        <v>6.4231866517910977E-3</v>
      </c>
      <c r="O947" s="130">
        <f t="shared" si="150"/>
        <v>1.904288866705774E-4</v>
      </c>
      <c r="P947" s="130" t="str">
        <f t="shared" si="151"/>
        <v/>
      </c>
      <c r="Q947" s="130" t="str">
        <f t="shared" si="152"/>
        <v/>
      </c>
      <c r="R947" s="130">
        <f t="shared" si="153"/>
        <v>2.4258761461826522E-13</v>
      </c>
      <c r="S947" s="130" t="str">
        <f t="shared" si="154"/>
        <v/>
      </c>
      <c r="T947" s="130" t="str">
        <f t="shared" si="155"/>
        <v/>
      </c>
      <c r="X947" s="134"/>
      <c r="Z947" s="149"/>
      <c r="AA947" s="149"/>
      <c r="AE947" s="151"/>
      <c r="AF947" s="150"/>
      <c r="AK947" s="134">
        <v>378</v>
      </c>
      <c r="AL947" s="130">
        <f t="shared" si="156"/>
        <v>-2.488</v>
      </c>
      <c r="AM947" s="149">
        <f t="shared" si="157"/>
        <v>1.8060816290509693E-2</v>
      </c>
      <c r="AN947" s="149">
        <f t="shared" si="158"/>
        <v>6.4231866517910977E-3</v>
      </c>
      <c r="AO947" s="130">
        <f t="shared" si="163"/>
        <v>1.8060816290509693E-2</v>
      </c>
      <c r="AP947" s="130" t="str">
        <f t="shared" si="164"/>
        <v/>
      </c>
      <c r="AQ947" s="130" t="str">
        <f t="shared" si="159"/>
        <v/>
      </c>
      <c r="AR947" s="150">
        <f t="shared" si="160"/>
        <v>0</v>
      </c>
      <c r="AS947" s="150" t="str">
        <f t="shared" si="161"/>
        <v/>
      </c>
      <c r="AT947" s="150" t="str">
        <f t="shared" si="162"/>
        <v/>
      </c>
      <c r="AU947" s="150"/>
      <c r="AV947" s="150"/>
      <c r="AW947" s="150"/>
      <c r="AX947" s="150"/>
      <c r="AY947" s="150"/>
      <c r="AZ947" s="150"/>
      <c r="BA947" s="150"/>
      <c r="BB947" s="131"/>
      <c r="BC947" s="132"/>
      <c r="BD947" s="131"/>
      <c r="BE947" s="153"/>
      <c r="BF947" s="154"/>
      <c r="BG947" s="155"/>
      <c r="BH947" s="155"/>
      <c r="BI947" s="156"/>
      <c r="BJ947" s="156"/>
      <c r="BK947" s="133"/>
      <c r="BM947" s="134">
        <v>355</v>
      </c>
      <c r="BN947" s="157">
        <f t="shared" si="166"/>
        <v>2.2655999999999992</v>
      </c>
      <c r="BO947" s="158">
        <f t="shared" si="167"/>
        <v>0.94369060955834627</v>
      </c>
      <c r="BP947" s="159">
        <f t="shared" si="168"/>
        <v>4.2444904696792296E-4</v>
      </c>
      <c r="BQ947" s="160" t="str">
        <f t="shared" si="169"/>
        <v/>
      </c>
      <c r="BR947" s="160" t="str">
        <f t="shared" si="165"/>
        <v/>
      </c>
    </row>
    <row r="948" spans="11:70" ht="20.100000000000001" customHeight="1" x14ac:dyDescent="0.25">
      <c r="K948" s="134">
        <v>379</v>
      </c>
      <c r="L948" s="130">
        <f t="shared" si="147"/>
        <v>-235.58961274207635</v>
      </c>
      <c r="M948" s="149">
        <f t="shared" si="148"/>
        <v>1.9233195790804381E-4</v>
      </c>
      <c r="N948" s="149">
        <f t="shared" si="149"/>
        <v>6.4957904008448265E-3</v>
      </c>
      <c r="O948" s="130">
        <f t="shared" si="150"/>
        <v>1.9233195790804381E-4</v>
      </c>
      <c r="P948" s="130" t="str">
        <f t="shared" si="151"/>
        <v/>
      </c>
      <c r="Q948" s="130" t="str">
        <f t="shared" si="152"/>
        <v/>
      </c>
      <c r="R948" s="130">
        <f t="shared" si="153"/>
        <v>2.493411442152558E-13</v>
      </c>
      <c r="S948" s="130" t="str">
        <f t="shared" si="154"/>
        <v/>
      </c>
      <c r="T948" s="130" t="str">
        <f t="shared" si="155"/>
        <v/>
      </c>
      <c r="X948" s="134"/>
      <c r="Z948" s="149"/>
      <c r="AA948" s="149"/>
      <c r="AE948" s="151"/>
      <c r="AF948" s="150"/>
      <c r="AK948" s="134">
        <v>379</v>
      </c>
      <c r="AL948" s="130">
        <f t="shared" si="156"/>
        <v>-2.484</v>
      </c>
      <c r="AM948" s="149">
        <f t="shared" si="157"/>
        <v>1.824130897000055E-2</v>
      </c>
      <c r="AN948" s="149">
        <f t="shared" si="158"/>
        <v>6.4957904008448265E-3</v>
      </c>
      <c r="AO948" s="130">
        <f t="shared" si="163"/>
        <v>1.824130897000055E-2</v>
      </c>
      <c r="AP948" s="130" t="str">
        <f t="shared" si="164"/>
        <v/>
      </c>
      <c r="AQ948" s="130" t="str">
        <f t="shared" si="159"/>
        <v/>
      </c>
      <c r="AR948" s="150">
        <f t="shared" si="160"/>
        <v>0</v>
      </c>
      <c r="AS948" s="150" t="str">
        <f t="shared" si="161"/>
        <v/>
      </c>
      <c r="AT948" s="150" t="str">
        <f t="shared" si="162"/>
        <v/>
      </c>
      <c r="AU948" s="150"/>
      <c r="AV948" s="150"/>
      <c r="AW948" s="150"/>
      <c r="AX948" s="150"/>
      <c r="AY948" s="150"/>
      <c r="AZ948" s="150"/>
      <c r="BA948" s="150"/>
      <c r="BB948" s="131"/>
      <c r="BC948" s="132"/>
      <c r="BD948" s="131"/>
      <c r="BE948" s="153"/>
      <c r="BF948" s="154"/>
      <c r="BG948" s="155"/>
      <c r="BH948" s="155"/>
      <c r="BI948" s="156"/>
      <c r="BJ948" s="156"/>
      <c r="BK948" s="133"/>
      <c r="BM948" s="134">
        <v>356</v>
      </c>
      <c r="BN948" s="157">
        <f t="shared" si="166"/>
        <v>2.2719999999999994</v>
      </c>
      <c r="BO948" s="158">
        <f t="shared" si="167"/>
        <v>0.94326616051137835</v>
      </c>
      <c r="BP948" s="159">
        <f t="shared" si="168"/>
        <v>4.2608302614355331E-4</v>
      </c>
      <c r="BQ948" s="160" t="str">
        <f t="shared" si="169"/>
        <v/>
      </c>
      <c r="BR948" s="160" t="str">
        <f t="shared" si="165"/>
        <v/>
      </c>
    </row>
    <row r="949" spans="11:70" ht="20.100000000000001" customHeight="1" x14ac:dyDescent="0.25">
      <c r="K949" s="134">
        <v>380</v>
      </c>
      <c r="L949" s="130">
        <f t="shared" si="147"/>
        <v>-235.21024138500377</v>
      </c>
      <c r="M949" s="149">
        <f t="shared" si="148"/>
        <v>1.9425093964947951E-4</v>
      </c>
      <c r="N949" s="149">
        <f t="shared" si="149"/>
        <v>6.569119135546763E-3</v>
      </c>
      <c r="O949" s="130">
        <f t="shared" si="150"/>
        <v>1.9425093964947951E-4</v>
      </c>
      <c r="P949" s="130" t="str">
        <f t="shared" si="151"/>
        <v/>
      </c>
      <c r="Q949" s="130" t="str">
        <f t="shared" si="152"/>
        <v/>
      </c>
      <c r="R949" s="130">
        <f t="shared" si="153"/>
        <v>2.562785885349605E-13</v>
      </c>
      <c r="S949" s="130" t="str">
        <f t="shared" si="154"/>
        <v/>
      </c>
      <c r="T949" s="130" t="str">
        <f t="shared" si="155"/>
        <v/>
      </c>
      <c r="X949" s="134"/>
      <c r="Z949" s="149"/>
      <c r="AA949" s="149"/>
      <c r="AE949" s="151"/>
      <c r="AF949" s="150"/>
      <c r="AK949" s="134">
        <v>380</v>
      </c>
      <c r="AL949" s="130">
        <f t="shared" si="156"/>
        <v>-2.48</v>
      </c>
      <c r="AM949" s="149">
        <f t="shared" si="157"/>
        <v>1.8423310646862048E-2</v>
      </c>
      <c r="AN949" s="149">
        <f t="shared" si="158"/>
        <v>6.569119135546763E-3</v>
      </c>
      <c r="AO949" s="130">
        <f t="shared" si="163"/>
        <v>1.8423310646862048E-2</v>
      </c>
      <c r="AP949" s="130" t="str">
        <f t="shared" si="164"/>
        <v/>
      </c>
      <c r="AQ949" s="130" t="str">
        <f t="shared" si="159"/>
        <v/>
      </c>
      <c r="AR949" s="150">
        <f t="shared" si="160"/>
        <v>0</v>
      </c>
      <c r="AS949" s="150" t="str">
        <f t="shared" si="161"/>
        <v/>
      </c>
      <c r="AT949" s="150" t="str">
        <f t="shared" si="162"/>
        <v/>
      </c>
      <c r="AU949" s="150"/>
      <c r="AV949" s="150"/>
      <c r="AW949" s="150"/>
      <c r="AX949" s="150"/>
      <c r="AY949" s="150"/>
      <c r="AZ949" s="150"/>
      <c r="BA949" s="150"/>
      <c r="BB949" s="131"/>
      <c r="BC949" s="132"/>
      <c r="BD949" s="131"/>
      <c r="BE949" s="153"/>
      <c r="BF949" s="154"/>
      <c r="BG949" s="155"/>
      <c r="BH949" s="155"/>
      <c r="BI949" s="156"/>
      <c r="BJ949" s="156"/>
      <c r="BK949" s="133"/>
      <c r="BM949" s="134">
        <v>357</v>
      </c>
      <c r="BN949" s="157">
        <f t="shared" si="166"/>
        <v>2.2783999999999995</v>
      </c>
      <c r="BO949" s="158">
        <f t="shared" si="167"/>
        <v>0.9428400774852348</v>
      </c>
      <c r="BP949" s="159">
        <f t="shared" si="168"/>
        <v>4.2771483458636794E-4</v>
      </c>
      <c r="BQ949" s="160" t="str">
        <f t="shared" si="169"/>
        <v/>
      </c>
      <c r="BR949" s="160" t="str">
        <f t="shared" si="165"/>
        <v/>
      </c>
    </row>
    <row r="950" spans="11:70" ht="20.100000000000001" customHeight="1" x14ac:dyDescent="0.25">
      <c r="K950" s="134">
        <v>381</v>
      </c>
      <c r="L950" s="130">
        <f t="shared" si="147"/>
        <v>-234.83087002793118</v>
      </c>
      <c r="M950" s="149">
        <f t="shared" si="148"/>
        <v>1.9618592892781369E-4</v>
      </c>
      <c r="N950" s="149">
        <f t="shared" si="149"/>
        <v>6.6431789102859009E-3</v>
      </c>
      <c r="O950" s="130">
        <f t="shared" si="150"/>
        <v>1.9618592892781369E-4</v>
      </c>
      <c r="P950" s="130" t="str">
        <f t="shared" si="151"/>
        <v/>
      </c>
      <c r="Q950" s="130" t="str">
        <f t="shared" si="152"/>
        <v/>
      </c>
      <c r="R950" s="130">
        <f t="shared" si="153"/>
        <v>2.6340483957088133E-13</v>
      </c>
      <c r="S950" s="130" t="str">
        <f t="shared" si="154"/>
        <v/>
      </c>
      <c r="T950" s="130" t="str">
        <f t="shared" si="155"/>
        <v/>
      </c>
      <c r="X950" s="134"/>
      <c r="Z950" s="149"/>
      <c r="AA950" s="149"/>
      <c r="AE950" s="151"/>
      <c r="AF950" s="150"/>
      <c r="AK950" s="134">
        <v>381</v>
      </c>
      <c r="AL950" s="130">
        <f t="shared" si="156"/>
        <v>-2.476</v>
      </c>
      <c r="AM950" s="149">
        <f t="shared" si="157"/>
        <v>1.8606830523972679E-2</v>
      </c>
      <c r="AN950" s="149">
        <f t="shared" si="158"/>
        <v>6.6431789102859009E-3</v>
      </c>
      <c r="AO950" s="130">
        <f t="shared" si="163"/>
        <v>1.8606830523972679E-2</v>
      </c>
      <c r="AP950" s="130" t="str">
        <f t="shared" si="164"/>
        <v/>
      </c>
      <c r="AQ950" s="130" t="str">
        <f t="shared" si="159"/>
        <v/>
      </c>
      <c r="AR950" s="150">
        <f t="shared" si="160"/>
        <v>0</v>
      </c>
      <c r="AS950" s="150" t="str">
        <f t="shared" si="161"/>
        <v/>
      </c>
      <c r="AT950" s="150" t="str">
        <f t="shared" si="162"/>
        <v/>
      </c>
      <c r="AU950" s="150"/>
      <c r="AV950" s="150"/>
      <c r="AW950" s="150"/>
      <c r="AX950" s="150"/>
      <c r="AY950" s="150"/>
      <c r="AZ950" s="150"/>
      <c r="BA950" s="150"/>
      <c r="BB950" s="131"/>
      <c r="BC950" s="132"/>
      <c r="BD950" s="131"/>
      <c r="BE950" s="153"/>
      <c r="BF950" s="154"/>
      <c r="BG950" s="155"/>
      <c r="BH950" s="155"/>
      <c r="BI950" s="156"/>
      <c r="BJ950" s="156"/>
      <c r="BK950" s="133"/>
      <c r="BM950" s="134">
        <v>358</v>
      </c>
      <c r="BN950" s="157">
        <f t="shared" si="166"/>
        <v>2.2847999999999997</v>
      </c>
      <c r="BO950" s="158">
        <f t="shared" si="167"/>
        <v>0.94241236265064843</v>
      </c>
      <c r="BP950" s="159">
        <f t="shared" si="168"/>
        <v>4.2934444688103035E-4</v>
      </c>
      <c r="BQ950" s="160" t="str">
        <f t="shared" si="169"/>
        <v/>
      </c>
      <c r="BR950" s="160" t="str">
        <f t="shared" si="165"/>
        <v/>
      </c>
    </row>
    <row r="951" spans="11:70" ht="20.100000000000001" customHeight="1" x14ac:dyDescent="0.25">
      <c r="K951" s="134">
        <v>382</v>
      </c>
      <c r="L951" s="130">
        <f t="shared" si="147"/>
        <v>-234.4514986708586</v>
      </c>
      <c r="M951" s="149">
        <f t="shared" si="148"/>
        <v>1.981370229711497E-4</v>
      </c>
      <c r="N951" s="149">
        <f t="shared" si="149"/>
        <v>6.7179758162999237E-3</v>
      </c>
      <c r="O951" s="130">
        <f t="shared" si="150"/>
        <v>1.981370229711497E-4</v>
      </c>
      <c r="P951" s="130" t="str">
        <f t="shared" si="151"/>
        <v/>
      </c>
      <c r="Q951" s="130" t="str">
        <f t="shared" si="152"/>
        <v/>
      </c>
      <c r="R951" s="130">
        <f t="shared" si="153"/>
        <v>2.7072491619808056E-13</v>
      </c>
      <c r="S951" s="130" t="str">
        <f t="shared" si="154"/>
        <v/>
      </c>
      <c r="T951" s="130" t="str">
        <f t="shared" si="155"/>
        <v/>
      </c>
      <c r="X951" s="134"/>
      <c r="Z951" s="149"/>
      <c r="AA951" s="149"/>
      <c r="AE951" s="151"/>
      <c r="AF951" s="150"/>
      <c r="AK951" s="134">
        <v>382</v>
      </c>
      <c r="AL951" s="130">
        <f t="shared" si="156"/>
        <v>-2.472</v>
      </c>
      <c r="AM951" s="149">
        <f t="shared" si="157"/>
        <v>1.8791877822721837E-2</v>
      </c>
      <c r="AN951" s="149">
        <f t="shared" si="158"/>
        <v>6.7179758162999237E-3</v>
      </c>
      <c r="AO951" s="130">
        <f t="shared" si="163"/>
        <v>1.8791877822721837E-2</v>
      </c>
      <c r="AP951" s="130" t="str">
        <f t="shared" si="164"/>
        <v/>
      </c>
      <c r="AQ951" s="130" t="str">
        <f t="shared" si="159"/>
        <v/>
      </c>
      <c r="AR951" s="150">
        <f t="shared" si="160"/>
        <v>0</v>
      </c>
      <c r="AS951" s="150" t="str">
        <f t="shared" si="161"/>
        <v/>
      </c>
      <c r="AT951" s="150" t="str">
        <f t="shared" si="162"/>
        <v/>
      </c>
      <c r="AU951" s="150"/>
      <c r="AV951" s="150"/>
      <c r="AW951" s="150"/>
      <c r="AX951" s="150"/>
      <c r="AY951" s="150"/>
      <c r="AZ951" s="150"/>
      <c r="BA951" s="150"/>
      <c r="BB951" s="131"/>
      <c r="BC951" s="132"/>
      <c r="BD951" s="131"/>
      <c r="BE951" s="153"/>
      <c r="BF951" s="154"/>
      <c r="BG951" s="155"/>
      <c r="BH951" s="155"/>
      <c r="BI951" s="156"/>
      <c r="BJ951" s="156"/>
      <c r="BK951" s="133"/>
      <c r="BM951" s="134">
        <v>359</v>
      </c>
      <c r="BN951" s="157">
        <f t="shared" si="166"/>
        <v>2.2911999999999999</v>
      </c>
      <c r="BO951" s="158">
        <f t="shared" si="167"/>
        <v>0.9419830182037674</v>
      </c>
      <c r="BP951" s="159">
        <f t="shared" si="168"/>
        <v>4.309718377872862E-4</v>
      </c>
      <c r="BQ951" s="160" t="str">
        <f t="shared" si="169"/>
        <v/>
      </c>
      <c r="BR951" s="160" t="str">
        <f t="shared" si="165"/>
        <v/>
      </c>
    </row>
    <row r="952" spans="11:70" ht="20.100000000000001" customHeight="1" x14ac:dyDescent="0.25">
      <c r="K952" s="134">
        <v>383</v>
      </c>
      <c r="L952" s="130">
        <f t="shared" si="147"/>
        <v>-234.07212731378601</v>
      </c>
      <c r="M952" s="149">
        <f t="shared" si="148"/>
        <v>2.0010431919845686E-4</v>
      </c>
      <c r="N952" s="149">
        <f t="shared" si="149"/>
        <v>6.7935159817483944E-3</v>
      </c>
      <c r="O952" s="130">
        <f t="shared" si="150"/>
        <v>2.0010431919845686E-4</v>
      </c>
      <c r="P952" s="130" t="str">
        <f t="shared" si="151"/>
        <v/>
      </c>
      <c r="Q952" s="130" t="str">
        <f t="shared" si="152"/>
        <v/>
      </c>
      <c r="R952" s="130">
        <f t="shared" si="153"/>
        <v>2.7824396737567768E-13</v>
      </c>
      <c r="S952" s="130" t="str">
        <f t="shared" si="154"/>
        <v/>
      </c>
      <c r="T952" s="130" t="str">
        <f t="shared" si="155"/>
        <v/>
      </c>
      <c r="X952" s="134"/>
      <c r="Z952" s="149"/>
      <c r="AA952" s="149"/>
      <c r="AE952" s="151"/>
      <c r="AF952" s="150"/>
      <c r="AK952" s="134">
        <v>383</v>
      </c>
      <c r="AL952" s="130">
        <f t="shared" si="156"/>
        <v>-2.468</v>
      </c>
      <c r="AM952" s="149">
        <f t="shared" si="157"/>
        <v>1.897846178260116E-2</v>
      </c>
      <c r="AN952" s="149">
        <f t="shared" si="158"/>
        <v>6.7935159817483944E-3</v>
      </c>
      <c r="AO952" s="130">
        <f t="shared" si="163"/>
        <v>1.897846178260116E-2</v>
      </c>
      <c r="AP952" s="130" t="str">
        <f t="shared" si="164"/>
        <v/>
      </c>
      <c r="AQ952" s="130" t="str">
        <f t="shared" si="159"/>
        <v/>
      </c>
      <c r="AR952" s="150">
        <f t="shared" si="160"/>
        <v>0</v>
      </c>
      <c r="AS952" s="150" t="str">
        <f t="shared" si="161"/>
        <v/>
      </c>
      <c r="AT952" s="150" t="str">
        <f t="shared" si="162"/>
        <v/>
      </c>
      <c r="AU952" s="150"/>
      <c r="AV952" s="150"/>
      <c r="AW952" s="150"/>
      <c r="AX952" s="150"/>
      <c r="AY952" s="150"/>
      <c r="AZ952" s="150"/>
      <c r="BA952" s="150"/>
      <c r="BB952" s="131"/>
      <c r="BC952" s="132"/>
      <c r="BD952" s="131"/>
      <c r="BE952" s="153"/>
      <c r="BF952" s="154"/>
      <c r="BG952" s="155"/>
      <c r="BH952" s="155"/>
      <c r="BI952" s="156"/>
      <c r="BJ952" s="156"/>
      <c r="BK952" s="133"/>
      <c r="BM952" s="134">
        <v>360</v>
      </c>
      <c r="BN952" s="157">
        <f t="shared" si="166"/>
        <v>2.2976000000000001</v>
      </c>
      <c r="BO952" s="158">
        <f t="shared" si="167"/>
        <v>0.94155204636598011</v>
      </c>
      <c r="BP952" s="159">
        <f t="shared" si="168"/>
        <v>4.3259698224118459E-4</v>
      </c>
      <c r="BQ952" s="160" t="str">
        <f t="shared" si="169"/>
        <v/>
      </c>
      <c r="BR952" s="160" t="str">
        <f t="shared" si="165"/>
        <v/>
      </c>
    </row>
    <row r="953" spans="11:70" ht="20.100000000000001" customHeight="1" x14ac:dyDescent="0.25">
      <c r="K953" s="134">
        <v>384</v>
      </c>
      <c r="L953" s="130">
        <f t="shared" ref="L953:L1016" si="170">L$563+(K953*L$566)</f>
        <v>-233.69275595671343</v>
      </c>
      <c r="M953" s="149">
        <f t="shared" ref="M953:M1016" si="171">_xlfn.NORM.DIST(L953,L$560,L$561,0)</f>
        <v>2.0208791521520198E-4</v>
      </c>
      <c r="N953" s="149">
        <f t="shared" ref="N953:N1016" si="172">_xlfn.NORM.DIST(L953,L$560,L$561,1)</f>
        <v>6.8698055717843773E-3</v>
      </c>
      <c r="O953" s="130">
        <f t="shared" ref="O953:O1016" si="173">IF(OR(N953&lt;P$565,N953&gt;P$566),M953,"")</f>
        <v>2.0208791521520198E-4</v>
      </c>
      <c r="P953" s="130" t="str">
        <f t="shared" ref="P953:P1016" si="174">IF(AND(N953&gt;P$565,N953&lt;P$566),M953,"")</f>
        <v/>
      </c>
      <c r="Q953" s="130" t="str">
        <f t="shared" ref="Q953:Q1016" si="175">IF(M953=MAX(M$569:M$2569),M953,"")</f>
        <v/>
      </c>
      <c r="R953" s="130">
        <f t="shared" ref="R953:R1016" si="176">_xlfn.NORM.DIST(L953,P$561,P$562,0)</f>
        <v>2.8596727542778534E-13</v>
      </c>
      <c r="S953" s="130" t="str">
        <f t="shared" ref="S953:S1016" si="177">IF(R953=MAX(R$569:R$2569),M953,"")</f>
        <v/>
      </c>
      <c r="T953" s="130" t="str">
        <f t="shared" ref="T953:T1016" si="178">IF(S953=MIN(S$569:S$2569),S953,"")</f>
        <v/>
      </c>
      <c r="X953" s="134"/>
      <c r="Z953" s="149"/>
      <c r="AA953" s="149"/>
      <c r="AE953" s="151"/>
      <c r="AF953" s="150"/>
      <c r="AK953" s="134">
        <v>384</v>
      </c>
      <c r="AL953" s="130">
        <f t="shared" ref="AL953:AL1016" si="179">AL$563+(AK953*AL$566)</f>
        <v>-2.464</v>
      </c>
      <c r="AM953" s="149">
        <f t="shared" ref="AM953:AM1016" si="180">_xlfn.NORM.DIST(AL953,AL$560,AL$561,0)</f>
        <v>1.9166591660790256E-2</v>
      </c>
      <c r="AN953" s="149">
        <f t="shared" ref="AN953:AN1016" si="181">_xlfn.NORM.DIST(AL953,AL$560,AL$561,1)</f>
        <v>6.8698055717843773E-3</v>
      </c>
      <c r="AO953" s="130">
        <f t="shared" si="163"/>
        <v>1.9166591660790256E-2</v>
      </c>
      <c r="AP953" s="130" t="str">
        <f t="shared" si="164"/>
        <v/>
      </c>
      <c r="AQ953" s="130" t="str">
        <f t="shared" ref="AQ953:AQ1016" si="182">IF(AM953=MAX(AM$569:AM$2569),AM953,"")</f>
        <v/>
      </c>
      <c r="AR953" s="150">
        <f t="shared" ref="AR953:AR1016" si="183">_xlfn.NORM.DIST(AK953,AP$561,AP$562,0)</f>
        <v>0</v>
      </c>
      <c r="AS953" s="150" t="str">
        <f t="shared" ref="AS953:AS1016" si="184">IF(AR953=MAX(AR$569:AR$2569),AM953,"")</f>
        <v/>
      </c>
      <c r="AT953" s="150" t="str">
        <f t="shared" ref="AT953:AT1016" si="185">IF(AS953=MIN(AS$569:AS$2569),AS953,"")</f>
        <v/>
      </c>
      <c r="AU953" s="150"/>
      <c r="AV953" s="150"/>
      <c r="AW953" s="150"/>
      <c r="AX953" s="150"/>
      <c r="AY953" s="150"/>
      <c r="AZ953" s="150"/>
      <c r="BA953" s="150"/>
      <c r="BB953" s="131"/>
      <c r="BC953" s="132"/>
      <c r="BD953" s="131"/>
      <c r="BE953" s="153"/>
      <c r="BF953" s="154"/>
      <c r="BG953" s="155"/>
      <c r="BH953" s="155"/>
      <c r="BI953" s="156"/>
      <c r="BJ953" s="156"/>
      <c r="BK953" s="133"/>
      <c r="BM953" s="134">
        <v>361</v>
      </c>
      <c r="BN953" s="157">
        <f t="shared" si="166"/>
        <v>2.3040000000000003</v>
      </c>
      <c r="BO953" s="158">
        <f t="shared" si="167"/>
        <v>0.94111944938373893</v>
      </c>
      <c r="BP953" s="159">
        <f t="shared" si="168"/>
        <v>4.3421985535274654E-4</v>
      </c>
      <c r="BQ953" s="160" t="str">
        <f t="shared" si="169"/>
        <v/>
      </c>
      <c r="BR953" s="160" t="str">
        <f t="shared" si="165"/>
        <v/>
      </c>
    </row>
    <row r="954" spans="11:70" ht="20.100000000000001" customHeight="1" x14ac:dyDescent="0.25">
      <c r="K954" s="134">
        <v>385</v>
      </c>
      <c r="L954" s="130">
        <f t="shared" si="170"/>
        <v>-233.31338459964084</v>
      </c>
      <c r="M954" s="149">
        <f t="shared" si="171"/>
        <v>2.040879088089238E-4</v>
      </c>
      <c r="N954" s="149">
        <f t="shared" si="172"/>
        <v>6.9468507886243048E-3</v>
      </c>
      <c r="O954" s="130">
        <f t="shared" si="173"/>
        <v>2.040879088089238E-4</v>
      </c>
      <c r="P954" s="130" t="str">
        <f t="shared" si="174"/>
        <v/>
      </c>
      <c r="Q954" s="130" t="str">
        <f t="shared" si="175"/>
        <v/>
      </c>
      <c r="R954" s="130">
        <f t="shared" si="176"/>
        <v>2.9390025940481393E-13</v>
      </c>
      <c r="S954" s="130" t="str">
        <f t="shared" si="177"/>
        <v/>
      </c>
      <c r="T954" s="130" t="str">
        <f t="shared" si="178"/>
        <v/>
      </c>
      <c r="X954" s="134"/>
      <c r="Z954" s="149"/>
      <c r="AA954" s="149"/>
      <c r="AE954" s="151"/>
      <c r="AF954" s="150"/>
      <c r="AK954" s="134">
        <v>385</v>
      </c>
      <c r="AL954" s="130">
        <f t="shared" si="179"/>
        <v>-2.46</v>
      </c>
      <c r="AM954" s="149">
        <f t="shared" si="180"/>
        <v>1.9356276731736961E-2</v>
      </c>
      <c r="AN954" s="149">
        <f t="shared" si="181"/>
        <v>6.9468507886243092E-3</v>
      </c>
      <c r="AO954" s="130">
        <f t="shared" ref="AO954:AO1017" si="186">IF(OR(AN954&lt;AP$565,AN954&gt;AP$566),AM954,"")</f>
        <v>1.9356276731736961E-2</v>
      </c>
      <c r="AP954" s="130" t="str">
        <f t="shared" ref="AP954:AP1017" si="187">IF(AND(AN954&gt;AP$565,AN954&lt;AP$566),AM954,"")</f>
        <v/>
      </c>
      <c r="AQ954" s="130" t="str">
        <f t="shared" si="182"/>
        <v/>
      </c>
      <c r="AR954" s="150">
        <f t="shared" si="183"/>
        <v>0</v>
      </c>
      <c r="AS954" s="150" t="str">
        <f t="shared" si="184"/>
        <v/>
      </c>
      <c r="AT954" s="150" t="str">
        <f t="shared" si="185"/>
        <v/>
      </c>
      <c r="AU954" s="150"/>
      <c r="AV954" s="150"/>
      <c r="AW954" s="150"/>
      <c r="AX954" s="150"/>
      <c r="AY954" s="150"/>
      <c r="AZ954" s="150"/>
      <c r="BA954" s="150"/>
      <c r="BB954" s="131"/>
      <c r="BC954" s="132"/>
      <c r="BD954" s="131"/>
      <c r="BE954" s="153"/>
      <c r="BF954" s="154"/>
      <c r="BG954" s="155"/>
      <c r="BH954" s="155"/>
      <c r="BI954" s="156"/>
      <c r="BJ954" s="156"/>
      <c r="BK954" s="133"/>
      <c r="BM954" s="134">
        <v>362</v>
      </c>
      <c r="BN954" s="157">
        <f t="shared" si="166"/>
        <v>2.3104000000000005</v>
      </c>
      <c r="BO954" s="158">
        <f t="shared" si="167"/>
        <v>0.94068522952838618</v>
      </c>
      <c r="BP954" s="159">
        <f t="shared" si="168"/>
        <v>4.3584043240707526E-4</v>
      </c>
      <c r="BQ954" s="160" t="str">
        <f t="shared" si="169"/>
        <v/>
      </c>
      <c r="BR954" s="160" t="str">
        <f t="shared" si="165"/>
        <v/>
      </c>
    </row>
    <row r="955" spans="11:70" ht="20.100000000000001" customHeight="1" x14ac:dyDescent="0.25">
      <c r="K955" s="134">
        <v>386</v>
      </c>
      <c r="L955" s="130">
        <f t="shared" si="170"/>
        <v>-232.93401324256826</v>
      </c>
      <c r="M955" s="149">
        <f t="shared" si="171"/>
        <v>2.0610439794474912E-4</v>
      </c>
      <c r="N955" s="149">
        <f t="shared" si="172"/>
        <v>7.0246578716162611E-3</v>
      </c>
      <c r="O955" s="130">
        <f t="shared" si="173"/>
        <v>2.0610439794474912E-4</v>
      </c>
      <c r="P955" s="130" t="str">
        <f t="shared" si="174"/>
        <v/>
      </c>
      <c r="Q955" s="130" t="str">
        <f t="shared" si="175"/>
        <v/>
      </c>
      <c r="R955" s="130">
        <f t="shared" si="176"/>
        <v>3.0204847852699922E-13</v>
      </c>
      <c r="S955" s="130" t="str">
        <f t="shared" si="177"/>
        <v/>
      </c>
      <c r="T955" s="130" t="str">
        <f t="shared" si="178"/>
        <v/>
      </c>
      <c r="X955" s="134"/>
      <c r="Z955" s="149"/>
      <c r="AA955" s="149"/>
      <c r="AE955" s="151"/>
      <c r="AF955" s="150"/>
      <c r="AK955" s="134">
        <v>386</v>
      </c>
      <c r="AL955" s="130">
        <f t="shared" si="179"/>
        <v>-2.456</v>
      </c>
      <c r="AM955" s="149">
        <f t="shared" si="180"/>
        <v>1.9547526286731998E-2</v>
      </c>
      <c r="AN955" s="149">
        <f t="shared" si="181"/>
        <v>7.0246578716162732E-3</v>
      </c>
      <c r="AO955" s="130">
        <f t="shared" si="186"/>
        <v>1.9547526286731998E-2</v>
      </c>
      <c r="AP955" s="130" t="str">
        <f t="shared" si="187"/>
        <v/>
      </c>
      <c r="AQ955" s="130" t="str">
        <f t="shared" si="182"/>
        <v/>
      </c>
      <c r="AR955" s="150">
        <f t="shared" si="183"/>
        <v>0</v>
      </c>
      <c r="AS955" s="150" t="str">
        <f t="shared" si="184"/>
        <v/>
      </c>
      <c r="AT955" s="150" t="str">
        <f t="shared" si="185"/>
        <v/>
      </c>
      <c r="AU955" s="150"/>
      <c r="AV955" s="150"/>
      <c r="AW955" s="150"/>
      <c r="AX955" s="150"/>
      <c r="AY955" s="150"/>
      <c r="AZ955" s="150"/>
      <c r="BA955" s="150"/>
      <c r="BB955" s="131"/>
      <c r="BC955" s="132"/>
      <c r="BD955" s="131"/>
      <c r="BE955" s="153"/>
      <c r="BF955" s="154"/>
      <c r="BG955" s="155"/>
      <c r="BH955" s="155"/>
      <c r="BI955" s="156"/>
      <c r="BJ955" s="156"/>
      <c r="BK955" s="133"/>
      <c r="BM955" s="134">
        <v>363</v>
      </c>
      <c r="BN955" s="157">
        <f t="shared" si="166"/>
        <v>2.3168000000000006</v>
      </c>
      <c r="BO955" s="158">
        <f t="shared" si="167"/>
        <v>0.9402493890959791</v>
      </c>
      <c r="BP955" s="159">
        <f t="shared" si="168"/>
        <v>4.3745868886302386E-4</v>
      </c>
      <c r="BQ955" s="160" t="str">
        <f t="shared" si="169"/>
        <v/>
      </c>
      <c r="BR955" s="160" t="str">
        <f t="shared" si="165"/>
        <v/>
      </c>
    </row>
    <row r="956" spans="11:70" ht="20.100000000000001" customHeight="1" x14ac:dyDescent="0.25">
      <c r="K956" s="134">
        <v>387</v>
      </c>
      <c r="L956" s="130">
        <f t="shared" si="170"/>
        <v>-232.55464188549567</v>
      </c>
      <c r="M956" s="149">
        <f t="shared" si="171"/>
        <v>2.0813748076084832E-4</v>
      </c>
      <c r="N956" s="149">
        <f t="shared" si="172"/>
        <v>7.1032330973064524E-3</v>
      </c>
      <c r="O956" s="130">
        <f t="shared" si="173"/>
        <v>2.0813748076084832E-4</v>
      </c>
      <c r="P956" s="130" t="str">
        <f t="shared" si="174"/>
        <v/>
      </c>
      <c r="Q956" s="130" t="str">
        <f t="shared" si="175"/>
        <v/>
      </c>
      <c r="R956" s="130">
        <f t="shared" si="176"/>
        <v>3.1041763571211055E-13</v>
      </c>
      <c r="S956" s="130" t="str">
        <f t="shared" si="177"/>
        <v/>
      </c>
      <c r="T956" s="130" t="str">
        <f t="shared" si="178"/>
        <v/>
      </c>
      <c r="X956" s="134"/>
      <c r="Z956" s="149"/>
      <c r="AA956" s="149"/>
      <c r="AE956" s="151"/>
      <c r="AF956" s="150"/>
      <c r="AK956" s="134">
        <v>387</v>
      </c>
      <c r="AL956" s="130">
        <f t="shared" si="179"/>
        <v>-2.452</v>
      </c>
      <c r="AM956" s="149">
        <f t="shared" si="180"/>
        <v>1.9740349633478135E-2</v>
      </c>
      <c r="AN956" s="149">
        <f t="shared" si="181"/>
        <v>7.1032330973064568E-3</v>
      </c>
      <c r="AO956" s="130">
        <f t="shared" si="186"/>
        <v>1.9740349633478135E-2</v>
      </c>
      <c r="AP956" s="130" t="str">
        <f t="shared" si="187"/>
        <v/>
      </c>
      <c r="AQ956" s="130" t="str">
        <f t="shared" si="182"/>
        <v/>
      </c>
      <c r="AR956" s="150">
        <f t="shared" si="183"/>
        <v>0</v>
      </c>
      <c r="AS956" s="150" t="str">
        <f t="shared" si="184"/>
        <v/>
      </c>
      <c r="AT956" s="150" t="str">
        <f t="shared" si="185"/>
        <v/>
      </c>
      <c r="AU956" s="150"/>
      <c r="AV956" s="150"/>
      <c r="AW956" s="150"/>
      <c r="AX956" s="150"/>
      <c r="AY956" s="150"/>
      <c r="AZ956" s="150"/>
      <c r="BA956" s="150"/>
      <c r="BB956" s="131"/>
      <c r="BC956" s="132"/>
      <c r="BD956" s="131"/>
      <c r="BE956" s="153"/>
      <c r="BF956" s="154"/>
      <c r="BG956" s="155"/>
      <c r="BH956" s="155"/>
      <c r="BI956" s="156"/>
      <c r="BJ956" s="156"/>
      <c r="BK956" s="133"/>
      <c r="BM956" s="134">
        <v>364</v>
      </c>
      <c r="BN956" s="157">
        <f t="shared" si="166"/>
        <v>2.3232000000000008</v>
      </c>
      <c r="BO956" s="158">
        <f t="shared" si="167"/>
        <v>0.93981193040711608</v>
      </c>
      <c r="BP956" s="159">
        <f t="shared" si="168"/>
        <v>4.3907460035363943E-4</v>
      </c>
      <c r="BQ956" s="160" t="str">
        <f t="shared" si="169"/>
        <v/>
      </c>
      <c r="BR956" s="160" t="str">
        <f t="shared" si="165"/>
        <v/>
      </c>
    </row>
    <row r="957" spans="11:70" ht="20.100000000000001" customHeight="1" x14ac:dyDescent="0.25">
      <c r="K957" s="134">
        <v>388</v>
      </c>
      <c r="L957" s="130">
        <f t="shared" si="170"/>
        <v>-232.17527052842308</v>
      </c>
      <c r="M957" s="149">
        <f t="shared" si="171"/>
        <v>2.1018725556383458E-4</v>
      </c>
      <c r="N957" s="149">
        <f t="shared" si="172"/>
        <v>7.1825827795039751E-3</v>
      </c>
      <c r="O957" s="130">
        <f t="shared" si="173"/>
        <v>2.1018725556383458E-4</v>
      </c>
      <c r="P957" s="130" t="str">
        <f t="shared" si="174"/>
        <v/>
      </c>
      <c r="Q957" s="130" t="str">
        <f t="shared" si="175"/>
        <v/>
      </c>
      <c r="R957" s="130">
        <f t="shared" si="176"/>
        <v>3.1901358118935476E-13</v>
      </c>
      <c r="S957" s="130" t="str">
        <f t="shared" si="177"/>
        <v/>
      </c>
      <c r="T957" s="130" t="str">
        <f t="shared" si="178"/>
        <v/>
      </c>
      <c r="X957" s="134"/>
      <c r="Z957" s="149"/>
      <c r="AA957" s="149"/>
      <c r="AE957" s="151"/>
      <c r="AF957" s="150"/>
      <c r="AK957" s="134">
        <v>388</v>
      </c>
      <c r="AL957" s="130">
        <f t="shared" si="179"/>
        <v>-2.448</v>
      </c>
      <c r="AM957" s="149">
        <f t="shared" si="180"/>
        <v>1.993475609565365E-2</v>
      </c>
      <c r="AN957" s="149">
        <f t="shared" si="181"/>
        <v>7.1825827795039794E-3</v>
      </c>
      <c r="AO957" s="130">
        <f t="shared" si="186"/>
        <v>1.993475609565365E-2</v>
      </c>
      <c r="AP957" s="130" t="str">
        <f t="shared" si="187"/>
        <v/>
      </c>
      <c r="AQ957" s="130" t="str">
        <f t="shared" si="182"/>
        <v/>
      </c>
      <c r="AR957" s="150">
        <f t="shared" si="183"/>
        <v>0</v>
      </c>
      <c r="AS957" s="150" t="str">
        <f t="shared" si="184"/>
        <v/>
      </c>
      <c r="AT957" s="150" t="str">
        <f t="shared" si="185"/>
        <v/>
      </c>
      <c r="AU957" s="150"/>
      <c r="AV957" s="150"/>
      <c r="AW957" s="150"/>
      <c r="AX957" s="150"/>
      <c r="AY957" s="150"/>
      <c r="AZ957" s="150"/>
      <c r="BA957" s="150"/>
      <c r="BB957" s="131"/>
      <c r="BC957" s="132"/>
      <c r="BD957" s="131"/>
      <c r="BE957" s="153"/>
      <c r="BF957" s="154"/>
      <c r="BG957" s="155"/>
      <c r="BH957" s="155"/>
      <c r="BI957" s="156"/>
      <c r="BJ957" s="156"/>
      <c r="BK957" s="133"/>
      <c r="BM957" s="134">
        <v>365</v>
      </c>
      <c r="BN957" s="157">
        <f t="shared" si="166"/>
        <v>2.329600000000001</v>
      </c>
      <c r="BO957" s="158">
        <f t="shared" si="167"/>
        <v>0.93937285580676244</v>
      </c>
      <c r="BP957" s="159">
        <f t="shared" si="168"/>
        <v>4.4068814268471979E-4</v>
      </c>
      <c r="BQ957" s="160" t="str">
        <f t="shared" si="169"/>
        <v/>
      </c>
      <c r="BR957" s="160" t="str">
        <f t="shared" si="165"/>
        <v/>
      </c>
    </row>
    <row r="958" spans="11:70" ht="20.100000000000001" customHeight="1" x14ac:dyDescent="0.25">
      <c r="K958" s="134">
        <v>389</v>
      </c>
      <c r="L958" s="130">
        <f t="shared" si="170"/>
        <v>-231.7958991713505</v>
      </c>
      <c r="M958" s="149">
        <f t="shared" si="171"/>
        <v>2.122538208241021E-4</v>
      </c>
      <c r="N958" s="149">
        <f t="shared" si="172"/>
        <v>7.2627132693438654E-3</v>
      </c>
      <c r="O958" s="130">
        <f t="shared" si="173"/>
        <v>2.122538208241021E-4</v>
      </c>
      <c r="P958" s="130" t="str">
        <f t="shared" si="174"/>
        <v/>
      </c>
      <c r="Q958" s="130" t="str">
        <f t="shared" si="175"/>
        <v/>
      </c>
      <c r="R958" s="130">
        <f t="shared" si="176"/>
        <v>3.2784231620147231E-13</v>
      </c>
      <c r="S958" s="130" t="str">
        <f t="shared" si="177"/>
        <v/>
      </c>
      <c r="T958" s="130" t="str">
        <f t="shared" si="178"/>
        <v/>
      </c>
      <c r="X958" s="134"/>
      <c r="Z958" s="149"/>
      <c r="AA958" s="149"/>
      <c r="AE958" s="151"/>
      <c r="AF958" s="150"/>
      <c r="AK958" s="134">
        <v>389</v>
      </c>
      <c r="AL958" s="130">
        <f t="shared" si="179"/>
        <v>-2.444</v>
      </c>
      <c r="AM958" s="149">
        <f t="shared" si="180"/>
        <v>2.0130755012470348E-2</v>
      </c>
      <c r="AN958" s="149">
        <f t="shared" si="181"/>
        <v>7.2627132693438767E-3</v>
      </c>
      <c r="AO958" s="130">
        <f t="shared" si="186"/>
        <v>2.0130755012470348E-2</v>
      </c>
      <c r="AP958" s="130" t="str">
        <f t="shared" si="187"/>
        <v/>
      </c>
      <c r="AQ958" s="130" t="str">
        <f t="shared" si="182"/>
        <v/>
      </c>
      <c r="AR958" s="150">
        <f t="shared" si="183"/>
        <v>0</v>
      </c>
      <c r="AS958" s="150" t="str">
        <f t="shared" si="184"/>
        <v/>
      </c>
      <c r="AT958" s="150" t="str">
        <f t="shared" si="185"/>
        <v/>
      </c>
      <c r="AU958" s="150"/>
      <c r="AV958" s="150"/>
      <c r="AW958" s="150"/>
      <c r="AX958" s="150"/>
      <c r="AY958" s="150"/>
      <c r="AZ958" s="150"/>
      <c r="BA958" s="150"/>
      <c r="BB958" s="131"/>
      <c r="BC958" s="132"/>
      <c r="BD958" s="131"/>
      <c r="BE958" s="153"/>
      <c r="BF958" s="154"/>
      <c r="BG958" s="155"/>
      <c r="BH958" s="155"/>
      <c r="BI958" s="156"/>
      <c r="BJ958" s="156"/>
      <c r="BK958" s="133"/>
      <c r="BM958" s="134">
        <v>366</v>
      </c>
      <c r="BN958" s="157">
        <f t="shared" si="166"/>
        <v>2.3360000000000012</v>
      </c>
      <c r="BO958" s="158">
        <f t="shared" si="167"/>
        <v>0.93893216766407772</v>
      </c>
      <c r="BP958" s="159">
        <f t="shared" si="168"/>
        <v>4.4229929183514649E-4</v>
      </c>
      <c r="BQ958" s="160" t="str">
        <f t="shared" si="169"/>
        <v/>
      </c>
      <c r="BR958" s="160" t="str">
        <f t="shared" si="165"/>
        <v/>
      </c>
    </row>
    <row r="959" spans="11:70" ht="20.100000000000001" customHeight="1" x14ac:dyDescent="0.25">
      <c r="K959" s="134">
        <v>390</v>
      </c>
      <c r="L959" s="130">
        <f t="shared" si="170"/>
        <v>-231.41652781427791</v>
      </c>
      <c r="M959" s="149">
        <f t="shared" si="171"/>
        <v>2.1433727517110695E-4</v>
      </c>
      <c r="N959" s="149">
        <f t="shared" si="172"/>
        <v>7.3436309553483381E-3</v>
      </c>
      <c r="O959" s="130">
        <f t="shared" si="173"/>
        <v>2.1433727517110695E-4</v>
      </c>
      <c r="P959" s="130" t="str">
        <f t="shared" si="174"/>
        <v/>
      </c>
      <c r="Q959" s="130" t="str">
        <f t="shared" si="175"/>
        <v/>
      </c>
      <c r="R959" s="130">
        <f t="shared" si="176"/>
        <v>3.3690999679715685E-13</v>
      </c>
      <c r="S959" s="130" t="str">
        <f t="shared" si="177"/>
        <v/>
      </c>
      <c r="T959" s="130" t="str">
        <f t="shared" si="178"/>
        <v/>
      </c>
      <c r="X959" s="134"/>
      <c r="Z959" s="149"/>
      <c r="AA959" s="149"/>
      <c r="AE959" s="151"/>
      <c r="AF959" s="150"/>
      <c r="AK959" s="134">
        <v>390</v>
      </c>
      <c r="AL959" s="130">
        <f t="shared" si="179"/>
        <v>-2.44</v>
      </c>
      <c r="AM959" s="149">
        <f t="shared" si="180"/>
        <v>2.0328355738225837E-2</v>
      </c>
      <c r="AN959" s="149">
        <f t="shared" si="181"/>
        <v>7.3436309553483459E-3</v>
      </c>
      <c r="AO959" s="130">
        <f t="shared" si="186"/>
        <v>2.0328355738225837E-2</v>
      </c>
      <c r="AP959" s="130" t="str">
        <f t="shared" si="187"/>
        <v/>
      </c>
      <c r="AQ959" s="130" t="str">
        <f t="shared" si="182"/>
        <v/>
      </c>
      <c r="AR959" s="150">
        <f t="shared" si="183"/>
        <v>0</v>
      </c>
      <c r="AS959" s="150" t="str">
        <f t="shared" si="184"/>
        <v/>
      </c>
      <c r="AT959" s="150" t="str">
        <f t="shared" si="185"/>
        <v/>
      </c>
      <c r="AU959" s="150"/>
      <c r="AV959" s="150"/>
      <c r="AW959" s="150"/>
      <c r="AX959" s="150"/>
      <c r="AY959" s="150"/>
      <c r="AZ959" s="150"/>
      <c r="BA959" s="150"/>
      <c r="BB959" s="131"/>
      <c r="BC959" s="132"/>
      <c r="BD959" s="131"/>
      <c r="BE959" s="153"/>
      <c r="BF959" s="154"/>
      <c r="BG959" s="155"/>
      <c r="BH959" s="155"/>
      <c r="BI959" s="156"/>
      <c r="BJ959" s="156"/>
      <c r="BK959" s="133"/>
      <c r="BM959" s="134">
        <v>367</v>
      </c>
      <c r="BN959" s="157">
        <f t="shared" si="166"/>
        <v>2.3424000000000014</v>
      </c>
      <c r="BO959" s="158">
        <f t="shared" si="167"/>
        <v>0.93848986837224257</v>
      </c>
      <c r="BP959" s="159">
        <f t="shared" si="168"/>
        <v>4.4390802395655182E-4</v>
      </c>
      <c r="BQ959" s="160" t="str">
        <f t="shared" si="169"/>
        <v/>
      </c>
      <c r="BR959" s="160" t="str">
        <f t="shared" si="165"/>
        <v/>
      </c>
    </row>
    <row r="960" spans="11:70" ht="20.100000000000001" customHeight="1" x14ac:dyDescent="0.25">
      <c r="K960" s="134">
        <v>391</v>
      </c>
      <c r="L960" s="130">
        <f t="shared" si="170"/>
        <v>-231.0371564572053</v>
      </c>
      <c r="M960" s="149">
        <f t="shared" si="171"/>
        <v>2.1643771738858676E-4</v>
      </c>
      <c r="N960" s="149">
        <f t="shared" si="172"/>
        <v>7.4253422634862117E-3</v>
      </c>
      <c r="O960" s="130">
        <f t="shared" si="173"/>
        <v>2.1643771738858676E-4</v>
      </c>
      <c r="P960" s="130" t="str">
        <f t="shared" si="174"/>
        <v/>
      </c>
      <c r="Q960" s="130" t="str">
        <f t="shared" si="175"/>
        <v/>
      </c>
      <c r="R960" s="130">
        <f t="shared" si="176"/>
        <v>3.4622293771588767E-13</v>
      </c>
      <c r="S960" s="130" t="str">
        <f t="shared" si="177"/>
        <v/>
      </c>
      <c r="T960" s="130" t="str">
        <f t="shared" si="178"/>
        <v/>
      </c>
      <c r="X960" s="134"/>
      <c r="Z960" s="149"/>
      <c r="AA960" s="149"/>
      <c r="AE960" s="151"/>
      <c r="AF960" s="150"/>
      <c r="AK960" s="134">
        <v>391</v>
      </c>
      <c r="AL960" s="130">
        <f t="shared" si="179"/>
        <v>-2.4359999999999999</v>
      </c>
      <c r="AM960" s="149">
        <f t="shared" si="180"/>
        <v>2.0527567641850292E-2</v>
      </c>
      <c r="AN960" s="149">
        <f t="shared" si="181"/>
        <v>7.4253422634862117E-3</v>
      </c>
      <c r="AO960" s="130">
        <f t="shared" si="186"/>
        <v>2.0527567641850292E-2</v>
      </c>
      <c r="AP960" s="130" t="str">
        <f t="shared" si="187"/>
        <v/>
      </c>
      <c r="AQ960" s="130" t="str">
        <f t="shared" si="182"/>
        <v/>
      </c>
      <c r="AR960" s="150">
        <f t="shared" si="183"/>
        <v>0</v>
      </c>
      <c r="AS960" s="150" t="str">
        <f t="shared" si="184"/>
        <v/>
      </c>
      <c r="AT960" s="150" t="str">
        <f t="shared" si="185"/>
        <v/>
      </c>
      <c r="AU960" s="150"/>
      <c r="AV960" s="150"/>
      <c r="AW960" s="150"/>
      <c r="AX960" s="150"/>
      <c r="AY960" s="150"/>
      <c r="AZ960" s="150"/>
      <c r="BA960" s="150"/>
      <c r="BB960" s="131"/>
      <c r="BC960" s="132"/>
      <c r="BD960" s="131"/>
      <c r="BE960" s="153"/>
      <c r="BF960" s="154"/>
      <c r="BG960" s="155"/>
      <c r="BH960" s="155"/>
      <c r="BI960" s="156"/>
      <c r="BJ960" s="156"/>
      <c r="BK960" s="133"/>
      <c r="BM960" s="134">
        <v>368</v>
      </c>
      <c r="BN960" s="157">
        <f t="shared" si="166"/>
        <v>2.3488000000000016</v>
      </c>
      <c r="BO960" s="158">
        <f t="shared" si="167"/>
        <v>0.93804596034828602</v>
      </c>
      <c r="BP960" s="159">
        <f t="shared" si="168"/>
        <v>4.4551431537198649E-4</v>
      </c>
      <c r="BQ960" s="160" t="str">
        <f t="shared" si="169"/>
        <v/>
      </c>
      <c r="BR960" s="160" t="str">
        <f t="shared" si="165"/>
        <v/>
      </c>
    </row>
    <row r="961" spans="11:70" ht="20.100000000000001" customHeight="1" x14ac:dyDescent="0.25">
      <c r="K961" s="134">
        <v>392</v>
      </c>
      <c r="L961" s="130">
        <f t="shared" si="170"/>
        <v>-230.65778510013271</v>
      </c>
      <c r="M961" s="149">
        <f t="shared" si="171"/>
        <v>2.1855524640972227E-4</v>
      </c>
      <c r="N961" s="149">
        <f t="shared" si="172"/>
        <v>7.5078536572305002E-3</v>
      </c>
      <c r="O961" s="130">
        <f t="shared" si="173"/>
        <v>2.1855524640972227E-4</v>
      </c>
      <c r="P961" s="130" t="str">
        <f t="shared" si="174"/>
        <v/>
      </c>
      <c r="Q961" s="130" t="str">
        <f t="shared" si="175"/>
        <v/>
      </c>
      <c r="R961" s="130">
        <f t="shared" si="176"/>
        <v>3.5578761636737777E-13</v>
      </c>
      <c r="S961" s="130" t="str">
        <f t="shared" si="177"/>
        <v/>
      </c>
      <c r="T961" s="130" t="str">
        <f t="shared" si="178"/>
        <v/>
      </c>
      <c r="X961" s="134"/>
      <c r="Z961" s="149"/>
      <c r="AA961" s="149"/>
      <c r="AE961" s="151"/>
      <c r="AF961" s="150"/>
      <c r="AK961" s="134">
        <v>392</v>
      </c>
      <c r="AL961" s="130">
        <f t="shared" si="179"/>
        <v>-2.4319999999999999</v>
      </c>
      <c r="AM961" s="149">
        <f t="shared" si="180"/>
        <v>2.0728400106447484E-2</v>
      </c>
      <c r="AN961" s="149">
        <f t="shared" si="181"/>
        <v>7.5078536572305002E-3</v>
      </c>
      <c r="AO961" s="130">
        <f t="shared" si="186"/>
        <v>2.0728400106447484E-2</v>
      </c>
      <c r="AP961" s="130" t="str">
        <f t="shared" si="187"/>
        <v/>
      </c>
      <c r="AQ961" s="130" t="str">
        <f t="shared" si="182"/>
        <v/>
      </c>
      <c r="AR961" s="150">
        <f t="shared" si="183"/>
        <v>0</v>
      </c>
      <c r="AS961" s="150" t="str">
        <f t="shared" si="184"/>
        <v/>
      </c>
      <c r="AT961" s="150" t="str">
        <f t="shared" si="185"/>
        <v/>
      </c>
      <c r="AU961" s="150"/>
      <c r="AV961" s="150"/>
      <c r="AW961" s="150"/>
      <c r="AX961" s="150"/>
      <c r="AY961" s="150"/>
      <c r="AZ961" s="150"/>
      <c r="BA961" s="150"/>
      <c r="BB961" s="131"/>
      <c r="BC961" s="132"/>
      <c r="BD961" s="131"/>
      <c r="BE961" s="153"/>
      <c r="BF961" s="154"/>
      <c r="BG961" s="155"/>
      <c r="BH961" s="155"/>
      <c r="BI961" s="156"/>
      <c r="BJ961" s="156"/>
      <c r="BK961" s="133"/>
      <c r="BM961" s="134">
        <v>369</v>
      </c>
      <c r="BN961" s="157">
        <f t="shared" si="166"/>
        <v>2.3552000000000017</v>
      </c>
      <c r="BO961" s="158">
        <f t="shared" si="167"/>
        <v>0.93760044603291404</v>
      </c>
      <c r="BP961" s="159">
        <f t="shared" si="168"/>
        <v>4.471181425766968E-4</v>
      </c>
      <c r="BQ961" s="160" t="str">
        <f t="shared" si="169"/>
        <v/>
      </c>
      <c r="BR961" s="160" t="str">
        <f t="shared" si="165"/>
        <v/>
      </c>
    </row>
    <row r="962" spans="11:70" ht="20.100000000000001" customHeight="1" x14ac:dyDescent="0.25">
      <c r="K962" s="134">
        <v>393</v>
      </c>
      <c r="L962" s="130">
        <f t="shared" si="170"/>
        <v>-230.27841374306013</v>
      </c>
      <c r="M962" s="149">
        <f t="shared" si="171"/>
        <v>2.2068996131224019E-4</v>
      </c>
      <c r="N962" s="149">
        <f t="shared" si="172"/>
        <v>7.5911716376142468E-3</v>
      </c>
      <c r="O962" s="130">
        <f t="shared" si="173"/>
        <v>2.2068996131224019E-4</v>
      </c>
      <c r="P962" s="130" t="str">
        <f t="shared" si="174"/>
        <v/>
      </c>
      <c r="Q962" s="130" t="str">
        <f t="shared" si="175"/>
        <v/>
      </c>
      <c r="R962" s="130">
        <f t="shared" si="176"/>
        <v>3.6561067690786303E-13</v>
      </c>
      <c r="S962" s="130" t="str">
        <f t="shared" si="177"/>
        <v/>
      </c>
      <c r="T962" s="130" t="str">
        <f t="shared" si="178"/>
        <v/>
      </c>
      <c r="X962" s="134"/>
      <c r="Z962" s="149"/>
      <c r="AA962" s="149"/>
      <c r="AE962" s="151"/>
      <c r="AF962" s="150"/>
      <c r="AK962" s="134">
        <v>393</v>
      </c>
      <c r="AL962" s="130">
        <f t="shared" si="179"/>
        <v>-2.4279999999999999</v>
      </c>
      <c r="AM962" s="149">
        <f t="shared" si="180"/>
        <v>2.0930862528830304E-2</v>
      </c>
      <c r="AN962" s="149">
        <f t="shared" si="181"/>
        <v>7.5911716376142468E-3</v>
      </c>
      <c r="AO962" s="130">
        <f t="shared" si="186"/>
        <v>2.0930862528830304E-2</v>
      </c>
      <c r="AP962" s="130" t="str">
        <f t="shared" si="187"/>
        <v/>
      </c>
      <c r="AQ962" s="130" t="str">
        <f t="shared" si="182"/>
        <v/>
      </c>
      <c r="AR962" s="150">
        <f t="shared" si="183"/>
        <v>0</v>
      </c>
      <c r="AS962" s="150" t="str">
        <f t="shared" si="184"/>
        <v/>
      </c>
      <c r="AT962" s="150" t="str">
        <f t="shared" si="185"/>
        <v/>
      </c>
      <c r="AU962" s="150"/>
      <c r="AV962" s="150"/>
      <c r="AW962" s="150"/>
      <c r="AX962" s="150"/>
      <c r="AY962" s="150"/>
      <c r="AZ962" s="150"/>
      <c r="BA962" s="150"/>
      <c r="BB962" s="131"/>
      <c r="BC962" s="132"/>
      <c r="BD962" s="131"/>
      <c r="BE962" s="153"/>
      <c r="BF962" s="154"/>
      <c r="BG962" s="155"/>
      <c r="BH962" s="155"/>
      <c r="BI962" s="156"/>
      <c r="BJ962" s="156"/>
      <c r="BK962" s="133"/>
      <c r="BM962" s="134">
        <v>370</v>
      </c>
      <c r="BN962" s="157">
        <f t="shared" si="166"/>
        <v>2.3616000000000019</v>
      </c>
      <c r="BO962" s="158">
        <f t="shared" si="167"/>
        <v>0.93715332789033734</v>
      </c>
      <c r="BP962" s="159">
        <f t="shared" si="168"/>
        <v>4.4871948223668134E-4</v>
      </c>
      <c r="BQ962" s="160" t="str">
        <f t="shared" si="169"/>
        <v/>
      </c>
      <c r="BR962" s="160" t="str">
        <f t="shared" si="165"/>
        <v/>
      </c>
    </row>
    <row r="963" spans="11:70" ht="20.100000000000001" customHeight="1" x14ac:dyDescent="0.25">
      <c r="K963" s="134">
        <v>394</v>
      </c>
      <c r="L963" s="130">
        <f t="shared" si="170"/>
        <v>-229.89904238598754</v>
      </c>
      <c r="M963" s="149">
        <f t="shared" si="171"/>
        <v>2.2284196131345399E-4</v>
      </c>
      <c r="N963" s="149">
        <f t="shared" si="172"/>
        <v>7.6753027432843587E-3</v>
      </c>
      <c r="O963" s="130">
        <f t="shared" si="173"/>
        <v>2.2284196131345399E-4</v>
      </c>
      <c r="P963" s="130" t="str">
        <f t="shared" si="174"/>
        <v/>
      </c>
      <c r="Q963" s="130" t="str">
        <f t="shared" si="175"/>
        <v/>
      </c>
      <c r="R963" s="130">
        <f t="shared" si="176"/>
        <v>3.7569893441552564E-13</v>
      </c>
      <c r="S963" s="130" t="str">
        <f t="shared" si="177"/>
        <v/>
      </c>
      <c r="T963" s="130" t="str">
        <f t="shared" si="178"/>
        <v/>
      </c>
      <c r="X963" s="134"/>
      <c r="Z963" s="149"/>
      <c r="AA963" s="149"/>
      <c r="AE963" s="151"/>
      <c r="AF963" s="150"/>
      <c r="AK963" s="134">
        <v>394</v>
      </c>
      <c r="AL963" s="130">
        <f t="shared" si="179"/>
        <v>-2.4239999999999999</v>
      </c>
      <c r="AM963" s="149">
        <f t="shared" si="180"/>
        <v>2.1134964319050476E-2</v>
      </c>
      <c r="AN963" s="149">
        <f t="shared" si="181"/>
        <v>7.6753027432843587E-3</v>
      </c>
      <c r="AO963" s="130">
        <f t="shared" si="186"/>
        <v>2.1134964319050476E-2</v>
      </c>
      <c r="AP963" s="130" t="str">
        <f t="shared" si="187"/>
        <v/>
      </c>
      <c r="AQ963" s="130" t="str">
        <f t="shared" si="182"/>
        <v/>
      </c>
      <c r="AR963" s="150">
        <f t="shared" si="183"/>
        <v>0</v>
      </c>
      <c r="AS963" s="150" t="str">
        <f t="shared" si="184"/>
        <v/>
      </c>
      <c r="AT963" s="150" t="str">
        <f t="shared" si="185"/>
        <v/>
      </c>
      <c r="AU963" s="150"/>
      <c r="AV963" s="150"/>
      <c r="AW963" s="150"/>
      <c r="AX963" s="150"/>
      <c r="AY963" s="150"/>
      <c r="AZ963" s="150"/>
      <c r="BA963" s="150"/>
      <c r="BB963" s="131"/>
      <c r="BC963" s="132"/>
      <c r="BD963" s="131"/>
      <c r="BE963" s="153"/>
      <c r="BF963" s="154"/>
      <c r="BG963" s="155"/>
      <c r="BH963" s="155"/>
      <c r="BI963" s="156"/>
      <c r="BJ963" s="156"/>
      <c r="BK963" s="133"/>
      <c r="BM963" s="134">
        <v>371</v>
      </c>
      <c r="BN963" s="157">
        <f t="shared" si="166"/>
        <v>2.3680000000000021</v>
      </c>
      <c r="BO963" s="158">
        <f t="shared" si="167"/>
        <v>0.93670460840810066</v>
      </c>
      <c r="BP963" s="159">
        <f t="shared" si="168"/>
        <v>4.503183111890241E-4</v>
      </c>
      <c r="BQ963" s="160" t="str">
        <f t="shared" si="169"/>
        <v/>
      </c>
      <c r="BR963" s="160" t="str">
        <f t="shared" si="165"/>
        <v/>
      </c>
    </row>
    <row r="964" spans="11:70" ht="20.100000000000001" customHeight="1" x14ac:dyDescent="0.25">
      <c r="K964" s="134">
        <v>395</v>
      </c>
      <c r="L964" s="130">
        <f t="shared" si="170"/>
        <v>-229.51967102891496</v>
      </c>
      <c r="M964" s="149">
        <f t="shared" si="171"/>
        <v>2.2501134576524793E-4</v>
      </c>
      <c r="N964" s="149">
        <f t="shared" si="172"/>
        <v>7.7602535505536425E-3</v>
      </c>
      <c r="O964" s="130">
        <f t="shared" si="173"/>
        <v>2.2501134576524793E-4</v>
      </c>
      <c r="P964" s="130" t="str">
        <f t="shared" si="174"/>
        <v/>
      </c>
      <c r="Q964" s="130" t="str">
        <f t="shared" si="175"/>
        <v/>
      </c>
      <c r="R964" s="130">
        <f t="shared" si="176"/>
        <v>3.860593791673373E-13</v>
      </c>
      <c r="S964" s="130" t="str">
        <f t="shared" si="177"/>
        <v/>
      </c>
      <c r="T964" s="130" t="str">
        <f t="shared" si="178"/>
        <v/>
      </c>
      <c r="X964" s="134"/>
      <c r="Z964" s="149"/>
      <c r="AA964" s="149"/>
      <c r="AE964" s="151"/>
      <c r="AF964" s="150"/>
      <c r="AK964" s="134">
        <v>395</v>
      </c>
      <c r="AL964" s="130">
        <f t="shared" si="179"/>
        <v>-2.42</v>
      </c>
      <c r="AM964" s="149">
        <f t="shared" si="180"/>
        <v>2.1340714899922782E-2</v>
      </c>
      <c r="AN964" s="149">
        <f t="shared" si="181"/>
        <v>7.7602535505536425E-3</v>
      </c>
      <c r="AO964" s="130">
        <f t="shared" si="186"/>
        <v>2.1340714899922782E-2</v>
      </c>
      <c r="AP964" s="130" t="str">
        <f t="shared" si="187"/>
        <v/>
      </c>
      <c r="AQ964" s="130" t="str">
        <f t="shared" si="182"/>
        <v/>
      </c>
      <c r="AR964" s="150">
        <f t="shared" si="183"/>
        <v>0</v>
      </c>
      <c r="AS964" s="150" t="str">
        <f t="shared" si="184"/>
        <v/>
      </c>
      <c r="AT964" s="150" t="str">
        <f t="shared" si="185"/>
        <v/>
      </c>
      <c r="AU964" s="150"/>
      <c r="AV964" s="150"/>
      <c r="AW964" s="150"/>
      <c r="AX964" s="150"/>
      <c r="AY964" s="150"/>
      <c r="AZ964" s="150"/>
      <c r="BA964" s="150"/>
      <c r="BB964" s="131"/>
      <c r="BC964" s="132"/>
      <c r="BD964" s="131"/>
      <c r="BE964" s="153"/>
      <c r="BF964" s="154"/>
      <c r="BG964" s="155"/>
      <c r="BH964" s="155"/>
      <c r="BI964" s="156"/>
      <c r="BJ964" s="156"/>
      <c r="BK964" s="133"/>
      <c r="BM964" s="134">
        <v>372</v>
      </c>
      <c r="BN964" s="157">
        <f t="shared" si="166"/>
        <v>2.3744000000000023</v>
      </c>
      <c r="BO964" s="158">
        <f t="shared" si="167"/>
        <v>0.93625429009691163</v>
      </c>
      <c r="BP964" s="159">
        <f t="shared" si="168"/>
        <v>4.5191460644067316E-4</v>
      </c>
      <c r="BQ964" s="160" t="str">
        <f t="shared" si="169"/>
        <v/>
      </c>
      <c r="BR964" s="160" t="str">
        <f t="shared" si="165"/>
        <v/>
      </c>
    </row>
    <row r="965" spans="11:70" ht="20.100000000000001" customHeight="1" x14ac:dyDescent="0.25">
      <c r="K965" s="134">
        <v>396</v>
      </c>
      <c r="L965" s="130">
        <f t="shared" si="170"/>
        <v>-229.14029967184237</v>
      </c>
      <c r="M965" s="149">
        <f t="shared" si="171"/>
        <v>2.2719821414899868E-4</v>
      </c>
      <c r="N965" s="149">
        <f t="shared" si="172"/>
        <v>7.846030673450877E-3</v>
      </c>
      <c r="O965" s="130">
        <f t="shared" si="173"/>
        <v>2.2719821414899868E-4</v>
      </c>
      <c r="P965" s="130" t="str">
        <f t="shared" si="174"/>
        <v/>
      </c>
      <c r="Q965" s="130" t="str">
        <f t="shared" si="175"/>
        <v/>
      </c>
      <c r="R965" s="130">
        <f t="shared" si="176"/>
        <v>3.9669918101976343E-13</v>
      </c>
      <c r="S965" s="130" t="str">
        <f t="shared" si="177"/>
        <v/>
      </c>
      <c r="T965" s="130" t="str">
        <f t="shared" si="178"/>
        <v/>
      </c>
      <c r="X965" s="134"/>
      <c r="Z965" s="149"/>
      <c r="AA965" s="149"/>
      <c r="AE965" s="151"/>
      <c r="AF965" s="150"/>
      <c r="AK965" s="134">
        <v>396</v>
      </c>
      <c r="AL965" s="130">
        <f t="shared" si="179"/>
        <v>-2.4159999999999999</v>
      </c>
      <c r="AM965" s="149">
        <f t="shared" si="180"/>
        <v>2.1548123706543448E-2</v>
      </c>
      <c r="AN965" s="149">
        <f t="shared" si="181"/>
        <v>7.846030673450877E-3</v>
      </c>
      <c r="AO965" s="130">
        <f t="shared" si="186"/>
        <v>2.1548123706543448E-2</v>
      </c>
      <c r="AP965" s="130" t="str">
        <f t="shared" si="187"/>
        <v/>
      </c>
      <c r="AQ965" s="130" t="str">
        <f t="shared" si="182"/>
        <v/>
      </c>
      <c r="AR965" s="150">
        <f t="shared" si="183"/>
        <v>0</v>
      </c>
      <c r="AS965" s="150" t="str">
        <f t="shared" si="184"/>
        <v/>
      </c>
      <c r="AT965" s="150" t="str">
        <f t="shared" si="185"/>
        <v/>
      </c>
      <c r="AU965" s="150"/>
      <c r="AV965" s="150"/>
      <c r="AW965" s="150"/>
      <c r="AX965" s="150"/>
      <c r="AY965" s="150"/>
      <c r="AZ965" s="150"/>
      <c r="BA965" s="150"/>
      <c r="BB965" s="131"/>
      <c r="BC965" s="132"/>
      <c r="BD965" s="131"/>
      <c r="BE965" s="153"/>
      <c r="BF965" s="154"/>
      <c r="BG965" s="155"/>
      <c r="BH965" s="155"/>
      <c r="BI965" s="156"/>
      <c r="BJ965" s="156"/>
      <c r="BK965" s="133"/>
      <c r="BM965" s="134">
        <v>373</v>
      </c>
      <c r="BN965" s="157">
        <f t="shared" si="166"/>
        <v>2.3808000000000025</v>
      </c>
      <c r="BO965" s="158">
        <f t="shared" si="167"/>
        <v>0.93580237549047096</v>
      </c>
      <c r="BP965" s="159">
        <f t="shared" si="168"/>
        <v>4.5350834516910687E-4</v>
      </c>
      <c r="BQ965" s="160" t="str">
        <f t="shared" si="169"/>
        <v/>
      </c>
      <c r="BR965" s="160" t="str">
        <f t="shared" si="165"/>
        <v/>
      </c>
    </row>
    <row r="966" spans="11:70" ht="20.100000000000001" customHeight="1" x14ac:dyDescent="0.25">
      <c r="K966" s="134">
        <v>397</v>
      </c>
      <c r="L966" s="130">
        <f t="shared" si="170"/>
        <v>-228.76092831476979</v>
      </c>
      <c r="M966" s="149">
        <f t="shared" si="171"/>
        <v>2.2940266607043901E-4</v>
      </c>
      <c r="N966" s="149">
        <f t="shared" si="172"/>
        <v>7.9326407637690076E-3</v>
      </c>
      <c r="O966" s="130">
        <f t="shared" si="173"/>
        <v>2.2940266607043901E-4</v>
      </c>
      <c r="P966" s="130" t="str">
        <f t="shared" si="174"/>
        <v/>
      </c>
      <c r="Q966" s="130" t="str">
        <f t="shared" si="175"/>
        <v/>
      </c>
      <c r="R966" s="130">
        <f t="shared" si="176"/>
        <v>4.076256938957626E-13</v>
      </c>
      <c r="S966" s="130" t="str">
        <f t="shared" si="177"/>
        <v/>
      </c>
      <c r="T966" s="130" t="str">
        <f t="shared" si="178"/>
        <v/>
      </c>
      <c r="X966" s="134"/>
      <c r="Z966" s="149"/>
      <c r="AA966" s="149"/>
      <c r="AE966" s="151"/>
      <c r="AF966" s="150"/>
      <c r="AK966" s="134">
        <v>397</v>
      </c>
      <c r="AL966" s="130">
        <f t="shared" si="179"/>
        <v>-2.4119999999999999</v>
      </c>
      <c r="AM966" s="149">
        <f t="shared" si="180"/>
        <v>2.1757200185802975E-2</v>
      </c>
      <c r="AN966" s="149">
        <f t="shared" si="181"/>
        <v>7.9326407637690076E-3</v>
      </c>
      <c r="AO966" s="130">
        <f t="shared" si="186"/>
        <v>2.1757200185802975E-2</v>
      </c>
      <c r="AP966" s="130" t="str">
        <f t="shared" si="187"/>
        <v/>
      </c>
      <c r="AQ966" s="130" t="str">
        <f t="shared" si="182"/>
        <v/>
      </c>
      <c r="AR966" s="150">
        <f t="shared" si="183"/>
        <v>0</v>
      </c>
      <c r="AS966" s="150" t="str">
        <f t="shared" si="184"/>
        <v/>
      </c>
      <c r="AT966" s="150" t="str">
        <f t="shared" si="185"/>
        <v/>
      </c>
      <c r="AU966" s="150"/>
      <c r="AV966" s="150"/>
      <c r="AW966" s="150"/>
      <c r="AX966" s="150"/>
      <c r="AY966" s="150"/>
      <c r="AZ966" s="150"/>
      <c r="BA966" s="150"/>
      <c r="BB966" s="131"/>
      <c r="BC966" s="132"/>
      <c r="BD966" s="131"/>
      <c r="BE966" s="153"/>
      <c r="BF966" s="154"/>
      <c r="BG966" s="155"/>
      <c r="BH966" s="155"/>
      <c r="BI966" s="156"/>
      <c r="BJ966" s="156"/>
      <c r="BK966" s="133"/>
      <c r="BM966" s="134">
        <v>374</v>
      </c>
      <c r="BN966" s="157">
        <f t="shared" si="166"/>
        <v>2.3872000000000027</v>
      </c>
      <c r="BO966" s="158">
        <f t="shared" si="167"/>
        <v>0.93534886714530185</v>
      </c>
      <c r="BP966" s="159">
        <f t="shared" si="168"/>
        <v>4.5509950472055749E-4</v>
      </c>
      <c r="BQ966" s="160" t="str">
        <f t="shared" si="169"/>
        <v/>
      </c>
      <c r="BR966" s="160" t="str">
        <f t="shared" si="165"/>
        <v/>
      </c>
    </row>
    <row r="967" spans="11:70" ht="20.100000000000001" customHeight="1" x14ac:dyDescent="0.25">
      <c r="K967" s="134">
        <v>398</v>
      </c>
      <c r="L967" s="130">
        <f t="shared" si="170"/>
        <v>-228.3815569576972</v>
      </c>
      <c r="M967" s="149">
        <f t="shared" si="171"/>
        <v>2.3162480125446056E-4</v>
      </c>
      <c r="N967" s="149">
        <f t="shared" si="172"/>
        <v>8.0200905111112702E-3</v>
      </c>
      <c r="O967" s="130">
        <f t="shared" si="173"/>
        <v>2.3162480125446056E-4</v>
      </c>
      <c r="P967" s="130" t="str">
        <f t="shared" si="174"/>
        <v/>
      </c>
      <c r="Q967" s="130" t="str">
        <f t="shared" si="175"/>
        <v/>
      </c>
      <c r="R967" s="130">
        <f t="shared" si="176"/>
        <v>4.1884646038049509E-13</v>
      </c>
      <c r="S967" s="130" t="str">
        <f t="shared" si="177"/>
        <v/>
      </c>
      <c r="T967" s="130" t="str">
        <f t="shared" si="178"/>
        <v/>
      </c>
      <c r="X967" s="134"/>
      <c r="Z967" s="149"/>
      <c r="AA967" s="149"/>
      <c r="AE967" s="151"/>
      <c r="AF967" s="150"/>
      <c r="AK967" s="134">
        <v>398</v>
      </c>
      <c r="AL967" s="130">
        <f t="shared" si="179"/>
        <v>-2.4079999999999999</v>
      </c>
      <c r="AM967" s="149">
        <f t="shared" si="180"/>
        <v>2.1967953795893221E-2</v>
      </c>
      <c r="AN967" s="149">
        <f t="shared" si="181"/>
        <v>8.0200905111112702E-3</v>
      </c>
      <c r="AO967" s="130">
        <f t="shared" si="186"/>
        <v>2.1967953795893221E-2</v>
      </c>
      <c r="AP967" s="130" t="str">
        <f t="shared" si="187"/>
        <v/>
      </c>
      <c r="AQ967" s="130" t="str">
        <f t="shared" si="182"/>
        <v/>
      </c>
      <c r="AR967" s="150">
        <f t="shared" si="183"/>
        <v>0</v>
      </c>
      <c r="AS967" s="150" t="str">
        <f t="shared" si="184"/>
        <v/>
      </c>
      <c r="AT967" s="150" t="str">
        <f t="shared" si="185"/>
        <v/>
      </c>
      <c r="AU967" s="150"/>
      <c r="AV967" s="150"/>
      <c r="AW967" s="150"/>
      <c r="AX967" s="150"/>
      <c r="AY967" s="150"/>
      <c r="AZ967" s="150"/>
      <c r="BA967" s="150"/>
      <c r="BB967" s="131"/>
      <c r="BC967" s="132"/>
      <c r="BD967" s="131"/>
      <c r="BE967" s="153"/>
      <c r="BF967" s="154"/>
      <c r="BG967" s="155"/>
      <c r="BH967" s="155"/>
      <c r="BI967" s="156"/>
      <c r="BJ967" s="156"/>
      <c r="BK967" s="133"/>
      <c r="BM967" s="134">
        <v>375</v>
      </c>
      <c r="BN967" s="157">
        <f t="shared" si="166"/>
        <v>2.3936000000000028</v>
      </c>
      <c r="BO967" s="158">
        <f t="shared" si="167"/>
        <v>0.9348937676405813</v>
      </c>
      <c r="BP967" s="159">
        <f t="shared" si="168"/>
        <v>4.5668806261045525E-4</v>
      </c>
      <c r="BQ967" s="160" t="str">
        <f t="shared" si="169"/>
        <v/>
      </c>
      <c r="BR967" s="160" t="str">
        <f t="shared" si="165"/>
        <v/>
      </c>
    </row>
    <row r="968" spans="11:70" ht="20.100000000000001" customHeight="1" x14ac:dyDescent="0.25">
      <c r="K968" s="134">
        <v>399</v>
      </c>
      <c r="L968" s="130">
        <f t="shared" si="170"/>
        <v>-228.00218560062461</v>
      </c>
      <c r="M968" s="149">
        <f t="shared" si="171"/>
        <v>2.3386471953985659E-4</v>
      </c>
      <c r="N968" s="149">
        <f t="shared" si="172"/>
        <v>8.1083866429354588E-3</v>
      </c>
      <c r="O968" s="130">
        <f t="shared" si="173"/>
        <v>2.3386471953985659E-4</v>
      </c>
      <c r="P968" s="130" t="str">
        <f t="shared" si="174"/>
        <v/>
      </c>
      <c r="Q968" s="130" t="str">
        <f t="shared" si="175"/>
        <v/>
      </c>
      <c r="R968" s="130">
        <f t="shared" si="176"/>
        <v>4.3036921642840762E-13</v>
      </c>
      <c r="S968" s="130" t="str">
        <f t="shared" si="177"/>
        <v/>
      </c>
      <c r="T968" s="130" t="str">
        <f t="shared" si="178"/>
        <v/>
      </c>
      <c r="X968" s="134"/>
      <c r="Z968" s="149"/>
      <c r="AA968" s="149"/>
      <c r="AE968" s="151"/>
      <c r="AF968" s="150"/>
      <c r="AK968" s="134">
        <v>399</v>
      </c>
      <c r="AL968" s="130">
        <f t="shared" si="179"/>
        <v>-2.4039999999999999</v>
      </c>
      <c r="AM968" s="149">
        <f t="shared" si="180"/>
        <v>2.2180394005808821E-2</v>
      </c>
      <c r="AN968" s="149">
        <f t="shared" si="181"/>
        <v>8.1083866429354588E-3</v>
      </c>
      <c r="AO968" s="130">
        <f t="shared" si="186"/>
        <v>2.2180394005808821E-2</v>
      </c>
      <c r="AP968" s="130" t="str">
        <f t="shared" si="187"/>
        <v/>
      </c>
      <c r="AQ968" s="130" t="str">
        <f t="shared" si="182"/>
        <v/>
      </c>
      <c r="AR968" s="150">
        <f t="shared" si="183"/>
        <v>0</v>
      </c>
      <c r="AS968" s="150" t="str">
        <f t="shared" si="184"/>
        <v/>
      </c>
      <c r="AT968" s="150" t="str">
        <f t="shared" si="185"/>
        <v/>
      </c>
      <c r="AU968" s="150"/>
      <c r="AV968" s="150"/>
      <c r="AW968" s="150"/>
      <c r="AX968" s="150"/>
      <c r="AY968" s="150"/>
      <c r="AZ968" s="150"/>
      <c r="BA968" s="150"/>
      <c r="BB968" s="131"/>
      <c r="BC968" s="132"/>
      <c r="BD968" s="131"/>
      <c r="BE968" s="153"/>
      <c r="BF968" s="154"/>
      <c r="BG968" s="155"/>
      <c r="BH968" s="155"/>
      <c r="BI968" s="156"/>
      <c r="BJ968" s="156"/>
      <c r="BK968" s="133"/>
      <c r="BM968" s="134">
        <v>376</v>
      </c>
      <c r="BN968" s="157">
        <f t="shared" si="166"/>
        <v>2.400000000000003</v>
      </c>
      <c r="BO968" s="158">
        <f t="shared" si="167"/>
        <v>0.93443707957797084</v>
      </c>
      <c r="BP968" s="159">
        <f t="shared" si="168"/>
        <v>4.5827399652320633E-4</v>
      </c>
      <c r="BQ968" s="160" t="str">
        <f t="shared" si="169"/>
        <v/>
      </c>
      <c r="BR968" s="160" t="str">
        <f t="shared" si="165"/>
        <v/>
      </c>
    </row>
    <row r="969" spans="11:70" ht="20.100000000000001" customHeight="1" x14ac:dyDescent="0.25">
      <c r="K969" s="134">
        <v>400</v>
      </c>
      <c r="L969" s="130">
        <f t="shared" si="170"/>
        <v>-227.62281424355203</v>
      </c>
      <c r="M969" s="149">
        <f t="shared" si="171"/>
        <v>2.3612252087400537E-4</v>
      </c>
      <c r="N969" s="149">
        <f t="shared" si="172"/>
        <v>8.1975359245961311E-3</v>
      </c>
      <c r="O969" s="130">
        <f t="shared" si="173"/>
        <v>2.3612252087400537E-4</v>
      </c>
      <c r="P969" s="130" t="str">
        <f t="shared" si="174"/>
        <v/>
      </c>
      <c r="Q969" s="130" t="str">
        <f t="shared" si="175"/>
        <v/>
      </c>
      <c r="R969" s="130">
        <f t="shared" si="176"/>
        <v>4.4220189618423584E-13</v>
      </c>
      <c r="S969" s="130" t="str">
        <f t="shared" si="177"/>
        <v/>
      </c>
      <c r="T969" s="130" t="str">
        <f t="shared" si="178"/>
        <v/>
      </c>
      <c r="X969" s="134"/>
      <c r="Z969" s="149"/>
      <c r="AA969" s="149"/>
      <c r="AE969" s="151"/>
      <c r="AF969" s="150"/>
      <c r="AK969" s="134">
        <v>400</v>
      </c>
      <c r="AL969" s="130">
        <f t="shared" si="179"/>
        <v>-2.4</v>
      </c>
      <c r="AM969" s="149">
        <f t="shared" si="180"/>
        <v>2.2394530294842899E-2</v>
      </c>
      <c r="AN969" s="149">
        <f t="shared" si="181"/>
        <v>8.1975359245961311E-3</v>
      </c>
      <c r="AO969" s="130">
        <f t="shared" si="186"/>
        <v>2.2394530294842899E-2</v>
      </c>
      <c r="AP969" s="130" t="str">
        <f t="shared" si="187"/>
        <v/>
      </c>
      <c r="AQ969" s="130" t="str">
        <f t="shared" si="182"/>
        <v/>
      </c>
      <c r="AR969" s="150">
        <f t="shared" si="183"/>
        <v>0</v>
      </c>
      <c r="AS969" s="150" t="str">
        <f t="shared" si="184"/>
        <v/>
      </c>
      <c r="AT969" s="150" t="str">
        <f t="shared" si="185"/>
        <v/>
      </c>
      <c r="AU969" s="150"/>
      <c r="AV969" s="150"/>
      <c r="AW969" s="150"/>
      <c r="AX969" s="150"/>
      <c r="AY969" s="150"/>
      <c r="AZ969" s="150"/>
      <c r="BA969" s="150"/>
      <c r="BB969" s="131"/>
      <c r="BC969" s="132"/>
      <c r="BD969" s="131"/>
      <c r="BE969" s="153"/>
      <c r="BF969" s="154"/>
      <c r="BG969" s="155"/>
      <c r="BH969" s="155"/>
      <c r="BI969" s="156"/>
      <c r="BJ969" s="156"/>
      <c r="BK969" s="133"/>
      <c r="BM969" s="134">
        <v>377</v>
      </c>
      <c r="BN969" s="157">
        <f t="shared" si="166"/>
        <v>2.4064000000000032</v>
      </c>
      <c r="BO969" s="158">
        <f t="shared" si="167"/>
        <v>0.93397880558144764</v>
      </c>
      <c r="BP969" s="159">
        <f t="shared" si="168"/>
        <v>4.5985728431063855E-4</v>
      </c>
      <c r="BQ969" s="160" t="str">
        <f t="shared" si="169"/>
        <v/>
      </c>
      <c r="BR969" s="160" t="str">
        <f t="shared" si="165"/>
        <v/>
      </c>
    </row>
    <row r="970" spans="11:70" ht="20.100000000000001" customHeight="1" x14ac:dyDescent="0.25">
      <c r="K970" s="134">
        <v>401</v>
      </c>
      <c r="L970" s="130">
        <f t="shared" si="170"/>
        <v>-227.24344288647944</v>
      </c>
      <c r="M970" s="149">
        <f t="shared" si="171"/>
        <v>2.3839830530749209E-4</v>
      </c>
      <c r="N970" s="149">
        <f t="shared" si="172"/>
        <v>8.2875451593847245E-3</v>
      </c>
      <c r="O970" s="130">
        <f t="shared" si="173"/>
        <v>2.3839830530749209E-4</v>
      </c>
      <c r="P970" s="130" t="str">
        <f t="shared" si="174"/>
        <v/>
      </c>
      <c r="Q970" s="130" t="str">
        <f t="shared" si="175"/>
        <v/>
      </c>
      <c r="R970" s="130">
        <f t="shared" si="176"/>
        <v>4.543526369205846E-13</v>
      </c>
      <c r="S970" s="130" t="str">
        <f t="shared" si="177"/>
        <v/>
      </c>
      <c r="T970" s="130" t="str">
        <f t="shared" si="178"/>
        <v/>
      </c>
      <c r="X970" s="134"/>
      <c r="Z970" s="149"/>
      <c r="AA970" s="149"/>
      <c r="AE970" s="151"/>
      <c r="AF970" s="150"/>
      <c r="AK970" s="134">
        <v>401</v>
      </c>
      <c r="AL970" s="130">
        <f t="shared" si="179"/>
        <v>-2.3959999999999999</v>
      </c>
      <c r="AM970" s="149">
        <f t="shared" si="180"/>
        <v>2.2610372152077028E-2</v>
      </c>
      <c r="AN970" s="149">
        <f t="shared" si="181"/>
        <v>8.2875451593847245E-3</v>
      </c>
      <c r="AO970" s="130">
        <f t="shared" si="186"/>
        <v>2.2610372152077028E-2</v>
      </c>
      <c r="AP970" s="130" t="str">
        <f t="shared" si="187"/>
        <v/>
      </c>
      <c r="AQ970" s="130" t="str">
        <f t="shared" si="182"/>
        <v/>
      </c>
      <c r="AR970" s="150">
        <f t="shared" si="183"/>
        <v>0</v>
      </c>
      <c r="AS970" s="150" t="str">
        <f t="shared" si="184"/>
        <v/>
      </c>
      <c r="AT970" s="150" t="str">
        <f t="shared" si="185"/>
        <v/>
      </c>
      <c r="AU970" s="150"/>
      <c r="AV970" s="150"/>
      <c r="AW970" s="150"/>
      <c r="AX970" s="150"/>
      <c r="AY970" s="150"/>
      <c r="AZ970" s="150"/>
      <c r="BA970" s="150"/>
      <c r="BB970" s="131"/>
      <c r="BC970" s="132"/>
      <c r="BD970" s="131"/>
      <c r="BE970" s="153"/>
      <c r="BF970" s="154"/>
      <c r="BG970" s="155"/>
      <c r="BH970" s="155"/>
      <c r="BI970" s="156"/>
      <c r="BJ970" s="156"/>
      <c r="BK970" s="133"/>
      <c r="BM970" s="134">
        <v>378</v>
      </c>
      <c r="BN970" s="157">
        <f t="shared" si="166"/>
        <v>2.4128000000000034</v>
      </c>
      <c r="BO970" s="158">
        <f t="shared" si="167"/>
        <v>0.933518948297137</v>
      </c>
      <c r="BP970" s="159">
        <f t="shared" si="168"/>
        <v>4.6143790399266749E-4</v>
      </c>
      <c r="BQ970" s="160" t="str">
        <f t="shared" si="169"/>
        <v/>
      </c>
      <c r="BR970" s="160" t="str">
        <f t="shared" si="165"/>
        <v/>
      </c>
    </row>
    <row r="971" spans="11:70" ht="20.100000000000001" customHeight="1" x14ac:dyDescent="0.25">
      <c r="K971" s="134">
        <v>402</v>
      </c>
      <c r="L971" s="130">
        <f t="shared" si="170"/>
        <v>-226.86407152940686</v>
      </c>
      <c r="M971" s="149">
        <f t="shared" si="171"/>
        <v>2.4069217298867152E-4</v>
      </c>
      <c r="N971" s="149">
        <f t="shared" si="172"/>
        <v>8.3784211885677643E-3</v>
      </c>
      <c r="O971" s="130">
        <f t="shared" si="173"/>
        <v>2.4069217298867152E-4</v>
      </c>
      <c r="P971" s="130" t="str">
        <f t="shared" si="174"/>
        <v/>
      </c>
      <c r="Q971" s="130" t="str">
        <f t="shared" si="175"/>
        <v/>
      </c>
      <c r="R971" s="130">
        <f t="shared" si="176"/>
        <v>4.6682978409483398E-13</v>
      </c>
      <c r="S971" s="130" t="str">
        <f t="shared" si="177"/>
        <v/>
      </c>
      <c r="T971" s="130" t="str">
        <f t="shared" si="178"/>
        <v/>
      </c>
      <c r="X971" s="134"/>
      <c r="Z971" s="149"/>
      <c r="AA971" s="149"/>
      <c r="AE971" s="151"/>
      <c r="AF971" s="150"/>
      <c r="AK971" s="134">
        <v>402</v>
      </c>
      <c r="AL971" s="130">
        <f t="shared" si="179"/>
        <v>-2.3919999999999999</v>
      </c>
      <c r="AM971" s="149">
        <f t="shared" si="180"/>
        <v>2.2827929075865526E-2</v>
      </c>
      <c r="AN971" s="149">
        <f t="shared" si="181"/>
        <v>8.3784211885677643E-3</v>
      </c>
      <c r="AO971" s="130">
        <f t="shared" si="186"/>
        <v>2.2827929075865526E-2</v>
      </c>
      <c r="AP971" s="130" t="str">
        <f t="shared" si="187"/>
        <v/>
      </c>
      <c r="AQ971" s="130" t="str">
        <f t="shared" si="182"/>
        <v/>
      </c>
      <c r="AR971" s="150">
        <f t="shared" si="183"/>
        <v>0</v>
      </c>
      <c r="AS971" s="150" t="str">
        <f t="shared" si="184"/>
        <v/>
      </c>
      <c r="AT971" s="150" t="str">
        <f t="shared" si="185"/>
        <v/>
      </c>
      <c r="AU971" s="150"/>
      <c r="AV971" s="150"/>
      <c r="AW971" s="150"/>
      <c r="AX971" s="150"/>
      <c r="AY971" s="150"/>
      <c r="AZ971" s="150"/>
      <c r="BA971" s="150"/>
      <c r="BB971" s="131"/>
      <c r="BC971" s="132"/>
      <c r="BD971" s="131"/>
      <c r="BE971" s="153"/>
      <c r="BF971" s="154"/>
      <c r="BG971" s="155"/>
      <c r="BH971" s="155"/>
      <c r="BI971" s="156"/>
      <c r="BJ971" s="156"/>
      <c r="BK971" s="133"/>
      <c r="BM971" s="134">
        <v>379</v>
      </c>
      <c r="BN971" s="157">
        <f t="shared" si="166"/>
        <v>2.4192000000000036</v>
      </c>
      <c r="BO971" s="158">
        <f t="shared" si="167"/>
        <v>0.93305751039314433</v>
      </c>
      <c r="BP971" s="159">
        <f t="shared" si="168"/>
        <v>4.6301583375607525E-4</v>
      </c>
      <c r="BQ971" s="160" t="str">
        <f t="shared" si="169"/>
        <v/>
      </c>
      <c r="BR971" s="160" t="str">
        <f t="shared" si="165"/>
        <v/>
      </c>
    </row>
    <row r="972" spans="11:70" ht="20.100000000000001" customHeight="1" x14ac:dyDescent="0.25">
      <c r="K972" s="134">
        <v>403</v>
      </c>
      <c r="L972" s="130">
        <f t="shared" si="170"/>
        <v>-226.48470017233427</v>
      </c>
      <c r="M972" s="149">
        <f t="shared" si="171"/>
        <v>2.4300422415817028E-4</v>
      </c>
      <c r="N972" s="149">
        <f t="shared" si="172"/>
        <v>8.4701708914228305E-3</v>
      </c>
      <c r="O972" s="130">
        <f t="shared" si="173"/>
        <v>2.4300422415817028E-4</v>
      </c>
      <c r="P972" s="130" t="str">
        <f t="shared" si="174"/>
        <v/>
      </c>
      <c r="Q972" s="130" t="str">
        <f t="shared" si="175"/>
        <v/>
      </c>
      <c r="R972" s="130">
        <f t="shared" si="176"/>
        <v>4.796418965281754E-13</v>
      </c>
      <c r="S972" s="130" t="str">
        <f t="shared" si="177"/>
        <v/>
      </c>
      <c r="T972" s="130" t="str">
        <f t="shared" si="178"/>
        <v/>
      </c>
      <c r="X972" s="134"/>
      <c r="Z972" s="149"/>
      <c r="AA972" s="149"/>
      <c r="AE972" s="151"/>
      <c r="AF972" s="150"/>
      <c r="AK972" s="134">
        <v>403</v>
      </c>
      <c r="AL972" s="130">
        <f t="shared" si="179"/>
        <v>-2.3879999999999999</v>
      </c>
      <c r="AM972" s="149">
        <f t="shared" si="180"/>
        <v>2.3047210573314027E-2</v>
      </c>
      <c r="AN972" s="149">
        <f t="shared" si="181"/>
        <v>8.4701708914228305E-3</v>
      </c>
      <c r="AO972" s="130">
        <f t="shared" si="186"/>
        <v>2.3047210573314027E-2</v>
      </c>
      <c r="AP972" s="130" t="str">
        <f t="shared" si="187"/>
        <v/>
      </c>
      <c r="AQ972" s="130" t="str">
        <f t="shared" si="182"/>
        <v/>
      </c>
      <c r="AR972" s="150">
        <f t="shared" si="183"/>
        <v>0</v>
      </c>
      <c r="AS972" s="150" t="str">
        <f t="shared" si="184"/>
        <v/>
      </c>
      <c r="AT972" s="150" t="str">
        <f t="shared" si="185"/>
        <v/>
      </c>
      <c r="AU972" s="150"/>
      <c r="AV972" s="150"/>
      <c r="AW972" s="150"/>
      <c r="AX972" s="150"/>
      <c r="AY972" s="150"/>
      <c r="AZ972" s="150"/>
      <c r="BA972" s="150"/>
      <c r="BB972" s="131"/>
      <c r="BC972" s="132"/>
      <c r="BD972" s="131"/>
      <c r="BE972" s="153"/>
      <c r="BF972" s="154"/>
      <c r="BG972" s="155"/>
      <c r="BH972" s="155"/>
      <c r="BI972" s="156"/>
      <c r="BJ972" s="156"/>
      <c r="BK972" s="133"/>
      <c r="BM972" s="134">
        <v>380</v>
      </c>
      <c r="BN972" s="157">
        <f t="shared" si="166"/>
        <v>2.4256000000000038</v>
      </c>
      <c r="BO972" s="158">
        <f t="shared" si="167"/>
        <v>0.93259449455938825</v>
      </c>
      <c r="BP972" s="159">
        <f t="shared" si="168"/>
        <v>4.6459105195462147E-4</v>
      </c>
      <c r="BQ972" s="160" t="str">
        <f t="shared" si="169"/>
        <v/>
      </c>
      <c r="BR972" s="160" t="str">
        <f t="shared" si="165"/>
        <v/>
      </c>
    </row>
    <row r="973" spans="11:70" ht="20.100000000000001" customHeight="1" x14ac:dyDescent="0.25">
      <c r="K973" s="134">
        <v>404</v>
      </c>
      <c r="L973" s="130">
        <f t="shared" si="170"/>
        <v>-226.10532881526169</v>
      </c>
      <c r="M973" s="149">
        <f t="shared" si="171"/>
        <v>2.453345591433282E-4</v>
      </c>
      <c r="N973" s="149">
        <f t="shared" si="172"/>
        <v>8.5628011852725838E-3</v>
      </c>
      <c r="O973" s="130">
        <f t="shared" si="173"/>
        <v>2.453345591433282E-4</v>
      </c>
      <c r="P973" s="130" t="str">
        <f t="shared" si="174"/>
        <v/>
      </c>
      <c r="Q973" s="130" t="str">
        <f t="shared" si="175"/>
        <v/>
      </c>
      <c r="R973" s="130">
        <f t="shared" si="176"/>
        <v>4.9279775170958956E-13</v>
      </c>
      <c r="S973" s="130" t="str">
        <f t="shared" si="177"/>
        <v/>
      </c>
      <c r="T973" s="130" t="str">
        <f t="shared" si="178"/>
        <v/>
      </c>
      <c r="X973" s="134"/>
      <c r="Z973" s="149"/>
      <c r="AA973" s="149"/>
      <c r="AE973" s="151"/>
      <c r="AF973" s="150"/>
      <c r="AK973" s="134">
        <v>404</v>
      </c>
      <c r="AL973" s="130">
        <f t="shared" si="179"/>
        <v>-2.3839999999999999</v>
      </c>
      <c r="AM973" s="149">
        <f t="shared" si="180"/>
        <v>2.3268226159752301E-2</v>
      </c>
      <c r="AN973" s="149">
        <f t="shared" si="181"/>
        <v>8.5628011852725838E-3</v>
      </c>
      <c r="AO973" s="130">
        <f t="shared" si="186"/>
        <v>2.3268226159752301E-2</v>
      </c>
      <c r="AP973" s="130" t="str">
        <f t="shared" si="187"/>
        <v/>
      </c>
      <c r="AQ973" s="130" t="str">
        <f t="shared" si="182"/>
        <v/>
      </c>
      <c r="AR973" s="150">
        <f t="shared" si="183"/>
        <v>0</v>
      </c>
      <c r="AS973" s="150" t="str">
        <f t="shared" si="184"/>
        <v/>
      </c>
      <c r="AT973" s="150" t="str">
        <f t="shared" si="185"/>
        <v/>
      </c>
      <c r="AU973" s="150"/>
      <c r="AV973" s="150"/>
      <c r="AW973" s="150"/>
      <c r="AX973" s="150"/>
      <c r="AY973" s="150"/>
      <c r="AZ973" s="150"/>
      <c r="BA973" s="150"/>
      <c r="BB973" s="131"/>
      <c r="BC973" s="132"/>
      <c r="BD973" s="131"/>
      <c r="BE973" s="153"/>
      <c r="BF973" s="154"/>
      <c r="BG973" s="155"/>
      <c r="BH973" s="155"/>
      <c r="BI973" s="156"/>
      <c r="BJ973" s="156"/>
      <c r="BK973" s="133"/>
      <c r="BM973" s="134">
        <v>381</v>
      </c>
      <c r="BN973" s="157">
        <f t="shared" si="166"/>
        <v>2.4320000000000039</v>
      </c>
      <c r="BO973" s="158">
        <f t="shared" si="167"/>
        <v>0.93212990350743363</v>
      </c>
      <c r="BP973" s="159">
        <f t="shared" si="168"/>
        <v>4.6616353710837721E-4</v>
      </c>
      <c r="BQ973" s="160" t="str">
        <f t="shared" si="169"/>
        <v/>
      </c>
      <c r="BR973" s="160" t="str">
        <f t="shared" si="165"/>
        <v/>
      </c>
    </row>
    <row r="974" spans="11:70" ht="20.100000000000001" customHeight="1" x14ac:dyDescent="0.25">
      <c r="K974" s="134">
        <v>405</v>
      </c>
      <c r="L974" s="130">
        <f t="shared" si="170"/>
        <v>-225.7259574581891</v>
      </c>
      <c r="M974" s="149">
        <f t="shared" si="171"/>
        <v>2.4768327835257965E-4</v>
      </c>
      <c r="N974" s="149">
        <f t="shared" si="172"/>
        <v>8.6563190255165377E-3</v>
      </c>
      <c r="O974" s="130">
        <f t="shared" si="173"/>
        <v>2.4768327835257965E-4</v>
      </c>
      <c r="P974" s="130" t="str">
        <f t="shared" si="174"/>
        <v/>
      </c>
      <c r="Q974" s="130" t="str">
        <f t="shared" si="175"/>
        <v/>
      </c>
      <c r="R974" s="130">
        <f t="shared" si="176"/>
        <v>5.0630635122772889E-13</v>
      </c>
      <c r="S974" s="130" t="str">
        <f t="shared" si="177"/>
        <v/>
      </c>
      <c r="T974" s="130" t="str">
        <f t="shared" si="178"/>
        <v/>
      </c>
      <c r="X974" s="134"/>
      <c r="Z974" s="149"/>
      <c r="AA974" s="149"/>
      <c r="AE974" s="151"/>
      <c r="AF974" s="150"/>
      <c r="AK974" s="134">
        <v>405</v>
      </c>
      <c r="AL974" s="130">
        <f t="shared" si="179"/>
        <v>-2.38</v>
      </c>
      <c r="AM974" s="149">
        <f t="shared" si="180"/>
        <v>2.3490985358201363E-2</v>
      </c>
      <c r="AN974" s="149">
        <f t="shared" si="181"/>
        <v>8.6563190255165429E-3</v>
      </c>
      <c r="AO974" s="130">
        <f t="shared" si="186"/>
        <v>2.3490985358201363E-2</v>
      </c>
      <c r="AP974" s="130" t="str">
        <f t="shared" si="187"/>
        <v/>
      </c>
      <c r="AQ974" s="130" t="str">
        <f t="shared" si="182"/>
        <v/>
      </c>
      <c r="AR974" s="150">
        <f t="shared" si="183"/>
        <v>0</v>
      </c>
      <c r="AS974" s="150" t="str">
        <f t="shared" si="184"/>
        <v/>
      </c>
      <c r="AT974" s="150" t="str">
        <f t="shared" si="185"/>
        <v/>
      </c>
      <c r="AU974" s="150"/>
      <c r="AV974" s="150"/>
      <c r="AW974" s="150"/>
      <c r="AX974" s="150"/>
      <c r="AY974" s="150"/>
      <c r="AZ974" s="150"/>
      <c r="BA974" s="150"/>
      <c r="BB974" s="131"/>
      <c r="BC974" s="132"/>
      <c r="BD974" s="131"/>
      <c r="BE974" s="153"/>
      <c r="BF974" s="154"/>
      <c r="BG974" s="155"/>
      <c r="BH974" s="155"/>
      <c r="BI974" s="156"/>
      <c r="BJ974" s="156"/>
      <c r="BK974" s="133"/>
      <c r="BM974" s="134">
        <v>382</v>
      </c>
      <c r="BN974" s="157">
        <f t="shared" si="166"/>
        <v>2.4384000000000041</v>
      </c>
      <c r="BO974" s="158">
        <f t="shared" si="167"/>
        <v>0.93166373997032526</v>
      </c>
      <c r="BP974" s="159">
        <f t="shared" si="168"/>
        <v>4.6773326790272574E-4</v>
      </c>
      <c r="BQ974" s="160" t="str">
        <f t="shared" si="169"/>
        <v/>
      </c>
      <c r="BR974" s="160" t="str">
        <f t="shared" si="165"/>
        <v/>
      </c>
    </row>
    <row r="975" spans="11:70" ht="20.100000000000001" customHeight="1" x14ac:dyDescent="0.25">
      <c r="K975" s="134">
        <v>406</v>
      </c>
      <c r="L975" s="130">
        <f t="shared" si="170"/>
        <v>-225.34658610111651</v>
      </c>
      <c r="M975" s="149">
        <f t="shared" si="171"/>
        <v>2.5005048226977509E-4</v>
      </c>
      <c r="N975" s="149">
        <f t="shared" si="172"/>
        <v>8.7507314056608065E-3</v>
      </c>
      <c r="O975" s="130">
        <f t="shared" si="173"/>
        <v>2.5005048226977509E-4</v>
      </c>
      <c r="P975" s="130" t="str">
        <f t="shared" si="174"/>
        <v/>
      </c>
      <c r="Q975" s="130" t="str">
        <f t="shared" si="175"/>
        <v/>
      </c>
      <c r="R975" s="130">
        <f t="shared" si="176"/>
        <v>5.2017692633360877E-13</v>
      </c>
      <c r="S975" s="130" t="str">
        <f t="shared" si="177"/>
        <v/>
      </c>
      <c r="T975" s="130" t="str">
        <f t="shared" si="178"/>
        <v/>
      </c>
      <c r="X975" s="134"/>
      <c r="Z975" s="149"/>
      <c r="AA975" s="149"/>
      <c r="AE975" s="151"/>
      <c r="AF975" s="150"/>
      <c r="AK975" s="134">
        <v>406</v>
      </c>
      <c r="AL975" s="130">
        <f t="shared" si="179"/>
        <v>-2.3759999999999999</v>
      </c>
      <c r="AM975" s="149">
        <f t="shared" si="180"/>
        <v>2.3715497698834857E-2</v>
      </c>
      <c r="AN975" s="149">
        <f t="shared" si="181"/>
        <v>8.7507314056608134E-3</v>
      </c>
      <c r="AO975" s="130">
        <f t="shared" si="186"/>
        <v>2.3715497698834857E-2</v>
      </c>
      <c r="AP975" s="130" t="str">
        <f t="shared" si="187"/>
        <v/>
      </c>
      <c r="AQ975" s="130" t="str">
        <f t="shared" si="182"/>
        <v/>
      </c>
      <c r="AR975" s="150">
        <f t="shared" si="183"/>
        <v>0</v>
      </c>
      <c r="AS975" s="150" t="str">
        <f t="shared" si="184"/>
        <v/>
      </c>
      <c r="AT975" s="150" t="str">
        <f t="shared" si="185"/>
        <v/>
      </c>
      <c r="AU975" s="150"/>
      <c r="AV975" s="150"/>
      <c r="AW975" s="150"/>
      <c r="AX975" s="150"/>
      <c r="AY975" s="150"/>
      <c r="AZ975" s="150"/>
      <c r="BA975" s="150"/>
      <c r="BB975" s="131"/>
      <c r="BC975" s="132"/>
      <c r="BD975" s="131"/>
      <c r="BE975" s="153"/>
      <c r="BF975" s="154"/>
      <c r="BG975" s="155"/>
      <c r="BH975" s="155"/>
      <c r="BI975" s="156"/>
      <c r="BJ975" s="156"/>
      <c r="BK975" s="133"/>
      <c r="BM975" s="134">
        <v>383</v>
      </c>
      <c r="BN975" s="157">
        <f t="shared" si="166"/>
        <v>2.4448000000000043</v>
      </c>
      <c r="BO975" s="158">
        <f t="shared" si="167"/>
        <v>0.93119600670242253</v>
      </c>
      <c r="BP975" s="159">
        <f t="shared" si="168"/>
        <v>4.6930022318902864E-4</v>
      </c>
      <c r="BQ975" s="160" t="str">
        <f t="shared" si="169"/>
        <v/>
      </c>
      <c r="BR975" s="160" t="str">
        <f t="shared" si="165"/>
        <v/>
      </c>
    </row>
    <row r="976" spans="11:70" ht="20.100000000000001" customHeight="1" x14ac:dyDescent="0.25">
      <c r="K976" s="134">
        <v>407</v>
      </c>
      <c r="L976" s="130">
        <f t="shared" si="170"/>
        <v>-224.96721474404393</v>
      </c>
      <c r="M976" s="149">
        <f t="shared" si="171"/>
        <v>2.5243627144844009E-4</v>
      </c>
      <c r="N976" s="149">
        <f t="shared" si="172"/>
        <v>8.8460453573455666E-3</v>
      </c>
      <c r="O976" s="130">
        <f t="shared" si="173"/>
        <v>2.5243627144844009E-4</v>
      </c>
      <c r="P976" s="130" t="str">
        <f t="shared" si="174"/>
        <v/>
      </c>
      <c r="Q976" s="130" t="str">
        <f t="shared" si="175"/>
        <v/>
      </c>
      <c r="R976" s="130">
        <f t="shared" si="176"/>
        <v>5.3441894363725853E-13</v>
      </c>
      <c r="S976" s="130" t="str">
        <f t="shared" si="177"/>
        <v/>
      </c>
      <c r="T976" s="130" t="str">
        <f t="shared" si="178"/>
        <v/>
      </c>
      <c r="X976" s="134"/>
      <c r="Z976" s="149"/>
      <c r="AA976" s="149"/>
      <c r="AE976" s="151"/>
      <c r="AF976" s="150"/>
      <c r="AK976" s="134">
        <v>407</v>
      </c>
      <c r="AL976" s="130">
        <f t="shared" si="179"/>
        <v>-2.3719999999999999</v>
      </c>
      <c r="AM976" s="149">
        <f t="shared" si="180"/>
        <v>2.3941772718434669E-2</v>
      </c>
      <c r="AN976" s="149">
        <f t="shared" si="181"/>
        <v>8.8460453573455822E-3</v>
      </c>
      <c r="AO976" s="130">
        <f t="shared" si="186"/>
        <v>2.3941772718434669E-2</v>
      </c>
      <c r="AP976" s="130" t="str">
        <f t="shared" si="187"/>
        <v/>
      </c>
      <c r="AQ976" s="130" t="str">
        <f t="shared" si="182"/>
        <v/>
      </c>
      <c r="AR976" s="150">
        <f t="shared" si="183"/>
        <v>0</v>
      </c>
      <c r="AS976" s="150" t="str">
        <f t="shared" si="184"/>
        <v/>
      </c>
      <c r="AT976" s="150" t="str">
        <f t="shared" si="185"/>
        <v/>
      </c>
      <c r="AU976" s="150"/>
      <c r="AV976" s="150"/>
      <c r="AW976" s="150"/>
      <c r="AX976" s="150"/>
      <c r="AY976" s="150"/>
      <c r="AZ976" s="150"/>
      <c r="BA976" s="150"/>
      <c r="BB976" s="131"/>
      <c r="BC976" s="132"/>
      <c r="BD976" s="131"/>
      <c r="BE976" s="153"/>
      <c r="BF976" s="154"/>
      <c r="BG976" s="155"/>
      <c r="BH976" s="155"/>
      <c r="BI976" s="156"/>
      <c r="BJ976" s="156"/>
      <c r="BK976" s="133"/>
      <c r="BM976" s="134">
        <v>384</v>
      </c>
      <c r="BN976" s="157">
        <f t="shared" si="166"/>
        <v>2.4512000000000045</v>
      </c>
      <c r="BO976" s="158">
        <f t="shared" si="167"/>
        <v>0.9307267064792335</v>
      </c>
      <c r="BP976" s="159">
        <f t="shared" si="168"/>
        <v>4.7086438198307157E-4</v>
      </c>
      <c r="BQ976" s="160" t="str">
        <f t="shared" si="169"/>
        <v/>
      </c>
      <c r="BR976" s="160" t="str">
        <f t="shared" si="165"/>
        <v/>
      </c>
    </row>
    <row r="977" spans="11:70" ht="20.100000000000001" customHeight="1" x14ac:dyDescent="0.25">
      <c r="K977" s="134">
        <v>408</v>
      </c>
      <c r="L977" s="130">
        <f t="shared" si="170"/>
        <v>-224.58784338697134</v>
      </c>
      <c r="M977" s="149">
        <f t="shared" si="171"/>
        <v>2.5484074650597644E-4</v>
      </c>
      <c r="N977" s="149">
        <f t="shared" si="172"/>
        <v>8.9422679503704475E-3</v>
      </c>
      <c r="O977" s="130">
        <f t="shared" si="173"/>
        <v>2.5484074650597644E-4</v>
      </c>
      <c r="P977" s="130" t="str">
        <f t="shared" si="174"/>
        <v/>
      </c>
      <c r="Q977" s="130" t="str">
        <f t="shared" si="175"/>
        <v/>
      </c>
      <c r="R977" s="130">
        <f t="shared" si="176"/>
        <v>5.490421109413865E-13</v>
      </c>
      <c r="S977" s="130" t="str">
        <f t="shared" si="177"/>
        <v/>
      </c>
      <c r="T977" s="130" t="str">
        <f t="shared" si="178"/>
        <v/>
      </c>
      <c r="X977" s="134"/>
      <c r="Z977" s="149"/>
      <c r="AA977" s="149"/>
      <c r="AE977" s="151"/>
      <c r="AF977" s="150"/>
      <c r="AK977" s="134">
        <v>408</v>
      </c>
      <c r="AL977" s="130">
        <f t="shared" si="179"/>
        <v>-2.3679999999999999</v>
      </c>
      <c r="AM977" s="149">
        <f t="shared" si="180"/>
        <v>2.4169819959840865E-2</v>
      </c>
      <c r="AN977" s="149">
        <f t="shared" si="181"/>
        <v>8.9422679503704527E-3</v>
      </c>
      <c r="AO977" s="130">
        <f t="shared" si="186"/>
        <v>2.4169819959840865E-2</v>
      </c>
      <c r="AP977" s="130" t="str">
        <f t="shared" si="187"/>
        <v/>
      </c>
      <c r="AQ977" s="130" t="str">
        <f t="shared" si="182"/>
        <v/>
      </c>
      <c r="AR977" s="150">
        <f t="shared" si="183"/>
        <v>0</v>
      </c>
      <c r="AS977" s="150" t="str">
        <f t="shared" si="184"/>
        <v/>
      </c>
      <c r="AT977" s="150" t="str">
        <f t="shared" si="185"/>
        <v/>
      </c>
      <c r="AU977" s="150"/>
      <c r="AV977" s="150"/>
      <c r="AW977" s="150"/>
      <c r="AX977" s="150"/>
      <c r="AY977" s="150"/>
      <c r="AZ977" s="150"/>
      <c r="BA977" s="150"/>
      <c r="BB977" s="131"/>
      <c r="BC977" s="132"/>
      <c r="BD977" s="131"/>
      <c r="BE977" s="153"/>
      <c r="BF977" s="154"/>
      <c r="BG977" s="155"/>
      <c r="BH977" s="155"/>
      <c r="BI977" s="156"/>
      <c r="BJ977" s="156"/>
      <c r="BK977" s="133"/>
      <c r="BM977" s="134">
        <v>385</v>
      </c>
      <c r="BN977" s="157">
        <f t="shared" si="166"/>
        <v>2.4576000000000047</v>
      </c>
      <c r="BO977" s="158">
        <f t="shared" si="167"/>
        <v>0.93025584209725043</v>
      </c>
      <c r="BP977" s="159">
        <f t="shared" si="168"/>
        <v>4.724257234651752E-4</v>
      </c>
      <c r="BQ977" s="160" t="str">
        <f t="shared" si="169"/>
        <v/>
      </c>
      <c r="BR977" s="160" t="str">
        <f t="shared" ref="BR977:BR1040" si="188">IF($BO977&lt;(1-$BK$605),$BP977,"")</f>
        <v/>
      </c>
    </row>
    <row r="978" spans="11:70" ht="20.100000000000001" customHeight="1" x14ac:dyDescent="0.25">
      <c r="K978" s="134">
        <v>409</v>
      </c>
      <c r="L978" s="130">
        <f t="shared" si="170"/>
        <v>-224.20847202989876</v>
      </c>
      <c r="M978" s="149">
        <f t="shared" si="171"/>
        <v>2.5726400811780059E-4</v>
      </c>
      <c r="N978" s="149">
        <f t="shared" si="172"/>
        <v>9.0394062927176035E-3</v>
      </c>
      <c r="O978" s="130">
        <f t="shared" si="173"/>
        <v>2.5726400811780059E-4</v>
      </c>
      <c r="P978" s="130" t="str">
        <f t="shared" si="174"/>
        <v/>
      </c>
      <c r="Q978" s="130" t="str">
        <f t="shared" si="175"/>
        <v/>
      </c>
      <c r="R978" s="130">
        <f t="shared" si="176"/>
        <v>5.6405638321520913E-13</v>
      </c>
      <c r="S978" s="130" t="str">
        <f t="shared" si="177"/>
        <v/>
      </c>
      <c r="T978" s="130" t="str">
        <f t="shared" si="178"/>
        <v/>
      </c>
      <c r="X978" s="134"/>
      <c r="Z978" s="149"/>
      <c r="AA978" s="149"/>
      <c r="AE978" s="151"/>
      <c r="AF978" s="150"/>
      <c r="AK978" s="134">
        <v>409</v>
      </c>
      <c r="AL978" s="130">
        <f t="shared" si="179"/>
        <v>-2.3639999999999999</v>
      </c>
      <c r="AM978" s="149">
        <f t="shared" si="180"/>
        <v>2.4399648971395776E-2</v>
      </c>
      <c r="AN978" s="149">
        <f t="shared" si="181"/>
        <v>9.0394062927176173E-3</v>
      </c>
      <c r="AO978" s="130">
        <f t="shared" si="186"/>
        <v>2.4399648971395776E-2</v>
      </c>
      <c r="AP978" s="130" t="str">
        <f t="shared" si="187"/>
        <v/>
      </c>
      <c r="AQ978" s="130" t="str">
        <f t="shared" si="182"/>
        <v/>
      </c>
      <c r="AR978" s="150">
        <f t="shared" si="183"/>
        <v>0</v>
      </c>
      <c r="AS978" s="150" t="str">
        <f t="shared" si="184"/>
        <v/>
      </c>
      <c r="AT978" s="150" t="str">
        <f t="shared" si="185"/>
        <v/>
      </c>
      <c r="AU978" s="150"/>
      <c r="AV978" s="150"/>
      <c r="AW978" s="150"/>
      <c r="AX978" s="150"/>
      <c r="AY978" s="150"/>
      <c r="AZ978" s="150"/>
      <c r="BA978" s="150"/>
      <c r="BB978" s="131"/>
      <c r="BC978" s="132"/>
      <c r="BD978" s="131"/>
      <c r="BE978" s="153"/>
      <c r="BF978" s="154"/>
      <c r="BG978" s="155"/>
      <c r="BH978" s="155"/>
      <c r="BI978" s="156"/>
      <c r="BJ978" s="156"/>
      <c r="BK978" s="133"/>
      <c r="BM978" s="134">
        <v>386</v>
      </c>
      <c r="BN978" s="157">
        <f t="shared" ref="BN978:BN1041" si="189">BN977+$BQ$590</f>
        <v>2.4640000000000049</v>
      </c>
      <c r="BO978" s="158">
        <f t="shared" ref="BO978:BO1041" si="190">_xlfn.CHISQ.DIST.RT(BN978,7)</f>
        <v>0.92978341637378525</v>
      </c>
      <c r="BP978" s="159">
        <f t="shared" ref="BP978:BP1041" si="191">BO978-BO979</f>
        <v>4.7398422697964016E-4</v>
      </c>
      <c r="BQ978" s="160" t="str">
        <f t="shared" ref="BQ978:BQ1041" si="192">IF(BO978&lt;(1-$BK$597),BP978,"")</f>
        <v/>
      </c>
      <c r="BR978" s="160" t="str">
        <f t="shared" si="188"/>
        <v/>
      </c>
    </row>
    <row r="979" spans="11:70" ht="20.100000000000001" customHeight="1" x14ac:dyDescent="0.25">
      <c r="K979" s="134">
        <v>410</v>
      </c>
      <c r="L979" s="130">
        <f t="shared" si="170"/>
        <v>-223.82910067282617</v>
      </c>
      <c r="M979" s="149">
        <f t="shared" si="171"/>
        <v>2.5970615701142335E-4</v>
      </c>
      <c r="N979" s="149">
        <f t="shared" si="172"/>
        <v>9.137467530572662E-3</v>
      </c>
      <c r="O979" s="130">
        <f t="shared" si="173"/>
        <v>2.5970615701142335E-4</v>
      </c>
      <c r="P979" s="130" t="str">
        <f t="shared" si="174"/>
        <v/>
      </c>
      <c r="Q979" s="130" t="str">
        <f t="shared" si="175"/>
        <v/>
      </c>
      <c r="R979" s="130">
        <f t="shared" si="176"/>
        <v>5.7947196871180851E-13</v>
      </c>
      <c r="S979" s="130" t="str">
        <f t="shared" si="177"/>
        <v/>
      </c>
      <c r="T979" s="130" t="str">
        <f t="shared" si="178"/>
        <v/>
      </c>
      <c r="X979" s="134"/>
      <c r="Z979" s="149"/>
      <c r="AA979" s="149"/>
      <c r="AE979" s="151"/>
      <c r="AF979" s="150"/>
      <c r="AK979" s="134">
        <v>410</v>
      </c>
      <c r="AL979" s="130">
        <f t="shared" si="179"/>
        <v>-2.36</v>
      </c>
      <c r="AM979" s="149">
        <f t="shared" si="180"/>
        <v>2.4631269306382507E-2</v>
      </c>
      <c r="AN979" s="149">
        <f t="shared" si="181"/>
        <v>9.1374675305726672E-3</v>
      </c>
      <c r="AO979" s="130">
        <f t="shared" si="186"/>
        <v>2.4631269306382507E-2</v>
      </c>
      <c r="AP979" s="130" t="str">
        <f t="shared" si="187"/>
        <v/>
      </c>
      <c r="AQ979" s="130" t="str">
        <f t="shared" si="182"/>
        <v/>
      </c>
      <c r="AR979" s="150">
        <f t="shared" si="183"/>
        <v>0</v>
      </c>
      <c r="AS979" s="150" t="str">
        <f t="shared" si="184"/>
        <v/>
      </c>
      <c r="AT979" s="150" t="str">
        <f t="shared" si="185"/>
        <v/>
      </c>
      <c r="AU979" s="150"/>
      <c r="AV979" s="150"/>
      <c r="AW979" s="150"/>
      <c r="AX979" s="150"/>
      <c r="AY979" s="150"/>
      <c r="AZ979" s="150"/>
      <c r="BA979" s="150"/>
      <c r="BB979" s="131"/>
      <c r="BC979" s="132"/>
      <c r="BD979" s="131"/>
      <c r="BE979" s="153"/>
      <c r="BF979" s="154"/>
      <c r="BG979" s="155"/>
      <c r="BH979" s="155"/>
      <c r="BI979" s="156"/>
      <c r="BJ979" s="156"/>
      <c r="BK979" s="133"/>
      <c r="BM979" s="134">
        <v>387</v>
      </c>
      <c r="BN979" s="157">
        <f t="shared" si="189"/>
        <v>2.470400000000005</v>
      </c>
      <c r="BO979" s="158">
        <f t="shared" si="190"/>
        <v>0.92930943214680561</v>
      </c>
      <c r="BP979" s="159">
        <f t="shared" si="191"/>
        <v>4.7553987203396986E-4</v>
      </c>
      <c r="BQ979" s="160" t="str">
        <f t="shared" si="192"/>
        <v/>
      </c>
      <c r="BR979" s="160" t="str">
        <f t="shared" si="188"/>
        <v/>
      </c>
    </row>
    <row r="980" spans="11:70" ht="20.100000000000001" customHeight="1" x14ac:dyDescent="0.25">
      <c r="K980" s="134">
        <v>411</v>
      </c>
      <c r="L980" s="130">
        <f t="shared" si="170"/>
        <v>-223.44972931575359</v>
      </c>
      <c r="M980" s="149">
        <f t="shared" si="171"/>
        <v>2.6216729396046702E-4</v>
      </c>
      <c r="N980" s="149">
        <f t="shared" si="172"/>
        <v>9.2364588483432753E-3</v>
      </c>
      <c r="O980" s="130">
        <f t="shared" si="173"/>
        <v>2.6216729396046702E-4</v>
      </c>
      <c r="P980" s="130" t="str">
        <f t="shared" si="174"/>
        <v/>
      </c>
      <c r="Q980" s="130" t="str">
        <f t="shared" si="175"/>
        <v/>
      </c>
      <c r="R980" s="130">
        <f t="shared" si="176"/>
        <v>5.9529933523224741E-13</v>
      </c>
      <c r="S980" s="130" t="str">
        <f t="shared" si="177"/>
        <v/>
      </c>
      <c r="T980" s="130" t="str">
        <f t="shared" si="178"/>
        <v/>
      </c>
      <c r="X980" s="134"/>
      <c r="Z980" s="149"/>
      <c r="AA980" s="149"/>
      <c r="AE980" s="151"/>
      <c r="AF980" s="150"/>
      <c r="AK980" s="134">
        <v>411</v>
      </c>
      <c r="AL980" s="130">
        <f t="shared" si="179"/>
        <v>-2.3559999999999999</v>
      </c>
      <c r="AM980" s="149">
        <f t="shared" si="180"/>
        <v>2.4864690522457555E-2</v>
      </c>
      <c r="AN980" s="149">
        <f t="shared" si="181"/>
        <v>9.2364588483432944E-3</v>
      </c>
      <c r="AO980" s="130">
        <f t="shared" si="186"/>
        <v>2.4864690522457555E-2</v>
      </c>
      <c r="AP980" s="130" t="str">
        <f t="shared" si="187"/>
        <v/>
      </c>
      <c r="AQ980" s="130" t="str">
        <f t="shared" si="182"/>
        <v/>
      </c>
      <c r="AR980" s="150">
        <f t="shared" si="183"/>
        <v>0</v>
      </c>
      <c r="AS980" s="150" t="str">
        <f t="shared" si="184"/>
        <v/>
      </c>
      <c r="AT980" s="150" t="str">
        <f t="shared" si="185"/>
        <v/>
      </c>
      <c r="AU980" s="150"/>
      <c r="AV980" s="150"/>
      <c r="AW980" s="150"/>
      <c r="AX980" s="150"/>
      <c r="AY980" s="150"/>
      <c r="AZ980" s="150"/>
      <c r="BA980" s="150"/>
      <c r="BB980" s="131"/>
      <c r="BC980" s="132"/>
      <c r="BD980" s="131"/>
      <c r="BE980" s="153"/>
      <c r="BF980" s="154"/>
      <c r="BG980" s="155"/>
      <c r="BH980" s="155"/>
      <c r="BI980" s="156"/>
      <c r="BJ980" s="156"/>
      <c r="BK980" s="133"/>
      <c r="BM980" s="134">
        <v>388</v>
      </c>
      <c r="BN980" s="157">
        <f t="shared" si="189"/>
        <v>2.4768000000000052</v>
      </c>
      <c r="BO980" s="158">
        <f t="shared" si="190"/>
        <v>0.92883389227477164</v>
      </c>
      <c r="BP980" s="159">
        <f t="shared" si="191"/>
        <v>4.7709263829909254E-4</v>
      </c>
      <c r="BQ980" s="160" t="str">
        <f t="shared" si="192"/>
        <v/>
      </c>
      <c r="BR980" s="160" t="str">
        <f t="shared" si="188"/>
        <v/>
      </c>
    </row>
    <row r="981" spans="11:70" ht="20.100000000000001" customHeight="1" x14ac:dyDescent="0.25">
      <c r="K981" s="134">
        <v>412</v>
      </c>
      <c r="L981" s="130">
        <f t="shared" si="170"/>
        <v>-223.070357958681</v>
      </c>
      <c r="M981" s="149">
        <f t="shared" si="171"/>
        <v>2.6464751977862435E-4</v>
      </c>
      <c r="N981" s="149">
        <f t="shared" si="172"/>
        <v>9.3363874686755652E-3</v>
      </c>
      <c r="O981" s="130">
        <f t="shared" si="173"/>
        <v>2.6464751977862435E-4</v>
      </c>
      <c r="P981" s="130" t="str">
        <f t="shared" si="174"/>
        <v/>
      </c>
      <c r="Q981" s="130" t="str">
        <f t="shared" si="175"/>
        <v/>
      </c>
      <c r="R981" s="130">
        <f t="shared" si="176"/>
        <v>6.1154921653989195E-13</v>
      </c>
      <c r="S981" s="130" t="str">
        <f t="shared" si="177"/>
        <v/>
      </c>
      <c r="T981" s="130" t="str">
        <f t="shared" si="178"/>
        <v/>
      </c>
      <c r="X981" s="134"/>
      <c r="Z981" s="149"/>
      <c r="AA981" s="149"/>
      <c r="AE981" s="151"/>
      <c r="AF981" s="150"/>
      <c r="AK981" s="134">
        <v>412</v>
      </c>
      <c r="AL981" s="130">
        <f t="shared" si="179"/>
        <v>-2.3519999999999999</v>
      </c>
      <c r="AM981" s="149">
        <f t="shared" si="180"/>
        <v>2.5099922181077771E-2</v>
      </c>
      <c r="AN981" s="149">
        <f t="shared" si="181"/>
        <v>9.3363874686755773E-3</v>
      </c>
      <c r="AO981" s="130">
        <f t="shared" si="186"/>
        <v>2.5099922181077771E-2</v>
      </c>
      <c r="AP981" s="130" t="str">
        <f t="shared" si="187"/>
        <v/>
      </c>
      <c r="AQ981" s="130" t="str">
        <f t="shared" si="182"/>
        <v/>
      </c>
      <c r="AR981" s="150">
        <f t="shared" si="183"/>
        <v>0</v>
      </c>
      <c r="AS981" s="150" t="str">
        <f t="shared" si="184"/>
        <v/>
      </c>
      <c r="AT981" s="150" t="str">
        <f t="shared" si="185"/>
        <v/>
      </c>
      <c r="AU981" s="150"/>
      <c r="AV981" s="150"/>
      <c r="AW981" s="150"/>
      <c r="AX981" s="150"/>
      <c r="AY981" s="150"/>
      <c r="AZ981" s="150"/>
      <c r="BA981" s="150"/>
      <c r="BB981" s="131"/>
      <c r="BC981" s="132"/>
      <c r="BD981" s="131"/>
      <c r="BE981" s="153"/>
      <c r="BF981" s="154"/>
      <c r="BG981" s="155"/>
      <c r="BH981" s="155"/>
      <c r="BI981" s="156"/>
      <c r="BJ981" s="156"/>
      <c r="BK981" s="133"/>
      <c r="BM981" s="134">
        <v>389</v>
      </c>
      <c r="BN981" s="157">
        <f t="shared" si="189"/>
        <v>2.4832000000000054</v>
      </c>
      <c r="BO981" s="158">
        <f t="shared" si="190"/>
        <v>0.92835679963647255</v>
      </c>
      <c r="BP981" s="159">
        <f t="shared" si="191"/>
        <v>4.7864250560791799E-4</v>
      </c>
      <c r="BQ981" s="160" t="str">
        <f t="shared" si="192"/>
        <v/>
      </c>
      <c r="BR981" s="160" t="str">
        <f t="shared" si="188"/>
        <v/>
      </c>
    </row>
    <row r="982" spans="11:70" ht="20.100000000000001" customHeight="1" x14ac:dyDescent="0.25">
      <c r="K982" s="134">
        <v>413</v>
      </c>
      <c r="L982" s="130">
        <f t="shared" si="170"/>
        <v>-222.69098660160842</v>
      </c>
      <c r="M982" s="149">
        <f t="shared" si="171"/>
        <v>2.6714693531355507E-4</v>
      </c>
      <c r="N982" s="149">
        <f t="shared" si="172"/>
        <v>9.4372606524680894E-3</v>
      </c>
      <c r="O982" s="130">
        <f t="shared" si="173"/>
        <v>2.6714693531355507E-4</v>
      </c>
      <c r="P982" s="130" t="str">
        <f t="shared" si="174"/>
        <v/>
      </c>
      <c r="Q982" s="130" t="str">
        <f t="shared" si="175"/>
        <v/>
      </c>
      <c r="R982" s="130">
        <f t="shared" si="176"/>
        <v>6.2823261892845466E-13</v>
      </c>
      <c r="S982" s="130" t="str">
        <f t="shared" si="177"/>
        <v/>
      </c>
      <c r="T982" s="130" t="str">
        <f t="shared" si="178"/>
        <v/>
      </c>
      <c r="X982" s="134"/>
      <c r="Z982" s="149"/>
      <c r="AA982" s="149"/>
      <c r="AE982" s="151"/>
      <c r="AF982" s="150"/>
      <c r="AK982" s="134">
        <v>413</v>
      </c>
      <c r="AL982" s="130">
        <f t="shared" si="179"/>
        <v>-2.3479999999999999</v>
      </c>
      <c r="AM982" s="149">
        <f t="shared" si="180"/>
        <v>2.53369738469215E-2</v>
      </c>
      <c r="AN982" s="149">
        <f t="shared" si="181"/>
        <v>9.4372606524680963E-3</v>
      </c>
      <c r="AO982" s="130">
        <f t="shared" si="186"/>
        <v>2.53369738469215E-2</v>
      </c>
      <c r="AP982" s="130" t="str">
        <f t="shared" si="187"/>
        <v/>
      </c>
      <c r="AQ982" s="130" t="str">
        <f t="shared" si="182"/>
        <v/>
      </c>
      <c r="AR982" s="150">
        <f t="shared" si="183"/>
        <v>0</v>
      </c>
      <c r="AS982" s="150" t="str">
        <f t="shared" si="184"/>
        <v/>
      </c>
      <c r="AT982" s="150" t="str">
        <f t="shared" si="185"/>
        <v/>
      </c>
      <c r="AU982" s="150"/>
      <c r="AV982" s="150"/>
      <c r="AW982" s="150"/>
      <c r="AX982" s="150"/>
      <c r="AY982" s="150"/>
      <c r="AZ982" s="150"/>
      <c r="BA982" s="150"/>
      <c r="BB982" s="131"/>
      <c r="BC982" s="132"/>
      <c r="BD982" s="131"/>
      <c r="BE982" s="153"/>
      <c r="BF982" s="154"/>
      <c r="BG982" s="155"/>
      <c r="BH982" s="155"/>
      <c r="BI982" s="156"/>
      <c r="BJ982" s="156"/>
      <c r="BK982" s="133"/>
      <c r="BM982" s="134">
        <v>390</v>
      </c>
      <c r="BN982" s="157">
        <f t="shared" si="189"/>
        <v>2.4896000000000056</v>
      </c>
      <c r="BO982" s="158">
        <f t="shared" si="190"/>
        <v>0.92787815713086463</v>
      </c>
      <c r="BP982" s="159">
        <f t="shared" si="191"/>
        <v>4.8018945395578161E-4</v>
      </c>
      <c r="BQ982" s="160" t="str">
        <f t="shared" si="192"/>
        <v/>
      </c>
      <c r="BR982" s="160" t="str">
        <f t="shared" si="188"/>
        <v/>
      </c>
    </row>
    <row r="983" spans="11:70" ht="20.100000000000001" customHeight="1" x14ac:dyDescent="0.25">
      <c r="K983" s="134">
        <v>414</v>
      </c>
      <c r="L983" s="130">
        <f t="shared" si="170"/>
        <v>-222.31161524453583</v>
      </c>
      <c r="M983" s="149">
        <f t="shared" si="171"/>
        <v>2.6966564144072225E-4</v>
      </c>
      <c r="N983" s="149">
        <f t="shared" si="172"/>
        <v>9.5390856988835683E-3</v>
      </c>
      <c r="O983" s="130">
        <f t="shared" si="173"/>
        <v>2.6966564144072225E-4</v>
      </c>
      <c r="P983" s="130" t="str">
        <f t="shared" si="174"/>
        <v/>
      </c>
      <c r="Q983" s="130" t="str">
        <f t="shared" si="175"/>
        <v/>
      </c>
      <c r="R983" s="130">
        <f t="shared" si="176"/>
        <v>6.4536082794720066E-13</v>
      </c>
      <c r="S983" s="130" t="str">
        <f t="shared" si="177"/>
        <v/>
      </c>
      <c r="T983" s="130" t="str">
        <f t="shared" si="178"/>
        <v/>
      </c>
      <c r="X983" s="134"/>
      <c r="Z983" s="149"/>
      <c r="AA983" s="149"/>
      <c r="AE983" s="151"/>
      <c r="AF983" s="150"/>
      <c r="AK983" s="134">
        <v>414</v>
      </c>
      <c r="AL983" s="130">
        <f t="shared" si="179"/>
        <v>-2.3439999999999999</v>
      </c>
      <c r="AM983" s="149">
        <f t="shared" si="180"/>
        <v>2.5575855087304117E-2</v>
      </c>
      <c r="AN983" s="149">
        <f t="shared" si="181"/>
        <v>9.5390856988835752E-3</v>
      </c>
      <c r="AO983" s="130">
        <f t="shared" si="186"/>
        <v>2.5575855087304117E-2</v>
      </c>
      <c r="AP983" s="130" t="str">
        <f t="shared" si="187"/>
        <v/>
      </c>
      <c r="AQ983" s="130" t="str">
        <f t="shared" si="182"/>
        <v/>
      </c>
      <c r="AR983" s="150">
        <f t="shared" si="183"/>
        <v>0</v>
      </c>
      <c r="AS983" s="150" t="str">
        <f t="shared" si="184"/>
        <v/>
      </c>
      <c r="AT983" s="150" t="str">
        <f t="shared" si="185"/>
        <v/>
      </c>
      <c r="AU983" s="150"/>
      <c r="AV983" s="150"/>
      <c r="AW983" s="150"/>
      <c r="AX983" s="150"/>
      <c r="AY983" s="150"/>
      <c r="AZ983" s="150"/>
      <c r="BA983" s="150"/>
      <c r="BB983" s="131"/>
      <c r="BC983" s="132"/>
      <c r="BD983" s="131"/>
      <c r="BE983" s="153"/>
      <c r="BF983" s="154"/>
      <c r="BG983" s="155"/>
      <c r="BH983" s="155"/>
      <c r="BI983" s="156"/>
      <c r="BJ983" s="156"/>
      <c r="BK983" s="133"/>
      <c r="BM983" s="134">
        <v>391</v>
      </c>
      <c r="BN983" s="157">
        <f t="shared" si="189"/>
        <v>2.4960000000000058</v>
      </c>
      <c r="BO983" s="158">
        <f t="shared" si="190"/>
        <v>0.92739796767690885</v>
      </c>
      <c r="BP983" s="159">
        <f t="shared" si="191"/>
        <v>4.8173346349922319E-4</v>
      </c>
      <c r="BQ983" s="160" t="str">
        <f t="shared" si="192"/>
        <v/>
      </c>
      <c r="BR983" s="160" t="str">
        <f t="shared" si="188"/>
        <v/>
      </c>
    </row>
    <row r="984" spans="11:70" ht="20.100000000000001" customHeight="1" x14ac:dyDescent="0.25">
      <c r="K984" s="134">
        <v>415</v>
      </c>
      <c r="L984" s="130">
        <f t="shared" si="170"/>
        <v>-221.93224388746324</v>
      </c>
      <c r="M984" s="149">
        <f t="shared" si="171"/>
        <v>2.7220373905716941E-4</v>
      </c>
      <c r="N984" s="149">
        <f t="shared" si="172"/>
        <v>9.6418699453583237E-3</v>
      </c>
      <c r="O984" s="130">
        <f t="shared" si="173"/>
        <v>2.7220373905716941E-4</v>
      </c>
      <c r="P984" s="130" t="str">
        <f t="shared" si="174"/>
        <v/>
      </c>
      <c r="Q984" s="130" t="str">
        <f t="shared" si="175"/>
        <v/>
      </c>
      <c r="R984" s="130">
        <f t="shared" si="176"/>
        <v>6.6294541528710671E-13</v>
      </c>
      <c r="S984" s="130" t="str">
        <f t="shared" si="177"/>
        <v/>
      </c>
      <c r="T984" s="130" t="str">
        <f t="shared" si="178"/>
        <v/>
      </c>
      <c r="X984" s="134"/>
      <c r="Z984" s="149"/>
      <c r="AA984" s="149"/>
      <c r="AE984" s="151"/>
      <c r="AF984" s="150"/>
      <c r="AK984" s="134">
        <v>415</v>
      </c>
      <c r="AL984" s="130">
        <f t="shared" si="179"/>
        <v>-2.34</v>
      </c>
      <c r="AM984" s="149">
        <f t="shared" si="180"/>
        <v>2.581657547158769E-2</v>
      </c>
      <c r="AN984" s="149">
        <f t="shared" si="181"/>
        <v>9.6418699453583289E-3</v>
      </c>
      <c r="AO984" s="130">
        <f t="shared" si="186"/>
        <v>2.581657547158769E-2</v>
      </c>
      <c r="AP984" s="130" t="str">
        <f t="shared" si="187"/>
        <v/>
      </c>
      <c r="AQ984" s="130" t="str">
        <f t="shared" si="182"/>
        <v/>
      </c>
      <c r="AR984" s="150">
        <f t="shared" si="183"/>
        <v>0</v>
      </c>
      <c r="AS984" s="150" t="str">
        <f t="shared" si="184"/>
        <v/>
      </c>
      <c r="AT984" s="150" t="str">
        <f t="shared" si="185"/>
        <v/>
      </c>
      <c r="AU984" s="150"/>
      <c r="AV984" s="150"/>
      <c r="AW984" s="150"/>
      <c r="AX984" s="150"/>
      <c r="AY984" s="150"/>
      <c r="AZ984" s="150"/>
      <c r="BA984" s="150"/>
      <c r="BB984" s="131"/>
      <c r="BC984" s="132"/>
      <c r="BD984" s="131"/>
      <c r="BE984" s="153"/>
      <c r="BF984" s="154"/>
      <c r="BG984" s="155"/>
      <c r="BH984" s="155"/>
      <c r="BI984" s="156"/>
      <c r="BJ984" s="156"/>
      <c r="BK984" s="133"/>
      <c r="BM984" s="134">
        <v>392</v>
      </c>
      <c r="BN984" s="157">
        <f t="shared" si="189"/>
        <v>2.502400000000006</v>
      </c>
      <c r="BO984" s="158">
        <f t="shared" si="190"/>
        <v>0.92691623421340963</v>
      </c>
      <c r="BP984" s="159">
        <f t="shared" si="191"/>
        <v>4.8327451455598691E-4</v>
      </c>
      <c r="BQ984" s="160" t="str">
        <f t="shared" si="192"/>
        <v/>
      </c>
      <c r="BR984" s="160" t="str">
        <f t="shared" si="188"/>
        <v/>
      </c>
    </row>
    <row r="985" spans="11:70" ht="20.100000000000001" customHeight="1" x14ac:dyDescent="0.25">
      <c r="K985" s="134">
        <v>416</v>
      </c>
      <c r="L985" s="130">
        <f t="shared" si="170"/>
        <v>-221.55287253039066</v>
      </c>
      <c r="M985" s="149">
        <f t="shared" si="171"/>
        <v>2.7476132907523564E-4</v>
      </c>
      <c r="N985" s="149">
        <f t="shared" si="172"/>
        <v>9.7456207676091845E-3</v>
      </c>
      <c r="O985" s="130">
        <f t="shared" si="173"/>
        <v>2.7476132907523564E-4</v>
      </c>
      <c r="P985" s="130" t="str">
        <f t="shared" si="174"/>
        <v/>
      </c>
      <c r="Q985" s="130" t="str">
        <f t="shared" si="175"/>
        <v/>
      </c>
      <c r="R985" s="130">
        <f t="shared" si="176"/>
        <v>6.8099824583160579E-13</v>
      </c>
      <c r="S985" s="130" t="str">
        <f t="shared" si="177"/>
        <v/>
      </c>
      <c r="T985" s="130" t="str">
        <f t="shared" si="178"/>
        <v/>
      </c>
      <c r="X985" s="134"/>
      <c r="Z985" s="149"/>
      <c r="AA985" s="149"/>
      <c r="AE985" s="151"/>
      <c r="AF985" s="150"/>
      <c r="AK985" s="134">
        <v>416</v>
      </c>
      <c r="AL985" s="130">
        <f t="shared" si="179"/>
        <v>-2.3359999999999999</v>
      </c>
      <c r="AM985" s="149">
        <f t="shared" si="180"/>
        <v>2.6059144570584954E-2</v>
      </c>
      <c r="AN985" s="149">
        <f t="shared" si="181"/>
        <v>9.7456207676091984E-3</v>
      </c>
      <c r="AO985" s="130">
        <f t="shared" si="186"/>
        <v>2.6059144570584954E-2</v>
      </c>
      <c r="AP985" s="130" t="str">
        <f t="shared" si="187"/>
        <v/>
      </c>
      <c r="AQ985" s="130" t="str">
        <f t="shared" si="182"/>
        <v/>
      </c>
      <c r="AR985" s="150">
        <f t="shared" si="183"/>
        <v>0</v>
      </c>
      <c r="AS985" s="150" t="str">
        <f t="shared" si="184"/>
        <v/>
      </c>
      <c r="AT985" s="150" t="str">
        <f t="shared" si="185"/>
        <v/>
      </c>
      <c r="AU985" s="150"/>
      <c r="AV985" s="150"/>
      <c r="AW985" s="150"/>
      <c r="AX985" s="150"/>
      <c r="AY985" s="150"/>
      <c r="AZ985" s="150"/>
      <c r="BA985" s="150"/>
      <c r="BB985" s="131"/>
      <c r="BC985" s="132"/>
      <c r="BD985" s="131"/>
      <c r="BE985" s="153"/>
      <c r="BF985" s="154"/>
      <c r="BG985" s="155"/>
      <c r="BH985" s="155"/>
      <c r="BI985" s="156"/>
      <c r="BJ985" s="156"/>
      <c r="BK985" s="133"/>
      <c r="BM985" s="134">
        <v>393</v>
      </c>
      <c r="BN985" s="157">
        <f t="shared" si="189"/>
        <v>2.5088000000000061</v>
      </c>
      <c r="BO985" s="158">
        <f t="shared" si="190"/>
        <v>0.92643295969885364</v>
      </c>
      <c r="BP985" s="159">
        <f t="shared" si="191"/>
        <v>4.8481258760446622E-4</v>
      </c>
      <c r="BQ985" s="160" t="str">
        <f t="shared" si="192"/>
        <v/>
      </c>
      <c r="BR985" s="160" t="str">
        <f t="shared" si="188"/>
        <v/>
      </c>
    </row>
    <row r="986" spans="11:70" ht="20.100000000000001" customHeight="1" x14ac:dyDescent="0.25">
      <c r="K986" s="134">
        <v>417</v>
      </c>
      <c r="L986" s="130">
        <f t="shared" si="170"/>
        <v>-221.17350117331807</v>
      </c>
      <c r="M986" s="149">
        <f t="shared" si="171"/>
        <v>2.7733851241621077E-4</v>
      </c>
      <c r="N986" s="149">
        <f t="shared" si="172"/>
        <v>9.8503455796381569E-3</v>
      </c>
      <c r="O986" s="130">
        <f t="shared" si="173"/>
        <v>2.7733851241621077E-4</v>
      </c>
      <c r="P986" s="130" t="str">
        <f t="shared" si="174"/>
        <v/>
      </c>
      <c r="Q986" s="130" t="str">
        <f t="shared" si="175"/>
        <v/>
      </c>
      <c r="R986" s="130">
        <f t="shared" si="176"/>
        <v>6.9953148487567499E-13</v>
      </c>
      <c r="S986" s="130" t="str">
        <f t="shared" si="177"/>
        <v/>
      </c>
      <c r="T986" s="130" t="str">
        <f t="shared" si="178"/>
        <v/>
      </c>
      <c r="X986" s="134"/>
      <c r="Z986" s="149"/>
      <c r="AA986" s="149"/>
      <c r="AE986" s="151"/>
      <c r="AF986" s="150"/>
      <c r="AK986" s="134">
        <v>417</v>
      </c>
      <c r="AL986" s="130">
        <f t="shared" si="179"/>
        <v>-2.3319999999999999</v>
      </c>
      <c r="AM986" s="149">
        <f t="shared" si="180"/>
        <v>2.6303571955957613E-2</v>
      </c>
      <c r="AN986" s="149">
        <f t="shared" si="181"/>
        <v>9.8503455796381673E-3</v>
      </c>
      <c r="AO986" s="130">
        <f t="shared" si="186"/>
        <v>2.6303571955957613E-2</v>
      </c>
      <c r="AP986" s="130" t="str">
        <f t="shared" si="187"/>
        <v/>
      </c>
      <c r="AQ986" s="130" t="str">
        <f t="shared" si="182"/>
        <v/>
      </c>
      <c r="AR986" s="150">
        <f t="shared" si="183"/>
        <v>0</v>
      </c>
      <c r="AS986" s="150" t="str">
        <f t="shared" si="184"/>
        <v/>
      </c>
      <c r="AT986" s="150" t="str">
        <f t="shared" si="185"/>
        <v/>
      </c>
      <c r="AU986" s="150"/>
      <c r="AV986" s="150"/>
      <c r="AW986" s="150"/>
      <c r="AX986" s="150"/>
      <c r="AY986" s="150"/>
      <c r="AZ986" s="150"/>
      <c r="BA986" s="150"/>
      <c r="BB986" s="131"/>
      <c r="BC986" s="132"/>
      <c r="BD986" s="131"/>
      <c r="BE986" s="153"/>
      <c r="BF986" s="154"/>
      <c r="BG986" s="155"/>
      <c r="BH986" s="155"/>
      <c r="BI986" s="156"/>
      <c r="BJ986" s="156"/>
      <c r="BK986" s="133"/>
      <c r="BM986" s="134">
        <v>394</v>
      </c>
      <c r="BN986" s="157">
        <f t="shared" si="189"/>
        <v>2.5152000000000063</v>
      </c>
      <c r="BO986" s="158">
        <f t="shared" si="190"/>
        <v>0.92594814711124918</v>
      </c>
      <c r="BP986" s="159">
        <f t="shared" si="191"/>
        <v>4.8634766328303769E-4</v>
      </c>
      <c r="BQ986" s="160" t="str">
        <f t="shared" si="192"/>
        <v/>
      </c>
      <c r="BR986" s="160" t="str">
        <f t="shared" si="188"/>
        <v/>
      </c>
    </row>
    <row r="987" spans="11:70" ht="20.100000000000001" customHeight="1" x14ac:dyDescent="0.25">
      <c r="K987" s="134">
        <v>418</v>
      </c>
      <c r="L987" s="130">
        <f t="shared" si="170"/>
        <v>-220.79412981624546</v>
      </c>
      <c r="M987" s="149">
        <f t="shared" si="171"/>
        <v>2.799353900039312E-4</v>
      </c>
      <c r="N987" s="149">
        <f t="shared" si="172"/>
        <v>9.9560518337345836E-3</v>
      </c>
      <c r="O987" s="130">
        <f t="shared" si="173"/>
        <v>2.799353900039312E-4</v>
      </c>
      <c r="P987" s="130" t="str">
        <f t="shared" si="174"/>
        <v/>
      </c>
      <c r="Q987" s="130" t="str">
        <f t="shared" si="175"/>
        <v/>
      </c>
      <c r="R987" s="130">
        <f t="shared" si="176"/>
        <v>7.1855760551728464E-13</v>
      </c>
      <c r="S987" s="130" t="str">
        <f t="shared" si="177"/>
        <v/>
      </c>
      <c r="T987" s="130" t="str">
        <f t="shared" si="178"/>
        <v/>
      </c>
      <c r="X987" s="134"/>
      <c r="Z987" s="149"/>
      <c r="AA987" s="149"/>
      <c r="AE987" s="151"/>
      <c r="AF987" s="150"/>
      <c r="AK987" s="134">
        <v>418</v>
      </c>
      <c r="AL987" s="130">
        <f t="shared" si="179"/>
        <v>-2.3280000000000003</v>
      </c>
      <c r="AM987" s="149">
        <f t="shared" si="180"/>
        <v>2.6549867199608775E-2</v>
      </c>
      <c r="AN987" s="149">
        <f t="shared" si="181"/>
        <v>9.9560518337345662E-3</v>
      </c>
      <c r="AO987" s="130">
        <f t="shared" si="186"/>
        <v>2.6549867199608775E-2</v>
      </c>
      <c r="AP987" s="130" t="str">
        <f t="shared" si="187"/>
        <v/>
      </c>
      <c r="AQ987" s="130" t="str">
        <f t="shared" si="182"/>
        <v/>
      </c>
      <c r="AR987" s="150">
        <f t="shared" si="183"/>
        <v>0</v>
      </c>
      <c r="AS987" s="150" t="str">
        <f t="shared" si="184"/>
        <v/>
      </c>
      <c r="AT987" s="150" t="str">
        <f t="shared" si="185"/>
        <v/>
      </c>
      <c r="AU987" s="150"/>
      <c r="AV987" s="150"/>
      <c r="AW987" s="150"/>
      <c r="AX987" s="150"/>
      <c r="AY987" s="150"/>
      <c r="AZ987" s="150"/>
      <c r="BA987" s="150"/>
      <c r="BB987" s="131"/>
      <c r="BC987" s="132"/>
      <c r="BD987" s="131"/>
      <c r="BE987" s="153"/>
      <c r="BF987" s="154"/>
      <c r="BG987" s="155"/>
      <c r="BH987" s="155"/>
      <c r="BI987" s="156"/>
      <c r="BJ987" s="156"/>
      <c r="BK987" s="133"/>
      <c r="BM987" s="134">
        <v>395</v>
      </c>
      <c r="BN987" s="157">
        <f t="shared" si="189"/>
        <v>2.5216000000000065</v>
      </c>
      <c r="BO987" s="158">
        <f t="shared" si="190"/>
        <v>0.92546179944796614</v>
      </c>
      <c r="BP987" s="159">
        <f t="shared" si="191"/>
        <v>4.878797223892839E-4</v>
      </c>
      <c r="BQ987" s="160" t="str">
        <f t="shared" si="192"/>
        <v/>
      </c>
      <c r="BR987" s="160" t="str">
        <f t="shared" si="188"/>
        <v/>
      </c>
    </row>
    <row r="988" spans="11:70" ht="20.100000000000001" customHeight="1" x14ac:dyDescent="0.25">
      <c r="K988" s="134">
        <v>419</v>
      </c>
      <c r="L988" s="130">
        <f t="shared" si="170"/>
        <v>-220.41475845917287</v>
      </c>
      <c r="M988" s="149">
        <f t="shared" si="171"/>
        <v>2.8255206275831269E-4</v>
      </c>
      <c r="N988" s="149">
        <f t="shared" si="172"/>
        <v>1.0062747020474831E-2</v>
      </c>
      <c r="O988" s="130">
        <f t="shared" si="173"/>
        <v>2.8255206275831269E-4</v>
      </c>
      <c r="P988" s="130" t="str">
        <f t="shared" si="174"/>
        <v/>
      </c>
      <c r="Q988" s="130" t="str">
        <f t="shared" si="175"/>
        <v/>
      </c>
      <c r="R988" s="130">
        <f t="shared" si="176"/>
        <v>7.3808939622505686E-13</v>
      </c>
      <c r="S988" s="130" t="str">
        <f t="shared" si="177"/>
        <v/>
      </c>
      <c r="T988" s="130" t="str">
        <f t="shared" si="178"/>
        <v/>
      </c>
      <c r="X988" s="134"/>
      <c r="Z988" s="149"/>
      <c r="AA988" s="149"/>
      <c r="AE988" s="151"/>
      <c r="AF988" s="150"/>
      <c r="AK988" s="134">
        <v>419</v>
      </c>
      <c r="AL988" s="130">
        <f t="shared" si="179"/>
        <v>-2.3239999999999998</v>
      </c>
      <c r="AM988" s="149">
        <f t="shared" si="180"/>
        <v>2.6798039873069942E-2</v>
      </c>
      <c r="AN988" s="149">
        <f t="shared" si="181"/>
        <v>1.0062747020474831E-2</v>
      </c>
      <c r="AO988" s="130">
        <f t="shared" si="186"/>
        <v>2.6798039873069942E-2</v>
      </c>
      <c r="AP988" s="130" t="str">
        <f t="shared" si="187"/>
        <v/>
      </c>
      <c r="AQ988" s="130" t="str">
        <f t="shared" si="182"/>
        <v/>
      </c>
      <c r="AR988" s="150">
        <f t="shared" si="183"/>
        <v>0</v>
      </c>
      <c r="AS988" s="150" t="str">
        <f t="shared" si="184"/>
        <v/>
      </c>
      <c r="AT988" s="150" t="str">
        <f t="shared" si="185"/>
        <v/>
      </c>
      <c r="AU988" s="150"/>
      <c r="AV988" s="150"/>
      <c r="AW988" s="150"/>
      <c r="AX988" s="150"/>
      <c r="AY988" s="150"/>
      <c r="AZ988" s="150"/>
      <c r="BA988" s="150"/>
      <c r="BB988" s="131"/>
      <c r="BC988" s="132"/>
      <c r="BD988" s="131"/>
      <c r="BE988" s="153"/>
      <c r="BF988" s="154"/>
      <c r="BG988" s="155"/>
      <c r="BH988" s="155"/>
      <c r="BI988" s="156"/>
      <c r="BJ988" s="156"/>
      <c r="BK988" s="133"/>
      <c r="BM988" s="134">
        <v>396</v>
      </c>
      <c r="BN988" s="157">
        <f t="shared" si="189"/>
        <v>2.5280000000000067</v>
      </c>
      <c r="BO988" s="158">
        <f t="shared" si="190"/>
        <v>0.92497391972557685</v>
      </c>
      <c r="BP988" s="159">
        <f t="shared" si="191"/>
        <v>4.8940874588065952E-4</v>
      </c>
      <c r="BQ988" s="160" t="str">
        <f t="shared" si="192"/>
        <v/>
      </c>
      <c r="BR988" s="160" t="str">
        <f t="shared" si="188"/>
        <v/>
      </c>
    </row>
    <row r="989" spans="11:70" ht="20.100000000000001" customHeight="1" x14ac:dyDescent="0.25">
      <c r="K989" s="134">
        <v>420</v>
      </c>
      <c r="L989" s="130">
        <f t="shared" si="170"/>
        <v>-220.03538710210029</v>
      </c>
      <c r="M989" s="149">
        <f t="shared" si="171"/>
        <v>2.8518863158882662E-4</v>
      </c>
      <c r="N989" s="149">
        <f t="shared" si="172"/>
        <v>1.0170438668719676E-2</v>
      </c>
      <c r="O989" s="130">
        <f t="shared" si="173"/>
        <v>2.8518863158882662E-4</v>
      </c>
      <c r="P989" s="130" t="str">
        <f t="shared" si="174"/>
        <v/>
      </c>
      <c r="Q989" s="130" t="str">
        <f t="shared" si="175"/>
        <v/>
      </c>
      <c r="R989" s="130">
        <f t="shared" si="176"/>
        <v>7.581399685862534E-13</v>
      </c>
      <c r="S989" s="130" t="str">
        <f t="shared" si="177"/>
        <v/>
      </c>
      <c r="T989" s="130" t="str">
        <f t="shared" si="178"/>
        <v/>
      </c>
      <c r="X989" s="134"/>
      <c r="Z989" s="149"/>
      <c r="AA989" s="149"/>
      <c r="AE989" s="151"/>
      <c r="AF989" s="150"/>
      <c r="AK989" s="134">
        <v>420</v>
      </c>
      <c r="AL989" s="130">
        <f t="shared" si="179"/>
        <v>-2.3200000000000003</v>
      </c>
      <c r="AM989" s="149">
        <f t="shared" si="180"/>
        <v>2.7048099546881761E-2</v>
      </c>
      <c r="AN989" s="149">
        <f t="shared" si="181"/>
        <v>1.0170438668719665E-2</v>
      </c>
      <c r="AO989" s="130">
        <f t="shared" si="186"/>
        <v>2.7048099546881761E-2</v>
      </c>
      <c r="AP989" s="130" t="str">
        <f t="shared" si="187"/>
        <v/>
      </c>
      <c r="AQ989" s="130" t="str">
        <f t="shared" si="182"/>
        <v/>
      </c>
      <c r="AR989" s="150">
        <f t="shared" si="183"/>
        <v>0</v>
      </c>
      <c r="AS989" s="150" t="str">
        <f t="shared" si="184"/>
        <v/>
      </c>
      <c r="AT989" s="150" t="str">
        <f t="shared" si="185"/>
        <v/>
      </c>
      <c r="AU989" s="150"/>
      <c r="AV989" s="150"/>
      <c r="AW989" s="150"/>
      <c r="AX989" s="150"/>
      <c r="AY989" s="150"/>
      <c r="AZ989" s="150"/>
      <c r="BA989" s="150"/>
      <c r="BB989" s="131"/>
      <c r="BC989" s="132"/>
      <c r="BD989" s="131"/>
      <c r="BE989" s="153"/>
      <c r="BF989" s="154"/>
      <c r="BG989" s="155"/>
      <c r="BH989" s="155"/>
      <c r="BI989" s="156"/>
      <c r="BJ989" s="156"/>
      <c r="BK989" s="133"/>
      <c r="BM989" s="134">
        <v>397</v>
      </c>
      <c r="BN989" s="157">
        <f t="shared" si="189"/>
        <v>2.5344000000000069</v>
      </c>
      <c r="BO989" s="158">
        <f t="shared" si="190"/>
        <v>0.92448451097969619</v>
      </c>
      <c r="BP989" s="159">
        <f t="shared" si="191"/>
        <v>4.9093471487238194E-4</v>
      </c>
      <c r="BQ989" s="160" t="str">
        <f t="shared" si="192"/>
        <v/>
      </c>
      <c r="BR989" s="160" t="str">
        <f t="shared" si="188"/>
        <v/>
      </c>
    </row>
    <row r="990" spans="11:70" ht="20.100000000000001" customHeight="1" x14ac:dyDescent="0.25">
      <c r="K990" s="134">
        <v>421</v>
      </c>
      <c r="L990" s="130">
        <f t="shared" si="170"/>
        <v>-219.6560157450277</v>
      </c>
      <c r="M990" s="149">
        <f t="shared" si="171"/>
        <v>2.8784519738791358E-4</v>
      </c>
      <c r="N990" s="149">
        <f t="shared" si="172"/>
        <v>1.0279134345609018E-2</v>
      </c>
      <c r="O990" s="130">
        <f t="shared" si="173"/>
        <v>2.8784519738791358E-4</v>
      </c>
      <c r="P990" s="130" t="str">
        <f t="shared" si="174"/>
        <v/>
      </c>
      <c r="Q990" s="130" t="str">
        <f t="shared" si="175"/>
        <v/>
      </c>
      <c r="R990" s="130">
        <f t="shared" si="176"/>
        <v>7.787227652392482E-13</v>
      </c>
      <c r="S990" s="130" t="str">
        <f t="shared" si="177"/>
        <v/>
      </c>
      <c r="T990" s="130" t="str">
        <f t="shared" si="178"/>
        <v/>
      </c>
      <c r="X990" s="134"/>
      <c r="Z990" s="149"/>
      <c r="AA990" s="149"/>
      <c r="AE990" s="151"/>
      <c r="AF990" s="150"/>
      <c r="AK990" s="134">
        <v>421</v>
      </c>
      <c r="AL990" s="130">
        <f t="shared" si="179"/>
        <v>-2.3159999999999998</v>
      </c>
      <c r="AM990" s="149">
        <f t="shared" si="180"/>
        <v>2.730005578996984E-2</v>
      </c>
      <c r="AN990" s="149">
        <f t="shared" si="181"/>
        <v>1.0279134345609018E-2</v>
      </c>
      <c r="AO990" s="130">
        <f t="shared" si="186"/>
        <v>2.730005578996984E-2</v>
      </c>
      <c r="AP990" s="130" t="str">
        <f t="shared" si="187"/>
        <v/>
      </c>
      <c r="AQ990" s="130" t="str">
        <f t="shared" si="182"/>
        <v/>
      </c>
      <c r="AR990" s="150">
        <f t="shared" si="183"/>
        <v>0</v>
      </c>
      <c r="AS990" s="150" t="str">
        <f t="shared" si="184"/>
        <v/>
      </c>
      <c r="AT990" s="150" t="str">
        <f t="shared" si="185"/>
        <v/>
      </c>
      <c r="AU990" s="150"/>
      <c r="AV990" s="150"/>
      <c r="AW990" s="150"/>
      <c r="AX990" s="150"/>
      <c r="AY990" s="150"/>
      <c r="AZ990" s="150"/>
      <c r="BA990" s="150"/>
      <c r="BB990" s="131"/>
      <c r="BC990" s="132"/>
      <c r="BD990" s="131"/>
      <c r="BE990" s="153"/>
      <c r="BF990" s="154"/>
      <c r="BG990" s="155"/>
      <c r="BH990" s="155"/>
      <c r="BI990" s="156"/>
      <c r="BJ990" s="156"/>
      <c r="BK990" s="133"/>
      <c r="BM990" s="134">
        <v>398</v>
      </c>
      <c r="BN990" s="157">
        <f t="shared" si="189"/>
        <v>2.5408000000000071</v>
      </c>
      <c r="BO990" s="158">
        <f t="shared" si="190"/>
        <v>0.92399357626482381</v>
      </c>
      <c r="BP990" s="159">
        <f t="shared" si="191"/>
        <v>4.9245761063854143E-4</v>
      </c>
      <c r="BQ990" s="160" t="str">
        <f t="shared" si="192"/>
        <v/>
      </c>
      <c r="BR990" s="160" t="str">
        <f t="shared" si="188"/>
        <v/>
      </c>
    </row>
    <row r="991" spans="11:70" ht="20.100000000000001" customHeight="1" x14ac:dyDescent="0.25">
      <c r="K991" s="134">
        <v>422</v>
      </c>
      <c r="L991" s="130">
        <f t="shared" si="170"/>
        <v>-219.27664438795512</v>
      </c>
      <c r="M991" s="149">
        <f t="shared" si="171"/>
        <v>2.9052186102433621E-4</v>
      </c>
      <c r="N991" s="149">
        <f t="shared" si="172"/>
        <v>1.0388841656554173E-2</v>
      </c>
      <c r="O991" s="130">
        <f t="shared" si="173"/>
        <v>2.9052186102433621E-4</v>
      </c>
      <c r="P991" s="130" t="str">
        <f t="shared" si="174"/>
        <v/>
      </c>
      <c r="Q991" s="130" t="str">
        <f t="shared" si="175"/>
        <v/>
      </c>
      <c r="R991" s="130">
        <f t="shared" si="176"/>
        <v>7.998515679946937E-13</v>
      </c>
      <c r="S991" s="130" t="str">
        <f t="shared" si="177"/>
        <v/>
      </c>
      <c r="T991" s="130" t="str">
        <f t="shared" si="178"/>
        <v/>
      </c>
      <c r="X991" s="134"/>
      <c r="Z991" s="149"/>
      <c r="AA991" s="149"/>
      <c r="AE991" s="151"/>
      <c r="AF991" s="150"/>
      <c r="AK991" s="134">
        <v>422</v>
      </c>
      <c r="AL991" s="130">
        <f t="shared" si="179"/>
        <v>-2.3120000000000003</v>
      </c>
      <c r="AM991" s="149">
        <f t="shared" si="180"/>
        <v>2.7553918169013935E-2</v>
      </c>
      <c r="AN991" s="149">
        <f t="shared" si="181"/>
        <v>1.0388841656554163E-2</v>
      </c>
      <c r="AO991" s="130">
        <f t="shared" si="186"/>
        <v>2.7553918169013935E-2</v>
      </c>
      <c r="AP991" s="130" t="str">
        <f t="shared" si="187"/>
        <v/>
      </c>
      <c r="AQ991" s="130" t="str">
        <f t="shared" si="182"/>
        <v/>
      </c>
      <c r="AR991" s="150">
        <f t="shared" si="183"/>
        <v>0</v>
      </c>
      <c r="AS991" s="150" t="str">
        <f t="shared" si="184"/>
        <v/>
      </c>
      <c r="AT991" s="150" t="str">
        <f t="shared" si="185"/>
        <v/>
      </c>
      <c r="AU991" s="150"/>
      <c r="AV991" s="150"/>
      <c r="AW991" s="150"/>
      <c r="AX991" s="150"/>
      <c r="AY991" s="150"/>
      <c r="AZ991" s="150"/>
      <c r="BA991" s="150"/>
      <c r="BB991" s="131"/>
      <c r="BC991" s="132"/>
      <c r="BD991" s="131"/>
      <c r="BE991" s="153"/>
      <c r="BF991" s="154"/>
      <c r="BG991" s="155"/>
      <c r="BH991" s="155"/>
      <c r="BI991" s="156"/>
      <c r="BJ991" s="156"/>
      <c r="BK991" s="133"/>
      <c r="BM991" s="134">
        <v>399</v>
      </c>
      <c r="BN991" s="157">
        <f t="shared" si="189"/>
        <v>2.5472000000000072</v>
      </c>
      <c r="BO991" s="158">
        <f t="shared" si="190"/>
        <v>0.92350111865418527</v>
      </c>
      <c r="BP991" s="159">
        <f t="shared" si="191"/>
        <v>4.9397741461021383E-4</v>
      </c>
      <c r="BQ991" s="160" t="str">
        <f t="shared" si="192"/>
        <v/>
      </c>
      <c r="BR991" s="160" t="str">
        <f t="shared" si="188"/>
        <v/>
      </c>
    </row>
    <row r="992" spans="11:70" ht="20.100000000000001" customHeight="1" x14ac:dyDescent="0.25">
      <c r="K992" s="134">
        <v>423</v>
      </c>
      <c r="L992" s="130">
        <f t="shared" si="170"/>
        <v>-218.89727303088253</v>
      </c>
      <c r="M992" s="149">
        <f t="shared" si="171"/>
        <v>2.9321872333647447E-4</v>
      </c>
      <c r="N992" s="149">
        <f t="shared" si="172"/>
        <v>1.0499568245227629E-2</v>
      </c>
      <c r="O992" s="130">
        <f t="shared" si="173"/>
        <v>2.9321872333647447E-4</v>
      </c>
      <c r="P992" s="130" t="str">
        <f t="shared" si="174"/>
        <v/>
      </c>
      <c r="Q992" s="130" t="str">
        <f t="shared" si="175"/>
        <v/>
      </c>
      <c r="R992" s="130">
        <f t="shared" si="176"/>
        <v>8.2154050614972984E-13</v>
      </c>
      <c r="S992" s="130" t="str">
        <f t="shared" si="177"/>
        <v/>
      </c>
      <c r="T992" s="130" t="str">
        <f t="shared" si="178"/>
        <v/>
      </c>
      <c r="X992" s="134"/>
      <c r="Z992" s="149"/>
      <c r="AA992" s="149"/>
      <c r="AE992" s="151"/>
      <c r="AF992" s="150"/>
      <c r="AK992" s="134">
        <v>423</v>
      </c>
      <c r="AL992" s="130">
        <f t="shared" si="179"/>
        <v>-2.3079999999999998</v>
      </c>
      <c r="AM992" s="149">
        <f t="shared" si="180"/>
        <v>2.7809696247812415E-2</v>
      </c>
      <c r="AN992" s="149">
        <f t="shared" si="181"/>
        <v>1.0499568245227629E-2</v>
      </c>
      <c r="AO992" s="130">
        <f t="shared" si="186"/>
        <v>2.7809696247812415E-2</v>
      </c>
      <c r="AP992" s="130" t="str">
        <f t="shared" si="187"/>
        <v/>
      </c>
      <c r="AQ992" s="130" t="str">
        <f t="shared" si="182"/>
        <v/>
      </c>
      <c r="AR992" s="150">
        <f t="shared" si="183"/>
        <v>0</v>
      </c>
      <c r="AS992" s="150" t="str">
        <f t="shared" si="184"/>
        <v/>
      </c>
      <c r="AT992" s="150" t="str">
        <f t="shared" si="185"/>
        <v/>
      </c>
      <c r="AU992" s="150"/>
      <c r="AV992" s="150"/>
      <c r="AW992" s="150"/>
      <c r="AX992" s="150"/>
      <c r="AY992" s="150"/>
      <c r="AZ992" s="150"/>
      <c r="BA992" s="150"/>
      <c r="BB992" s="131"/>
      <c r="BC992" s="132"/>
      <c r="BD992" s="131"/>
      <c r="BE992" s="153"/>
      <c r="BF992" s="154"/>
      <c r="BG992" s="155"/>
      <c r="BH992" s="155"/>
      <c r="BI992" s="156"/>
      <c r="BJ992" s="156"/>
      <c r="BK992" s="133"/>
      <c r="BM992" s="134">
        <v>400</v>
      </c>
      <c r="BN992" s="157">
        <f t="shared" si="189"/>
        <v>2.5536000000000074</v>
      </c>
      <c r="BO992" s="158">
        <f t="shared" si="190"/>
        <v>0.92300714123957506</v>
      </c>
      <c r="BP992" s="159">
        <f t="shared" si="191"/>
        <v>4.9549410837546048E-4</v>
      </c>
      <c r="BQ992" s="160" t="str">
        <f t="shared" si="192"/>
        <v/>
      </c>
      <c r="BR992" s="160" t="str">
        <f t="shared" si="188"/>
        <v/>
      </c>
    </row>
    <row r="993" spans="11:70" ht="20.100000000000001" customHeight="1" x14ac:dyDescent="0.25">
      <c r="K993" s="134">
        <v>424</v>
      </c>
      <c r="L993" s="130">
        <f t="shared" si="170"/>
        <v>-218.51790167380994</v>
      </c>
      <c r="M993" s="149">
        <f t="shared" si="171"/>
        <v>2.9593588512555888E-4</v>
      </c>
      <c r="N993" s="149">
        <f t="shared" si="172"/>
        <v>1.0611321793550231E-2</v>
      </c>
      <c r="O993" s="130">
        <f t="shared" si="173"/>
        <v>2.9593588512555888E-4</v>
      </c>
      <c r="P993" s="130" t="str">
        <f t="shared" si="174"/>
        <v/>
      </c>
      <c r="Q993" s="130" t="str">
        <f t="shared" si="175"/>
        <v/>
      </c>
      <c r="R993" s="130">
        <f t="shared" si="176"/>
        <v>8.4380406499966895E-13</v>
      </c>
      <c r="S993" s="130" t="str">
        <f t="shared" si="177"/>
        <v/>
      </c>
      <c r="T993" s="130" t="str">
        <f t="shared" si="178"/>
        <v/>
      </c>
      <c r="X993" s="134"/>
      <c r="Z993" s="149"/>
      <c r="AA993" s="149"/>
      <c r="AE993" s="151"/>
      <c r="AF993" s="150"/>
      <c r="AK993" s="134">
        <v>424</v>
      </c>
      <c r="AL993" s="130">
        <f t="shared" si="179"/>
        <v>-2.3040000000000003</v>
      </c>
      <c r="AM993" s="149">
        <f t="shared" si="180"/>
        <v>2.8067399586640077E-2</v>
      </c>
      <c r="AN993" s="149">
        <f t="shared" si="181"/>
        <v>1.0611321793550222E-2</v>
      </c>
      <c r="AO993" s="130">
        <f t="shared" si="186"/>
        <v>2.8067399586640077E-2</v>
      </c>
      <c r="AP993" s="130" t="str">
        <f t="shared" si="187"/>
        <v/>
      </c>
      <c r="AQ993" s="130" t="str">
        <f t="shared" si="182"/>
        <v/>
      </c>
      <c r="AR993" s="150">
        <f t="shared" si="183"/>
        <v>0</v>
      </c>
      <c r="AS993" s="150" t="str">
        <f t="shared" si="184"/>
        <v/>
      </c>
      <c r="AT993" s="150" t="str">
        <f t="shared" si="185"/>
        <v/>
      </c>
      <c r="AU993" s="150"/>
      <c r="AV993" s="150"/>
      <c r="AW993" s="150"/>
      <c r="AX993" s="150"/>
      <c r="AY993" s="150"/>
      <c r="AZ993" s="150"/>
      <c r="BA993" s="150"/>
      <c r="BB993" s="131"/>
      <c r="BC993" s="132"/>
      <c r="BD993" s="131"/>
      <c r="BE993" s="153"/>
      <c r="BF993" s="154"/>
      <c r="BG993" s="155"/>
      <c r="BH993" s="155"/>
      <c r="BI993" s="156"/>
      <c r="BJ993" s="156"/>
      <c r="BK993" s="133"/>
      <c r="BM993" s="134">
        <v>401</v>
      </c>
      <c r="BN993" s="157">
        <f t="shared" si="189"/>
        <v>2.5600000000000076</v>
      </c>
      <c r="BO993" s="158">
        <f t="shared" si="190"/>
        <v>0.9225116471311996</v>
      </c>
      <c r="BP993" s="159">
        <f t="shared" si="191"/>
        <v>4.9700767367999443E-4</v>
      </c>
      <c r="BQ993" s="160" t="str">
        <f t="shared" si="192"/>
        <v/>
      </c>
      <c r="BR993" s="160" t="str">
        <f t="shared" si="188"/>
        <v/>
      </c>
    </row>
    <row r="994" spans="11:70" ht="20.100000000000001" customHeight="1" x14ac:dyDescent="0.25">
      <c r="K994" s="134">
        <v>425</v>
      </c>
      <c r="L994" s="130">
        <f t="shared" si="170"/>
        <v>-218.13853031673736</v>
      </c>
      <c r="M994" s="149">
        <f t="shared" si="171"/>
        <v>2.9867344714884449E-4</v>
      </c>
      <c r="N994" s="149">
        <f t="shared" si="172"/>
        <v>1.0724110021675792E-2</v>
      </c>
      <c r="O994" s="130">
        <f t="shared" si="173"/>
        <v>2.9867344714884449E-4</v>
      </c>
      <c r="P994" s="130" t="str">
        <f t="shared" si="174"/>
        <v/>
      </c>
      <c r="Q994" s="130" t="str">
        <f t="shared" si="175"/>
        <v/>
      </c>
      <c r="R994" s="130">
        <f t="shared" si="176"/>
        <v>8.666570945517648E-13</v>
      </c>
      <c r="S994" s="130" t="str">
        <f t="shared" si="177"/>
        <v/>
      </c>
      <c r="T994" s="130" t="str">
        <f t="shared" si="178"/>
        <v/>
      </c>
      <c r="X994" s="134"/>
      <c r="Z994" s="149"/>
      <c r="AA994" s="149"/>
      <c r="AE994" s="151"/>
      <c r="AF994" s="150"/>
      <c r="AK994" s="134">
        <v>425</v>
      </c>
      <c r="AL994" s="130">
        <f t="shared" si="179"/>
        <v>-2.2999999999999998</v>
      </c>
      <c r="AM994" s="149">
        <f t="shared" si="180"/>
        <v>2.8327037741601186E-2</v>
      </c>
      <c r="AN994" s="149">
        <f t="shared" si="181"/>
        <v>1.0724110021675811E-2</v>
      </c>
      <c r="AO994" s="130">
        <f t="shared" si="186"/>
        <v>2.8327037741601186E-2</v>
      </c>
      <c r="AP994" s="130" t="str">
        <f t="shared" si="187"/>
        <v/>
      </c>
      <c r="AQ994" s="130" t="str">
        <f t="shared" si="182"/>
        <v/>
      </c>
      <c r="AR994" s="150">
        <f t="shared" si="183"/>
        <v>0</v>
      </c>
      <c r="AS994" s="150" t="str">
        <f t="shared" si="184"/>
        <v/>
      </c>
      <c r="AT994" s="150" t="str">
        <f t="shared" si="185"/>
        <v/>
      </c>
      <c r="AU994" s="150"/>
      <c r="AV994" s="150"/>
      <c r="AW994" s="150"/>
      <c r="AX994" s="150"/>
      <c r="AY994" s="150"/>
      <c r="AZ994" s="150"/>
      <c r="BA994" s="150"/>
      <c r="BB994" s="131"/>
      <c r="BC994" s="132"/>
      <c r="BD994" s="131"/>
      <c r="BE994" s="153"/>
      <c r="BF994" s="154"/>
      <c r="BG994" s="155"/>
      <c r="BH994" s="155"/>
      <c r="BI994" s="156"/>
      <c r="BJ994" s="156"/>
      <c r="BK994" s="133"/>
      <c r="BM994" s="134">
        <v>402</v>
      </c>
      <c r="BN994" s="157">
        <f t="shared" si="189"/>
        <v>2.5664000000000078</v>
      </c>
      <c r="BO994" s="158">
        <f t="shared" si="190"/>
        <v>0.9220146394575196</v>
      </c>
      <c r="BP994" s="159">
        <f t="shared" si="191"/>
        <v>4.9851809242407175E-4</v>
      </c>
      <c r="BQ994" s="160" t="str">
        <f t="shared" si="192"/>
        <v/>
      </c>
      <c r="BR994" s="160" t="str">
        <f t="shared" si="188"/>
        <v/>
      </c>
    </row>
    <row r="995" spans="11:70" ht="20.100000000000001" customHeight="1" x14ac:dyDescent="0.25">
      <c r="K995" s="134">
        <v>426</v>
      </c>
      <c r="L995" s="130">
        <f t="shared" si="170"/>
        <v>-217.75915895966477</v>
      </c>
      <c r="M995" s="149">
        <f t="shared" si="171"/>
        <v>3.0143151011272605E-4</v>
      </c>
      <c r="N995" s="149">
        <f t="shared" si="172"/>
        <v>1.0837940687973157E-2</v>
      </c>
      <c r="O995" s="130">
        <f t="shared" si="173"/>
        <v>3.0143151011272605E-4</v>
      </c>
      <c r="P995" s="130" t="str">
        <f t="shared" si="174"/>
        <v/>
      </c>
      <c r="Q995" s="130" t="str">
        <f t="shared" si="175"/>
        <v/>
      </c>
      <c r="R995" s="130">
        <f t="shared" si="176"/>
        <v>8.9011481844547241E-13</v>
      </c>
      <c r="S995" s="130" t="str">
        <f t="shared" si="177"/>
        <v/>
      </c>
      <c r="T995" s="130" t="str">
        <f t="shared" si="178"/>
        <v/>
      </c>
      <c r="X995" s="134"/>
      <c r="Z995" s="149"/>
      <c r="AA995" s="149"/>
      <c r="AE995" s="151"/>
      <c r="AF995" s="150"/>
      <c r="AK995" s="134">
        <v>426</v>
      </c>
      <c r="AL995" s="130">
        <f t="shared" si="179"/>
        <v>-2.2960000000000003</v>
      </c>
      <c r="AM995" s="149">
        <f t="shared" si="180"/>
        <v>2.8588620263976003E-2</v>
      </c>
      <c r="AN995" s="149">
        <f t="shared" si="181"/>
        <v>1.0837940687973157E-2</v>
      </c>
      <c r="AO995" s="130">
        <f t="shared" si="186"/>
        <v>2.8588620263976003E-2</v>
      </c>
      <c r="AP995" s="130" t="str">
        <f t="shared" si="187"/>
        <v/>
      </c>
      <c r="AQ995" s="130" t="str">
        <f t="shared" si="182"/>
        <v/>
      </c>
      <c r="AR995" s="150">
        <f t="shared" si="183"/>
        <v>0</v>
      </c>
      <c r="AS995" s="150" t="str">
        <f t="shared" si="184"/>
        <v/>
      </c>
      <c r="AT995" s="150" t="str">
        <f t="shared" si="185"/>
        <v/>
      </c>
      <c r="AU995" s="150"/>
      <c r="AV995" s="150"/>
      <c r="AW995" s="150"/>
      <c r="AX995" s="150"/>
      <c r="AY995" s="150"/>
      <c r="AZ995" s="150"/>
      <c r="BA995" s="150"/>
      <c r="BB995" s="131"/>
      <c r="BC995" s="132"/>
      <c r="BD995" s="131"/>
      <c r="BE995" s="153"/>
      <c r="BF995" s="154"/>
      <c r="BG995" s="155"/>
      <c r="BH995" s="155"/>
      <c r="BI995" s="156"/>
      <c r="BJ995" s="156"/>
      <c r="BK995" s="133"/>
      <c r="BM995" s="134">
        <v>403</v>
      </c>
      <c r="BN995" s="157">
        <f t="shared" si="189"/>
        <v>2.572800000000008</v>
      </c>
      <c r="BO995" s="158">
        <f t="shared" si="190"/>
        <v>0.92151612136509553</v>
      </c>
      <c r="BP995" s="159">
        <f t="shared" si="191"/>
        <v>5.0002534666493403E-4</v>
      </c>
      <c r="BQ995" s="160" t="str">
        <f t="shared" si="192"/>
        <v/>
      </c>
      <c r="BR995" s="160" t="str">
        <f t="shared" si="188"/>
        <v/>
      </c>
    </row>
    <row r="996" spans="11:70" ht="20.100000000000001" customHeight="1" x14ac:dyDescent="0.25">
      <c r="K996" s="134">
        <v>427</v>
      </c>
      <c r="L996" s="130">
        <f t="shared" si="170"/>
        <v>-217.37978760259219</v>
      </c>
      <c r="M996" s="149">
        <f t="shared" si="171"/>
        <v>3.042101746657914E-4</v>
      </c>
      <c r="N996" s="149">
        <f t="shared" si="172"/>
        <v>1.0952821589005486E-2</v>
      </c>
      <c r="O996" s="130">
        <f t="shared" si="173"/>
        <v>3.042101746657914E-4</v>
      </c>
      <c r="P996" s="130" t="str">
        <f t="shared" si="174"/>
        <v/>
      </c>
      <c r="Q996" s="130" t="str">
        <f t="shared" si="175"/>
        <v/>
      </c>
      <c r="R996" s="130">
        <f t="shared" si="176"/>
        <v>9.1419284308421815E-13</v>
      </c>
      <c r="S996" s="130" t="str">
        <f t="shared" si="177"/>
        <v/>
      </c>
      <c r="T996" s="130" t="str">
        <f t="shared" si="178"/>
        <v/>
      </c>
      <c r="X996" s="134"/>
      <c r="Z996" s="149"/>
      <c r="AA996" s="149"/>
      <c r="AE996" s="151"/>
      <c r="AF996" s="150"/>
      <c r="AK996" s="134">
        <v>427</v>
      </c>
      <c r="AL996" s="130">
        <f t="shared" si="179"/>
        <v>-2.2919999999999998</v>
      </c>
      <c r="AM996" s="149">
        <f t="shared" si="180"/>
        <v>2.8852156699562519E-2</v>
      </c>
      <c r="AN996" s="149">
        <f t="shared" si="181"/>
        <v>1.0952821589005502E-2</v>
      </c>
      <c r="AO996" s="130">
        <f t="shared" si="186"/>
        <v>2.8852156699562519E-2</v>
      </c>
      <c r="AP996" s="130" t="str">
        <f t="shared" si="187"/>
        <v/>
      </c>
      <c r="AQ996" s="130" t="str">
        <f t="shared" si="182"/>
        <v/>
      </c>
      <c r="AR996" s="150">
        <f t="shared" si="183"/>
        <v>0</v>
      </c>
      <c r="AS996" s="150" t="str">
        <f t="shared" si="184"/>
        <v/>
      </c>
      <c r="AT996" s="150" t="str">
        <f t="shared" si="185"/>
        <v/>
      </c>
      <c r="AU996" s="150"/>
      <c r="AV996" s="150"/>
      <c r="AW996" s="150"/>
      <c r="AX996" s="150"/>
      <c r="AY996" s="150"/>
      <c r="AZ996" s="150"/>
      <c r="BA996" s="150"/>
      <c r="BB996" s="131"/>
      <c r="BC996" s="132"/>
      <c r="BD996" s="131"/>
      <c r="BE996" s="153"/>
      <c r="BF996" s="154"/>
      <c r="BG996" s="155"/>
      <c r="BH996" s="155"/>
      <c r="BI996" s="156"/>
      <c r="BJ996" s="156"/>
      <c r="BK996" s="133"/>
      <c r="BM996" s="134">
        <v>404</v>
      </c>
      <c r="BN996" s="157">
        <f t="shared" si="189"/>
        <v>2.5792000000000082</v>
      </c>
      <c r="BO996" s="158">
        <f t="shared" si="190"/>
        <v>0.9210160960184306</v>
      </c>
      <c r="BP996" s="159">
        <f t="shared" si="191"/>
        <v>5.0152941861414391E-4</v>
      </c>
      <c r="BQ996" s="160" t="str">
        <f t="shared" si="192"/>
        <v/>
      </c>
      <c r="BR996" s="160" t="str">
        <f t="shared" si="188"/>
        <v/>
      </c>
    </row>
    <row r="997" spans="11:70" ht="20.100000000000001" customHeight="1" x14ac:dyDescent="0.25">
      <c r="K997" s="134">
        <v>428</v>
      </c>
      <c r="L997" s="130">
        <f t="shared" si="170"/>
        <v>-217.0004162455196</v>
      </c>
      <c r="M997" s="149">
        <f t="shared" si="171"/>
        <v>3.0700954139181724E-4</v>
      </c>
      <c r="N997" s="149">
        <f t="shared" si="172"/>
        <v>1.1068760559507113E-2</v>
      </c>
      <c r="O997" s="130">
        <f t="shared" si="173"/>
        <v>3.0700954139181724E-4</v>
      </c>
      <c r="P997" s="130" t="str">
        <f t="shared" si="174"/>
        <v/>
      </c>
      <c r="Q997" s="130" t="str">
        <f t="shared" si="175"/>
        <v/>
      </c>
      <c r="R997" s="130">
        <f t="shared" si="176"/>
        <v>9.3890716698332524E-13</v>
      </c>
      <c r="S997" s="130" t="str">
        <f t="shared" si="177"/>
        <v/>
      </c>
      <c r="T997" s="130" t="str">
        <f t="shared" si="178"/>
        <v/>
      </c>
      <c r="X997" s="134"/>
      <c r="Z997" s="149"/>
      <c r="AA997" s="149"/>
      <c r="AE997" s="151"/>
      <c r="AF997" s="150"/>
      <c r="AK997" s="134">
        <v>428</v>
      </c>
      <c r="AL997" s="130">
        <f t="shared" si="179"/>
        <v>-2.2880000000000003</v>
      </c>
      <c r="AM997" s="149">
        <f t="shared" si="180"/>
        <v>2.9117656588011548E-2</v>
      </c>
      <c r="AN997" s="149">
        <f t="shared" si="181"/>
        <v>1.1068760559507113E-2</v>
      </c>
      <c r="AO997" s="130">
        <f t="shared" si="186"/>
        <v>2.9117656588011548E-2</v>
      </c>
      <c r="AP997" s="130" t="str">
        <f t="shared" si="187"/>
        <v/>
      </c>
      <c r="AQ997" s="130" t="str">
        <f t="shared" si="182"/>
        <v/>
      </c>
      <c r="AR997" s="150">
        <f t="shared" si="183"/>
        <v>0</v>
      </c>
      <c r="AS997" s="150" t="str">
        <f t="shared" si="184"/>
        <v/>
      </c>
      <c r="AT997" s="150" t="str">
        <f t="shared" si="185"/>
        <v/>
      </c>
      <c r="AU997" s="150"/>
      <c r="AV997" s="150"/>
      <c r="AW997" s="150"/>
      <c r="AX997" s="150"/>
      <c r="AY997" s="150"/>
      <c r="AZ997" s="150"/>
      <c r="BA997" s="150"/>
      <c r="BB997" s="131"/>
      <c r="BC997" s="132"/>
      <c r="BD997" s="131"/>
      <c r="BE997" s="153"/>
      <c r="BF997" s="154"/>
      <c r="BG997" s="155"/>
      <c r="BH997" s="155"/>
      <c r="BI997" s="156"/>
      <c r="BJ997" s="156"/>
      <c r="BK997" s="133"/>
      <c r="BM997" s="134">
        <v>405</v>
      </c>
      <c r="BN997" s="157">
        <f t="shared" si="189"/>
        <v>2.5856000000000083</v>
      </c>
      <c r="BO997" s="158">
        <f t="shared" si="190"/>
        <v>0.92051456659981645</v>
      </c>
      <c r="BP997" s="159">
        <f t="shared" si="191"/>
        <v>5.0303029063791804E-4</v>
      </c>
      <c r="BQ997" s="160" t="str">
        <f t="shared" si="192"/>
        <v/>
      </c>
      <c r="BR997" s="160" t="str">
        <f t="shared" si="188"/>
        <v/>
      </c>
    </row>
    <row r="998" spans="11:70" ht="20.100000000000001" customHeight="1" x14ac:dyDescent="0.25">
      <c r="K998" s="134">
        <v>429</v>
      </c>
      <c r="L998" s="130">
        <f t="shared" si="170"/>
        <v>-216.62104488844702</v>
      </c>
      <c r="M998" s="149">
        <f t="shared" si="171"/>
        <v>3.0982971080270464E-4</v>
      </c>
      <c r="N998" s="149">
        <f t="shared" si="172"/>
        <v>1.1185765472357509E-2</v>
      </c>
      <c r="O998" s="130">
        <f t="shared" si="173"/>
        <v>3.0982971080270464E-4</v>
      </c>
      <c r="P998" s="130" t="str">
        <f t="shared" si="174"/>
        <v/>
      </c>
      <c r="Q998" s="130" t="str">
        <f t="shared" si="175"/>
        <v/>
      </c>
      <c r="R998" s="130">
        <f t="shared" si="176"/>
        <v>9.6427419033905681E-13</v>
      </c>
      <c r="S998" s="130" t="str">
        <f t="shared" si="177"/>
        <v/>
      </c>
      <c r="T998" s="130" t="str">
        <f t="shared" si="178"/>
        <v/>
      </c>
      <c r="X998" s="134"/>
      <c r="Z998" s="149"/>
      <c r="AA998" s="149"/>
      <c r="AE998" s="151"/>
      <c r="AF998" s="150"/>
      <c r="AK998" s="134">
        <v>429</v>
      </c>
      <c r="AL998" s="130">
        <f t="shared" si="179"/>
        <v>-2.2839999999999998</v>
      </c>
      <c r="AM998" s="149">
        <f t="shared" si="180"/>
        <v>2.9385129462157305E-2</v>
      </c>
      <c r="AN998" s="149">
        <f t="shared" si="181"/>
        <v>1.1185765472357525E-2</v>
      </c>
      <c r="AO998" s="130">
        <f t="shared" si="186"/>
        <v>2.9385129462157305E-2</v>
      </c>
      <c r="AP998" s="130" t="str">
        <f t="shared" si="187"/>
        <v/>
      </c>
      <c r="AQ998" s="130" t="str">
        <f t="shared" si="182"/>
        <v/>
      </c>
      <c r="AR998" s="150">
        <f t="shared" si="183"/>
        <v>0</v>
      </c>
      <c r="AS998" s="150" t="str">
        <f t="shared" si="184"/>
        <v/>
      </c>
      <c r="AT998" s="150" t="str">
        <f t="shared" si="185"/>
        <v/>
      </c>
      <c r="AU998" s="150"/>
      <c r="AV998" s="150"/>
      <c r="AW998" s="150"/>
      <c r="AX998" s="150"/>
      <c r="AY998" s="150"/>
      <c r="AZ998" s="150"/>
      <c r="BA998" s="150"/>
      <c r="BB998" s="131"/>
      <c r="BC998" s="132"/>
      <c r="BD998" s="131"/>
      <c r="BE998" s="153"/>
      <c r="BF998" s="154"/>
      <c r="BG998" s="155"/>
      <c r="BH998" s="155"/>
      <c r="BI998" s="156"/>
      <c r="BJ998" s="156"/>
      <c r="BK998" s="133"/>
      <c r="BM998" s="134">
        <v>406</v>
      </c>
      <c r="BN998" s="157">
        <f t="shared" si="189"/>
        <v>2.5920000000000085</v>
      </c>
      <c r="BO998" s="158">
        <f t="shared" si="190"/>
        <v>0.92001153630917853</v>
      </c>
      <c r="BP998" s="159">
        <f t="shared" si="191"/>
        <v>5.045279452566831E-4</v>
      </c>
      <c r="BQ998" s="160" t="str">
        <f t="shared" si="192"/>
        <v/>
      </c>
      <c r="BR998" s="160" t="str">
        <f t="shared" si="188"/>
        <v/>
      </c>
    </row>
    <row r="999" spans="11:70" ht="20.100000000000001" customHeight="1" x14ac:dyDescent="0.25">
      <c r="K999" s="134">
        <v>430</v>
      </c>
      <c r="L999" s="130">
        <f t="shared" si="170"/>
        <v>-216.24167353137443</v>
      </c>
      <c r="M999" s="149">
        <f t="shared" si="171"/>
        <v>3.1267078333135532E-4</v>
      </c>
      <c r="N999" s="149">
        <f t="shared" si="172"/>
        <v>1.1303844238552777E-2</v>
      </c>
      <c r="O999" s="130">
        <f t="shared" si="173"/>
        <v>3.1267078333135532E-4</v>
      </c>
      <c r="P999" s="130" t="str">
        <f t="shared" si="174"/>
        <v/>
      </c>
      <c r="Q999" s="130" t="str">
        <f t="shared" si="175"/>
        <v/>
      </c>
      <c r="R999" s="130">
        <f t="shared" si="176"/>
        <v>9.9031072482393257E-13</v>
      </c>
      <c r="S999" s="130" t="str">
        <f t="shared" si="177"/>
        <v/>
      </c>
      <c r="T999" s="130" t="str">
        <f t="shared" si="178"/>
        <v/>
      </c>
      <c r="X999" s="134"/>
      <c r="Z999" s="149"/>
      <c r="AA999" s="149"/>
      <c r="AE999" s="151"/>
      <c r="AF999" s="150"/>
      <c r="AK999" s="134">
        <v>430</v>
      </c>
      <c r="AL999" s="130">
        <f t="shared" si="179"/>
        <v>-2.2800000000000002</v>
      </c>
      <c r="AM999" s="149">
        <f t="shared" si="180"/>
        <v>2.965458484734125E-2</v>
      </c>
      <c r="AN999" s="149">
        <f t="shared" si="181"/>
        <v>1.1303844238552777E-2</v>
      </c>
      <c r="AO999" s="130">
        <f t="shared" si="186"/>
        <v>2.965458484734125E-2</v>
      </c>
      <c r="AP999" s="130" t="str">
        <f t="shared" si="187"/>
        <v/>
      </c>
      <c r="AQ999" s="130" t="str">
        <f t="shared" si="182"/>
        <v/>
      </c>
      <c r="AR999" s="150">
        <f t="shared" si="183"/>
        <v>0</v>
      </c>
      <c r="AS999" s="150" t="str">
        <f t="shared" si="184"/>
        <v/>
      </c>
      <c r="AT999" s="150" t="str">
        <f t="shared" si="185"/>
        <v/>
      </c>
      <c r="AU999" s="150"/>
      <c r="AV999" s="150"/>
      <c r="AW999" s="150"/>
      <c r="AX999" s="150"/>
      <c r="AY999" s="150"/>
      <c r="AZ999" s="150"/>
      <c r="BA999" s="150"/>
      <c r="BB999" s="131"/>
      <c r="BC999" s="132"/>
      <c r="BD999" s="131"/>
      <c r="BE999" s="153"/>
      <c r="BF999" s="154"/>
      <c r="BG999" s="155"/>
      <c r="BH999" s="155"/>
      <c r="BI999" s="156"/>
      <c r="BJ999" s="156"/>
      <c r="BK999" s="133"/>
      <c r="BM999" s="134">
        <v>407</v>
      </c>
      <c r="BN999" s="157">
        <f t="shared" si="189"/>
        <v>2.5984000000000087</v>
      </c>
      <c r="BO999" s="158">
        <f t="shared" si="190"/>
        <v>0.91950700836392185</v>
      </c>
      <c r="BP999" s="159">
        <f t="shared" si="191"/>
        <v>5.0602236514452059E-4</v>
      </c>
      <c r="BQ999" s="160" t="str">
        <f t="shared" si="192"/>
        <v/>
      </c>
      <c r="BR999" s="160" t="str">
        <f t="shared" si="188"/>
        <v/>
      </c>
    </row>
    <row r="1000" spans="11:70" ht="20.100000000000001" customHeight="1" x14ac:dyDescent="0.25">
      <c r="K1000" s="134">
        <v>431</v>
      </c>
      <c r="L1000" s="130">
        <f t="shared" si="170"/>
        <v>-215.86230217430185</v>
      </c>
      <c r="M1000" s="149">
        <f t="shared" si="171"/>
        <v>3.1553285932448921E-4</v>
      </c>
      <c r="N1000" s="149">
        <f t="shared" si="172"/>
        <v>1.1423004807174245E-2</v>
      </c>
      <c r="O1000" s="130">
        <f t="shared" si="173"/>
        <v>3.1553285932448921E-4</v>
      </c>
      <c r="P1000" s="130" t="str">
        <f t="shared" si="174"/>
        <v/>
      </c>
      <c r="Q1000" s="130" t="str">
        <f t="shared" si="175"/>
        <v/>
      </c>
      <c r="R1000" s="130">
        <f t="shared" si="176"/>
        <v>1.017034003613317E-12</v>
      </c>
      <c r="S1000" s="130" t="str">
        <f t="shared" si="177"/>
        <v/>
      </c>
      <c r="T1000" s="130" t="str">
        <f t="shared" si="178"/>
        <v/>
      </c>
      <c r="X1000" s="134"/>
      <c r="Z1000" s="149"/>
      <c r="AA1000" s="149"/>
      <c r="AE1000" s="151"/>
      <c r="AF1000" s="150"/>
      <c r="AK1000" s="134">
        <v>431</v>
      </c>
      <c r="AL1000" s="130">
        <f t="shared" si="179"/>
        <v>-2.2759999999999998</v>
      </c>
      <c r="AM1000" s="149">
        <f t="shared" si="180"/>
        <v>2.9926032260731296E-2</v>
      </c>
      <c r="AN1000" s="149">
        <f t="shared" si="181"/>
        <v>1.1423004807174258E-2</v>
      </c>
      <c r="AO1000" s="130">
        <f t="shared" si="186"/>
        <v>2.9926032260731296E-2</v>
      </c>
      <c r="AP1000" s="130" t="str">
        <f t="shared" si="187"/>
        <v/>
      </c>
      <c r="AQ1000" s="130" t="str">
        <f t="shared" si="182"/>
        <v/>
      </c>
      <c r="AR1000" s="150">
        <f t="shared" si="183"/>
        <v>0</v>
      </c>
      <c r="AS1000" s="150" t="str">
        <f t="shared" si="184"/>
        <v/>
      </c>
      <c r="AT1000" s="150" t="str">
        <f t="shared" si="185"/>
        <v/>
      </c>
      <c r="AU1000" s="150"/>
      <c r="AV1000" s="150"/>
      <c r="AW1000" s="150"/>
      <c r="AX1000" s="150"/>
      <c r="AY1000" s="150"/>
      <c r="AZ1000" s="150"/>
      <c r="BA1000" s="150"/>
      <c r="BB1000" s="131"/>
      <c r="BC1000" s="132"/>
      <c r="BD1000" s="131"/>
      <c r="BE1000" s="153"/>
      <c r="BF1000" s="154"/>
      <c r="BG1000" s="155"/>
      <c r="BH1000" s="155"/>
      <c r="BI1000" s="156"/>
      <c r="BJ1000" s="156"/>
      <c r="BK1000" s="133"/>
      <c r="BM1000" s="134">
        <v>408</v>
      </c>
      <c r="BN1000" s="157">
        <f t="shared" si="189"/>
        <v>2.6048000000000089</v>
      </c>
      <c r="BO1000" s="158">
        <f t="shared" si="190"/>
        <v>0.91900098599877733</v>
      </c>
      <c r="BP1000" s="159">
        <f t="shared" si="191"/>
        <v>5.0751353312838976E-4</v>
      </c>
      <c r="BQ1000" s="160" t="str">
        <f t="shared" si="192"/>
        <v/>
      </c>
      <c r="BR1000" s="160" t="str">
        <f t="shared" si="188"/>
        <v/>
      </c>
    </row>
    <row r="1001" spans="11:70" ht="20.100000000000001" customHeight="1" x14ac:dyDescent="0.25">
      <c r="K1001" s="134">
        <v>432</v>
      </c>
      <c r="L1001" s="130">
        <f t="shared" si="170"/>
        <v>-215.48293081722926</v>
      </c>
      <c r="M1001" s="149">
        <f t="shared" si="171"/>
        <v>3.1841603903540227E-4</v>
      </c>
      <c r="N1001" s="149">
        <f t="shared" si="172"/>
        <v>1.1543255165354401E-2</v>
      </c>
      <c r="O1001" s="130">
        <f t="shared" si="173"/>
        <v>3.1841603903540227E-4</v>
      </c>
      <c r="P1001" s="130" t="str">
        <f t="shared" si="174"/>
        <v/>
      </c>
      <c r="Q1001" s="130" t="str">
        <f t="shared" si="175"/>
        <v/>
      </c>
      <c r="R1001" s="130">
        <f t="shared" si="176"/>
        <v>1.0444616916487407E-12</v>
      </c>
      <c r="S1001" s="130" t="str">
        <f t="shared" si="177"/>
        <v/>
      </c>
      <c r="T1001" s="130" t="str">
        <f t="shared" si="178"/>
        <v/>
      </c>
      <c r="X1001" s="134"/>
      <c r="Z1001" s="149"/>
      <c r="AA1001" s="149"/>
      <c r="AE1001" s="151"/>
      <c r="AF1001" s="150"/>
      <c r="AK1001" s="134">
        <v>432</v>
      </c>
      <c r="AL1001" s="130">
        <f t="shared" si="179"/>
        <v>-2.2720000000000002</v>
      </c>
      <c r="AM1001" s="149">
        <f t="shared" si="180"/>
        <v>3.0199481210634573E-2</v>
      </c>
      <c r="AN1001" s="149">
        <f t="shared" si="181"/>
        <v>1.1543255165354401E-2</v>
      </c>
      <c r="AO1001" s="130">
        <f t="shared" si="186"/>
        <v>3.0199481210634573E-2</v>
      </c>
      <c r="AP1001" s="130" t="str">
        <f t="shared" si="187"/>
        <v/>
      </c>
      <c r="AQ1001" s="130" t="str">
        <f t="shared" si="182"/>
        <v/>
      </c>
      <c r="AR1001" s="150">
        <f t="shared" si="183"/>
        <v>0</v>
      </c>
      <c r="AS1001" s="150" t="str">
        <f t="shared" si="184"/>
        <v/>
      </c>
      <c r="AT1001" s="150" t="str">
        <f t="shared" si="185"/>
        <v/>
      </c>
      <c r="AU1001" s="150"/>
      <c r="AV1001" s="150"/>
      <c r="AW1001" s="150"/>
      <c r="AX1001" s="150"/>
      <c r="AY1001" s="150"/>
      <c r="AZ1001" s="150"/>
      <c r="BA1001" s="150"/>
      <c r="BB1001" s="131"/>
      <c r="BC1001" s="132"/>
      <c r="BD1001" s="131"/>
      <c r="BE1001" s="153"/>
      <c r="BF1001" s="154"/>
      <c r="BG1001" s="155"/>
      <c r="BH1001" s="155"/>
      <c r="BI1001" s="156"/>
      <c r="BJ1001" s="156"/>
      <c r="BK1001" s="133"/>
      <c r="BM1001" s="134">
        <v>409</v>
      </c>
      <c r="BN1001" s="157">
        <f t="shared" si="189"/>
        <v>2.6112000000000091</v>
      </c>
      <c r="BO1001" s="158">
        <f t="shared" si="190"/>
        <v>0.91849347246564894</v>
      </c>
      <c r="BP1001" s="159">
        <f t="shared" si="191"/>
        <v>5.0900143218757243E-4</v>
      </c>
      <c r="BQ1001" s="160" t="str">
        <f t="shared" si="192"/>
        <v/>
      </c>
      <c r="BR1001" s="160" t="str">
        <f t="shared" si="188"/>
        <v/>
      </c>
    </row>
    <row r="1002" spans="11:70" ht="20.100000000000001" customHeight="1" x14ac:dyDescent="0.25">
      <c r="K1002" s="134">
        <v>433</v>
      </c>
      <c r="L1002" s="130">
        <f t="shared" si="170"/>
        <v>-215.10355946015667</v>
      </c>
      <c r="M1002" s="149">
        <f t="shared" si="171"/>
        <v>3.2132042261666589E-4</v>
      </c>
      <c r="N1002" s="149">
        <f t="shared" si="172"/>
        <v>1.1664603338240135E-2</v>
      </c>
      <c r="O1002" s="130">
        <f t="shared" si="173"/>
        <v>3.2132042261666589E-4</v>
      </c>
      <c r="P1002" s="130" t="str">
        <f t="shared" si="174"/>
        <v/>
      </c>
      <c r="Q1002" s="130" t="str">
        <f t="shared" si="175"/>
        <v/>
      </c>
      <c r="R1002" s="130">
        <f t="shared" si="176"/>
        <v>1.0726118961431938E-12</v>
      </c>
      <c r="S1002" s="130" t="str">
        <f t="shared" si="177"/>
        <v/>
      </c>
      <c r="T1002" s="130" t="str">
        <f t="shared" si="178"/>
        <v/>
      </c>
      <c r="X1002" s="134"/>
      <c r="Z1002" s="149"/>
      <c r="AA1002" s="149"/>
      <c r="AE1002" s="151"/>
      <c r="AF1002" s="150"/>
      <c r="AK1002" s="134">
        <v>433</v>
      </c>
      <c r="AL1002" s="130">
        <f t="shared" si="179"/>
        <v>-2.2679999999999998</v>
      </c>
      <c r="AM1002" s="149">
        <f t="shared" si="180"/>
        <v>3.0474941195805429E-2</v>
      </c>
      <c r="AN1002" s="149">
        <f t="shared" si="181"/>
        <v>1.166460333824015E-2</v>
      </c>
      <c r="AO1002" s="130">
        <f t="shared" si="186"/>
        <v>3.0474941195805429E-2</v>
      </c>
      <c r="AP1002" s="130" t="str">
        <f t="shared" si="187"/>
        <v/>
      </c>
      <c r="AQ1002" s="130" t="str">
        <f t="shared" si="182"/>
        <v/>
      </c>
      <c r="AR1002" s="150">
        <f t="shared" si="183"/>
        <v>0</v>
      </c>
      <c r="AS1002" s="150" t="str">
        <f t="shared" si="184"/>
        <v/>
      </c>
      <c r="AT1002" s="150" t="str">
        <f t="shared" si="185"/>
        <v/>
      </c>
      <c r="AU1002" s="150"/>
      <c r="AV1002" s="150"/>
      <c r="AW1002" s="150"/>
      <c r="AX1002" s="150"/>
      <c r="AY1002" s="150"/>
      <c r="AZ1002" s="150"/>
      <c r="BA1002" s="150"/>
      <c r="BB1002" s="131"/>
      <c r="BC1002" s="132"/>
      <c r="BD1002" s="131"/>
      <c r="BE1002" s="153"/>
      <c r="BF1002" s="154"/>
      <c r="BG1002" s="155"/>
      <c r="BH1002" s="155"/>
      <c r="BI1002" s="156"/>
      <c r="BJ1002" s="156"/>
      <c r="BK1002" s="133"/>
      <c r="BM1002" s="134">
        <v>410</v>
      </c>
      <c r="BN1002" s="157">
        <f t="shared" si="189"/>
        <v>2.6176000000000093</v>
      </c>
      <c r="BO1002" s="158">
        <f t="shared" si="190"/>
        <v>0.91798447103346137</v>
      </c>
      <c r="BP1002" s="159">
        <f t="shared" si="191"/>
        <v>5.1048604545389509E-4</v>
      </c>
      <c r="BQ1002" s="160" t="str">
        <f t="shared" si="192"/>
        <v/>
      </c>
      <c r="BR1002" s="160" t="str">
        <f t="shared" si="188"/>
        <v/>
      </c>
    </row>
    <row r="1003" spans="11:70" ht="20.100000000000001" customHeight="1" x14ac:dyDescent="0.25">
      <c r="K1003" s="134">
        <v>434</v>
      </c>
      <c r="L1003" s="130">
        <f t="shared" si="170"/>
        <v>-214.72418810308409</v>
      </c>
      <c r="M1003" s="149">
        <f t="shared" si="171"/>
        <v>3.2424611011276779E-4</v>
      </c>
      <c r="N1003" s="149">
        <f t="shared" si="172"/>
        <v>1.1787057388953028E-2</v>
      </c>
      <c r="O1003" s="130">
        <f t="shared" si="173"/>
        <v>3.2424611011276779E-4</v>
      </c>
      <c r="P1003" s="130" t="str">
        <f t="shared" si="174"/>
        <v/>
      </c>
      <c r="Q1003" s="130" t="str">
        <f t="shared" si="175"/>
        <v/>
      </c>
      <c r="R1003" s="130">
        <f t="shared" si="176"/>
        <v>1.1015031773339514E-12</v>
      </c>
      <c r="S1003" s="130" t="str">
        <f t="shared" si="177"/>
        <v/>
      </c>
      <c r="T1003" s="130" t="str">
        <f t="shared" si="178"/>
        <v/>
      </c>
      <c r="X1003" s="134"/>
      <c r="Z1003" s="149"/>
      <c r="AA1003" s="149"/>
      <c r="AE1003" s="151"/>
      <c r="AF1003" s="150"/>
      <c r="AK1003" s="134">
        <v>434</v>
      </c>
      <c r="AL1003" s="130">
        <f t="shared" si="179"/>
        <v>-2.2640000000000002</v>
      </c>
      <c r="AM1003" s="149">
        <f t="shared" si="180"/>
        <v>3.0752421704747027E-2</v>
      </c>
      <c r="AN1003" s="149">
        <f t="shared" si="181"/>
        <v>1.1787057388953028E-2</v>
      </c>
      <c r="AO1003" s="130">
        <f t="shared" si="186"/>
        <v>3.0752421704747027E-2</v>
      </c>
      <c r="AP1003" s="130" t="str">
        <f t="shared" si="187"/>
        <v/>
      </c>
      <c r="AQ1003" s="130" t="str">
        <f t="shared" si="182"/>
        <v/>
      </c>
      <c r="AR1003" s="150">
        <f t="shared" si="183"/>
        <v>0</v>
      </c>
      <c r="AS1003" s="150" t="str">
        <f t="shared" si="184"/>
        <v/>
      </c>
      <c r="AT1003" s="150" t="str">
        <f t="shared" si="185"/>
        <v/>
      </c>
      <c r="AU1003" s="150"/>
      <c r="AV1003" s="150"/>
      <c r="AW1003" s="150"/>
      <c r="AX1003" s="150"/>
      <c r="AY1003" s="150"/>
      <c r="AZ1003" s="150"/>
      <c r="BA1003" s="150"/>
      <c r="BB1003" s="131"/>
      <c r="BC1003" s="132"/>
      <c r="BD1003" s="131"/>
      <c r="BE1003" s="153"/>
      <c r="BF1003" s="154"/>
      <c r="BG1003" s="155"/>
      <c r="BH1003" s="155"/>
      <c r="BI1003" s="156"/>
      <c r="BJ1003" s="156"/>
      <c r="BK1003" s="133"/>
      <c r="BM1003" s="134">
        <v>411</v>
      </c>
      <c r="BN1003" s="157">
        <f t="shared" si="189"/>
        <v>2.6240000000000094</v>
      </c>
      <c r="BO1003" s="158">
        <f t="shared" si="190"/>
        <v>0.91747398498800747</v>
      </c>
      <c r="BP1003" s="159">
        <f t="shared" si="191"/>
        <v>5.1196735621028555E-4</v>
      </c>
      <c r="BQ1003" s="160" t="str">
        <f t="shared" si="192"/>
        <v/>
      </c>
      <c r="BR1003" s="160" t="str">
        <f t="shared" si="188"/>
        <v/>
      </c>
    </row>
    <row r="1004" spans="11:70" ht="20.100000000000001" customHeight="1" x14ac:dyDescent="0.25">
      <c r="K1004" s="134">
        <v>435</v>
      </c>
      <c r="L1004" s="130">
        <f t="shared" si="170"/>
        <v>-214.3448167460115</v>
      </c>
      <c r="M1004" s="149">
        <f t="shared" si="171"/>
        <v>3.2719320145269441E-4</v>
      </c>
      <c r="N1004" s="149">
        <f t="shared" si="172"/>
        <v>1.1910625418547057E-2</v>
      </c>
      <c r="O1004" s="130">
        <f t="shared" si="173"/>
        <v>3.2719320145269441E-4</v>
      </c>
      <c r="P1004" s="130" t="str">
        <f t="shared" si="174"/>
        <v/>
      </c>
      <c r="Q1004" s="130" t="str">
        <f t="shared" si="175"/>
        <v/>
      </c>
      <c r="R1004" s="130">
        <f t="shared" si="176"/>
        <v>1.1311545594886129E-12</v>
      </c>
      <c r="S1004" s="130" t="str">
        <f t="shared" si="177"/>
        <v/>
      </c>
      <c r="T1004" s="130" t="str">
        <f t="shared" si="178"/>
        <v/>
      </c>
      <c r="X1004" s="134"/>
      <c r="Z1004" s="149"/>
      <c r="AA1004" s="149"/>
      <c r="AE1004" s="151"/>
      <c r="AF1004" s="150"/>
      <c r="AK1004" s="134">
        <v>435</v>
      </c>
      <c r="AL1004" s="130">
        <f t="shared" si="179"/>
        <v>-2.2599999999999998</v>
      </c>
      <c r="AM1004" s="149">
        <f t="shared" si="180"/>
        <v>3.103193221500827E-2</v>
      </c>
      <c r="AN1004" s="149">
        <f t="shared" si="181"/>
        <v>1.1910625418547064E-2</v>
      </c>
      <c r="AO1004" s="130">
        <f t="shared" si="186"/>
        <v>3.103193221500827E-2</v>
      </c>
      <c r="AP1004" s="130" t="str">
        <f t="shared" si="187"/>
        <v/>
      </c>
      <c r="AQ1004" s="130" t="str">
        <f t="shared" si="182"/>
        <v/>
      </c>
      <c r="AR1004" s="150">
        <f t="shared" si="183"/>
        <v>0</v>
      </c>
      <c r="AS1004" s="150" t="str">
        <f t="shared" si="184"/>
        <v/>
      </c>
      <c r="AT1004" s="150" t="str">
        <f t="shared" si="185"/>
        <v/>
      </c>
      <c r="AU1004" s="150"/>
      <c r="AV1004" s="150"/>
      <c r="AW1004" s="150"/>
      <c r="AX1004" s="150"/>
      <c r="AY1004" s="150"/>
      <c r="AZ1004" s="150"/>
      <c r="BA1004" s="150"/>
      <c r="BB1004" s="131"/>
      <c r="BC1004" s="132"/>
      <c r="BD1004" s="131"/>
      <c r="BE1004" s="153"/>
      <c r="BF1004" s="154"/>
      <c r="BG1004" s="155"/>
      <c r="BH1004" s="155"/>
      <c r="BI1004" s="156"/>
      <c r="BJ1004" s="156"/>
      <c r="BK1004" s="133"/>
      <c r="BM1004" s="134">
        <v>412</v>
      </c>
      <c r="BN1004" s="157">
        <f t="shared" si="189"/>
        <v>2.6304000000000096</v>
      </c>
      <c r="BO1004" s="158">
        <f t="shared" si="190"/>
        <v>0.91696201763179719</v>
      </c>
      <c r="BP1004" s="159">
        <f t="shared" si="191"/>
        <v>5.1344534789099505E-4</v>
      </c>
      <c r="BQ1004" s="160" t="str">
        <f t="shared" si="192"/>
        <v/>
      </c>
      <c r="BR1004" s="160" t="str">
        <f t="shared" si="188"/>
        <v/>
      </c>
    </row>
    <row r="1005" spans="11:70" ht="20.100000000000001" customHeight="1" x14ac:dyDescent="0.25">
      <c r="K1005" s="134">
        <v>436</v>
      </c>
      <c r="L1005" s="130">
        <f t="shared" si="170"/>
        <v>-213.96544538893892</v>
      </c>
      <c r="M1005" s="149">
        <f t="shared" si="171"/>
        <v>3.301617964424544E-4</v>
      </c>
      <c r="N1005" s="149">
        <f t="shared" si="172"/>
        <v>1.2035315565963246E-2</v>
      </c>
      <c r="O1005" s="130">
        <f t="shared" si="173"/>
        <v>3.301617964424544E-4</v>
      </c>
      <c r="P1005" s="130" t="str">
        <f t="shared" si="174"/>
        <v/>
      </c>
      <c r="Q1005" s="130" t="str">
        <f t="shared" si="175"/>
        <v/>
      </c>
      <c r="R1005" s="130">
        <f t="shared" si="176"/>
        <v>1.1615855421700232E-12</v>
      </c>
      <c r="S1005" s="130" t="str">
        <f t="shared" si="177"/>
        <v/>
      </c>
      <c r="T1005" s="130" t="str">
        <f t="shared" si="178"/>
        <v/>
      </c>
      <c r="X1005" s="134"/>
      <c r="Z1005" s="149"/>
      <c r="AA1005" s="149"/>
      <c r="AE1005" s="151"/>
      <c r="AF1005" s="150"/>
      <c r="AK1005" s="134">
        <v>436</v>
      </c>
      <c r="AL1005" s="130">
        <f t="shared" si="179"/>
        <v>-2.2560000000000002</v>
      </c>
      <c r="AM1005" s="149">
        <f t="shared" si="180"/>
        <v>3.1313482192474262E-2</v>
      </c>
      <c r="AN1005" s="149">
        <f t="shared" si="181"/>
        <v>1.2035315565963246E-2</v>
      </c>
      <c r="AO1005" s="130">
        <f t="shared" si="186"/>
        <v>3.1313482192474262E-2</v>
      </c>
      <c r="AP1005" s="130" t="str">
        <f t="shared" si="187"/>
        <v/>
      </c>
      <c r="AQ1005" s="130" t="str">
        <f t="shared" si="182"/>
        <v/>
      </c>
      <c r="AR1005" s="150">
        <f t="shared" si="183"/>
        <v>0</v>
      </c>
      <c r="AS1005" s="150" t="str">
        <f t="shared" si="184"/>
        <v/>
      </c>
      <c r="AT1005" s="150" t="str">
        <f t="shared" si="185"/>
        <v/>
      </c>
      <c r="AU1005" s="150"/>
      <c r="AV1005" s="150"/>
      <c r="AW1005" s="150"/>
      <c r="AX1005" s="150"/>
      <c r="AY1005" s="150"/>
      <c r="AZ1005" s="150"/>
      <c r="BA1005" s="150"/>
      <c r="BB1005" s="131"/>
      <c r="BC1005" s="132"/>
      <c r="BD1005" s="131"/>
      <c r="BE1005" s="153"/>
      <c r="BF1005" s="154"/>
      <c r="BG1005" s="155"/>
      <c r="BH1005" s="155"/>
      <c r="BI1005" s="156"/>
      <c r="BJ1005" s="156"/>
      <c r="BK1005" s="133"/>
      <c r="BM1005" s="134">
        <v>413</v>
      </c>
      <c r="BN1005" s="157">
        <f t="shared" si="189"/>
        <v>2.6368000000000098</v>
      </c>
      <c r="BO1005" s="158">
        <f t="shared" si="190"/>
        <v>0.91644857228390619</v>
      </c>
      <c r="BP1005" s="159">
        <f t="shared" si="191"/>
        <v>5.1492000408015492E-4</v>
      </c>
      <c r="BQ1005" s="160" t="str">
        <f t="shared" si="192"/>
        <v/>
      </c>
      <c r="BR1005" s="160" t="str">
        <f t="shared" si="188"/>
        <v/>
      </c>
    </row>
    <row r="1006" spans="11:70" ht="20.100000000000001" customHeight="1" x14ac:dyDescent="0.25">
      <c r="K1006" s="134">
        <v>437</v>
      </c>
      <c r="L1006" s="130">
        <f t="shared" si="170"/>
        <v>-213.58607403186633</v>
      </c>
      <c r="M1006" s="149">
        <f t="shared" si="171"/>
        <v>3.331519947575442E-4</v>
      </c>
      <c r="N1006" s="149">
        <f t="shared" si="172"/>
        <v>1.216113600798171E-2</v>
      </c>
      <c r="O1006" s="130">
        <f t="shared" si="173"/>
        <v>3.331519947575442E-4</v>
      </c>
      <c r="P1006" s="130" t="str">
        <f t="shared" si="174"/>
        <v/>
      </c>
      <c r="Q1006" s="130" t="str">
        <f t="shared" si="175"/>
        <v/>
      </c>
      <c r="R1006" s="130">
        <f t="shared" si="176"/>
        <v>1.192816111765985E-12</v>
      </c>
      <c r="S1006" s="130" t="str">
        <f t="shared" si="177"/>
        <v/>
      </c>
      <c r="T1006" s="130" t="str">
        <f t="shared" si="178"/>
        <v/>
      </c>
      <c r="X1006" s="134"/>
      <c r="Z1006" s="149"/>
      <c r="AA1006" s="149"/>
      <c r="AE1006" s="151"/>
      <c r="AF1006" s="150"/>
      <c r="AK1006" s="134">
        <v>437</v>
      </c>
      <c r="AL1006" s="130">
        <f t="shared" si="179"/>
        <v>-2.2519999999999998</v>
      </c>
      <c r="AM1006" s="149">
        <f t="shared" si="180"/>
        <v>3.1597081090652235E-2</v>
      </c>
      <c r="AN1006" s="149">
        <f t="shared" si="181"/>
        <v>1.2161136007981722E-2</v>
      </c>
      <c r="AO1006" s="130">
        <f t="shared" si="186"/>
        <v>3.1597081090652235E-2</v>
      </c>
      <c r="AP1006" s="130" t="str">
        <f t="shared" si="187"/>
        <v/>
      </c>
      <c r="AQ1006" s="130" t="str">
        <f t="shared" si="182"/>
        <v/>
      </c>
      <c r="AR1006" s="150">
        <f t="shared" si="183"/>
        <v>0</v>
      </c>
      <c r="AS1006" s="150" t="str">
        <f t="shared" si="184"/>
        <v/>
      </c>
      <c r="AT1006" s="150" t="str">
        <f t="shared" si="185"/>
        <v/>
      </c>
      <c r="AU1006" s="150"/>
      <c r="AV1006" s="150"/>
      <c r="AW1006" s="150"/>
      <c r="AX1006" s="150"/>
      <c r="AY1006" s="150"/>
      <c r="AZ1006" s="150"/>
      <c r="BA1006" s="150"/>
      <c r="BB1006" s="131"/>
      <c r="BC1006" s="132"/>
      <c r="BD1006" s="131"/>
      <c r="BE1006" s="153"/>
      <c r="BF1006" s="154"/>
      <c r="BG1006" s="155"/>
      <c r="BH1006" s="155"/>
      <c r="BI1006" s="156"/>
      <c r="BJ1006" s="156"/>
      <c r="BK1006" s="133"/>
      <c r="BM1006" s="134">
        <v>414</v>
      </c>
      <c r="BN1006" s="157">
        <f t="shared" si="189"/>
        <v>2.64320000000001</v>
      </c>
      <c r="BO1006" s="158">
        <f t="shared" si="190"/>
        <v>0.91593365227982604</v>
      </c>
      <c r="BP1006" s="159">
        <f t="shared" si="191"/>
        <v>5.1639130851255377E-4</v>
      </c>
      <c r="BQ1006" s="160" t="str">
        <f t="shared" si="192"/>
        <v/>
      </c>
      <c r="BR1006" s="160" t="str">
        <f t="shared" si="188"/>
        <v/>
      </c>
    </row>
    <row r="1007" spans="11:70" ht="20.100000000000001" customHeight="1" x14ac:dyDescent="0.25">
      <c r="K1007" s="134">
        <v>438</v>
      </c>
      <c r="L1007" s="130">
        <f t="shared" si="170"/>
        <v>-213.20670267479375</v>
      </c>
      <c r="M1007" s="149">
        <f t="shared" si="171"/>
        <v>3.3616389593535677E-4</v>
      </c>
      <c r="N1007" s="149">
        <f t="shared" si="172"/>
        <v>1.2288094959170577E-2</v>
      </c>
      <c r="O1007" s="130">
        <f t="shared" si="173"/>
        <v>3.3616389593535677E-4</v>
      </c>
      <c r="P1007" s="130" t="str">
        <f t="shared" si="174"/>
        <v/>
      </c>
      <c r="Q1007" s="130" t="str">
        <f t="shared" si="175"/>
        <v/>
      </c>
      <c r="R1007" s="130">
        <f t="shared" si="176"/>
        <v>1.2248667532898441E-12</v>
      </c>
      <c r="S1007" s="130" t="str">
        <f t="shared" si="177"/>
        <v/>
      </c>
      <c r="T1007" s="130" t="str">
        <f t="shared" si="178"/>
        <v/>
      </c>
      <c r="X1007" s="134"/>
      <c r="Z1007" s="149"/>
      <c r="AA1007" s="149"/>
      <c r="AE1007" s="151"/>
      <c r="AF1007" s="150"/>
      <c r="AK1007" s="134">
        <v>438</v>
      </c>
      <c r="AL1007" s="130">
        <f t="shared" si="179"/>
        <v>-2.2480000000000002</v>
      </c>
      <c r="AM1007" s="149">
        <f t="shared" si="180"/>
        <v>3.1882738349951027E-2</v>
      </c>
      <c r="AN1007" s="149">
        <f t="shared" si="181"/>
        <v>1.2288094959170577E-2</v>
      </c>
      <c r="AO1007" s="130">
        <f t="shared" si="186"/>
        <v>3.1882738349951027E-2</v>
      </c>
      <c r="AP1007" s="130" t="str">
        <f t="shared" si="187"/>
        <v/>
      </c>
      <c r="AQ1007" s="130" t="str">
        <f t="shared" si="182"/>
        <v/>
      </c>
      <c r="AR1007" s="150">
        <f t="shared" si="183"/>
        <v>0</v>
      </c>
      <c r="AS1007" s="150" t="str">
        <f t="shared" si="184"/>
        <v/>
      </c>
      <c r="AT1007" s="150" t="str">
        <f t="shared" si="185"/>
        <v/>
      </c>
      <c r="AU1007" s="150"/>
      <c r="AV1007" s="150"/>
      <c r="AW1007" s="150"/>
      <c r="AX1007" s="150"/>
      <c r="AY1007" s="150"/>
      <c r="AZ1007" s="150"/>
      <c r="BA1007" s="150"/>
      <c r="BB1007" s="131"/>
      <c r="BC1007" s="132"/>
      <c r="BD1007" s="131"/>
      <c r="BE1007" s="153"/>
      <c r="BF1007" s="154"/>
      <c r="BG1007" s="155"/>
      <c r="BH1007" s="155"/>
      <c r="BI1007" s="156"/>
      <c r="BJ1007" s="156"/>
      <c r="BK1007" s="133"/>
      <c r="BM1007" s="134">
        <v>415</v>
      </c>
      <c r="BN1007" s="157">
        <f t="shared" si="189"/>
        <v>2.6496000000000102</v>
      </c>
      <c r="BO1007" s="158">
        <f t="shared" si="190"/>
        <v>0.91541726097131348</v>
      </c>
      <c r="BP1007" s="159">
        <f t="shared" si="191"/>
        <v>5.1785924507208314E-4</v>
      </c>
      <c r="BQ1007" s="160" t="str">
        <f t="shared" si="192"/>
        <v/>
      </c>
      <c r="BR1007" s="160" t="str">
        <f t="shared" si="188"/>
        <v/>
      </c>
    </row>
    <row r="1008" spans="11:70" ht="20.100000000000001" customHeight="1" x14ac:dyDescent="0.25">
      <c r="K1008" s="134">
        <v>439</v>
      </c>
      <c r="L1008" s="130">
        <f t="shared" si="170"/>
        <v>-212.82733131772116</v>
      </c>
      <c r="M1008" s="149">
        <f t="shared" si="171"/>
        <v>3.3919759936753072E-4</v>
      </c>
      <c r="N1008" s="149">
        <f t="shared" si="172"/>
        <v>1.2416200671832243E-2</v>
      </c>
      <c r="O1008" s="130">
        <f t="shared" si="173"/>
        <v>3.3919759936753072E-4</v>
      </c>
      <c r="P1008" s="130" t="str">
        <f t="shared" si="174"/>
        <v/>
      </c>
      <c r="Q1008" s="130" t="str">
        <f t="shared" si="175"/>
        <v/>
      </c>
      <c r="R1008" s="130">
        <f t="shared" si="176"/>
        <v>1.2577584624579329E-12</v>
      </c>
      <c r="S1008" s="130" t="str">
        <f t="shared" si="177"/>
        <v/>
      </c>
      <c r="T1008" s="130" t="str">
        <f t="shared" si="178"/>
        <v/>
      </c>
      <c r="X1008" s="134"/>
      <c r="Z1008" s="149"/>
      <c r="AA1008" s="149"/>
      <c r="AE1008" s="151"/>
      <c r="AF1008" s="150"/>
      <c r="AK1008" s="134">
        <v>439</v>
      </c>
      <c r="AL1008" s="130">
        <f t="shared" si="179"/>
        <v>-2.2439999999999998</v>
      </c>
      <c r="AM1008" s="149">
        <f t="shared" si="180"/>
        <v>3.2170463396955971E-2</v>
      </c>
      <c r="AN1008" s="149">
        <f t="shared" si="181"/>
        <v>1.241620067183225E-2</v>
      </c>
      <c r="AO1008" s="130">
        <f t="shared" si="186"/>
        <v>3.2170463396955971E-2</v>
      </c>
      <c r="AP1008" s="130" t="str">
        <f t="shared" si="187"/>
        <v/>
      </c>
      <c r="AQ1008" s="130" t="str">
        <f t="shared" si="182"/>
        <v/>
      </c>
      <c r="AR1008" s="150">
        <f t="shared" si="183"/>
        <v>0</v>
      </c>
      <c r="AS1008" s="150" t="str">
        <f t="shared" si="184"/>
        <v/>
      </c>
      <c r="AT1008" s="150" t="str">
        <f t="shared" si="185"/>
        <v/>
      </c>
      <c r="AU1008" s="150"/>
      <c r="AV1008" s="150"/>
      <c r="AW1008" s="150"/>
      <c r="AX1008" s="150"/>
      <c r="AY1008" s="150"/>
      <c r="AZ1008" s="150"/>
      <c r="BA1008" s="150"/>
      <c r="BB1008" s="131"/>
      <c r="BC1008" s="132"/>
      <c r="BD1008" s="131"/>
      <c r="BE1008" s="153"/>
      <c r="BF1008" s="154"/>
      <c r="BG1008" s="155"/>
      <c r="BH1008" s="155"/>
      <c r="BI1008" s="156"/>
      <c r="BJ1008" s="156"/>
      <c r="BK1008" s="133"/>
      <c r="BM1008" s="134">
        <v>416</v>
      </c>
      <c r="BN1008" s="157">
        <f t="shared" si="189"/>
        <v>2.6560000000000104</v>
      </c>
      <c r="BO1008" s="158">
        <f t="shared" si="190"/>
        <v>0.9148994017262414</v>
      </c>
      <c r="BP1008" s="159">
        <f t="shared" si="191"/>
        <v>5.1932379779162652E-4</v>
      </c>
      <c r="BQ1008" s="160" t="str">
        <f t="shared" si="192"/>
        <v/>
      </c>
      <c r="BR1008" s="160" t="str">
        <f t="shared" si="188"/>
        <v/>
      </c>
    </row>
    <row r="1009" spans="11:70" ht="20.100000000000001" customHeight="1" x14ac:dyDescent="0.25">
      <c r="K1009" s="134">
        <v>440</v>
      </c>
      <c r="L1009" s="130">
        <f t="shared" si="170"/>
        <v>-212.44795996064857</v>
      </c>
      <c r="M1009" s="149">
        <f t="shared" si="171"/>
        <v>3.4225320429224376E-4</v>
      </c>
      <c r="N1009" s="149">
        <f t="shared" si="172"/>
        <v>1.2545461435946561E-2</v>
      </c>
      <c r="O1009" s="130">
        <f t="shared" si="173"/>
        <v>3.4225320429224376E-4</v>
      </c>
      <c r="P1009" s="130" t="str">
        <f t="shared" si="174"/>
        <v/>
      </c>
      <c r="Q1009" s="130" t="str">
        <f t="shared" si="175"/>
        <v/>
      </c>
      <c r="R1009" s="130">
        <f t="shared" si="176"/>
        <v>1.2915127580502578E-12</v>
      </c>
      <c r="S1009" s="130" t="str">
        <f t="shared" si="177"/>
        <v/>
      </c>
      <c r="T1009" s="130" t="str">
        <f t="shared" si="178"/>
        <v/>
      </c>
      <c r="X1009" s="134"/>
      <c r="Z1009" s="149"/>
      <c r="AA1009" s="149"/>
      <c r="AE1009" s="151"/>
      <c r="AF1009" s="150"/>
      <c r="AK1009" s="134">
        <v>440</v>
      </c>
      <c r="AL1009" s="130">
        <f t="shared" si="179"/>
        <v>-2.2400000000000002</v>
      </c>
      <c r="AM1009" s="149">
        <f t="shared" si="180"/>
        <v>3.2460265643697445E-2</v>
      </c>
      <c r="AN1009" s="149">
        <f t="shared" si="181"/>
        <v>1.2545461435946561E-2</v>
      </c>
      <c r="AO1009" s="130">
        <f t="shared" si="186"/>
        <v>3.2460265643697445E-2</v>
      </c>
      <c r="AP1009" s="130" t="str">
        <f t="shared" si="187"/>
        <v/>
      </c>
      <c r="AQ1009" s="130" t="str">
        <f t="shared" si="182"/>
        <v/>
      </c>
      <c r="AR1009" s="150">
        <f t="shared" si="183"/>
        <v>0</v>
      </c>
      <c r="AS1009" s="150" t="str">
        <f t="shared" si="184"/>
        <v/>
      </c>
      <c r="AT1009" s="150" t="str">
        <f t="shared" si="185"/>
        <v/>
      </c>
      <c r="AU1009" s="150"/>
      <c r="AV1009" s="150"/>
      <c r="AW1009" s="150"/>
      <c r="AX1009" s="150"/>
      <c r="AY1009" s="150"/>
      <c r="AZ1009" s="150"/>
      <c r="BA1009" s="150"/>
      <c r="BB1009" s="131"/>
      <c r="BC1009" s="132"/>
      <c r="BD1009" s="131"/>
      <c r="BE1009" s="153"/>
      <c r="BF1009" s="154"/>
      <c r="BG1009" s="155"/>
      <c r="BH1009" s="155"/>
      <c r="BI1009" s="156"/>
      <c r="BJ1009" s="156"/>
      <c r="BK1009" s="133"/>
      <c r="BM1009" s="134">
        <v>417</v>
      </c>
      <c r="BN1009" s="157">
        <f t="shared" si="189"/>
        <v>2.6624000000000105</v>
      </c>
      <c r="BO1009" s="158">
        <f t="shared" si="190"/>
        <v>0.91438007792844977</v>
      </c>
      <c r="BP1009" s="159">
        <f t="shared" si="191"/>
        <v>5.2078495085228216E-4</v>
      </c>
      <c r="BQ1009" s="160" t="str">
        <f t="shared" si="192"/>
        <v/>
      </c>
      <c r="BR1009" s="160" t="str">
        <f t="shared" si="188"/>
        <v/>
      </c>
    </row>
    <row r="1010" spans="11:70" ht="20.100000000000001" customHeight="1" x14ac:dyDescent="0.25">
      <c r="K1010" s="134">
        <v>441</v>
      </c>
      <c r="L1010" s="130">
        <f t="shared" si="170"/>
        <v>-212.06858860357599</v>
      </c>
      <c r="M1010" s="149">
        <f t="shared" si="171"/>
        <v>3.4533080978644702E-4</v>
      </c>
      <c r="N1010" s="149">
        <f t="shared" si="172"/>
        <v>1.2675885579111167E-2</v>
      </c>
      <c r="O1010" s="130">
        <f t="shared" si="173"/>
        <v>3.4533080978644702E-4</v>
      </c>
      <c r="P1010" s="130" t="str">
        <f t="shared" si="174"/>
        <v/>
      </c>
      <c r="Q1010" s="130" t="str">
        <f t="shared" si="175"/>
        <v/>
      </c>
      <c r="R1010" s="130">
        <f t="shared" si="176"/>
        <v>1.3261516945608381E-12</v>
      </c>
      <c r="S1010" s="130" t="str">
        <f t="shared" si="177"/>
        <v/>
      </c>
      <c r="T1010" s="130" t="str">
        <f t="shared" si="178"/>
        <v/>
      </c>
      <c r="X1010" s="134"/>
      <c r="Z1010" s="149"/>
      <c r="AA1010" s="149"/>
      <c r="AE1010" s="151"/>
      <c r="AF1010" s="150"/>
      <c r="AK1010" s="134">
        <v>441</v>
      </c>
      <c r="AL1010" s="130">
        <f t="shared" si="179"/>
        <v>-2.2359999999999998</v>
      </c>
      <c r="AM1010" s="149">
        <f t="shared" si="180"/>
        <v>3.2752154486914951E-2</v>
      </c>
      <c r="AN1010" s="149">
        <f t="shared" si="181"/>
        <v>1.2675885579111186E-2</v>
      </c>
      <c r="AO1010" s="130">
        <f t="shared" si="186"/>
        <v>3.2752154486914951E-2</v>
      </c>
      <c r="AP1010" s="130" t="str">
        <f t="shared" si="187"/>
        <v/>
      </c>
      <c r="AQ1010" s="130" t="str">
        <f t="shared" si="182"/>
        <v/>
      </c>
      <c r="AR1010" s="150">
        <f t="shared" si="183"/>
        <v>0</v>
      </c>
      <c r="AS1010" s="150" t="str">
        <f t="shared" si="184"/>
        <v/>
      </c>
      <c r="AT1010" s="150" t="str">
        <f t="shared" si="185"/>
        <v/>
      </c>
      <c r="AU1010" s="150"/>
      <c r="AV1010" s="150"/>
      <c r="AW1010" s="150"/>
      <c r="AX1010" s="150"/>
      <c r="AY1010" s="150"/>
      <c r="AZ1010" s="150"/>
      <c r="BA1010" s="150"/>
      <c r="BB1010" s="131"/>
      <c r="BC1010" s="132"/>
      <c r="BD1010" s="131"/>
      <c r="BE1010" s="153"/>
      <c r="BF1010" s="154"/>
      <c r="BG1010" s="155"/>
      <c r="BH1010" s="155"/>
      <c r="BI1010" s="156"/>
      <c r="BJ1010" s="156"/>
      <c r="BK1010" s="133"/>
      <c r="BM1010" s="134">
        <v>418</v>
      </c>
      <c r="BN1010" s="157">
        <f t="shared" si="189"/>
        <v>2.6688000000000107</v>
      </c>
      <c r="BO1010" s="158">
        <f t="shared" si="190"/>
        <v>0.91385929297759749</v>
      </c>
      <c r="BP1010" s="159">
        <f t="shared" si="191"/>
        <v>5.2224268858314105E-4</v>
      </c>
      <c r="BQ1010" s="160" t="str">
        <f t="shared" si="192"/>
        <v/>
      </c>
      <c r="BR1010" s="160" t="str">
        <f t="shared" si="188"/>
        <v/>
      </c>
    </row>
    <row r="1011" spans="11:70" ht="20.100000000000001" customHeight="1" x14ac:dyDescent="0.25">
      <c r="K1011" s="134">
        <v>442</v>
      </c>
      <c r="L1011" s="130">
        <f t="shared" si="170"/>
        <v>-211.6892172465034</v>
      </c>
      <c r="M1011" s="149">
        <f t="shared" si="171"/>
        <v>3.4843051475804429E-4</v>
      </c>
      <c r="N1011" s="149">
        <f t="shared" si="172"/>
        <v>1.2807481466478867E-2</v>
      </c>
      <c r="O1011" s="130">
        <f t="shared" si="173"/>
        <v>3.4843051475804429E-4</v>
      </c>
      <c r="P1011" s="130" t="str">
        <f t="shared" si="174"/>
        <v/>
      </c>
      <c r="Q1011" s="130" t="str">
        <f t="shared" si="175"/>
        <v/>
      </c>
      <c r="R1011" s="130">
        <f t="shared" si="176"/>
        <v>1.3616978751441654E-12</v>
      </c>
      <c r="S1011" s="130" t="str">
        <f t="shared" si="177"/>
        <v/>
      </c>
      <c r="T1011" s="130" t="str">
        <f t="shared" si="178"/>
        <v/>
      </c>
      <c r="X1011" s="134"/>
      <c r="Z1011" s="149"/>
      <c r="AA1011" s="149"/>
      <c r="AE1011" s="151"/>
      <c r="AF1011" s="150"/>
      <c r="AK1011" s="134">
        <v>442</v>
      </c>
      <c r="AL1011" s="130">
        <f t="shared" si="179"/>
        <v>-2.2320000000000002</v>
      </c>
      <c r="AM1011" s="149">
        <f t="shared" si="180"/>
        <v>3.3046139307314801E-2</v>
      </c>
      <c r="AN1011" s="149">
        <f t="shared" si="181"/>
        <v>1.2807481466478867E-2</v>
      </c>
      <c r="AO1011" s="130">
        <f t="shared" si="186"/>
        <v>3.3046139307314801E-2</v>
      </c>
      <c r="AP1011" s="130" t="str">
        <f t="shared" si="187"/>
        <v/>
      </c>
      <c r="AQ1011" s="130" t="str">
        <f t="shared" si="182"/>
        <v/>
      </c>
      <c r="AR1011" s="150">
        <f t="shared" si="183"/>
        <v>0</v>
      </c>
      <c r="AS1011" s="150" t="str">
        <f t="shared" si="184"/>
        <v/>
      </c>
      <c r="AT1011" s="150" t="str">
        <f t="shared" si="185"/>
        <v/>
      </c>
      <c r="AU1011" s="150"/>
      <c r="AV1011" s="150"/>
      <c r="AW1011" s="150"/>
      <c r="AX1011" s="150"/>
      <c r="AY1011" s="150"/>
      <c r="AZ1011" s="150"/>
      <c r="BA1011" s="150"/>
      <c r="BB1011" s="131"/>
      <c r="BC1011" s="132"/>
      <c r="BD1011" s="131"/>
      <c r="BE1011" s="153"/>
      <c r="BF1011" s="154"/>
      <c r="BG1011" s="155"/>
      <c r="BH1011" s="155"/>
      <c r="BI1011" s="156"/>
      <c r="BJ1011" s="156"/>
      <c r="BK1011" s="133"/>
      <c r="BM1011" s="134">
        <v>419</v>
      </c>
      <c r="BN1011" s="157">
        <f t="shared" si="189"/>
        <v>2.6752000000000109</v>
      </c>
      <c r="BO1011" s="158">
        <f t="shared" si="190"/>
        <v>0.91333705028901435</v>
      </c>
      <c r="BP1011" s="159">
        <f t="shared" si="191"/>
        <v>5.2369699546117587E-4</v>
      </c>
      <c r="BQ1011" s="160" t="str">
        <f t="shared" si="192"/>
        <v/>
      </c>
      <c r="BR1011" s="160" t="str">
        <f t="shared" si="188"/>
        <v/>
      </c>
    </row>
    <row r="1012" spans="11:70" ht="20.100000000000001" customHeight="1" x14ac:dyDescent="0.25">
      <c r="K1012" s="134">
        <v>443</v>
      </c>
      <c r="L1012" s="130">
        <f t="shared" si="170"/>
        <v>-211.30984588943082</v>
      </c>
      <c r="M1012" s="149">
        <f t="shared" si="171"/>
        <v>3.5155241793801312E-4</v>
      </c>
      <c r="N1012" s="149">
        <f t="shared" si="172"/>
        <v>1.2940257500691939E-2</v>
      </c>
      <c r="O1012" s="130">
        <f t="shared" si="173"/>
        <v>3.5155241793801312E-4</v>
      </c>
      <c r="P1012" s="130" t="str">
        <f t="shared" si="174"/>
        <v/>
      </c>
      <c r="Q1012" s="130" t="str">
        <f t="shared" si="175"/>
        <v/>
      </c>
      <c r="R1012" s="130">
        <f t="shared" si="176"/>
        <v>1.398174464864557E-12</v>
      </c>
      <c r="S1012" s="130" t="str">
        <f t="shared" si="177"/>
        <v/>
      </c>
      <c r="T1012" s="130" t="str">
        <f t="shared" si="178"/>
        <v/>
      </c>
      <c r="X1012" s="134"/>
      <c r="Z1012" s="149"/>
      <c r="AA1012" s="149"/>
      <c r="AE1012" s="151"/>
      <c r="AF1012" s="150"/>
      <c r="AK1012" s="134">
        <v>443</v>
      </c>
      <c r="AL1012" s="130">
        <f t="shared" si="179"/>
        <v>-2.2279999999999998</v>
      </c>
      <c r="AM1012" s="149">
        <f t="shared" si="180"/>
        <v>3.3342229468823328E-2</v>
      </c>
      <c r="AN1012" s="149">
        <f t="shared" si="181"/>
        <v>1.2940257500691962E-2</v>
      </c>
      <c r="AO1012" s="130">
        <f t="shared" si="186"/>
        <v>3.3342229468823328E-2</v>
      </c>
      <c r="AP1012" s="130" t="str">
        <f t="shared" si="187"/>
        <v/>
      </c>
      <c r="AQ1012" s="130" t="str">
        <f t="shared" si="182"/>
        <v/>
      </c>
      <c r="AR1012" s="150">
        <f t="shared" si="183"/>
        <v>0</v>
      </c>
      <c r="AS1012" s="150" t="str">
        <f t="shared" si="184"/>
        <v/>
      </c>
      <c r="AT1012" s="150" t="str">
        <f t="shared" si="185"/>
        <v/>
      </c>
      <c r="AU1012" s="150"/>
      <c r="AV1012" s="150"/>
      <c r="AW1012" s="150"/>
      <c r="AX1012" s="150"/>
      <c r="AY1012" s="150"/>
      <c r="AZ1012" s="150"/>
      <c r="BA1012" s="150"/>
      <c r="BB1012" s="131"/>
      <c r="BC1012" s="132"/>
      <c r="BD1012" s="131"/>
      <c r="BE1012" s="153"/>
      <c r="BF1012" s="154"/>
      <c r="BG1012" s="155"/>
      <c r="BH1012" s="155"/>
      <c r="BI1012" s="156"/>
      <c r="BJ1012" s="156"/>
      <c r="BK1012" s="133"/>
      <c r="BM1012" s="134">
        <v>420</v>
      </c>
      <c r="BN1012" s="157">
        <f t="shared" si="189"/>
        <v>2.6816000000000111</v>
      </c>
      <c r="BO1012" s="158">
        <f t="shared" si="190"/>
        <v>0.91281335329355318</v>
      </c>
      <c r="BP1012" s="159">
        <f t="shared" si="191"/>
        <v>5.2514785610879855E-4</v>
      </c>
      <c r="BQ1012" s="160" t="str">
        <f t="shared" si="192"/>
        <v/>
      </c>
      <c r="BR1012" s="160" t="str">
        <f t="shared" si="188"/>
        <v/>
      </c>
    </row>
    <row r="1013" spans="11:70" ht="20.100000000000001" customHeight="1" x14ac:dyDescent="0.25">
      <c r="K1013" s="134">
        <v>444</v>
      </c>
      <c r="L1013" s="130">
        <f t="shared" si="170"/>
        <v>-210.93047453235823</v>
      </c>
      <c r="M1013" s="149">
        <f t="shared" si="171"/>
        <v>3.5469661787246922E-4</v>
      </c>
      <c r="N1013" s="149">
        <f t="shared" si="172"/>
        <v>1.3074222121813604E-2</v>
      </c>
      <c r="O1013" s="130">
        <f t="shared" si="173"/>
        <v>3.5469661787246922E-4</v>
      </c>
      <c r="P1013" s="130" t="str">
        <f t="shared" si="174"/>
        <v/>
      </c>
      <c r="Q1013" s="130" t="str">
        <f t="shared" si="175"/>
        <v/>
      </c>
      <c r="R1013" s="130">
        <f t="shared" si="176"/>
        <v>1.4356052042551756E-12</v>
      </c>
      <c r="S1013" s="130" t="str">
        <f t="shared" si="177"/>
        <v/>
      </c>
      <c r="T1013" s="130" t="str">
        <f t="shared" si="178"/>
        <v/>
      </c>
      <c r="X1013" s="134"/>
      <c r="Z1013" s="149"/>
      <c r="AA1013" s="149"/>
      <c r="AE1013" s="151"/>
      <c r="AF1013" s="150"/>
      <c r="AK1013" s="134">
        <v>444</v>
      </c>
      <c r="AL1013" s="130">
        <f t="shared" si="179"/>
        <v>-2.2240000000000002</v>
      </c>
      <c r="AM1013" s="149">
        <f t="shared" si="180"/>
        <v>3.3640434317833839E-2</v>
      </c>
      <c r="AN1013" s="149">
        <f t="shared" si="181"/>
        <v>1.3074222121813604E-2</v>
      </c>
      <c r="AO1013" s="130">
        <f t="shared" si="186"/>
        <v>3.3640434317833839E-2</v>
      </c>
      <c r="AP1013" s="130" t="str">
        <f t="shared" si="187"/>
        <v/>
      </c>
      <c r="AQ1013" s="130" t="str">
        <f t="shared" si="182"/>
        <v/>
      </c>
      <c r="AR1013" s="150">
        <f t="shared" si="183"/>
        <v>0</v>
      </c>
      <c r="AS1013" s="150" t="str">
        <f t="shared" si="184"/>
        <v/>
      </c>
      <c r="AT1013" s="150" t="str">
        <f t="shared" si="185"/>
        <v/>
      </c>
      <c r="AU1013" s="150"/>
      <c r="AV1013" s="150"/>
      <c r="AW1013" s="150"/>
      <c r="AX1013" s="150"/>
      <c r="AY1013" s="150"/>
      <c r="AZ1013" s="150"/>
      <c r="BA1013" s="150"/>
      <c r="BB1013" s="131"/>
      <c r="BC1013" s="132"/>
      <c r="BD1013" s="131"/>
      <c r="BE1013" s="153"/>
      <c r="BF1013" s="154"/>
      <c r="BG1013" s="155"/>
      <c r="BH1013" s="155"/>
      <c r="BI1013" s="156"/>
      <c r="BJ1013" s="156"/>
      <c r="BK1013" s="133"/>
      <c r="BM1013" s="134">
        <v>421</v>
      </c>
      <c r="BN1013" s="157">
        <f t="shared" si="189"/>
        <v>2.6880000000000113</v>
      </c>
      <c r="BO1013" s="158">
        <f t="shared" si="190"/>
        <v>0.91228820543744438</v>
      </c>
      <c r="BP1013" s="159">
        <f t="shared" si="191"/>
        <v>5.2659525529663576E-4</v>
      </c>
      <c r="BQ1013" s="160" t="str">
        <f t="shared" si="192"/>
        <v/>
      </c>
      <c r="BR1013" s="160" t="str">
        <f t="shared" si="188"/>
        <v/>
      </c>
    </row>
    <row r="1014" spans="11:70" ht="20.100000000000001" customHeight="1" x14ac:dyDescent="0.25">
      <c r="K1014" s="134">
        <v>445</v>
      </c>
      <c r="L1014" s="130">
        <f t="shared" si="170"/>
        <v>-210.55110317528562</v>
      </c>
      <c r="M1014" s="149">
        <f t="shared" si="171"/>
        <v>3.5786321291467643E-4</v>
      </c>
      <c r="N1014" s="149">
        <f t="shared" si="172"/>
        <v>1.3209383807256293E-2</v>
      </c>
      <c r="O1014" s="130">
        <f t="shared" si="173"/>
        <v>3.5786321291467643E-4</v>
      </c>
      <c r="P1014" s="130" t="str">
        <f t="shared" si="174"/>
        <v/>
      </c>
      <c r="Q1014" s="130" t="str">
        <f t="shared" si="175"/>
        <v/>
      </c>
      <c r="R1014" s="130">
        <f t="shared" si="176"/>
        <v>1.474014423193708E-12</v>
      </c>
      <c r="S1014" s="130" t="str">
        <f t="shared" si="177"/>
        <v/>
      </c>
      <c r="T1014" s="130" t="str">
        <f t="shared" si="178"/>
        <v/>
      </c>
      <c r="X1014" s="134"/>
      <c r="Z1014" s="149"/>
      <c r="AA1014" s="149"/>
      <c r="AE1014" s="151"/>
      <c r="AF1014" s="150"/>
      <c r="AK1014" s="134">
        <v>445</v>
      </c>
      <c r="AL1014" s="130">
        <f t="shared" si="179"/>
        <v>-2.2199999999999998</v>
      </c>
      <c r="AM1014" s="149">
        <f t="shared" si="180"/>
        <v>3.3940763182449214E-2</v>
      </c>
      <c r="AN1014" s="149">
        <f t="shared" si="181"/>
        <v>1.3209383807256293E-2</v>
      </c>
      <c r="AO1014" s="130">
        <f t="shared" si="186"/>
        <v>3.3940763182449214E-2</v>
      </c>
      <c r="AP1014" s="130" t="str">
        <f t="shared" si="187"/>
        <v/>
      </c>
      <c r="AQ1014" s="130" t="str">
        <f t="shared" si="182"/>
        <v/>
      </c>
      <c r="AR1014" s="150">
        <f t="shared" si="183"/>
        <v>0</v>
      </c>
      <c r="AS1014" s="150" t="str">
        <f t="shared" si="184"/>
        <v/>
      </c>
      <c r="AT1014" s="150" t="str">
        <f t="shared" si="185"/>
        <v/>
      </c>
      <c r="AU1014" s="150"/>
      <c r="AV1014" s="150"/>
      <c r="AW1014" s="150"/>
      <c r="AX1014" s="150"/>
      <c r="AY1014" s="150"/>
      <c r="AZ1014" s="150"/>
      <c r="BA1014" s="150"/>
      <c r="BB1014" s="131"/>
      <c r="BC1014" s="132"/>
      <c r="BD1014" s="131"/>
      <c r="BE1014" s="153"/>
      <c r="BF1014" s="154"/>
      <c r="BG1014" s="155"/>
      <c r="BH1014" s="155"/>
      <c r="BI1014" s="156"/>
      <c r="BJ1014" s="156"/>
      <c r="BK1014" s="133"/>
      <c r="BM1014" s="134">
        <v>422</v>
      </c>
      <c r="BN1014" s="157">
        <f t="shared" si="189"/>
        <v>2.6944000000000115</v>
      </c>
      <c r="BO1014" s="158">
        <f t="shared" si="190"/>
        <v>0.91176161018214774</v>
      </c>
      <c r="BP1014" s="159">
        <f t="shared" si="191"/>
        <v>5.280391779393101E-4</v>
      </c>
      <c r="BQ1014" s="160" t="str">
        <f t="shared" si="192"/>
        <v/>
      </c>
      <c r="BR1014" s="160" t="str">
        <f t="shared" si="188"/>
        <v/>
      </c>
    </row>
    <row r="1015" spans="11:70" ht="20.100000000000001" customHeight="1" x14ac:dyDescent="0.25">
      <c r="K1015" s="134">
        <v>446</v>
      </c>
      <c r="L1015" s="130">
        <f t="shared" si="170"/>
        <v>-210.17173181821303</v>
      </c>
      <c r="M1015" s="149">
        <f t="shared" si="171"/>
        <v>3.6105230121699633E-4</v>
      </c>
      <c r="N1015" s="149">
        <f t="shared" si="172"/>
        <v>1.3345751071706949E-2</v>
      </c>
      <c r="O1015" s="130">
        <f t="shared" si="173"/>
        <v>3.6105230121699633E-4</v>
      </c>
      <c r="P1015" s="130" t="str">
        <f t="shared" si="174"/>
        <v/>
      </c>
      <c r="Q1015" s="130" t="str">
        <f t="shared" si="175"/>
        <v/>
      </c>
      <c r="R1015" s="130">
        <f t="shared" si="176"/>
        <v>1.5134270551018788E-12</v>
      </c>
      <c r="S1015" s="130" t="str">
        <f t="shared" si="177"/>
        <v/>
      </c>
      <c r="T1015" s="130" t="str">
        <f t="shared" si="178"/>
        <v/>
      </c>
      <c r="X1015" s="134"/>
      <c r="Z1015" s="149"/>
      <c r="AA1015" s="149"/>
      <c r="AE1015" s="151"/>
      <c r="AF1015" s="150"/>
      <c r="AK1015" s="134">
        <v>446</v>
      </c>
      <c r="AL1015" s="130">
        <f t="shared" si="179"/>
        <v>-2.2160000000000002</v>
      </c>
      <c r="AM1015" s="149">
        <f t="shared" si="180"/>
        <v>3.4243225371718061E-2</v>
      </c>
      <c r="AN1015" s="149">
        <f t="shared" si="181"/>
        <v>1.3345751071706949E-2</v>
      </c>
      <c r="AO1015" s="130">
        <f t="shared" si="186"/>
        <v>3.4243225371718061E-2</v>
      </c>
      <c r="AP1015" s="130" t="str">
        <f t="shared" si="187"/>
        <v/>
      </c>
      <c r="AQ1015" s="130" t="str">
        <f t="shared" si="182"/>
        <v/>
      </c>
      <c r="AR1015" s="150">
        <f t="shared" si="183"/>
        <v>0</v>
      </c>
      <c r="AS1015" s="150" t="str">
        <f t="shared" si="184"/>
        <v/>
      </c>
      <c r="AT1015" s="150" t="str">
        <f t="shared" si="185"/>
        <v/>
      </c>
      <c r="AU1015" s="150"/>
      <c r="AV1015" s="150"/>
      <c r="AW1015" s="150"/>
      <c r="AX1015" s="150"/>
      <c r="AY1015" s="150"/>
      <c r="AZ1015" s="150"/>
      <c r="BA1015" s="150"/>
      <c r="BB1015" s="131"/>
      <c r="BC1015" s="132"/>
      <c r="BD1015" s="131"/>
      <c r="BE1015" s="153"/>
      <c r="BF1015" s="154"/>
      <c r="BG1015" s="155"/>
      <c r="BH1015" s="155"/>
      <c r="BI1015" s="156"/>
      <c r="BJ1015" s="156"/>
      <c r="BK1015" s="133"/>
      <c r="BM1015" s="134">
        <v>423</v>
      </c>
      <c r="BN1015" s="157">
        <f t="shared" si="189"/>
        <v>2.7008000000000116</v>
      </c>
      <c r="BO1015" s="158">
        <f t="shared" si="190"/>
        <v>0.91123357100420843</v>
      </c>
      <c r="BP1015" s="159">
        <f t="shared" si="191"/>
        <v>5.2947960909766056E-4</v>
      </c>
      <c r="BQ1015" s="160" t="str">
        <f t="shared" si="192"/>
        <v/>
      </c>
      <c r="BR1015" s="160" t="str">
        <f t="shared" si="188"/>
        <v/>
      </c>
    </row>
    <row r="1016" spans="11:70" ht="20.100000000000001" customHeight="1" x14ac:dyDescent="0.25">
      <c r="K1016" s="134">
        <v>447</v>
      </c>
      <c r="L1016" s="130">
        <f t="shared" si="170"/>
        <v>-209.79236046114045</v>
      </c>
      <c r="M1016" s="149">
        <f t="shared" si="171"/>
        <v>3.6426398072278958E-4</v>
      </c>
      <c r="N1016" s="149">
        <f t="shared" si="172"/>
        <v>1.3483332467049433E-2</v>
      </c>
      <c r="O1016" s="130">
        <f t="shared" si="173"/>
        <v>3.6426398072278958E-4</v>
      </c>
      <c r="P1016" s="130" t="str">
        <f t="shared" si="174"/>
        <v/>
      </c>
      <c r="Q1016" s="130" t="str">
        <f t="shared" si="175"/>
        <v/>
      </c>
      <c r="R1016" s="130">
        <f t="shared" si="176"/>
        <v>1.5538686514761031E-12</v>
      </c>
      <c r="S1016" s="130" t="str">
        <f t="shared" si="177"/>
        <v/>
      </c>
      <c r="T1016" s="130" t="str">
        <f t="shared" si="178"/>
        <v/>
      </c>
      <c r="X1016" s="134"/>
      <c r="Z1016" s="149"/>
      <c r="AA1016" s="149"/>
      <c r="AE1016" s="151"/>
      <c r="AF1016" s="150"/>
      <c r="AK1016" s="134">
        <v>447</v>
      </c>
      <c r="AL1016" s="130">
        <f t="shared" si="179"/>
        <v>-2.2119999999999997</v>
      </c>
      <c r="AM1016" s="149">
        <f t="shared" si="180"/>
        <v>3.4547830174866838E-2</v>
      </c>
      <c r="AN1016" s="149">
        <f t="shared" si="181"/>
        <v>1.348333246704945E-2</v>
      </c>
      <c r="AO1016" s="130">
        <f t="shared" si="186"/>
        <v>3.4547830174866838E-2</v>
      </c>
      <c r="AP1016" s="130" t="str">
        <f t="shared" si="187"/>
        <v/>
      </c>
      <c r="AQ1016" s="130" t="str">
        <f t="shared" si="182"/>
        <v/>
      </c>
      <c r="AR1016" s="150">
        <f t="shared" si="183"/>
        <v>0</v>
      </c>
      <c r="AS1016" s="150" t="str">
        <f t="shared" si="184"/>
        <v/>
      </c>
      <c r="AT1016" s="150" t="str">
        <f t="shared" si="185"/>
        <v/>
      </c>
      <c r="AU1016" s="150"/>
      <c r="AV1016" s="150"/>
      <c r="AW1016" s="150"/>
      <c r="AX1016" s="150"/>
      <c r="AY1016" s="150"/>
      <c r="AZ1016" s="150"/>
      <c r="BA1016" s="150"/>
      <c r="BB1016" s="131"/>
      <c r="BC1016" s="132"/>
      <c r="BD1016" s="131"/>
      <c r="BE1016" s="153"/>
      <c r="BF1016" s="154"/>
      <c r="BG1016" s="155"/>
      <c r="BH1016" s="155"/>
      <c r="BI1016" s="156"/>
      <c r="BJ1016" s="156"/>
      <c r="BK1016" s="133"/>
      <c r="BM1016" s="134">
        <v>424</v>
      </c>
      <c r="BN1016" s="157">
        <f t="shared" si="189"/>
        <v>2.7072000000000118</v>
      </c>
      <c r="BO1016" s="158">
        <f t="shared" si="190"/>
        <v>0.91070409139511077</v>
      </c>
      <c r="BP1016" s="159">
        <f t="shared" si="191"/>
        <v>5.3091653397763228E-4</v>
      </c>
      <c r="BQ1016" s="160" t="str">
        <f t="shared" si="192"/>
        <v/>
      </c>
      <c r="BR1016" s="160" t="str">
        <f t="shared" si="188"/>
        <v/>
      </c>
    </row>
    <row r="1017" spans="11:70" ht="20.100000000000001" customHeight="1" x14ac:dyDescent="0.25">
      <c r="K1017" s="134">
        <v>448</v>
      </c>
      <c r="L1017" s="130">
        <f t="shared" ref="L1017:L1080" si="193">L$563+(K1017*L$566)</f>
        <v>-209.41298910406786</v>
      </c>
      <c r="M1017" s="149">
        <f t="shared" ref="M1017:M1080" si="194">_xlfn.NORM.DIST(L1017,L$560,L$561,0)</f>
        <v>3.6749834915825278E-4</v>
      </c>
      <c r="N1017" s="149">
        <f t="shared" ref="N1017:N1080" si="195">_xlfn.NORM.DIST(L1017,L$560,L$561,1)</f>
        <v>1.3622136582283511E-2</v>
      </c>
      <c r="O1017" s="130">
        <f t="shared" ref="O1017:O1080" si="196">IF(OR(N1017&lt;P$565,N1017&gt;P$566),M1017,"")</f>
        <v>3.6749834915825278E-4</v>
      </c>
      <c r="P1017" s="130" t="str">
        <f t="shared" ref="P1017:P1080" si="197">IF(AND(N1017&gt;P$565,N1017&lt;P$566),M1017,"")</f>
        <v/>
      </c>
      <c r="Q1017" s="130" t="str">
        <f t="shared" ref="Q1017:Q1080" si="198">IF(M1017=MAX(M$569:M$2569),M1017,"")</f>
        <v/>
      </c>
      <c r="R1017" s="130">
        <f t="shared" ref="R1017:R1080" si="199">_xlfn.NORM.DIST(L1017,P$561,P$562,0)</f>
        <v>1.5953653967565094E-12</v>
      </c>
      <c r="S1017" s="130" t="str">
        <f t="shared" ref="S1017:S1080" si="200">IF(R1017=MAX(R$569:R$2569),M1017,"")</f>
        <v/>
      </c>
      <c r="T1017" s="130" t="str">
        <f t="shared" ref="T1017:T1080" si="201">IF(S1017=MIN(S$569:S$2569),S1017,"")</f>
        <v/>
      </c>
      <c r="X1017" s="134"/>
      <c r="Z1017" s="149"/>
      <c r="AA1017" s="149"/>
      <c r="AE1017" s="151"/>
      <c r="AF1017" s="150"/>
      <c r="AK1017" s="134">
        <v>448</v>
      </c>
      <c r="AL1017" s="130">
        <f t="shared" ref="AL1017:AL1080" si="202">AL$563+(AK1017*AL$566)</f>
        <v>-2.2080000000000002</v>
      </c>
      <c r="AM1017" s="149">
        <f t="shared" ref="AM1017:AM1080" si="203">_xlfn.NORM.DIST(AL1017,AL$560,AL$561,0)</f>
        <v>3.4854586860525415E-2</v>
      </c>
      <c r="AN1017" s="149">
        <f t="shared" ref="AN1017:AN1080" si="204">_xlfn.NORM.DIST(AL1017,AL$560,AL$561,1)</f>
        <v>1.3622136582283511E-2</v>
      </c>
      <c r="AO1017" s="130">
        <f t="shared" si="186"/>
        <v>3.4854586860525415E-2</v>
      </c>
      <c r="AP1017" s="130" t="str">
        <f t="shared" si="187"/>
        <v/>
      </c>
      <c r="AQ1017" s="130" t="str">
        <f t="shared" ref="AQ1017:AQ1080" si="205">IF(AM1017=MAX(AM$569:AM$2569),AM1017,"")</f>
        <v/>
      </c>
      <c r="AR1017" s="150">
        <f t="shared" ref="AR1017:AR1080" si="206">_xlfn.NORM.DIST(AK1017,AP$561,AP$562,0)</f>
        <v>0</v>
      </c>
      <c r="AS1017" s="150" t="str">
        <f t="shared" ref="AS1017:AS1080" si="207">IF(AR1017=MAX(AR$569:AR$2569),AM1017,"")</f>
        <v/>
      </c>
      <c r="AT1017" s="150" t="str">
        <f t="shared" ref="AT1017:AT1080" si="208">IF(AS1017=MIN(AS$569:AS$2569),AS1017,"")</f>
        <v/>
      </c>
      <c r="AU1017" s="150"/>
      <c r="AV1017" s="150"/>
      <c r="AW1017" s="150"/>
      <c r="AX1017" s="150"/>
      <c r="AY1017" s="150"/>
      <c r="AZ1017" s="150"/>
      <c r="BA1017" s="150"/>
      <c r="BB1017" s="131"/>
      <c r="BC1017" s="132"/>
      <c r="BD1017" s="131"/>
      <c r="BE1017" s="153"/>
      <c r="BF1017" s="154"/>
      <c r="BG1017" s="155"/>
      <c r="BH1017" s="155"/>
      <c r="BI1017" s="156"/>
      <c r="BJ1017" s="156"/>
      <c r="BK1017" s="133"/>
      <c r="BM1017" s="134">
        <v>425</v>
      </c>
      <c r="BN1017" s="157">
        <f t="shared" si="189"/>
        <v>2.713600000000012</v>
      </c>
      <c r="BO1017" s="158">
        <f t="shared" si="190"/>
        <v>0.91017317486113314</v>
      </c>
      <c r="BP1017" s="159">
        <f t="shared" si="191"/>
        <v>5.3234993792805607E-4</v>
      </c>
      <c r="BQ1017" s="160" t="str">
        <f t="shared" si="192"/>
        <v/>
      </c>
      <c r="BR1017" s="160" t="str">
        <f t="shared" si="188"/>
        <v/>
      </c>
    </row>
    <row r="1018" spans="11:70" ht="20.100000000000001" customHeight="1" x14ac:dyDescent="0.25">
      <c r="K1018" s="134">
        <v>449</v>
      </c>
      <c r="L1018" s="130">
        <f t="shared" si="193"/>
        <v>-209.03361774699528</v>
      </c>
      <c r="M1018" s="149">
        <f t="shared" si="194"/>
        <v>3.7075550402420682E-4</v>
      </c>
      <c r="N1018" s="149">
        <f t="shared" si="195"/>
        <v>1.3762172043440983E-2</v>
      </c>
      <c r="O1018" s="130">
        <f t="shared" si="196"/>
        <v>3.7075550402420682E-4</v>
      </c>
      <c r="P1018" s="130" t="str">
        <f t="shared" si="197"/>
        <v/>
      </c>
      <c r="Q1018" s="130" t="str">
        <f t="shared" si="198"/>
        <v/>
      </c>
      <c r="R1018" s="130">
        <f t="shared" si="199"/>
        <v>1.637944123542265E-12</v>
      </c>
      <c r="S1018" s="130" t="str">
        <f t="shared" si="200"/>
        <v/>
      </c>
      <c r="T1018" s="130" t="str">
        <f t="shared" si="201"/>
        <v/>
      </c>
      <c r="X1018" s="134"/>
      <c r="Z1018" s="149"/>
      <c r="AA1018" s="149"/>
      <c r="AE1018" s="151"/>
      <c r="AF1018" s="150"/>
      <c r="AK1018" s="134">
        <v>449</v>
      </c>
      <c r="AL1018" s="130">
        <f t="shared" si="202"/>
        <v>-2.2039999999999997</v>
      </c>
      <c r="AM1018" s="149">
        <f t="shared" si="203"/>
        <v>3.5163504675948587E-2</v>
      </c>
      <c r="AN1018" s="149">
        <f t="shared" si="204"/>
        <v>1.3762172043440992E-2</v>
      </c>
      <c r="AO1018" s="130">
        <f t="shared" ref="AO1018:AO1081" si="209">IF(OR(AN1018&lt;AP$565,AN1018&gt;AP$566),AM1018,"")</f>
        <v>3.5163504675948587E-2</v>
      </c>
      <c r="AP1018" s="130" t="str">
        <f t="shared" ref="AP1018:AP1081" si="210">IF(AND(AN1018&gt;AP$565,AN1018&lt;AP$566),AM1018,"")</f>
        <v/>
      </c>
      <c r="AQ1018" s="130" t="str">
        <f t="shared" si="205"/>
        <v/>
      </c>
      <c r="AR1018" s="150">
        <f t="shared" si="206"/>
        <v>0</v>
      </c>
      <c r="AS1018" s="150" t="str">
        <f t="shared" si="207"/>
        <v/>
      </c>
      <c r="AT1018" s="150" t="str">
        <f t="shared" si="208"/>
        <v/>
      </c>
      <c r="AU1018" s="150"/>
      <c r="AV1018" s="150"/>
      <c r="AW1018" s="150"/>
      <c r="AX1018" s="150"/>
      <c r="AY1018" s="150"/>
      <c r="AZ1018" s="150"/>
      <c r="BA1018" s="150"/>
      <c r="BB1018" s="131"/>
      <c r="BC1018" s="132"/>
      <c r="BD1018" s="131"/>
      <c r="BE1018" s="153"/>
      <c r="BF1018" s="154"/>
      <c r="BG1018" s="155"/>
      <c r="BH1018" s="155"/>
      <c r="BI1018" s="156"/>
      <c r="BJ1018" s="156"/>
      <c r="BK1018" s="133"/>
      <c r="BM1018" s="134">
        <v>426</v>
      </c>
      <c r="BN1018" s="157">
        <f t="shared" si="189"/>
        <v>2.7200000000000122</v>
      </c>
      <c r="BO1018" s="158">
        <f t="shared" si="190"/>
        <v>0.90964082492320508</v>
      </c>
      <c r="BP1018" s="159">
        <f t="shared" si="191"/>
        <v>5.3377980644264689E-4</v>
      </c>
      <c r="BQ1018" s="160" t="str">
        <f t="shared" si="192"/>
        <v/>
      </c>
      <c r="BR1018" s="160" t="str">
        <f t="shared" si="188"/>
        <v/>
      </c>
    </row>
    <row r="1019" spans="11:70" ht="20.100000000000001" customHeight="1" x14ac:dyDescent="0.25">
      <c r="K1019" s="134">
        <v>450</v>
      </c>
      <c r="L1019" s="130">
        <f t="shared" si="193"/>
        <v>-208.65424638992269</v>
      </c>
      <c r="M1019" s="149">
        <f t="shared" si="194"/>
        <v>3.7403554258782823E-4</v>
      </c>
      <c r="N1019" s="149">
        <f t="shared" si="195"/>
        <v>1.3903447513498597E-2</v>
      </c>
      <c r="O1019" s="130">
        <f t="shared" si="196"/>
        <v>3.7403554258782823E-4</v>
      </c>
      <c r="P1019" s="130" t="str">
        <f t="shared" si="197"/>
        <v/>
      </c>
      <c r="Q1019" s="130" t="str">
        <f t="shared" si="198"/>
        <v/>
      </c>
      <c r="R1019" s="130">
        <f t="shared" si="199"/>
        <v>1.6816323281608055E-12</v>
      </c>
      <c r="S1019" s="130" t="str">
        <f t="shared" si="200"/>
        <v/>
      </c>
      <c r="T1019" s="130" t="str">
        <f t="shared" si="201"/>
        <v/>
      </c>
      <c r="X1019" s="134"/>
      <c r="Z1019" s="149"/>
      <c r="AA1019" s="149"/>
      <c r="AE1019" s="151"/>
      <c r="AF1019" s="150"/>
      <c r="AK1019" s="134">
        <v>450</v>
      </c>
      <c r="AL1019" s="130">
        <f t="shared" si="202"/>
        <v>-2.2000000000000002</v>
      </c>
      <c r="AM1019" s="149">
        <f t="shared" si="203"/>
        <v>3.5474592846231424E-2</v>
      </c>
      <c r="AN1019" s="149">
        <f t="shared" si="204"/>
        <v>1.3903447513498597E-2</v>
      </c>
      <c r="AO1019" s="130">
        <f t="shared" si="209"/>
        <v>3.5474592846231424E-2</v>
      </c>
      <c r="AP1019" s="130" t="str">
        <f t="shared" si="210"/>
        <v/>
      </c>
      <c r="AQ1019" s="130" t="str">
        <f t="shared" si="205"/>
        <v/>
      </c>
      <c r="AR1019" s="150">
        <f t="shared" si="206"/>
        <v>0</v>
      </c>
      <c r="AS1019" s="150" t="str">
        <f t="shared" si="207"/>
        <v/>
      </c>
      <c r="AT1019" s="150" t="str">
        <f t="shared" si="208"/>
        <v/>
      </c>
      <c r="AU1019" s="150"/>
      <c r="AV1019" s="150"/>
      <c r="AW1019" s="150"/>
      <c r="AX1019" s="150"/>
      <c r="AY1019" s="150"/>
      <c r="AZ1019" s="150"/>
      <c r="BA1019" s="150"/>
      <c r="BB1019" s="131"/>
      <c r="BC1019" s="132"/>
      <c r="BD1019" s="131"/>
      <c r="BE1019" s="153"/>
      <c r="BF1019" s="154"/>
      <c r="BG1019" s="155"/>
      <c r="BH1019" s="155"/>
      <c r="BI1019" s="156"/>
      <c r="BJ1019" s="156"/>
      <c r="BK1019" s="133"/>
      <c r="BM1019" s="134">
        <v>427</v>
      </c>
      <c r="BN1019" s="157">
        <f t="shared" si="189"/>
        <v>2.7264000000000124</v>
      </c>
      <c r="BO1019" s="158">
        <f t="shared" si="190"/>
        <v>0.90910704511676244</v>
      </c>
      <c r="BP1019" s="159">
        <f t="shared" si="191"/>
        <v>5.352061251576723E-4</v>
      </c>
      <c r="BQ1019" s="160" t="str">
        <f t="shared" si="192"/>
        <v/>
      </c>
      <c r="BR1019" s="160" t="str">
        <f t="shared" si="188"/>
        <v/>
      </c>
    </row>
    <row r="1020" spans="11:70" ht="20.100000000000001" customHeight="1" x14ac:dyDescent="0.25">
      <c r="K1020" s="134">
        <v>451</v>
      </c>
      <c r="L1020" s="130">
        <f t="shared" si="193"/>
        <v>-208.2748750328501</v>
      </c>
      <c r="M1020" s="149">
        <f t="shared" si="194"/>
        <v>3.7733856187432464E-4</v>
      </c>
      <c r="N1020" s="149">
        <f t="shared" si="195"/>
        <v>1.4045971692287891E-2</v>
      </c>
      <c r="O1020" s="130">
        <f t="shared" si="196"/>
        <v>3.7733856187432464E-4</v>
      </c>
      <c r="P1020" s="130" t="str">
        <f t="shared" si="197"/>
        <v/>
      </c>
      <c r="Q1020" s="130" t="str">
        <f t="shared" si="198"/>
        <v/>
      </c>
      <c r="R1020" s="130">
        <f t="shared" si="199"/>
        <v>1.7264581865987813E-12</v>
      </c>
      <c r="S1020" s="130" t="str">
        <f t="shared" si="200"/>
        <v/>
      </c>
      <c r="T1020" s="130" t="str">
        <f t="shared" si="201"/>
        <v/>
      </c>
      <c r="X1020" s="134"/>
      <c r="Z1020" s="149"/>
      <c r="AA1020" s="149"/>
      <c r="AE1020" s="151"/>
      <c r="AF1020" s="150"/>
      <c r="AK1020" s="134">
        <v>451</v>
      </c>
      <c r="AL1020" s="130">
        <f t="shared" si="202"/>
        <v>-2.1959999999999997</v>
      </c>
      <c r="AM1020" s="149">
        <f t="shared" si="203"/>
        <v>3.5787860573520222E-2</v>
      </c>
      <c r="AN1020" s="149">
        <f t="shared" si="204"/>
        <v>1.4045971692287908E-2</v>
      </c>
      <c r="AO1020" s="130">
        <f t="shared" si="209"/>
        <v>3.5787860573520222E-2</v>
      </c>
      <c r="AP1020" s="130" t="str">
        <f t="shared" si="210"/>
        <v/>
      </c>
      <c r="AQ1020" s="130" t="str">
        <f t="shared" si="205"/>
        <v/>
      </c>
      <c r="AR1020" s="150">
        <f t="shared" si="206"/>
        <v>0</v>
      </c>
      <c r="AS1020" s="150" t="str">
        <f t="shared" si="207"/>
        <v/>
      </c>
      <c r="AT1020" s="150" t="str">
        <f t="shared" si="208"/>
        <v/>
      </c>
      <c r="AU1020" s="150"/>
      <c r="AV1020" s="150"/>
      <c r="AW1020" s="150"/>
      <c r="AX1020" s="150"/>
      <c r="AY1020" s="150"/>
      <c r="AZ1020" s="150"/>
      <c r="BA1020" s="150"/>
      <c r="BB1020" s="131"/>
      <c r="BC1020" s="132"/>
      <c r="BD1020" s="131"/>
      <c r="BE1020" s="153"/>
      <c r="BF1020" s="154"/>
      <c r="BG1020" s="155"/>
      <c r="BH1020" s="155"/>
      <c r="BI1020" s="156"/>
      <c r="BJ1020" s="156"/>
      <c r="BK1020" s="133"/>
      <c r="BM1020" s="134">
        <v>428</v>
      </c>
      <c r="BN1020" s="157">
        <f t="shared" si="189"/>
        <v>2.7328000000000126</v>
      </c>
      <c r="BO1020" s="158">
        <f t="shared" si="190"/>
        <v>0.90857183899160476</v>
      </c>
      <c r="BP1020" s="159">
        <f t="shared" si="191"/>
        <v>5.3662887985217456E-4</v>
      </c>
      <c r="BQ1020" s="160" t="str">
        <f t="shared" si="192"/>
        <v/>
      </c>
      <c r="BR1020" s="160" t="str">
        <f t="shared" si="188"/>
        <v/>
      </c>
    </row>
    <row r="1021" spans="11:70" ht="20.100000000000001" customHeight="1" x14ac:dyDescent="0.25">
      <c r="K1021" s="134">
        <v>452</v>
      </c>
      <c r="L1021" s="130">
        <f t="shared" si="193"/>
        <v>-207.89550367577752</v>
      </c>
      <c r="M1021" s="149">
        <f t="shared" si="194"/>
        <v>3.8066465865855794E-4</v>
      </c>
      <c r="N1021" s="149">
        <f t="shared" si="195"/>
        <v>1.4189753316401725E-2</v>
      </c>
      <c r="O1021" s="130">
        <f t="shared" si="196"/>
        <v>3.8066465865855794E-4</v>
      </c>
      <c r="P1021" s="130" t="str">
        <f t="shared" si="197"/>
        <v/>
      </c>
      <c r="Q1021" s="130" t="str">
        <f t="shared" si="198"/>
        <v/>
      </c>
      <c r="R1021" s="130">
        <f t="shared" si="199"/>
        <v>1.7724505708030884E-12</v>
      </c>
      <c r="S1021" s="130" t="str">
        <f t="shared" si="200"/>
        <v/>
      </c>
      <c r="T1021" s="130" t="str">
        <f t="shared" si="201"/>
        <v/>
      </c>
      <c r="X1021" s="134"/>
      <c r="Z1021" s="149"/>
      <c r="AA1021" s="149"/>
      <c r="AE1021" s="151"/>
      <c r="AF1021" s="150"/>
      <c r="AK1021" s="134">
        <v>452</v>
      </c>
      <c r="AL1021" s="130">
        <f t="shared" si="202"/>
        <v>-2.1920000000000002</v>
      </c>
      <c r="AM1021" s="149">
        <f t="shared" si="203"/>
        <v>3.6103317036217532E-2</v>
      </c>
      <c r="AN1021" s="149">
        <f t="shared" si="204"/>
        <v>1.4189753316401725E-2</v>
      </c>
      <c r="AO1021" s="130">
        <f t="shared" si="209"/>
        <v>3.6103317036217532E-2</v>
      </c>
      <c r="AP1021" s="130" t="str">
        <f t="shared" si="210"/>
        <v/>
      </c>
      <c r="AQ1021" s="130" t="str">
        <f t="shared" si="205"/>
        <v/>
      </c>
      <c r="AR1021" s="150">
        <f t="shared" si="206"/>
        <v>0</v>
      </c>
      <c r="AS1021" s="150" t="str">
        <f t="shared" si="207"/>
        <v/>
      </c>
      <c r="AT1021" s="150" t="str">
        <f t="shared" si="208"/>
        <v/>
      </c>
      <c r="AU1021" s="150"/>
      <c r="AV1021" s="150"/>
      <c r="AW1021" s="150"/>
      <c r="AX1021" s="150"/>
      <c r="AY1021" s="150"/>
      <c r="AZ1021" s="150"/>
      <c r="BA1021" s="150"/>
      <c r="BB1021" s="131"/>
      <c r="BC1021" s="132"/>
      <c r="BD1021" s="131"/>
      <c r="BE1021" s="153"/>
      <c r="BF1021" s="154"/>
      <c r="BG1021" s="155"/>
      <c r="BH1021" s="155"/>
      <c r="BI1021" s="156"/>
      <c r="BJ1021" s="156"/>
      <c r="BK1021" s="133"/>
      <c r="BM1021" s="134">
        <v>429</v>
      </c>
      <c r="BN1021" s="157">
        <f t="shared" si="189"/>
        <v>2.7392000000000127</v>
      </c>
      <c r="BO1021" s="158">
        <f t="shared" si="190"/>
        <v>0.90803521011175259</v>
      </c>
      <c r="BP1021" s="159">
        <f t="shared" si="191"/>
        <v>5.3804805644730447E-4</v>
      </c>
      <c r="BQ1021" s="160" t="str">
        <f t="shared" si="192"/>
        <v/>
      </c>
      <c r="BR1021" s="160" t="str">
        <f t="shared" si="188"/>
        <v/>
      </c>
    </row>
    <row r="1022" spans="11:70" ht="20.100000000000001" customHeight="1" x14ac:dyDescent="0.25">
      <c r="K1022" s="134">
        <v>453</v>
      </c>
      <c r="L1022" s="130">
        <f t="shared" si="193"/>
        <v>-207.51613231870493</v>
      </c>
      <c r="M1022" s="149">
        <f t="shared" si="194"/>
        <v>3.8401392945661291E-4</v>
      </c>
      <c r="N1022" s="149">
        <f t="shared" si="195"/>
        <v>1.433480115909779E-2</v>
      </c>
      <c r="O1022" s="130">
        <f t="shared" si="196"/>
        <v>3.8401392945661291E-4</v>
      </c>
      <c r="P1022" s="130" t="str">
        <f t="shared" si="197"/>
        <v/>
      </c>
      <c r="Q1022" s="130" t="str">
        <f t="shared" si="198"/>
        <v/>
      </c>
      <c r="R1022" s="130">
        <f t="shared" si="199"/>
        <v>1.8196390653601021E-12</v>
      </c>
      <c r="S1022" s="130" t="str">
        <f t="shared" si="200"/>
        <v/>
      </c>
      <c r="T1022" s="130" t="str">
        <f t="shared" si="201"/>
        <v/>
      </c>
      <c r="X1022" s="134"/>
      <c r="Z1022" s="149"/>
      <c r="AA1022" s="149"/>
      <c r="AE1022" s="151"/>
      <c r="AF1022" s="150"/>
      <c r="AK1022" s="134">
        <v>453</v>
      </c>
      <c r="AL1022" s="130">
        <f t="shared" si="202"/>
        <v>-2.1879999999999997</v>
      </c>
      <c r="AM1022" s="149">
        <f t="shared" si="203"/>
        <v>3.6420971388182989E-2</v>
      </c>
      <c r="AN1022" s="149">
        <f t="shared" si="204"/>
        <v>1.4334801159097797E-2</v>
      </c>
      <c r="AO1022" s="130">
        <f t="shared" si="209"/>
        <v>3.6420971388182989E-2</v>
      </c>
      <c r="AP1022" s="130" t="str">
        <f t="shared" si="210"/>
        <v/>
      </c>
      <c r="AQ1022" s="130" t="str">
        <f t="shared" si="205"/>
        <v/>
      </c>
      <c r="AR1022" s="150">
        <f t="shared" si="206"/>
        <v>0</v>
      </c>
      <c r="AS1022" s="150" t="str">
        <f t="shared" si="207"/>
        <v/>
      </c>
      <c r="AT1022" s="150" t="str">
        <f t="shared" si="208"/>
        <v/>
      </c>
      <c r="AU1022" s="150"/>
      <c r="AV1022" s="150"/>
      <c r="AW1022" s="150"/>
      <c r="AX1022" s="150"/>
      <c r="AY1022" s="150"/>
      <c r="AZ1022" s="150"/>
      <c r="BA1022" s="150"/>
      <c r="BB1022" s="131"/>
      <c r="BC1022" s="132"/>
      <c r="BD1022" s="131"/>
      <c r="BE1022" s="153"/>
      <c r="BF1022" s="154"/>
      <c r="BG1022" s="155"/>
      <c r="BH1022" s="155"/>
      <c r="BI1022" s="156"/>
      <c r="BJ1022" s="156"/>
      <c r="BK1022" s="133"/>
      <c r="BM1022" s="134">
        <v>430</v>
      </c>
      <c r="BN1022" s="157">
        <f t="shared" si="189"/>
        <v>2.7456000000000129</v>
      </c>
      <c r="BO1022" s="158">
        <f t="shared" si="190"/>
        <v>0.90749716205530528</v>
      </c>
      <c r="BP1022" s="159">
        <f t="shared" si="191"/>
        <v>5.3946364100598831E-4</v>
      </c>
      <c r="BQ1022" s="160" t="str">
        <f t="shared" si="192"/>
        <v/>
      </c>
      <c r="BR1022" s="160" t="str">
        <f t="shared" si="188"/>
        <v/>
      </c>
    </row>
    <row r="1023" spans="11:70" ht="20.100000000000001" customHeight="1" x14ac:dyDescent="0.25">
      <c r="K1023" s="134">
        <v>454</v>
      </c>
      <c r="L1023" s="130">
        <f t="shared" si="193"/>
        <v>-207.13676096163235</v>
      </c>
      <c r="M1023" s="149">
        <f t="shared" si="194"/>
        <v>3.8738647051731135E-4</v>
      </c>
      <c r="N1023" s="149">
        <f t="shared" si="195"/>
        <v>1.4481124030198722E-2</v>
      </c>
      <c r="O1023" s="130">
        <f t="shared" si="196"/>
        <v>3.8738647051731135E-4</v>
      </c>
      <c r="P1023" s="130" t="str">
        <f t="shared" si="197"/>
        <v/>
      </c>
      <c r="Q1023" s="130" t="str">
        <f t="shared" si="198"/>
        <v/>
      </c>
      <c r="R1023" s="130">
        <f t="shared" si="199"/>
        <v>1.8680539845615533E-12</v>
      </c>
      <c r="S1023" s="130" t="str">
        <f t="shared" si="200"/>
        <v/>
      </c>
      <c r="T1023" s="130" t="str">
        <f t="shared" si="201"/>
        <v/>
      </c>
      <c r="X1023" s="134"/>
      <c r="Z1023" s="149"/>
      <c r="AA1023" s="149"/>
      <c r="AE1023" s="151"/>
      <c r="AF1023" s="150"/>
      <c r="AK1023" s="134">
        <v>454</v>
      </c>
      <c r="AL1023" s="130">
        <f t="shared" si="202"/>
        <v>-2.1840000000000002</v>
      </c>
      <c r="AM1023" s="149">
        <f t="shared" si="203"/>
        <v>3.6740832757928006E-2</v>
      </c>
      <c r="AN1023" s="149">
        <f t="shared" si="204"/>
        <v>1.4481124030198722E-2</v>
      </c>
      <c r="AO1023" s="130">
        <f t="shared" si="209"/>
        <v>3.6740832757928006E-2</v>
      </c>
      <c r="AP1023" s="130" t="str">
        <f t="shared" si="210"/>
        <v/>
      </c>
      <c r="AQ1023" s="130" t="str">
        <f t="shared" si="205"/>
        <v/>
      </c>
      <c r="AR1023" s="150">
        <f t="shared" si="206"/>
        <v>0</v>
      </c>
      <c r="AS1023" s="150" t="str">
        <f t="shared" si="207"/>
        <v/>
      </c>
      <c r="AT1023" s="150" t="str">
        <f t="shared" si="208"/>
        <v/>
      </c>
      <c r="AU1023" s="150"/>
      <c r="AV1023" s="150"/>
      <c r="AW1023" s="150"/>
      <c r="AX1023" s="150"/>
      <c r="AY1023" s="150"/>
      <c r="AZ1023" s="150"/>
      <c r="BA1023" s="150"/>
      <c r="BB1023" s="131"/>
      <c r="BC1023" s="132"/>
      <c r="BD1023" s="131"/>
      <c r="BE1023" s="153"/>
      <c r="BF1023" s="154"/>
      <c r="BG1023" s="155"/>
      <c r="BH1023" s="155"/>
      <c r="BI1023" s="156"/>
      <c r="BJ1023" s="156"/>
      <c r="BK1023" s="133"/>
      <c r="BM1023" s="134">
        <v>431</v>
      </c>
      <c r="BN1023" s="157">
        <f t="shared" si="189"/>
        <v>2.7520000000000131</v>
      </c>
      <c r="BO1023" s="158">
        <f t="shared" si="190"/>
        <v>0.9069576984142993</v>
      </c>
      <c r="BP1023" s="159">
        <f t="shared" si="191"/>
        <v>5.4087561973137355E-4</v>
      </c>
      <c r="BQ1023" s="160" t="str">
        <f t="shared" si="192"/>
        <v/>
      </c>
      <c r="BR1023" s="160" t="str">
        <f t="shared" si="188"/>
        <v/>
      </c>
    </row>
    <row r="1024" spans="11:70" ht="20.100000000000001" customHeight="1" x14ac:dyDescent="0.25">
      <c r="K1024" s="134">
        <v>455</v>
      </c>
      <c r="L1024" s="130">
        <f t="shared" si="193"/>
        <v>-206.75738960455976</v>
      </c>
      <c r="M1024" s="149">
        <f t="shared" si="194"/>
        <v>3.9078237781367423E-4</v>
      </c>
      <c r="N1024" s="149">
        <f t="shared" si="195"/>
        <v>1.4628730775989252E-2</v>
      </c>
      <c r="O1024" s="130">
        <f t="shared" si="196"/>
        <v>3.9078237781367423E-4</v>
      </c>
      <c r="P1024" s="130" t="str">
        <f t="shared" si="197"/>
        <v/>
      </c>
      <c r="Q1024" s="130" t="str">
        <f t="shared" si="198"/>
        <v/>
      </c>
      <c r="R1024" s="130">
        <f t="shared" si="199"/>
        <v>1.9177263898659022E-12</v>
      </c>
      <c r="S1024" s="130" t="str">
        <f t="shared" si="200"/>
        <v/>
      </c>
      <c r="T1024" s="130" t="str">
        <f t="shared" si="201"/>
        <v/>
      </c>
      <c r="X1024" s="134"/>
      <c r="Z1024" s="149"/>
      <c r="AA1024" s="149"/>
      <c r="AE1024" s="151"/>
      <c r="AF1024" s="150"/>
      <c r="AK1024" s="134">
        <v>455</v>
      </c>
      <c r="AL1024" s="130">
        <f t="shared" si="202"/>
        <v>-2.1799999999999997</v>
      </c>
      <c r="AM1024" s="149">
        <f t="shared" si="203"/>
        <v>3.7062910247806502E-2</v>
      </c>
      <c r="AN1024" s="149">
        <f t="shared" si="204"/>
        <v>1.4628730775989264E-2</v>
      </c>
      <c r="AO1024" s="130">
        <f t="shared" si="209"/>
        <v>3.7062910247806502E-2</v>
      </c>
      <c r="AP1024" s="130" t="str">
        <f t="shared" si="210"/>
        <v/>
      </c>
      <c r="AQ1024" s="130" t="str">
        <f t="shared" si="205"/>
        <v/>
      </c>
      <c r="AR1024" s="150">
        <f t="shared" si="206"/>
        <v>0</v>
      </c>
      <c r="AS1024" s="150" t="str">
        <f t="shared" si="207"/>
        <v/>
      </c>
      <c r="AT1024" s="150" t="str">
        <f t="shared" si="208"/>
        <v/>
      </c>
      <c r="AU1024" s="150"/>
      <c r="AV1024" s="150"/>
      <c r="AW1024" s="150"/>
      <c r="AX1024" s="150"/>
      <c r="AY1024" s="150"/>
      <c r="AZ1024" s="150"/>
      <c r="BA1024" s="150"/>
      <c r="BB1024" s="131"/>
      <c r="BC1024" s="132"/>
      <c r="BD1024" s="131"/>
      <c r="BE1024" s="153"/>
      <c r="BF1024" s="154"/>
      <c r="BG1024" s="155"/>
      <c r="BH1024" s="155"/>
      <c r="BI1024" s="156"/>
      <c r="BJ1024" s="156"/>
      <c r="BK1024" s="133"/>
      <c r="BM1024" s="134">
        <v>432</v>
      </c>
      <c r="BN1024" s="157">
        <f t="shared" si="189"/>
        <v>2.7584000000000133</v>
      </c>
      <c r="BO1024" s="158">
        <f t="shared" si="190"/>
        <v>0.90641682279456792</v>
      </c>
      <c r="BP1024" s="159">
        <f t="shared" si="191"/>
        <v>5.4228397896816105E-4</v>
      </c>
      <c r="BQ1024" s="160" t="str">
        <f t="shared" si="192"/>
        <v/>
      </c>
      <c r="BR1024" s="160" t="str">
        <f t="shared" si="188"/>
        <v/>
      </c>
    </row>
    <row r="1025" spans="11:70" ht="20.100000000000001" customHeight="1" x14ac:dyDescent="0.25">
      <c r="K1025" s="134">
        <v>456</v>
      </c>
      <c r="L1025" s="130">
        <f t="shared" si="193"/>
        <v>-206.37801824748718</v>
      </c>
      <c r="M1025" s="149">
        <f t="shared" si="194"/>
        <v>3.9420174703433007E-4</v>
      </c>
      <c r="N1025" s="149">
        <f t="shared" si="195"/>
        <v>1.477763027910976E-2</v>
      </c>
      <c r="O1025" s="130">
        <f t="shared" si="196"/>
        <v>3.9420174703433007E-4</v>
      </c>
      <c r="P1025" s="130" t="str">
        <f t="shared" si="197"/>
        <v/>
      </c>
      <c r="Q1025" s="130" t="str">
        <f t="shared" si="198"/>
        <v/>
      </c>
      <c r="R1025" s="130">
        <f t="shared" si="199"/>
        <v>1.9686881077635988E-12</v>
      </c>
      <c r="S1025" s="130" t="str">
        <f t="shared" si="200"/>
        <v/>
      </c>
      <c r="T1025" s="130" t="str">
        <f t="shared" si="201"/>
        <v/>
      </c>
      <c r="X1025" s="134"/>
      <c r="Z1025" s="149"/>
      <c r="AA1025" s="149"/>
      <c r="AE1025" s="151"/>
      <c r="AF1025" s="150"/>
      <c r="AK1025" s="134">
        <v>456</v>
      </c>
      <c r="AL1025" s="130">
        <f t="shared" si="202"/>
        <v>-2.1760000000000002</v>
      </c>
      <c r="AM1025" s="149">
        <f t="shared" si="203"/>
        <v>3.7387212933199583E-2</v>
      </c>
      <c r="AN1025" s="149">
        <f t="shared" si="204"/>
        <v>1.477763027910976E-2</v>
      </c>
      <c r="AO1025" s="130">
        <f t="shared" si="209"/>
        <v>3.7387212933199583E-2</v>
      </c>
      <c r="AP1025" s="130" t="str">
        <f t="shared" si="210"/>
        <v/>
      </c>
      <c r="AQ1025" s="130" t="str">
        <f t="shared" si="205"/>
        <v/>
      </c>
      <c r="AR1025" s="150">
        <f t="shared" si="206"/>
        <v>0</v>
      </c>
      <c r="AS1025" s="150" t="str">
        <f t="shared" si="207"/>
        <v/>
      </c>
      <c r="AT1025" s="150" t="str">
        <f t="shared" si="208"/>
        <v/>
      </c>
      <c r="AU1025" s="150"/>
      <c r="AV1025" s="150"/>
      <c r="AW1025" s="150"/>
      <c r="AX1025" s="150"/>
      <c r="AY1025" s="150"/>
      <c r="AZ1025" s="150"/>
      <c r="BA1025" s="150"/>
      <c r="BB1025" s="131"/>
      <c r="BC1025" s="132"/>
      <c r="BD1025" s="131"/>
      <c r="BE1025" s="153"/>
      <c r="BF1025" s="154"/>
      <c r="BG1025" s="155"/>
      <c r="BH1025" s="155"/>
      <c r="BI1025" s="156"/>
      <c r="BJ1025" s="156"/>
      <c r="BK1025" s="133"/>
      <c r="BM1025" s="134">
        <v>433</v>
      </c>
      <c r="BN1025" s="157">
        <f t="shared" si="189"/>
        <v>2.7648000000000135</v>
      </c>
      <c r="BO1025" s="158">
        <f t="shared" si="190"/>
        <v>0.90587453881559976</v>
      </c>
      <c r="BP1025" s="159">
        <f t="shared" si="191"/>
        <v>5.436887052003847E-4</v>
      </c>
      <c r="BQ1025" s="160" t="str">
        <f t="shared" si="192"/>
        <v/>
      </c>
      <c r="BR1025" s="160" t="str">
        <f t="shared" si="188"/>
        <v/>
      </c>
    </row>
    <row r="1026" spans="11:70" ht="20.100000000000001" customHeight="1" x14ac:dyDescent="0.25">
      <c r="K1026" s="134">
        <v>457</v>
      </c>
      <c r="L1026" s="130">
        <f t="shared" si="193"/>
        <v>-205.99864689041459</v>
      </c>
      <c r="M1026" s="149">
        <f t="shared" si="194"/>
        <v>3.976446735748715E-4</v>
      </c>
      <c r="N1026" s="149">
        <f t="shared" si="195"/>
        <v>1.4927831458446922E-2</v>
      </c>
      <c r="O1026" s="130">
        <f t="shared" si="196"/>
        <v>3.976446735748715E-4</v>
      </c>
      <c r="P1026" s="130" t="str">
        <f t="shared" si="197"/>
        <v/>
      </c>
      <c r="Q1026" s="130" t="str">
        <f t="shared" si="198"/>
        <v/>
      </c>
      <c r="R1026" s="130">
        <f t="shared" si="199"/>
        <v>2.0209717480557885E-12</v>
      </c>
      <c r="S1026" s="130" t="str">
        <f t="shared" si="200"/>
        <v/>
      </c>
      <c r="T1026" s="130" t="str">
        <f t="shared" si="201"/>
        <v/>
      </c>
      <c r="X1026" s="134"/>
      <c r="Z1026" s="149"/>
      <c r="AA1026" s="149"/>
      <c r="AE1026" s="151"/>
      <c r="AF1026" s="150"/>
      <c r="AK1026" s="134">
        <v>457</v>
      </c>
      <c r="AL1026" s="130">
        <f t="shared" si="202"/>
        <v>-2.1719999999999997</v>
      </c>
      <c r="AM1026" s="149">
        <f t="shared" si="203"/>
        <v>3.7713749861696219E-2</v>
      </c>
      <c r="AN1026" s="149">
        <f t="shared" si="204"/>
        <v>1.4927831458446936E-2</v>
      </c>
      <c r="AO1026" s="130">
        <f t="shared" si="209"/>
        <v>3.7713749861696219E-2</v>
      </c>
      <c r="AP1026" s="130" t="str">
        <f t="shared" si="210"/>
        <v/>
      </c>
      <c r="AQ1026" s="130" t="str">
        <f t="shared" si="205"/>
        <v/>
      </c>
      <c r="AR1026" s="150">
        <f t="shared" si="206"/>
        <v>0</v>
      </c>
      <c r="AS1026" s="150" t="str">
        <f t="shared" si="207"/>
        <v/>
      </c>
      <c r="AT1026" s="150" t="str">
        <f t="shared" si="208"/>
        <v/>
      </c>
      <c r="AU1026" s="150"/>
      <c r="AV1026" s="150"/>
      <c r="AW1026" s="150"/>
      <c r="AX1026" s="150"/>
      <c r="AY1026" s="150"/>
      <c r="AZ1026" s="150"/>
      <c r="BA1026" s="150"/>
      <c r="BB1026" s="131"/>
      <c r="BC1026" s="132"/>
      <c r="BD1026" s="131"/>
      <c r="BE1026" s="153"/>
      <c r="BF1026" s="154"/>
      <c r="BG1026" s="155"/>
      <c r="BH1026" s="155"/>
      <c r="BI1026" s="156"/>
      <c r="BJ1026" s="156"/>
      <c r="BK1026" s="133"/>
      <c r="BM1026" s="134">
        <v>434</v>
      </c>
      <c r="BN1026" s="157">
        <f t="shared" si="189"/>
        <v>2.7712000000000137</v>
      </c>
      <c r="BO1026" s="158">
        <f t="shared" si="190"/>
        <v>0.90533085011039938</v>
      </c>
      <c r="BP1026" s="159">
        <f t="shared" si="191"/>
        <v>5.4508978505163341E-4</v>
      </c>
      <c r="BQ1026" s="160" t="str">
        <f t="shared" si="192"/>
        <v/>
      </c>
      <c r="BR1026" s="160" t="str">
        <f t="shared" si="188"/>
        <v/>
      </c>
    </row>
    <row r="1027" spans="11:70" ht="20.100000000000001" customHeight="1" x14ac:dyDescent="0.25">
      <c r="K1027" s="134">
        <v>458</v>
      </c>
      <c r="L1027" s="130">
        <f t="shared" si="193"/>
        <v>-205.61927553334201</v>
      </c>
      <c r="M1027" s="149">
        <f t="shared" si="194"/>
        <v>4.0111125252915877E-4</v>
      </c>
      <c r="N1027" s="149">
        <f t="shared" si="195"/>
        <v>1.5079343269020756E-2</v>
      </c>
      <c r="O1027" s="130">
        <f t="shared" si="196"/>
        <v>4.0111125252915877E-4</v>
      </c>
      <c r="P1027" s="130" t="str">
        <f t="shared" si="197"/>
        <v/>
      </c>
      <c r="Q1027" s="130" t="str">
        <f t="shared" si="198"/>
        <v/>
      </c>
      <c r="R1027" s="130">
        <f t="shared" si="199"/>
        <v>2.0746107225553721E-12</v>
      </c>
      <c r="S1027" s="130" t="str">
        <f t="shared" si="200"/>
        <v/>
      </c>
      <c r="T1027" s="130" t="str">
        <f t="shared" si="201"/>
        <v/>
      </c>
      <c r="X1027" s="134"/>
      <c r="Z1027" s="149"/>
      <c r="AA1027" s="149"/>
      <c r="AE1027" s="151"/>
      <c r="AF1027" s="150"/>
      <c r="AK1027" s="134">
        <v>458</v>
      </c>
      <c r="AL1027" s="130">
        <f t="shared" si="202"/>
        <v>-2.1680000000000001</v>
      </c>
      <c r="AM1027" s="149">
        <f t="shared" si="203"/>
        <v>3.8042530052267994E-2</v>
      </c>
      <c r="AN1027" s="149">
        <f t="shared" si="204"/>
        <v>1.5079343269020756E-2</v>
      </c>
      <c r="AO1027" s="130">
        <f t="shared" si="209"/>
        <v>3.8042530052267994E-2</v>
      </c>
      <c r="AP1027" s="130" t="str">
        <f t="shared" si="210"/>
        <v/>
      </c>
      <c r="AQ1027" s="130" t="str">
        <f t="shared" si="205"/>
        <v/>
      </c>
      <c r="AR1027" s="150">
        <f t="shared" si="206"/>
        <v>0</v>
      </c>
      <c r="AS1027" s="150" t="str">
        <f t="shared" si="207"/>
        <v/>
      </c>
      <c r="AT1027" s="150" t="str">
        <f t="shared" si="208"/>
        <v/>
      </c>
      <c r="AU1027" s="150"/>
      <c r="AV1027" s="150"/>
      <c r="AW1027" s="150"/>
      <c r="AX1027" s="150"/>
      <c r="AY1027" s="150"/>
      <c r="AZ1027" s="150"/>
      <c r="BA1027" s="150"/>
      <c r="BB1027" s="131"/>
      <c r="BC1027" s="132"/>
      <c r="BD1027" s="131"/>
      <c r="BE1027" s="153"/>
      <c r="BF1027" s="154"/>
      <c r="BG1027" s="155"/>
      <c r="BH1027" s="155"/>
      <c r="BI1027" s="156"/>
      <c r="BJ1027" s="156"/>
      <c r="BK1027" s="133"/>
      <c r="BM1027" s="134">
        <v>435</v>
      </c>
      <c r="BN1027" s="157">
        <f t="shared" si="189"/>
        <v>2.7776000000000138</v>
      </c>
      <c r="BO1027" s="158">
        <f t="shared" si="190"/>
        <v>0.90478576032534774</v>
      </c>
      <c r="BP1027" s="159">
        <f t="shared" si="191"/>
        <v>5.4648720528471806E-4</v>
      </c>
      <c r="BQ1027" s="160" t="str">
        <f t="shared" si="192"/>
        <v/>
      </c>
      <c r="BR1027" s="160" t="str">
        <f t="shared" si="188"/>
        <v/>
      </c>
    </row>
    <row r="1028" spans="11:70" ht="20.100000000000001" customHeight="1" x14ac:dyDescent="0.25">
      <c r="K1028" s="134">
        <v>459</v>
      </c>
      <c r="L1028" s="130">
        <f t="shared" si="193"/>
        <v>-205.23990417626942</v>
      </c>
      <c r="M1028" s="149">
        <f t="shared" si="194"/>
        <v>4.0460157868057252E-4</v>
      </c>
      <c r="N1028" s="149">
        <f t="shared" si="195"/>
        <v>1.5232174701868549E-2</v>
      </c>
      <c r="O1028" s="130">
        <f t="shared" si="196"/>
        <v>4.0460157868057252E-4</v>
      </c>
      <c r="P1028" s="130" t="str">
        <f t="shared" si="197"/>
        <v/>
      </c>
      <c r="Q1028" s="130" t="str">
        <f t="shared" si="198"/>
        <v/>
      </c>
      <c r="R1028" s="130">
        <f t="shared" si="199"/>
        <v>2.1296392642196529E-12</v>
      </c>
      <c r="S1028" s="130" t="str">
        <f t="shared" si="200"/>
        <v/>
      </c>
      <c r="T1028" s="130" t="str">
        <f t="shared" si="201"/>
        <v/>
      </c>
      <c r="X1028" s="134"/>
      <c r="Z1028" s="149"/>
      <c r="AA1028" s="149"/>
      <c r="AE1028" s="151"/>
      <c r="AF1028" s="150"/>
      <c r="AK1028" s="134">
        <v>459</v>
      </c>
      <c r="AL1028" s="130">
        <f t="shared" si="202"/>
        <v>-2.1639999999999997</v>
      </c>
      <c r="AM1028" s="149">
        <f t="shared" si="203"/>
        <v>3.8373562494439975E-2</v>
      </c>
      <c r="AN1028" s="149">
        <f t="shared" si="204"/>
        <v>1.5232174701868571E-2</v>
      </c>
      <c r="AO1028" s="130">
        <f t="shared" si="209"/>
        <v>3.8373562494439975E-2</v>
      </c>
      <c r="AP1028" s="130" t="str">
        <f t="shared" si="210"/>
        <v/>
      </c>
      <c r="AQ1028" s="130" t="str">
        <f t="shared" si="205"/>
        <v/>
      </c>
      <c r="AR1028" s="150">
        <f t="shared" si="206"/>
        <v>0</v>
      </c>
      <c r="AS1028" s="150" t="str">
        <f t="shared" si="207"/>
        <v/>
      </c>
      <c r="AT1028" s="150" t="str">
        <f t="shared" si="208"/>
        <v/>
      </c>
      <c r="AU1028" s="150"/>
      <c r="AV1028" s="150"/>
      <c r="AW1028" s="150"/>
      <c r="AX1028" s="150"/>
      <c r="AY1028" s="150"/>
      <c r="AZ1028" s="150"/>
      <c r="BA1028" s="150"/>
      <c r="BB1028" s="131"/>
      <c r="BC1028" s="132"/>
      <c r="BD1028" s="131"/>
      <c r="BE1028" s="153"/>
      <c r="BF1028" s="154"/>
      <c r="BG1028" s="155"/>
      <c r="BH1028" s="155"/>
      <c r="BI1028" s="156"/>
      <c r="BJ1028" s="156"/>
      <c r="BK1028" s="133"/>
      <c r="BM1028" s="134">
        <v>436</v>
      </c>
      <c r="BN1028" s="157">
        <f t="shared" si="189"/>
        <v>2.784000000000014</v>
      </c>
      <c r="BO1028" s="158">
        <f t="shared" si="190"/>
        <v>0.90423927312006303</v>
      </c>
      <c r="BP1028" s="159">
        <f t="shared" si="191"/>
        <v>5.4788095279989513E-4</v>
      </c>
      <c r="BQ1028" s="160" t="str">
        <f t="shared" si="192"/>
        <v/>
      </c>
      <c r="BR1028" s="160" t="str">
        <f t="shared" si="188"/>
        <v/>
      </c>
    </row>
    <row r="1029" spans="11:70" ht="20.100000000000001" customHeight="1" x14ac:dyDescent="0.25">
      <c r="K1029" s="134">
        <v>460</v>
      </c>
      <c r="L1029" s="130">
        <f t="shared" si="193"/>
        <v>-204.86053281919683</v>
      </c>
      <c r="M1029" s="149">
        <f t="shared" si="194"/>
        <v>4.081157464932141E-4</v>
      </c>
      <c r="N1029" s="149">
        <f t="shared" si="195"/>
        <v>1.538633478392545E-2</v>
      </c>
      <c r="O1029" s="130">
        <f t="shared" si="196"/>
        <v>4.081157464932141E-4</v>
      </c>
      <c r="P1029" s="130" t="str">
        <f t="shared" si="197"/>
        <v/>
      </c>
      <c r="Q1029" s="130" t="str">
        <f t="shared" si="198"/>
        <v/>
      </c>
      <c r="R1029" s="130">
        <f t="shared" si="199"/>
        <v>2.1860924467246292E-12</v>
      </c>
      <c r="S1029" s="130" t="str">
        <f t="shared" si="200"/>
        <v/>
      </c>
      <c r="T1029" s="130" t="str">
        <f t="shared" si="201"/>
        <v/>
      </c>
      <c r="X1029" s="134"/>
      <c r="Z1029" s="149"/>
      <c r="AA1029" s="149"/>
      <c r="AE1029" s="151"/>
      <c r="AF1029" s="150"/>
      <c r="AK1029" s="134">
        <v>460</v>
      </c>
      <c r="AL1029" s="130">
        <f t="shared" si="202"/>
        <v>-2.16</v>
      </c>
      <c r="AM1029" s="149">
        <f t="shared" si="203"/>
        <v>3.8706856147455608E-2</v>
      </c>
      <c r="AN1029" s="149">
        <f t="shared" si="204"/>
        <v>1.538633478392545E-2</v>
      </c>
      <c r="AO1029" s="130">
        <f t="shared" si="209"/>
        <v>3.8706856147455608E-2</v>
      </c>
      <c r="AP1029" s="130" t="str">
        <f t="shared" si="210"/>
        <v/>
      </c>
      <c r="AQ1029" s="130" t="str">
        <f t="shared" si="205"/>
        <v/>
      </c>
      <c r="AR1029" s="150">
        <f t="shared" si="206"/>
        <v>0</v>
      </c>
      <c r="AS1029" s="150" t="str">
        <f t="shared" si="207"/>
        <v/>
      </c>
      <c r="AT1029" s="150" t="str">
        <f t="shared" si="208"/>
        <v/>
      </c>
      <c r="AU1029" s="150"/>
      <c r="AV1029" s="150"/>
      <c r="AW1029" s="150"/>
      <c r="AX1029" s="150"/>
      <c r="AY1029" s="150"/>
      <c r="AZ1029" s="150"/>
      <c r="BA1029" s="150"/>
      <c r="BB1029" s="131"/>
      <c r="BC1029" s="132"/>
      <c r="BD1029" s="131"/>
      <c r="BE1029" s="153"/>
      <c r="BF1029" s="154"/>
      <c r="BG1029" s="155"/>
      <c r="BH1029" s="155"/>
      <c r="BI1029" s="156"/>
      <c r="BJ1029" s="156"/>
      <c r="BK1029" s="133"/>
      <c r="BM1029" s="134">
        <v>437</v>
      </c>
      <c r="BN1029" s="157">
        <f t="shared" si="189"/>
        <v>2.7904000000000142</v>
      </c>
      <c r="BO1029" s="158">
        <f t="shared" si="190"/>
        <v>0.90369139216726313</v>
      </c>
      <c r="BP1029" s="159">
        <f t="shared" si="191"/>
        <v>5.4927101463642103E-4</v>
      </c>
      <c r="BQ1029" s="160" t="str">
        <f t="shared" si="192"/>
        <v/>
      </c>
      <c r="BR1029" s="160" t="str">
        <f t="shared" si="188"/>
        <v/>
      </c>
    </row>
    <row r="1030" spans="11:70" ht="20.100000000000001" customHeight="1" x14ac:dyDescent="0.25">
      <c r="K1030" s="134">
        <v>461</v>
      </c>
      <c r="L1030" s="130">
        <f t="shared" si="193"/>
        <v>-204.48116146212425</v>
      </c>
      <c r="M1030" s="149">
        <f t="shared" si="194"/>
        <v>4.1165385010305614E-4</v>
      </c>
      <c r="N1030" s="149">
        <f t="shared" si="195"/>
        <v>1.5541832577901569E-2</v>
      </c>
      <c r="O1030" s="130">
        <f t="shared" si="196"/>
        <v>4.1165385010305614E-4</v>
      </c>
      <c r="P1030" s="130" t="str">
        <f t="shared" si="197"/>
        <v/>
      </c>
      <c r="Q1030" s="130" t="str">
        <f t="shared" si="198"/>
        <v/>
      </c>
      <c r="R1030" s="130">
        <f t="shared" si="199"/>
        <v>2.2440062044903678E-12</v>
      </c>
      <c r="S1030" s="130" t="str">
        <f t="shared" si="200"/>
        <v/>
      </c>
      <c r="T1030" s="130" t="str">
        <f t="shared" si="201"/>
        <v/>
      </c>
      <c r="X1030" s="134"/>
      <c r="Z1030" s="149"/>
      <c r="AA1030" s="149"/>
      <c r="AE1030" s="151"/>
      <c r="AF1030" s="150"/>
      <c r="AK1030" s="134">
        <v>461</v>
      </c>
      <c r="AL1030" s="130">
        <f t="shared" si="202"/>
        <v>-2.1559999999999997</v>
      </c>
      <c r="AM1030" s="149">
        <f t="shared" si="203"/>
        <v>3.9042419939437932E-2</v>
      </c>
      <c r="AN1030" s="149">
        <f t="shared" si="204"/>
        <v>1.5541832577901588E-2</v>
      </c>
      <c r="AO1030" s="130">
        <f t="shared" si="209"/>
        <v>3.9042419939437932E-2</v>
      </c>
      <c r="AP1030" s="130" t="str">
        <f t="shared" si="210"/>
        <v/>
      </c>
      <c r="AQ1030" s="130" t="str">
        <f t="shared" si="205"/>
        <v/>
      </c>
      <c r="AR1030" s="150">
        <f t="shared" si="206"/>
        <v>0</v>
      </c>
      <c r="AS1030" s="150" t="str">
        <f t="shared" si="207"/>
        <v/>
      </c>
      <c r="AT1030" s="150" t="str">
        <f t="shared" si="208"/>
        <v/>
      </c>
      <c r="AU1030" s="150"/>
      <c r="AV1030" s="150"/>
      <c r="AW1030" s="150"/>
      <c r="AX1030" s="150"/>
      <c r="AY1030" s="150"/>
      <c r="AZ1030" s="150"/>
      <c r="BA1030" s="150"/>
      <c r="BB1030" s="131"/>
      <c r="BC1030" s="132"/>
      <c r="BD1030" s="131"/>
      <c r="BE1030" s="153"/>
      <c r="BF1030" s="154"/>
      <c r="BG1030" s="155"/>
      <c r="BH1030" s="155"/>
      <c r="BI1030" s="156"/>
      <c r="BJ1030" s="156"/>
      <c r="BK1030" s="133"/>
      <c r="BM1030" s="134">
        <v>438</v>
      </c>
      <c r="BN1030" s="157">
        <f t="shared" si="189"/>
        <v>2.7968000000000144</v>
      </c>
      <c r="BO1030" s="158">
        <f t="shared" si="190"/>
        <v>0.90314212115262671</v>
      </c>
      <c r="BP1030" s="159">
        <f t="shared" si="191"/>
        <v>5.5065737797010961E-4</v>
      </c>
      <c r="BQ1030" s="160" t="str">
        <f t="shared" si="192"/>
        <v/>
      </c>
      <c r="BR1030" s="160" t="str">
        <f t="shared" si="188"/>
        <v/>
      </c>
    </row>
    <row r="1031" spans="11:70" ht="20.100000000000001" customHeight="1" x14ac:dyDescent="0.25">
      <c r="K1031" s="134">
        <v>462</v>
      </c>
      <c r="L1031" s="130">
        <f t="shared" si="193"/>
        <v>-204.10179010505166</v>
      </c>
      <c r="M1031" s="149">
        <f t="shared" si="194"/>
        <v>4.1521598330904083E-4</v>
      </c>
      <c r="N1031" s="149">
        <f t="shared" si="195"/>
        <v>1.5698677182155906E-2</v>
      </c>
      <c r="O1031" s="130">
        <f t="shared" si="196"/>
        <v>4.1521598330904083E-4</v>
      </c>
      <c r="P1031" s="130" t="str">
        <f t="shared" si="197"/>
        <v/>
      </c>
      <c r="Q1031" s="130" t="str">
        <f t="shared" si="198"/>
        <v/>
      </c>
      <c r="R1031" s="130">
        <f t="shared" si="199"/>
        <v>2.3034173531676409E-12</v>
      </c>
      <c r="S1031" s="130" t="str">
        <f t="shared" si="200"/>
        <v/>
      </c>
      <c r="T1031" s="130" t="str">
        <f t="shared" si="201"/>
        <v/>
      </c>
      <c r="X1031" s="134"/>
      <c r="Z1031" s="149"/>
      <c r="AA1031" s="149"/>
      <c r="AE1031" s="151"/>
      <c r="AF1031" s="150"/>
      <c r="AK1031" s="134">
        <v>462</v>
      </c>
      <c r="AL1031" s="130">
        <f t="shared" si="202"/>
        <v>-2.1520000000000001</v>
      </c>
      <c r="AM1031" s="149">
        <f t="shared" si="203"/>
        <v>3.9380262766544827E-2</v>
      </c>
      <c r="AN1031" s="149">
        <f t="shared" si="204"/>
        <v>1.5698677182155906E-2</v>
      </c>
      <c r="AO1031" s="130">
        <f t="shared" si="209"/>
        <v>3.9380262766544827E-2</v>
      </c>
      <c r="AP1031" s="130" t="str">
        <f t="shared" si="210"/>
        <v/>
      </c>
      <c r="AQ1031" s="130" t="str">
        <f t="shared" si="205"/>
        <v/>
      </c>
      <c r="AR1031" s="150">
        <f t="shared" si="206"/>
        <v>0</v>
      </c>
      <c r="AS1031" s="150" t="str">
        <f t="shared" si="207"/>
        <v/>
      </c>
      <c r="AT1031" s="150" t="str">
        <f t="shared" si="208"/>
        <v/>
      </c>
      <c r="AU1031" s="150"/>
      <c r="AV1031" s="150"/>
      <c r="AW1031" s="150"/>
      <c r="AX1031" s="150"/>
      <c r="AY1031" s="150"/>
      <c r="AZ1031" s="150"/>
      <c r="BA1031" s="150"/>
      <c r="BB1031" s="131"/>
      <c r="BC1031" s="132"/>
      <c r="BD1031" s="131"/>
      <c r="BE1031" s="153"/>
      <c r="BF1031" s="154"/>
      <c r="BG1031" s="155"/>
      <c r="BH1031" s="155"/>
      <c r="BI1031" s="156"/>
      <c r="BJ1031" s="156"/>
      <c r="BK1031" s="133"/>
      <c r="BM1031" s="134">
        <v>439</v>
      </c>
      <c r="BN1031" s="157">
        <f t="shared" si="189"/>
        <v>2.8032000000000146</v>
      </c>
      <c r="BO1031" s="158">
        <f t="shared" si="190"/>
        <v>0.9025914637746566</v>
      </c>
      <c r="BP1031" s="159">
        <f t="shared" si="191"/>
        <v>5.5204003011377623E-4</v>
      </c>
      <c r="BQ1031" s="160" t="str">
        <f t="shared" si="192"/>
        <v/>
      </c>
      <c r="BR1031" s="160" t="str">
        <f t="shared" si="188"/>
        <v/>
      </c>
    </row>
    <row r="1032" spans="11:70" ht="20.100000000000001" customHeight="1" x14ac:dyDescent="0.25">
      <c r="K1032" s="134">
        <v>463</v>
      </c>
      <c r="L1032" s="130">
        <f t="shared" si="193"/>
        <v>-203.72241874797908</v>
      </c>
      <c r="M1032" s="149">
        <f t="shared" si="194"/>
        <v>4.1880223956412984E-4</v>
      </c>
      <c r="N1032" s="149">
        <f t="shared" si="195"/>
        <v>1.585687773056671E-2</v>
      </c>
      <c r="O1032" s="130">
        <f t="shared" si="196"/>
        <v>4.1880223956412984E-4</v>
      </c>
      <c r="P1032" s="130" t="str">
        <f t="shared" si="197"/>
        <v/>
      </c>
      <c r="Q1032" s="130" t="str">
        <f t="shared" si="198"/>
        <v/>
      </c>
      <c r="R1032" s="130">
        <f t="shared" si="199"/>
        <v>2.3643636105961322E-12</v>
      </c>
      <c r="S1032" s="130" t="str">
        <f t="shared" si="200"/>
        <v/>
      </c>
      <c r="T1032" s="130" t="str">
        <f t="shared" si="201"/>
        <v/>
      </c>
      <c r="X1032" s="134"/>
      <c r="Z1032" s="149"/>
      <c r="AA1032" s="149"/>
      <c r="AE1032" s="151"/>
      <c r="AF1032" s="150"/>
      <c r="AK1032" s="134">
        <v>463</v>
      </c>
      <c r="AL1032" s="130">
        <f t="shared" si="202"/>
        <v>-2.1479999999999997</v>
      </c>
      <c r="AM1032" s="149">
        <f t="shared" si="203"/>
        <v>3.972039349212067E-2</v>
      </c>
      <c r="AN1032" s="149">
        <f t="shared" si="204"/>
        <v>1.5856877730566737E-2</v>
      </c>
      <c r="AO1032" s="130">
        <f t="shared" si="209"/>
        <v>3.972039349212067E-2</v>
      </c>
      <c r="AP1032" s="130" t="str">
        <f t="shared" si="210"/>
        <v/>
      </c>
      <c r="AQ1032" s="130" t="str">
        <f t="shared" si="205"/>
        <v/>
      </c>
      <c r="AR1032" s="150">
        <f t="shared" si="206"/>
        <v>0</v>
      </c>
      <c r="AS1032" s="150" t="str">
        <f t="shared" si="207"/>
        <v/>
      </c>
      <c r="AT1032" s="150" t="str">
        <f t="shared" si="208"/>
        <v/>
      </c>
      <c r="AU1032" s="150"/>
      <c r="AV1032" s="150"/>
      <c r="AW1032" s="150"/>
      <c r="AX1032" s="150"/>
      <c r="AY1032" s="150"/>
      <c r="AZ1032" s="150"/>
      <c r="BA1032" s="150"/>
      <c r="BB1032" s="131"/>
      <c r="BC1032" s="132"/>
      <c r="BD1032" s="131"/>
      <c r="BE1032" s="153"/>
      <c r="BF1032" s="154"/>
      <c r="BG1032" s="155"/>
      <c r="BH1032" s="155"/>
      <c r="BI1032" s="156"/>
      <c r="BJ1032" s="156"/>
      <c r="BK1032" s="133"/>
      <c r="BM1032" s="134">
        <v>440</v>
      </c>
      <c r="BN1032" s="157">
        <f t="shared" si="189"/>
        <v>2.8096000000000148</v>
      </c>
      <c r="BO1032" s="158">
        <f t="shared" si="190"/>
        <v>0.90203942374454282</v>
      </c>
      <c r="BP1032" s="159">
        <f t="shared" si="191"/>
        <v>5.5341895851679368E-4</v>
      </c>
      <c r="BQ1032" s="160" t="str">
        <f t="shared" si="192"/>
        <v/>
      </c>
      <c r="BR1032" s="160" t="str">
        <f t="shared" si="188"/>
        <v/>
      </c>
    </row>
    <row r="1033" spans="11:70" ht="20.100000000000001" customHeight="1" x14ac:dyDescent="0.25">
      <c r="K1033" s="134">
        <v>464</v>
      </c>
      <c r="L1033" s="130">
        <f t="shared" si="193"/>
        <v>-203.34304739090649</v>
      </c>
      <c r="M1033" s="149">
        <f t="shared" si="194"/>
        <v>4.2241271196630394E-4</v>
      </c>
      <c r="N1033" s="149">
        <f t="shared" si="195"/>
        <v>1.6016443392398598E-2</v>
      </c>
      <c r="O1033" s="130">
        <f t="shared" si="196"/>
        <v>4.2241271196630394E-4</v>
      </c>
      <c r="P1033" s="130" t="str">
        <f t="shared" si="197"/>
        <v/>
      </c>
      <c r="Q1033" s="130" t="str">
        <f t="shared" si="198"/>
        <v/>
      </c>
      <c r="R1033" s="130">
        <f t="shared" si="199"/>
        <v>2.4268836182443036E-12</v>
      </c>
      <c r="S1033" s="130" t="str">
        <f t="shared" si="200"/>
        <v/>
      </c>
      <c r="T1033" s="130" t="str">
        <f t="shared" si="201"/>
        <v/>
      </c>
      <c r="X1033" s="134"/>
      <c r="Z1033" s="149"/>
      <c r="AA1033" s="149"/>
      <c r="AE1033" s="151"/>
      <c r="AF1033" s="150"/>
      <c r="AK1033" s="134">
        <v>464</v>
      </c>
      <c r="AL1033" s="130">
        <f t="shared" si="202"/>
        <v>-2.1440000000000001</v>
      </c>
      <c r="AM1033" s="149">
        <f t="shared" si="203"/>
        <v>4.0062820945842105E-2</v>
      </c>
      <c r="AN1033" s="149">
        <f t="shared" si="204"/>
        <v>1.6016443392398598E-2</v>
      </c>
      <c r="AO1033" s="130">
        <f t="shared" si="209"/>
        <v>4.0062820945842105E-2</v>
      </c>
      <c r="AP1033" s="130" t="str">
        <f t="shared" si="210"/>
        <v/>
      </c>
      <c r="AQ1033" s="130" t="str">
        <f t="shared" si="205"/>
        <v/>
      </c>
      <c r="AR1033" s="150">
        <f t="shared" si="206"/>
        <v>0</v>
      </c>
      <c r="AS1033" s="150" t="str">
        <f t="shared" si="207"/>
        <v/>
      </c>
      <c r="AT1033" s="150" t="str">
        <f t="shared" si="208"/>
        <v/>
      </c>
      <c r="AU1033" s="150"/>
      <c r="AV1033" s="150"/>
      <c r="AW1033" s="150"/>
      <c r="AX1033" s="150"/>
      <c r="AY1033" s="150"/>
      <c r="AZ1033" s="150"/>
      <c r="BA1033" s="150"/>
      <c r="BB1033" s="131"/>
      <c r="BC1033" s="132"/>
      <c r="BD1033" s="131"/>
      <c r="BE1033" s="153"/>
      <c r="BF1033" s="154"/>
      <c r="BG1033" s="155"/>
      <c r="BH1033" s="155"/>
      <c r="BI1033" s="156"/>
      <c r="BJ1033" s="156"/>
      <c r="BK1033" s="133"/>
      <c r="BM1033" s="134">
        <v>441</v>
      </c>
      <c r="BN1033" s="157">
        <f t="shared" si="189"/>
        <v>2.8160000000000149</v>
      </c>
      <c r="BO1033" s="158">
        <f t="shared" si="190"/>
        <v>0.90148600478602603</v>
      </c>
      <c r="BP1033" s="159">
        <f t="shared" si="191"/>
        <v>5.5479415076320482E-4</v>
      </c>
      <c r="BQ1033" s="160" t="str">
        <f t="shared" si="192"/>
        <v/>
      </c>
      <c r="BR1033" s="160" t="str">
        <f t="shared" si="188"/>
        <v/>
      </c>
    </row>
    <row r="1034" spans="11:70" ht="20.100000000000001" customHeight="1" x14ac:dyDescent="0.25">
      <c r="K1034" s="134">
        <v>465</v>
      </c>
      <c r="L1034" s="130">
        <f t="shared" si="193"/>
        <v>-202.96367603383391</v>
      </c>
      <c r="M1034" s="149">
        <f t="shared" si="194"/>
        <v>4.2604749324951234E-4</v>
      </c>
      <c r="N1034" s="149">
        <f t="shared" si="195"/>
        <v>1.6177383372166076E-2</v>
      </c>
      <c r="O1034" s="130">
        <f t="shared" si="196"/>
        <v>4.2604749324951234E-4</v>
      </c>
      <c r="P1034" s="130" t="str">
        <f t="shared" si="197"/>
        <v/>
      </c>
      <c r="Q1034" s="130" t="str">
        <f t="shared" si="198"/>
        <v/>
      </c>
      <c r="R1034" s="130">
        <f t="shared" si="199"/>
        <v>2.4910169631420916E-12</v>
      </c>
      <c r="S1034" s="130" t="str">
        <f t="shared" si="200"/>
        <v/>
      </c>
      <c r="T1034" s="130" t="str">
        <f t="shared" si="201"/>
        <v/>
      </c>
      <c r="X1034" s="134"/>
      <c r="Z1034" s="149"/>
      <c r="AA1034" s="149"/>
      <c r="AE1034" s="151"/>
      <c r="AF1034" s="150"/>
      <c r="AK1034" s="134">
        <v>465</v>
      </c>
      <c r="AL1034" s="130">
        <f t="shared" si="202"/>
        <v>-2.1399999999999997</v>
      </c>
      <c r="AM1034" s="149">
        <f t="shared" si="203"/>
        <v>4.0407553922860343E-2</v>
      </c>
      <c r="AN1034" s="149">
        <f t="shared" si="204"/>
        <v>1.6177383372166104E-2</v>
      </c>
      <c r="AO1034" s="130">
        <f t="shared" si="209"/>
        <v>4.0407553922860343E-2</v>
      </c>
      <c r="AP1034" s="130" t="str">
        <f t="shared" si="210"/>
        <v/>
      </c>
      <c r="AQ1034" s="130" t="str">
        <f t="shared" si="205"/>
        <v/>
      </c>
      <c r="AR1034" s="150">
        <f t="shared" si="206"/>
        <v>0</v>
      </c>
      <c r="AS1034" s="150" t="str">
        <f t="shared" si="207"/>
        <v/>
      </c>
      <c r="AT1034" s="150" t="str">
        <f t="shared" si="208"/>
        <v/>
      </c>
      <c r="AU1034" s="150"/>
      <c r="AV1034" s="150"/>
      <c r="AW1034" s="150"/>
      <c r="AX1034" s="150"/>
      <c r="AY1034" s="150"/>
      <c r="AZ1034" s="150"/>
      <c r="BA1034" s="150"/>
      <c r="BB1034" s="131"/>
      <c r="BC1034" s="132"/>
      <c r="BD1034" s="131"/>
      <c r="BE1034" s="153"/>
      <c r="BF1034" s="154"/>
      <c r="BG1034" s="155"/>
      <c r="BH1034" s="155"/>
      <c r="BI1034" s="156"/>
      <c r="BJ1034" s="156"/>
      <c r="BK1034" s="133"/>
      <c r="BM1034" s="134">
        <v>442</v>
      </c>
      <c r="BN1034" s="157">
        <f t="shared" si="189"/>
        <v>2.8224000000000151</v>
      </c>
      <c r="BO1034" s="158">
        <f t="shared" si="190"/>
        <v>0.90093121063526282</v>
      </c>
      <c r="BP1034" s="159">
        <f t="shared" si="191"/>
        <v>5.5616559457360992E-4</v>
      </c>
      <c r="BQ1034" s="160" t="str">
        <f t="shared" si="192"/>
        <v/>
      </c>
      <c r="BR1034" s="160" t="str">
        <f t="shared" si="188"/>
        <v/>
      </c>
    </row>
    <row r="1035" spans="11:70" ht="20.100000000000001" customHeight="1" x14ac:dyDescent="0.25">
      <c r="K1035" s="134">
        <v>466</v>
      </c>
      <c r="L1035" s="130">
        <f t="shared" si="193"/>
        <v>-202.58430467676132</v>
      </c>
      <c r="M1035" s="149">
        <f t="shared" si="194"/>
        <v>4.2970667577457407E-4</v>
      </c>
      <c r="N1035" s="149">
        <f t="shared" si="195"/>
        <v>1.6339706909493833E-2</v>
      </c>
      <c r="O1035" s="130">
        <f t="shared" si="196"/>
        <v>4.2970667577457407E-4</v>
      </c>
      <c r="P1035" s="130" t="str">
        <f t="shared" si="197"/>
        <v/>
      </c>
      <c r="Q1035" s="130" t="str">
        <f t="shared" si="198"/>
        <v/>
      </c>
      <c r="R1035" s="130">
        <f t="shared" si="199"/>
        <v>2.5568042003170959E-12</v>
      </c>
      <c r="S1035" s="130" t="str">
        <f t="shared" si="200"/>
        <v/>
      </c>
      <c r="T1035" s="130" t="str">
        <f t="shared" si="201"/>
        <v/>
      </c>
      <c r="X1035" s="134"/>
      <c r="Z1035" s="149"/>
      <c r="AA1035" s="149"/>
      <c r="AE1035" s="151"/>
      <c r="AF1035" s="150"/>
      <c r="AK1035" s="134">
        <v>466</v>
      </c>
      <c r="AL1035" s="130">
        <f t="shared" si="202"/>
        <v>-2.1360000000000001</v>
      </c>
      <c r="AM1035" s="149">
        <f t="shared" si="203"/>
        <v>4.0754601182937548E-2</v>
      </c>
      <c r="AN1035" s="149">
        <f t="shared" si="204"/>
        <v>1.6339706909493833E-2</v>
      </c>
      <c r="AO1035" s="130">
        <f t="shared" si="209"/>
        <v>4.0754601182937548E-2</v>
      </c>
      <c r="AP1035" s="130" t="str">
        <f t="shared" si="210"/>
        <v/>
      </c>
      <c r="AQ1035" s="130" t="str">
        <f t="shared" si="205"/>
        <v/>
      </c>
      <c r="AR1035" s="150">
        <f t="shared" si="206"/>
        <v>0</v>
      </c>
      <c r="AS1035" s="150" t="str">
        <f t="shared" si="207"/>
        <v/>
      </c>
      <c r="AT1035" s="150" t="str">
        <f t="shared" si="208"/>
        <v/>
      </c>
      <c r="AU1035" s="150"/>
      <c r="AV1035" s="150"/>
      <c r="AW1035" s="150"/>
      <c r="AX1035" s="150"/>
      <c r="AY1035" s="150"/>
      <c r="AZ1035" s="150"/>
      <c r="BA1035" s="150"/>
      <c r="BB1035" s="131"/>
      <c r="BC1035" s="132"/>
      <c r="BD1035" s="131"/>
      <c r="BE1035" s="153"/>
      <c r="BF1035" s="154"/>
      <c r="BG1035" s="155"/>
      <c r="BH1035" s="155"/>
      <c r="BI1035" s="156"/>
      <c r="BJ1035" s="156"/>
      <c r="BK1035" s="133"/>
      <c r="BM1035" s="134">
        <v>443</v>
      </c>
      <c r="BN1035" s="157">
        <f t="shared" si="189"/>
        <v>2.8288000000000153</v>
      </c>
      <c r="BO1035" s="158">
        <f t="shared" si="190"/>
        <v>0.90037504504068921</v>
      </c>
      <c r="BP1035" s="159">
        <f t="shared" si="191"/>
        <v>5.575332778021691E-4</v>
      </c>
      <c r="BQ1035" s="160" t="str">
        <f t="shared" si="192"/>
        <v/>
      </c>
      <c r="BR1035" s="160" t="str">
        <f t="shared" si="188"/>
        <v/>
      </c>
    </row>
    <row r="1036" spans="11:70" ht="20.100000000000001" customHeight="1" x14ac:dyDescent="0.25">
      <c r="K1036" s="134">
        <v>467</v>
      </c>
      <c r="L1036" s="130">
        <f t="shared" si="193"/>
        <v>-202.20493331968873</v>
      </c>
      <c r="M1036" s="149">
        <f t="shared" si="194"/>
        <v>4.3339035152003148E-4</v>
      </c>
      <c r="N1036" s="149">
        <f t="shared" si="195"/>
        <v>1.6503423278973327E-2</v>
      </c>
      <c r="O1036" s="130">
        <f t="shared" si="196"/>
        <v>4.3339035152003148E-4</v>
      </c>
      <c r="P1036" s="130" t="str">
        <f t="shared" si="197"/>
        <v/>
      </c>
      <c r="Q1036" s="130" t="str">
        <f t="shared" si="198"/>
        <v/>
      </c>
      <c r="R1036" s="130">
        <f t="shared" si="199"/>
        <v>2.6242868757451836E-12</v>
      </c>
      <c r="S1036" s="130" t="str">
        <f t="shared" si="200"/>
        <v/>
      </c>
      <c r="T1036" s="130" t="str">
        <f t="shared" si="201"/>
        <v/>
      </c>
      <c r="X1036" s="134"/>
      <c r="Z1036" s="149"/>
      <c r="AA1036" s="149"/>
      <c r="AE1036" s="151"/>
      <c r="AF1036" s="150"/>
      <c r="AK1036" s="134">
        <v>467</v>
      </c>
      <c r="AL1036" s="130">
        <f t="shared" si="202"/>
        <v>-2.1319999999999997</v>
      </c>
      <c r="AM1036" s="149">
        <f t="shared" si="203"/>
        <v>4.1103971449579974E-2</v>
      </c>
      <c r="AN1036" s="149">
        <f t="shared" si="204"/>
        <v>1.6503423278973341E-2</v>
      </c>
      <c r="AO1036" s="130">
        <f t="shared" si="209"/>
        <v>4.1103971449579974E-2</v>
      </c>
      <c r="AP1036" s="130" t="str">
        <f t="shared" si="210"/>
        <v/>
      </c>
      <c r="AQ1036" s="130" t="str">
        <f t="shared" si="205"/>
        <v/>
      </c>
      <c r="AR1036" s="150">
        <f t="shared" si="206"/>
        <v>0</v>
      </c>
      <c r="AS1036" s="150" t="str">
        <f t="shared" si="207"/>
        <v/>
      </c>
      <c r="AT1036" s="150" t="str">
        <f t="shared" si="208"/>
        <v/>
      </c>
      <c r="AU1036" s="150"/>
      <c r="AV1036" s="150"/>
      <c r="AW1036" s="150"/>
      <c r="AX1036" s="150"/>
      <c r="AY1036" s="150"/>
      <c r="AZ1036" s="150"/>
      <c r="BA1036" s="150"/>
      <c r="BB1036" s="131"/>
      <c r="BC1036" s="132"/>
      <c r="BD1036" s="131"/>
      <c r="BE1036" s="153"/>
      <c r="BF1036" s="154"/>
      <c r="BG1036" s="155"/>
      <c r="BH1036" s="155"/>
      <c r="BI1036" s="156"/>
      <c r="BJ1036" s="156"/>
      <c r="BK1036" s="133"/>
      <c r="BM1036" s="134">
        <v>444</v>
      </c>
      <c r="BN1036" s="157">
        <f t="shared" si="189"/>
        <v>2.8352000000000155</v>
      </c>
      <c r="BO1036" s="158">
        <f t="shared" si="190"/>
        <v>0.89981751176288705</v>
      </c>
      <c r="BP1036" s="159">
        <f t="shared" si="191"/>
        <v>5.588971884376015E-4</v>
      </c>
      <c r="BQ1036" s="160" t="str">
        <f t="shared" si="192"/>
        <v/>
      </c>
      <c r="BR1036" s="160" t="str">
        <f t="shared" si="188"/>
        <v/>
      </c>
    </row>
    <row r="1037" spans="11:70" ht="20.100000000000001" customHeight="1" x14ac:dyDescent="0.25">
      <c r="K1037" s="134">
        <v>468</v>
      </c>
      <c r="L1037" s="130">
        <f t="shared" si="193"/>
        <v>-201.82556196261615</v>
      </c>
      <c r="M1037" s="149">
        <f t="shared" si="194"/>
        <v>4.37098612072955E-4</v>
      </c>
      <c r="N1037" s="149">
        <f t="shared" si="195"/>
        <v>1.6668541790016082E-2</v>
      </c>
      <c r="O1037" s="130">
        <f t="shared" si="196"/>
        <v>4.37098612072955E-4</v>
      </c>
      <c r="P1037" s="130" t="str">
        <f t="shared" si="197"/>
        <v/>
      </c>
      <c r="Q1037" s="130" t="str">
        <f t="shared" si="198"/>
        <v/>
      </c>
      <c r="R1037" s="130">
        <f t="shared" si="199"/>
        <v>2.6935075498272886E-12</v>
      </c>
      <c r="S1037" s="130" t="str">
        <f t="shared" si="200"/>
        <v/>
      </c>
      <c r="T1037" s="130" t="str">
        <f t="shared" si="201"/>
        <v/>
      </c>
      <c r="X1037" s="134"/>
      <c r="Z1037" s="149"/>
      <c r="AA1037" s="149"/>
      <c r="AE1037" s="151"/>
      <c r="AF1037" s="150"/>
      <c r="AK1037" s="134">
        <v>468</v>
      </c>
      <c r="AL1037" s="130">
        <f t="shared" si="202"/>
        <v>-2.1280000000000001</v>
      </c>
      <c r="AM1037" s="149">
        <f t="shared" si="203"/>
        <v>4.145567340916527E-2</v>
      </c>
      <c r="AN1037" s="149">
        <f t="shared" si="204"/>
        <v>1.6668541790016082E-2</v>
      </c>
      <c r="AO1037" s="130">
        <f t="shared" si="209"/>
        <v>4.145567340916527E-2</v>
      </c>
      <c r="AP1037" s="130" t="str">
        <f t="shared" si="210"/>
        <v/>
      </c>
      <c r="AQ1037" s="130" t="str">
        <f t="shared" si="205"/>
        <v/>
      </c>
      <c r="AR1037" s="150">
        <f t="shared" si="206"/>
        <v>0</v>
      </c>
      <c r="AS1037" s="150" t="str">
        <f t="shared" si="207"/>
        <v/>
      </c>
      <c r="AT1037" s="150" t="str">
        <f t="shared" si="208"/>
        <v/>
      </c>
      <c r="AU1037" s="150"/>
      <c r="AV1037" s="150"/>
      <c r="AW1037" s="150"/>
      <c r="AX1037" s="150"/>
      <c r="AY1037" s="150"/>
      <c r="AZ1037" s="150"/>
      <c r="BA1037" s="150"/>
      <c r="BB1037" s="131"/>
      <c r="BC1037" s="132"/>
      <c r="BD1037" s="131"/>
      <c r="BE1037" s="153"/>
      <c r="BF1037" s="154"/>
      <c r="BG1037" s="155"/>
      <c r="BH1037" s="155"/>
      <c r="BI1037" s="156"/>
      <c r="BJ1037" s="156"/>
      <c r="BK1037" s="133"/>
      <c r="BM1037" s="134">
        <v>445</v>
      </c>
      <c r="BN1037" s="157">
        <f t="shared" si="189"/>
        <v>2.8416000000000157</v>
      </c>
      <c r="BO1037" s="158">
        <f t="shared" si="190"/>
        <v>0.89925861457444944</v>
      </c>
      <c r="BP1037" s="159">
        <f t="shared" si="191"/>
        <v>5.6025731460196404E-4</v>
      </c>
      <c r="BQ1037" s="160" t="str">
        <f t="shared" si="192"/>
        <v/>
      </c>
      <c r="BR1037" s="160" t="str">
        <f t="shared" si="188"/>
        <v/>
      </c>
    </row>
    <row r="1038" spans="11:70" ht="20.100000000000001" customHeight="1" x14ac:dyDescent="0.25">
      <c r="K1038" s="134">
        <v>469</v>
      </c>
      <c r="L1038" s="130">
        <f t="shared" si="193"/>
        <v>-201.44619060554356</v>
      </c>
      <c r="M1038" s="149">
        <f t="shared" si="194"/>
        <v>4.4083154861970032E-4</v>
      </c>
      <c r="N1038" s="149">
        <f t="shared" si="195"/>
        <v>1.683507178670347E-2</v>
      </c>
      <c r="O1038" s="130">
        <f t="shared" si="196"/>
        <v>4.4083154861970032E-4</v>
      </c>
      <c r="P1038" s="130" t="str">
        <f t="shared" si="197"/>
        <v/>
      </c>
      <c r="Q1038" s="130" t="str">
        <f t="shared" si="198"/>
        <v/>
      </c>
      <c r="R1038" s="130">
        <f t="shared" si="199"/>
        <v>2.7645098214037347E-12</v>
      </c>
      <c r="S1038" s="130" t="str">
        <f t="shared" si="200"/>
        <v/>
      </c>
      <c r="T1038" s="130" t="str">
        <f t="shared" si="201"/>
        <v/>
      </c>
      <c r="X1038" s="134"/>
      <c r="Z1038" s="149"/>
      <c r="AA1038" s="149"/>
      <c r="AE1038" s="151"/>
      <c r="AF1038" s="150"/>
      <c r="AK1038" s="134">
        <v>469</v>
      </c>
      <c r="AL1038" s="130">
        <f t="shared" si="202"/>
        <v>-2.1239999999999997</v>
      </c>
      <c r="AM1038" s="149">
        <f t="shared" si="203"/>
        <v>4.1809715710066461E-2</v>
      </c>
      <c r="AN1038" s="149">
        <f t="shared" si="204"/>
        <v>1.6835071786703477E-2</v>
      </c>
      <c r="AO1038" s="130">
        <f t="shared" si="209"/>
        <v>4.1809715710066461E-2</v>
      </c>
      <c r="AP1038" s="130" t="str">
        <f t="shared" si="210"/>
        <v/>
      </c>
      <c r="AQ1038" s="130" t="str">
        <f t="shared" si="205"/>
        <v/>
      </c>
      <c r="AR1038" s="150">
        <f t="shared" si="206"/>
        <v>0</v>
      </c>
      <c r="AS1038" s="150" t="str">
        <f t="shared" si="207"/>
        <v/>
      </c>
      <c r="AT1038" s="150" t="str">
        <f t="shared" si="208"/>
        <v/>
      </c>
      <c r="AU1038" s="150"/>
      <c r="AV1038" s="150"/>
      <c r="AW1038" s="150"/>
      <c r="AX1038" s="150"/>
      <c r="AY1038" s="150"/>
      <c r="AZ1038" s="150"/>
      <c r="BA1038" s="150"/>
      <c r="BB1038" s="131"/>
      <c r="BC1038" s="132"/>
      <c r="BD1038" s="131"/>
      <c r="BE1038" s="153"/>
      <c r="BF1038" s="154"/>
      <c r="BG1038" s="155"/>
      <c r="BH1038" s="155"/>
      <c r="BI1038" s="156"/>
      <c r="BJ1038" s="156"/>
      <c r="BK1038" s="133"/>
      <c r="BM1038" s="134">
        <v>446</v>
      </c>
      <c r="BN1038" s="157">
        <f t="shared" si="189"/>
        <v>2.8480000000000159</v>
      </c>
      <c r="BO1038" s="158">
        <f t="shared" si="190"/>
        <v>0.89869835725984748</v>
      </c>
      <c r="BP1038" s="159">
        <f t="shared" si="191"/>
        <v>5.616136445509845E-4</v>
      </c>
      <c r="BQ1038" s="160" t="str">
        <f t="shared" si="192"/>
        <v/>
      </c>
      <c r="BR1038" s="160" t="str">
        <f t="shared" si="188"/>
        <v/>
      </c>
    </row>
    <row r="1039" spans="11:70" ht="20.100000000000001" customHeight="1" x14ac:dyDescent="0.25">
      <c r="K1039" s="134">
        <v>470</v>
      </c>
      <c r="L1039" s="130">
        <f t="shared" si="193"/>
        <v>-201.06681924847098</v>
      </c>
      <c r="M1039" s="149">
        <f t="shared" si="194"/>
        <v>4.4458925193661882E-4</v>
      </c>
      <c r="N1039" s="149">
        <f t="shared" si="195"/>
        <v>1.7003022647632787E-2</v>
      </c>
      <c r="O1039" s="130">
        <f t="shared" si="196"/>
        <v>4.4458925193661882E-4</v>
      </c>
      <c r="P1039" s="130" t="str">
        <f t="shared" si="197"/>
        <v/>
      </c>
      <c r="Q1039" s="130" t="str">
        <f t="shared" si="198"/>
        <v/>
      </c>
      <c r="R1039" s="130">
        <f t="shared" si="199"/>
        <v>2.8373383523180129E-12</v>
      </c>
      <c r="S1039" s="130" t="str">
        <f t="shared" si="200"/>
        <v/>
      </c>
      <c r="T1039" s="130" t="str">
        <f t="shared" si="201"/>
        <v/>
      </c>
      <c r="X1039" s="134"/>
      <c r="Z1039" s="149"/>
      <c r="AA1039" s="149"/>
      <c r="AE1039" s="151"/>
      <c r="AF1039" s="150"/>
      <c r="AK1039" s="134">
        <v>470</v>
      </c>
      <c r="AL1039" s="130">
        <f t="shared" si="202"/>
        <v>-2.12</v>
      </c>
      <c r="AM1039" s="149">
        <f t="shared" si="203"/>
        <v>4.2166106961770311E-2</v>
      </c>
      <c r="AN1039" s="149">
        <f t="shared" si="204"/>
        <v>1.7003022647632787E-2</v>
      </c>
      <c r="AO1039" s="130">
        <f t="shared" si="209"/>
        <v>4.2166106961770311E-2</v>
      </c>
      <c r="AP1039" s="130" t="str">
        <f t="shared" si="210"/>
        <v/>
      </c>
      <c r="AQ1039" s="130" t="str">
        <f t="shared" si="205"/>
        <v/>
      </c>
      <c r="AR1039" s="150">
        <f t="shared" si="206"/>
        <v>0</v>
      </c>
      <c r="AS1039" s="150" t="str">
        <f t="shared" si="207"/>
        <v/>
      </c>
      <c r="AT1039" s="150" t="str">
        <f t="shared" si="208"/>
        <v/>
      </c>
      <c r="AU1039" s="150"/>
      <c r="AV1039" s="150"/>
      <c r="AW1039" s="150"/>
      <c r="AX1039" s="150"/>
      <c r="AY1039" s="150"/>
      <c r="AZ1039" s="150"/>
      <c r="BA1039" s="150"/>
      <c r="BB1039" s="131"/>
      <c r="BC1039" s="132"/>
      <c r="BD1039" s="131"/>
      <c r="BE1039" s="153"/>
      <c r="BF1039" s="154"/>
      <c r="BG1039" s="155"/>
      <c r="BH1039" s="155"/>
      <c r="BI1039" s="156"/>
      <c r="BJ1039" s="156"/>
      <c r="BK1039" s="133"/>
      <c r="BM1039" s="134">
        <v>447</v>
      </c>
      <c r="BN1039" s="157">
        <f t="shared" si="189"/>
        <v>2.854400000000016</v>
      </c>
      <c r="BO1039" s="158">
        <f t="shared" si="190"/>
        <v>0.8981367436152965</v>
      </c>
      <c r="BP1039" s="159">
        <f t="shared" si="191"/>
        <v>5.6296616667184107E-4</v>
      </c>
      <c r="BQ1039" s="160" t="str">
        <f t="shared" si="192"/>
        <v/>
      </c>
      <c r="BR1039" s="160" t="str">
        <f t="shared" si="188"/>
        <v/>
      </c>
    </row>
    <row r="1040" spans="11:70" ht="20.100000000000001" customHeight="1" x14ac:dyDescent="0.25">
      <c r="K1040" s="134">
        <v>471</v>
      </c>
      <c r="L1040" s="130">
        <f t="shared" si="193"/>
        <v>-200.68744789139839</v>
      </c>
      <c r="M1040" s="149">
        <f t="shared" si="194"/>
        <v>4.4837181238072273E-4</v>
      </c>
      <c r="N1040" s="149">
        <f t="shared" si="195"/>
        <v>1.7172403785760123E-2</v>
      </c>
      <c r="O1040" s="130">
        <f t="shared" si="196"/>
        <v>4.4837181238072273E-4</v>
      </c>
      <c r="P1040" s="130" t="str">
        <f t="shared" si="197"/>
        <v/>
      </c>
      <c r="Q1040" s="130" t="str">
        <f t="shared" si="198"/>
        <v/>
      </c>
      <c r="R1040" s="130">
        <f t="shared" si="199"/>
        <v>2.9120388925421347E-12</v>
      </c>
      <c r="S1040" s="130" t="str">
        <f t="shared" si="200"/>
        <v/>
      </c>
      <c r="T1040" s="130" t="str">
        <f t="shared" si="201"/>
        <v/>
      </c>
      <c r="X1040" s="134"/>
      <c r="Z1040" s="149"/>
      <c r="AA1040" s="149"/>
      <c r="AE1040" s="151"/>
      <c r="AF1040" s="150"/>
      <c r="AK1040" s="134">
        <v>471</v>
      </c>
      <c r="AL1040" s="130">
        <f t="shared" si="202"/>
        <v>-2.1159999999999997</v>
      </c>
      <c r="AM1040" s="149">
        <f t="shared" si="203"/>
        <v>4.2524855733992541E-2</v>
      </c>
      <c r="AN1040" s="149">
        <f t="shared" si="204"/>
        <v>1.717240378576014E-2</v>
      </c>
      <c r="AO1040" s="130">
        <f t="shared" si="209"/>
        <v>4.2524855733992541E-2</v>
      </c>
      <c r="AP1040" s="130" t="str">
        <f t="shared" si="210"/>
        <v/>
      </c>
      <c r="AQ1040" s="130" t="str">
        <f t="shared" si="205"/>
        <v/>
      </c>
      <c r="AR1040" s="150">
        <f t="shared" si="206"/>
        <v>0</v>
      </c>
      <c r="AS1040" s="150" t="str">
        <f t="shared" si="207"/>
        <v/>
      </c>
      <c r="AT1040" s="150" t="str">
        <f t="shared" si="208"/>
        <v/>
      </c>
      <c r="AU1040" s="150"/>
      <c r="AV1040" s="150"/>
      <c r="AW1040" s="150"/>
      <c r="AX1040" s="150"/>
      <c r="AY1040" s="150"/>
      <c r="AZ1040" s="150"/>
      <c r="BA1040" s="150"/>
      <c r="BB1040" s="131"/>
      <c r="BC1040" s="132"/>
      <c r="BD1040" s="131"/>
      <c r="BE1040" s="153"/>
      <c r="BF1040" s="154"/>
      <c r="BG1040" s="155"/>
      <c r="BH1040" s="155"/>
      <c r="BI1040" s="156"/>
      <c r="BJ1040" s="156"/>
      <c r="BK1040" s="133"/>
      <c r="BM1040" s="134">
        <v>448</v>
      </c>
      <c r="BN1040" s="157">
        <f t="shared" si="189"/>
        <v>2.8608000000000162</v>
      </c>
      <c r="BO1040" s="158">
        <f t="shared" si="190"/>
        <v>0.89757377744862465</v>
      </c>
      <c r="BP1040" s="159">
        <f t="shared" si="191"/>
        <v>5.6431486948438359E-4</v>
      </c>
      <c r="BQ1040" s="160" t="str">
        <f t="shared" si="192"/>
        <v/>
      </c>
      <c r="BR1040" s="160" t="str">
        <f t="shared" si="188"/>
        <v/>
      </c>
    </row>
    <row r="1041" spans="11:70" ht="20.100000000000001" customHeight="1" x14ac:dyDescent="0.25">
      <c r="K1041" s="134">
        <v>472</v>
      </c>
      <c r="L1041" s="130">
        <f t="shared" si="193"/>
        <v>-200.30807653432578</v>
      </c>
      <c r="M1041" s="149">
        <f t="shared" si="194"/>
        <v>4.5217931988030154E-4</v>
      </c>
      <c r="N1041" s="149">
        <f t="shared" si="195"/>
        <v>1.7343224648239338E-2</v>
      </c>
      <c r="O1041" s="130">
        <f t="shared" si="196"/>
        <v>4.5217931988030154E-4</v>
      </c>
      <c r="P1041" s="130" t="str">
        <f t="shared" si="197"/>
        <v/>
      </c>
      <c r="Q1041" s="130" t="str">
        <f t="shared" si="198"/>
        <v/>
      </c>
      <c r="R1041" s="130">
        <f t="shared" si="199"/>
        <v>2.9886583058758308E-12</v>
      </c>
      <c r="S1041" s="130" t="str">
        <f t="shared" si="200"/>
        <v/>
      </c>
      <c r="T1041" s="130" t="str">
        <f t="shared" si="201"/>
        <v/>
      </c>
      <c r="X1041" s="134"/>
      <c r="Z1041" s="149"/>
      <c r="AA1041" s="149"/>
      <c r="AE1041" s="151"/>
      <c r="AF1041" s="150"/>
      <c r="AK1041" s="134">
        <v>472</v>
      </c>
      <c r="AL1041" s="130">
        <f t="shared" si="202"/>
        <v>-2.1120000000000001</v>
      </c>
      <c r="AM1041" s="149">
        <f t="shared" si="203"/>
        <v>4.2885970555787321E-2</v>
      </c>
      <c r="AN1041" s="149">
        <f t="shared" si="204"/>
        <v>1.7343224648239338E-2</v>
      </c>
      <c r="AO1041" s="130">
        <f t="shared" si="209"/>
        <v>4.2885970555787321E-2</v>
      </c>
      <c r="AP1041" s="130" t="str">
        <f t="shared" si="210"/>
        <v/>
      </c>
      <c r="AQ1041" s="130" t="str">
        <f t="shared" si="205"/>
        <v/>
      </c>
      <c r="AR1041" s="150">
        <f t="shared" si="206"/>
        <v>0</v>
      </c>
      <c r="AS1041" s="150" t="str">
        <f t="shared" si="207"/>
        <v/>
      </c>
      <c r="AT1041" s="150" t="str">
        <f t="shared" si="208"/>
        <v/>
      </c>
      <c r="AU1041" s="150"/>
      <c r="AV1041" s="150"/>
      <c r="AW1041" s="150"/>
      <c r="AX1041" s="150"/>
      <c r="AY1041" s="150"/>
      <c r="AZ1041" s="150"/>
      <c r="BA1041" s="150"/>
      <c r="BB1041" s="131"/>
      <c r="BC1041" s="132"/>
      <c r="BD1041" s="131"/>
      <c r="BE1041" s="153"/>
      <c r="BF1041" s="154"/>
      <c r="BG1041" s="155"/>
      <c r="BH1041" s="155"/>
      <c r="BI1041" s="156"/>
      <c r="BJ1041" s="156"/>
      <c r="BK1041" s="133"/>
      <c r="BM1041" s="134">
        <v>449</v>
      </c>
      <c r="BN1041" s="157">
        <f t="shared" si="189"/>
        <v>2.8672000000000164</v>
      </c>
      <c r="BO1041" s="158">
        <f t="shared" si="190"/>
        <v>0.89700946257914027</v>
      </c>
      <c r="BP1041" s="159">
        <f t="shared" si="191"/>
        <v>5.6565974164013433E-4</v>
      </c>
      <c r="BQ1041" s="160" t="str">
        <f t="shared" si="192"/>
        <v/>
      </c>
      <c r="BR1041" s="160" t="str">
        <f t="shared" ref="BR1041:BR1104" si="211">IF($BO1041&lt;(1-$BK$605),$BP1041,"")</f>
        <v/>
      </c>
    </row>
    <row r="1042" spans="11:70" ht="20.100000000000001" customHeight="1" x14ac:dyDescent="0.25">
      <c r="K1042" s="134">
        <v>473</v>
      </c>
      <c r="L1042" s="130">
        <f t="shared" si="193"/>
        <v>-199.92870517725319</v>
      </c>
      <c r="M1042" s="149">
        <f t="shared" si="194"/>
        <v>4.5601186392549666E-4</v>
      </c>
      <c r="N1042" s="149">
        <f t="shared" si="195"/>
        <v>1.751549471625774E-2</v>
      </c>
      <c r="O1042" s="130">
        <f t="shared" si="196"/>
        <v>4.5601186392549666E-4</v>
      </c>
      <c r="P1042" s="130" t="str">
        <f t="shared" si="197"/>
        <v/>
      </c>
      <c r="Q1042" s="130" t="str">
        <f t="shared" si="198"/>
        <v/>
      </c>
      <c r="R1042" s="130">
        <f t="shared" si="199"/>
        <v>3.0672445962323611E-12</v>
      </c>
      <c r="S1042" s="130" t="str">
        <f t="shared" si="200"/>
        <v/>
      </c>
      <c r="T1042" s="130" t="str">
        <f t="shared" si="201"/>
        <v/>
      </c>
      <c r="X1042" s="134"/>
      <c r="Z1042" s="149"/>
      <c r="AA1042" s="149"/>
      <c r="AE1042" s="151"/>
      <c r="AF1042" s="150"/>
      <c r="AK1042" s="134">
        <v>473</v>
      </c>
      <c r="AL1042" s="130">
        <f t="shared" si="202"/>
        <v>-2.1079999999999997</v>
      </c>
      <c r="AM1042" s="149">
        <f t="shared" si="203"/>
        <v>4.3249459914653898E-2</v>
      </c>
      <c r="AN1042" s="149">
        <f t="shared" si="204"/>
        <v>1.7515494716257754E-2</v>
      </c>
      <c r="AO1042" s="130">
        <f t="shared" si="209"/>
        <v>4.3249459914653898E-2</v>
      </c>
      <c r="AP1042" s="130" t="str">
        <f t="shared" si="210"/>
        <v/>
      </c>
      <c r="AQ1042" s="130" t="str">
        <f t="shared" si="205"/>
        <v/>
      </c>
      <c r="AR1042" s="150">
        <f t="shared" si="206"/>
        <v>0</v>
      </c>
      <c r="AS1042" s="150" t="str">
        <f t="shared" si="207"/>
        <v/>
      </c>
      <c r="AT1042" s="150" t="str">
        <f t="shared" si="208"/>
        <v/>
      </c>
      <c r="AU1042" s="150"/>
      <c r="AV1042" s="150"/>
      <c r="AW1042" s="150"/>
      <c r="AX1042" s="150"/>
      <c r="AY1042" s="150"/>
      <c r="AZ1042" s="150"/>
      <c r="BA1042" s="150"/>
      <c r="BB1042" s="131"/>
      <c r="BC1042" s="132"/>
      <c r="BD1042" s="131"/>
      <c r="BE1042" s="153"/>
      <c r="BF1042" s="154"/>
      <c r="BG1042" s="155"/>
      <c r="BH1042" s="155"/>
      <c r="BI1042" s="156"/>
      <c r="BJ1042" s="156"/>
      <c r="BK1042" s="133"/>
      <c r="BM1042" s="134">
        <v>450</v>
      </c>
      <c r="BN1042" s="157">
        <f t="shared" ref="BN1042:BN1105" si="212">BN1041+$BQ$590</f>
        <v>2.8736000000000166</v>
      </c>
      <c r="BO1042" s="158">
        <f t="shared" ref="BO1042:BO1105" si="213">_xlfn.CHISQ.DIST.RT(BN1042,7)</f>
        <v>0.89644380283750014</v>
      </c>
      <c r="BP1042" s="159">
        <f t="shared" ref="BP1042:BP1105" si="214">BO1042-BO1043</f>
        <v>5.6700077192051168E-4</v>
      </c>
      <c r="BQ1042" s="160" t="str">
        <f t="shared" ref="BQ1042:BQ1105" si="215">IF(BO1042&lt;(1-$BK$597),BP1042,"")</f>
        <v/>
      </c>
      <c r="BR1042" s="160" t="str">
        <f t="shared" si="211"/>
        <v/>
      </c>
    </row>
    <row r="1043" spans="11:70" ht="20.100000000000001" customHeight="1" x14ac:dyDescent="0.25">
      <c r="K1043" s="134">
        <v>474</v>
      </c>
      <c r="L1043" s="130">
        <f t="shared" si="193"/>
        <v>-199.54933382018061</v>
      </c>
      <c r="M1043" s="149">
        <f t="shared" si="194"/>
        <v>4.5986953355882718E-4</v>
      </c>
      <c r="N1043" s="149">
        <f t="shared" si="195"/>
        <v>1.7689223504867995E-2</v>
      </c>
      <c r="O1043" s="130">
        <f t="shared" si="196"/>
        <v>4.5986953355882718E-4</v>
      </c>
      <c r="P1043" s="130" t="str">
        <f t="shared" si="197"/>
        <v/>
      </c>
      <c r="Q1043" s="130" t="str">
        <f t="shared" si="198"/>
        <v/>
      </c>
      <c r="R1043" s="130">
        <f t="shared" si="199"/>
        <v>3.1478469345237706E-12</v>
      </c>
      <c r="S1043" s="130" t="str">
        <f t="shared" si="200"/>
        <v/>
      </c>
      <c r="T1043" s="130" t="str">
        <f t="shared" si="201"/>
        <v/>
      </c>
      <c r="X1043" s="134"/>
      <c r="Z1043" s="149"/>
      <c r="AA1043" s="149"/>
      <c r="AE1043" s="151"/>
      <c r="AF1043" s="150"/>
      <c r="AK1043" s="134">
        <v>474</v>
      </c>
      <c r="AL1043" s="130">
        <f t="shared" si="202"/>
        <v>-2.1040000000000001</v>
      </c>
      <c r="AM1043" s="149">
        <f t="shared" si="203"/>
        <v>4.3615332255637435E-2</v>
      </c>
      <c r="AN1043" s="149">
        <f t="shared" si="204"/>
        <v>1.7689223504867995E-2</v>
      </c>
      <c r="AO1043" s="130">
        <f t="shared" si="209"/>
        <v>4.3615332255637435E-2</v>
      </c>
      <c r="AP1043" s="130" t="str">
        <f t="shared" si="210"/>
        <v/>
      </c>
      <c r="AQ1043" s="130" t="str">
        <f t="shared" si="205"/>
        <v/>
      </c>
      <c r="AR1043" s="150">
        <f t="shared" si="206"/>
        <v>0</v>
      </c>
      <c r="AS1043" s="150" t="str">
        <f t="shared" si="207"/>
        <v/>
      </c>
      <c r="AT1043" s="150" t="str">
        <f t="shared" si="208"/>
        <v/>
      </c>
      <c r="AU1043" s="150"/>
      <c r="AV1043" s="150"/>
      <c r="AW1043" s="150"/>
      <c r="AX1043" s="150"/>
      <c r="AY1043" s="150"/>
      <c r="AZ1043" s="150"/>
      <c r="BA1043" s="150"/>
      <c r="BB1043" s="131"/>
      <c r="BC1043" s="132"/>
      <c r="BD1043" s="131"/>
      <c r="BE1043" s="153"/>
      <c r="BF1043" s="154"/>
      <c r="BG1043" s="155"/>
      <c r="BH1043" s="155"/>
      <c r="BI1043" s="156"/>
      <c r="BJ1043" s="156"/>
      <c r="BK1043" s="133"/>
      <c r="BM1043" s="134">
        <v>451</v>
      </c>
      <c r="BN1043" s="157">
        <f t="shared" si="212"/>
        <v>2.8800000000000168</v>
      </c>
      <c r="BO1043" s="158">
        <f t="shared" si="213"/>
        <v>0.89587680206557962</v>
      </c>
      <c r="BP1043" s="159">
        <f t="shared" si="214"/>
        <v>5.6833794923816239E-4</v>
      </c>
      <c r="BQ1043" s="160" t="str">
        <f t="shared" si="215"/>
        <v/>
      </c>
      <c r="BR1043" s="160" t="str">
        <f t="shared" si="211"/>
        <v/>
      </c>
    </row>
    <row r="1044" spans="11:70" ht="20.100000000000001" customHeight="1" x14ac:dyDescent="0.25">
      <c r="K1044" s="134">
        <v>475</v>
      </c>
      <c r="L1044" s="130">
        <f t="shared" si="193"/>
        <v>-199.16996246310802</v>
      </c>
      <c r="M1044" s="149">
        <f t="shared" si="194"/>
        <v>4.6375241736567506E-4</v>
      </c>
      <c r="N1044" s="149">
        <f t="shared" si="195"/>
        <v>1.7864420562816546E-2</v>
      </c>
      <c r="O1044" s="130">
        <f t="shared" si="196"/>
        <v>4.6375241736567506E-4</v>
      </c>
      <c r="P1044" s="130" t="str">
        <f t="shared" si="197"/>
        <v/>
      </c>
      <c r="Q1044" s="130" t="str">
        <f t="shared" si="198"/>
        <v/>
      </c>
      <c r="R1044" s="130">
        <f t="shared" si="199"/>
        <v>3.2305156861586226E-12</v>
      </c>
      <c r="S1044" s="130" t="str">
        <f t="shared" si="200"/>
        <v/>
      </c>
      <c r="T1044" s="130" t="str">
        <f t="shared" si="201"/>
        <v/>
      </c>
      <c r="X1044" s="134"/>
      <c r="Z1044" s="149"/>
      <c r="AA1044" s="149"/>
      <c r="AE1044" s="151"/>
      <c r="AF1044" s="150"/>
      <c r="AK1044" s="134">
        <v>475</v>
      </c>
      <c r="AL1044" s="130">
        <f t="shared" si="202"/>
        <v>-2.0999999999999996</v>
      </c>
      <c r="AM1044" s="149">
        <f t="shared" si="203"/>
        <v>4.3983595980427233E-2</v>
      </c>
      <c r="AN1044" s="149">
        <f t="shared" si="204"/>
        <v>1.7864420562816553E-2</v>
      </c>
      <c r="AO1044" s="130">
        <f t="shared" si="209"/>
        <v>4.3983595980427233E-2</v>
      </c>
      <c r="AP1044" s="130" t="str">
        <f t="shared" si="210"/>
        <v/>
      </c>
      <c r="AQ1044" s="130" t="str">
        <f t="shared" si="205"/>
        <v/>
      </c>
      <c r="AR1044" s="150">
        <f t="shared" si="206"/>
        <v>0</v>
      </c>
      <c r="AS1044" s="150" t="str">
        <f t="shared" si="207"/>
        <v/>
      </c>
      <c r="AT1044" s="150" t="str">
        <f t="shared" si="208"/>
        <v/>
      </c>
      <c r="AU1044" s="150"/>
      <c r="AV1044" s="150"/>
      <c r="AW1044" s="150"/>
      <c r="AX1044" s="150"/>
      <c r="AY1044" s="150"/>
      <c r="AZ1044" s="150"/>
      <c r="BA1044" s="150"/>
      <c r="BB1044" s="131"/>
      <c r="BC1044" s="132"/>
      <c r="BD1044" s="131"/>
      <c r="BE1044" s="153"/>
      <c r="BF1044" s="154"/>
      <c r="BG1044" s="155"/>
      <c r="BH1044" s="155"/>
      <c r="BI1044" s="156"/>
      <c r="BJ1044" s="156"/>
      <c r="BK1044" s="133"/>
      <c r="BM1044" s="134">
        <v>452</v>
      </c>
      <c r="BN1044" s="157">
        <f t="shared" si="212"/>
        <v>2.886400000000017</v>
      </c>
      <c r="BO1044" s="158">
        <f t="shared" si="213"/>
        <v>0.89530846411634146</v>
      </c>
      <c r="BP1044" s="159">
        <f t="shared" si="214"/>
        <v>5.6967126263540724E-4</v>
      </c>
      <c r="BQ1044" s="160" t="str">
        <f t="shared" si="215"/>
        <v/>
      </c>
      <c r="BR1044" s="160" t="str">
        <f t="shared" si="211"/>
        <v/>
      </c>
    </row>
    <row r="1045" spans="11:70" ht="20.100000000000001" customHeight="1" x14ac:dyDescent="0.25">
      <c r="K1045" s="134">
        <v>476</v>
      </c>
      <c r="L1045" s="130">
        <f t="shared" si="193"/>
        <v>-198.79059110603544</v>
      </c>
      <c r="M1045" s="149">
        <f t="shared" si="194"/>
        <v>4.676606034647228E-4</v>
      </c>
      <c r="N1045" s="149">
        <f t="shared" si="195"/>
        <v>1.8041095472368394E-2</v>
      </c>
      <c r="O1045" s="130">
        <f t="shared" si="196"/>
        <v>4.676606034647228E-4</v>
      </c>
      <c r="P1045" s="130" t="str">
        <f t="shared" si="197"/>
        <v/>
      </c>
      <c r="Q1045" s="130" t="str">
        <f t="shared" si="198"/>
        <v/>
      </c>
      <c r="R1045" s="130">
        <f t="shared" si="199"/>
        <v>3.315302439165758E-12</v>
      </c>
      <c r="S1045" s="130" t="str">
        <f t="shared" si="200"/>
        <v/>
      </c>
      <c r="T1045" s="130" t="str">
        <f t="shared" si="201"/>
        <v/>
      </c>
      <c r="X1045" s="134"/>
      <c r="Z1045" s="149"/>
      <c r="AA1045" s="149"/>
      <c r="AE1045" s="151"/>
      <c r="AF1045" s="150"/>
      <c r="AK1045" s="134">
        <v>476</v>
      </c>
      <c r="AL1045" s="130">
        <f t="shared" si="202"/>
        <v>-2.0960000000000001</v>
      </c>
      <c r="AM1045" s="149">
        <f t="shared" si="203"/>
        <v>4.4354259446449183E-2</v>
      </c>
      <c r="AN1045" s="149">
        <f t="shared" si="204"/>
        <v>1.8041095472368394E-2</v>
      </c>
      <c r="AO1045" s="130">
        <f t="shared" si="209"/>
        <v>4.4354259446449183E-2</v>
      </c>
      <c r="AP1045" s="130" t="str">
        <f t="shared" si="210"/>
        <v/>
      </c>
      <c r="AQ1045" s="130" t="str">
        <f t="shared" si="205"/>
        <v/>
      </c>
      <c r="AR1045" s="150">
        <f t="shared" si="206"/>
        <v>0</v>
      </c>
      <c r="AS1045" s="150" t="str">
        <f t="shared" si="207"/>
        <v/>
      </c>
      <c r="AT1045" s="150" t="str">
        <f t="shared" si="208"/>
        <v/>
      </c>
      <c r="AU1045" s="150"/>
      <c r="AV1045" s="150"/>
      <c r="AW1045" s="150"/>
      <c r="AX1045" s="150"/>
      <c r="AY1045" s="150"/>
      <c r="AZ1045" s="150"/>
      <c r="BA1045" s="150"/>
      <c r="BB1045" s="131"/>
      <c r="BC1045" s="132"/>
      <c r="BD1045" s="131"/>
      <c r="BE1045" s="153"/>
      <c r="BF1045" s="154"/>
      <c r="BG1045" s="155"/>
      <c r="BH1045" s="155"/>
      <c r="BI1045" s="156"/>
      <c r="BJ1045" s="156"/>
      <c r="BK1045" s="133"/>
      <c r="BM1045" s="134">
        <v>453</v>
      </c>
      <c r="BN1045" s="157">
        <f t="shared" si="212"/>
        <v>2.8928000000000171</v>
      </c>
      <c r="BO1045" s="158">
        <f t="shared" si="213"/>
        <v>0.89473879285370606</v>
      </c>
      <c r="BP1045" s="159">
        <f t="shared" si="214"/>
        <v>5.710007012833529E-4</v>
      </c>
      <c r="BQ1045" s="160" t="str">
        <f t="shared" si="215"/>
        <v/>
      </c>
      <c r="BR1045" s="160" t="str">
        <f t="shared" si="211"/>
        <v/>
      </c>
    </row>
    <row r="1046" spans="11:70" ht="20.100000000000001" customHeight="1" x14ac:dyDescent="0.25">
      <c r="K1046" s="134">
        <v>477</v>
      </c>
      <c r="L1046" s="130">
        <f t="shared" si="193"/>
        <v>-198.41121974896285</v>
      </c>
      <c r="M1046" s="149">
        <f t="shared" si="194"/>
        <v>4.7159417949835139E-4</v>
      </c>
      <c r="N1046" s="149">
        <f t="shared" si="195"/>
        <v>1.8219257849128163E-2</v>
      </c>
      <c r="O1046" s="130">
        <f t="shared" si="196"/>
        <v>4.7159417949835139E-4</v>
      </c>
      <c r="P1046" s="130" t="str">
        <f t="shared" si="197"/>
        <v/>
      </c>
      <c r="Q1046" s="130" t="str">
        <f t="shared" si="198"/>
        <v/>
      </c>
      <c r="R1046" s="130">
        <f t="shared" si="199"/>
        <v>3.4022600329579279E-12</v>
      </c>
      <c r="S1046" s="130" t="str">
        <f t="shared" si="200"/>
        <v/>
      </c>
      <c r="T1046" s="130" t="str">
        <f t="shared" si="201"/>
        <v/>
      </c>
      <c r="X1046" s="134"/>
      <c r="Z1046" s="149"/>
      <c r="AA1046" s="149"/>
      <c r="AE1046" s="151"/>
      <c r="AF1046" s="150"/>
      <c r="AK1046" s="134">
        <v>477</v>
      </c>
      <c r="AL1046" s="130">
        <f t="shared" si="202"/>
        <v>-2.0919999999999996</v>
      </c>
      <c r="AM1046" s="149">
        <f t="shared" si="203"/>
        <v>4.4727330965955693E-2</v>
      </c>
      <c r="AN1046" s="149">
        <f t="shared" si="204"/>
        <v>1.8219257849128194E-2</v>
      </c>
      <c r="AO1046" s="130">
        <f t="shared" si="209"/>
        <v>4.4727330965955693E-2</v>
      </c>
      <c r="AP1046" s="130" t="str">
        <f t="shared" si="210"/>
        <v/>
      </c>
      <c r="AQ1046" s="130" t="str">
        <f t="shared" si="205"/>
        <v/>
      </c>
      <c r="AR1046" s="150">
        <f t="shared" si="206"/>
        <v>0</v>
      </c>
      <c r="AS1046" s="150" t="str">
        <f t="shared" si="207"/>
        <v/>
      </c>
      <c r="AT1046" s="150" t="str">
        <f t="shared" si="208"/>
        <v/>
      </c>
      <c r="AU1046" s="150"/>
      <c r="AV1046" s="150"/>
      <c r="AW1046" s="150"/>
      <c r="AX1046" s="150"/>
      <c r="AY1046" s="150"/>
      <c r="AZ1046" s="150"/>
      <c r="BA1046" s="150"/>
      <c r="BB1046" s="131"/>
      <c r="BC1046" s="132"/>
      <c r="BD1046" s="131"/>
      <c r="BE1046" s="153"/>
      <c r="BF1046" s="154"/>
      <c r="BG1046" s="155"/>
      <c r="BH1046" s="155"/>
      <c r="BI1046" s="156"/>
      <c r="BJ1046" s="156"/>
      <c r="BK1046" s="133"/>
      <c r="BM1046" s="134">
        <v>454</v>
      </c>
      <c r="BN1046" s="157">
        <f t="shared" si="212"/>
        <v>2.8992000000000173</v>
      </c>
      <c r="BO1046" s="158">
        <f t="shared" si="213"/>
        <v>0.8941677921524227</v>
      </c>
      <c r="BP1046" s="159">
        <f t="shared" si="214"/>
        <v>5.7232625448255803E-4</v>
      </c>
      <c r="BQ1046" s="160" t="str">
        <f t="shared" si="215"/>
        <v/>
      </c>
      <c r="BR1046" s="160" t="str">
        <f t="shared" si="211"/>
        <v/>
      </c>
    </row>
    <row r="1047" spans="11:70" ht="20.100000000000001" customHeight="1" x14ac:dyDescent="0.25">
      <c r="K1047" s="134">
        <v>478</v>
      </c>
      <c r="L1047" s="130">
        <f t="shared" si="193"/>
        <v>-198.03184839189026</v>
      </c>
      <c r="M1047" s="149">
        <f t="shared" si="194"/>
        <v>4.755532326229923E-4</v>
      </c>
      <c r="N1047" s="149">
        <f t="shared" si="195"/>
        <v>1.8398917341857654E-2</v>
      </c>
      <c r="O1047" s="130">
        <f t="shared" si="196"/>
        <v>4.755532326229923E-4</v>
      </c>
      <c r="P1047" s="130" t="str">
        <f t="shared" si="197"/>
        <v/>
      </c>
      <c r="Q1047" s="130" t="str">
        <f t="shared" si="198"/>
        <v/>
      </c>
      <c r="R1047" s="130">
        <f t="shared" si="199"/>
        <v>3.4914425877489274E-12</v>
      </c>
      <c r="S1047" s="130" t="str">
        <f t="shared" si="200"/>
        <v/>
      </c>
      <c r="T1047" s="130" t="str">
        <f t="shared" si="201"/>
        <v/>
      </c>
      <c r="X1047" s="134"/>
      <c r="Z1047" s="149"/>
      <c r="AA1047" s="149"/>
      <c r="AE1047" s="151"/>
      <c r="AF1047" s="150"/>
      <c r="AK1047" s="134">
        <v>478</v>
      </c>
      <c r="AL1047" s="130">
        <f t="shared" si="202"/>
        <v>-2.0880000000000001</v>
      </c>
      <c r="AM1047" s="149">
        <f t="shared" si="203"/>
        <v>4.5102818805110016E-2</v>
      </c>
      <c r="AN1047" s="149">
        <f t="shared" si="204"/>
        <v>1.8398917341857654E-2</v>
      </c>
      <c r="AO1047" s="130">
        <f t="shared" si="209"/>
        <v>4.5102818805110016E-2</v>
      </c>
      <c r="AP1047" s="130" t="str">
        <f t="shared" si="210"/>
        <v/>
      </c>
      <c r="AQ1047" s="130" t="str">
        <f t="shared" si="205"/>
        <v/>
      </c>
      <c r="AR1047" s="150">
        <f t="shared" si="206"/>
        <v>0</v>
      </c>
      <c r="AS1047" s="150" t="str">
        <f t="shared" si="207"/>
        <v/>
      </c>
      <c r="AT1047" s="150" t="str">
        <f t="shared" si="208"/>
        <v/>
      </c>
      <c r="AU1047" s="150"/>
      <c r="AV1047" s="150"/>
      <c r="AW1047" s="150"/>
      <c r="AX1047" s="150"/>
      <c r="AY1047" s="150"/>
      <c r="AZ1047" s="150"/>
      <c r="BA1047" s="150"/>
      <c r="BB1047" s="131"/>
      <c r="BC1047" s="132"/>
      <c r="BD1047" s="131"/>
      <c r="BE1047" s="153"/>
      <c r="BF1047" s="154"/>
      <c r="BG1047" s="155"/>
      <c r="BH1047" s="155"/>
      <c r="BI1047" s="156"/>
      <c r="BJ1047" s="156"/>
      <c r="BK1047" s="133"/>
      <c r="BM1047" s="134">
        <v>455</v>
      </c>
      <c r="BN1047" s="157">
        <f t="shared" si="212"/>
        <v>2.9056000000000175</v>
      </c>
      <c r="BO1047" s="158">
        <f t="shared" si="213"/>
        <v>0.89359546589794014</v>
      </c>
      <c r="BP1047" s="159">
        <f t="shared" si="214"/>
        <v>5.7364791166136797E-4</v>
      </c>
      <c r="BQ1047" s="160" t="str">
        <f t="shared" si="215"/>
        <v/>
      </c>
      <c r="BR1047" s="160" t="str">
        <f t="shared" si="211"/>
        <v/>
      </c>
    </row>
    <row r="1048" spans="11:70" ht="20.100000000000001" customHeight="1" x14ac:dyDescent="0.25">
      <c r="K1048" s="134">
        <v>479</v>
      </c>
      <c r="L1048" s="130">
        <f t="shared" si="193"/>
        <v>-197.65247703481768</v>
      </c>
      <c r="M1048" s="149">
        <f t="shared" si="194"/>
        <v>4.7953784949943915E-4</v>
      </c>
      <c r="N1048" s="149">
        <f t="shared" si="195"/>
        <v>1.8580083632289579E-2</v>
      </c>
      <c r="O1048" s="130">
        <f t="shared" si="196"/>
        <v>4.7953784949943915E-4</v>
      </c>
      <c r="P1048" s="130" t="str">
        <f t="shared" si="197"/>
        <v/>
      </c>
      <c r="Q1048" s="130" t="str">
        <f t="shared" si="198"/>
        <v/>
      </c>
      <c r="R1048" s="130">
        <f t="shared" si="199"/>
        <v>3.5829055346389022E-12</v>
      </c>
      <c r="S1048" s="130" t="str">
        <f t="shared" si="200"/>
        <v/>
      </c>
      <c r="T1048" s="130" t="str">
        <f t="shared" si="201"/>
        <v/>
      </c>
      <c r="X1048" s="134"/>
      <c r="Z1048" s="149"/>
      <c r="AA1048" s="149"/>
      <c r="AE1048" s="151"/>
      <c r="AF1048" s="150"/>
      <c r="AK1048" s="134">
        <v>479</v>
      </c>
      <c r="AL1048" s="130">
        <f t="shared" si="202"/>
        <v>-2.0839999999999996</v>
      </c>
      <c r="AM1048" s="149">
        <f t="shared" si="203"/>
        <v>4.5480731183068078E-2</v>
      </c>
      <c r="AN1048" s="149">
        <f t="shared" si="204"/>
        <v>1.858008363228961E-2</v>
      </c>
      <c r="AO1048" s="130">
        <f t="shared" si="209"/>
        <v>4.5480731183068078E-2</v>
      </c>
      <c r="AP1048" s="130" t="str">
        <f t="shared" si="210"/>
        <v/>
      </c>
      <c r="AQ1048" s="130" t="str">
        <f t="shared" si="205"/>
        <v/>
      </c>
      <c r="AR1048" s="150">
        <f t="shared" si="206"/>
        <v>0</v>
      </c>
      <c r="AS1048" s="150" t="str">
        <f t="shared" si="207"/>
        <v/>
      </c>
      <c r="AT1048" s="150" t="str">
        <f t="shared" si="208"/>
        <v/>
      </c>
      <c r="AU1048" s="150"/>
      <c r="AV1048" s="150"/>
      <c r="AW1048" s="150"/>
      <c r="AX1048" s="150"/>
      <c r="AY1048" s="150"/>
      <c r="AZ1048" s="150"/>
      <c r="BA1048" s="150"/>
      <c r="BB1048" s="131"/>
      <c r="BC1048" s="132"/>
      <c r="BD1048" s="131"/>
      <c r="BE1048" s="153"/>
      <c r="BF1048" s="154"/>
      <c r="BG1048" s="155"/>
      <c r="BH1048" s="155"/>
      <c r="BI1048" s="156"/>
      <c r="BJ1048" s="156"/>
      <c r="BK1048" s="133"/>
      <c r="BM1048" s="134">
        <v>456</v>
      </c>
      <c r="BN1048" s="157">
        <f t="shared" si="212"/>
        <v>2.9120000000000177</v>
      </c>
      <c r="BO1048" s="158">
        <f t="shared" si="213"/>
        <v>0.89302181798627878</v>
      </c>
      <c r="BP1048" s="159">
        <f t="shared" si="214"/>
        <v>5.7496566237591473E-4</v>
      </c>
      <c r="BQ1048" s="160" t="str">
        <f t="shared" si="215"/>
        <v/>
      </c>
      <c r="BR1048" s="160" t="str">
        <f t="shared" si="211"/>
        <v/>
      </c>
    </row>
    <row r="1049" spans="11:70" ht="20.100000000000001" customHeight="1" x14ac:dyDescent="0.25">
      <c r="K1049" s="134">
        <v>480</v>
      </c>
      <c r="L1049" s="130">
        <f t="shared" si="193"/>
        <v>-197.27310567774509</v>
      </c>
      <c r="M1049" s="149">
        <f t="shared" si="194"/>
        <v>4.8354811628311832E-4</v>
      </c>
      <c r="N1049" s="149">
        <f t="shared" si="195"/>
        <v>1.8762766434937749E-2</v>
      </c>
      <c r="O1049" s="130">
        <f t="shared" si="196"/>
        <v>4.8354811628311832E-4</v>
      </c>
      <c r="P1049" s="130" t="str">
        <f t="shared" si="197"/>
        <v/>
      </c>
      <c r="Q1049" s="130" t="str">
        <f t="shared" si="198"/>
        <v/>
      </c>
      <c r="R1049" s="130">
        <f t="shared" si="199"/>
        <v>3.6767056463822912E-12</v>
      </c>
      <c r="S1049" s="130" t="str">
        <f t="shared" si="200"/>
        <v/>
      </c>
      <c r="T1049" s="130" t="str">
        <f t="shared" si="201"/>
        <v/>
      </c>
      <c r="X1049" s="134"/>
      <c r="Z1049" s="149"/>
      <c r="AA1049" s="149"/>
      <c r="AE1049" s="151"/>
      <c r="AF1049" s="150"/>
      <c r="AK1049" s="134">
        <v>480</v>
      </c>
      <c r="AL1049" s="130">
        <f t="shared" si="202"/>
        <v>-2.08</v>
      </c>
      <c r="AM1049" s="149">
        <f t="shared" si="203"/>
        <v>4.5861076271054887E-2</v>
      </c>
      <c r="AN1049" s="149">
        <f t="shared" si="204"/>
        <v>1.8762766434937749E-2</v>
      </c>
      <c r="AO1049" s="130">
        <f t="shared" si="209"/>
        <v>4.5861076271054887E-2</v>
      </c>
      <c r="AP1049" s="130" t="str">
        <f t="shared" si="210"/>
        <v/>
      </c>
      <c r="AQ1049" s="130" t="str">
        <f t="shared" si="205"/>
        <v/>
      </c>
      <c r="AR1049" s="150">
        <f t="shared" si="206"/>
        <v>0</v>
      </c>
      <c r="AS1049" s="150" t="str">
        <f t="shared" si="207"/>
        <v/>
      </c>
      <c r="AT1049" s="150" t="str">
        <f t="shared" si="208"/>
        <v/>
      </c>
      <c r="AU1049" s="150"/>
      <c r="AV1049" s="150"/>
      <c r="AW1049" s="150"/>
      <c r="AX1049" s="150"/>
      <c r="AY1049" s="150"/>
      <c r="AZ1049" s="150"/>
      <c r="BA1049" s="150"/>
      <c r="BB1049" s="131"/>
      <c r="BC1049" s="132"/>
      <c r="BD1049" s="131"/>
      <c r="BE1049" s="153"/>
      <c r="BF1049" s="154"/>
      <c r="BG1049" s="155"/>
      <c r="BH1049" s="155"/>
      <c r="BI1049" s="156"/>
      <c r="BJ1049" s="156"/>
      <c r="BK1049" s="133"/>
      <c r="BM1049" s="134">
        <v>457</v>
      </c>
      <c r="BN1049" s="157">
        <f t="shared" si="212"/>
        <v>2.9184000000000179</v>
      </c>
      <c r="BO1049" s="158">
        <f t="shared" si="213"/>
        <v>0.89244685232390286</v>
      </c>
      <c r="BP1049" s="159">
        <f t="shared" si="214"/>
        <v>5.7627949630933983E-4</v>
      </c>
      <c r="BQ1049" s="160" t="str">
        <f t="shared" si="215"/>
        <v/>
      </c>
      <c r="BR1049" s="160" t="str">
        <f t="shared" si="211"/>
        <v/>
      </c>
    </row>
    <row r="1050" spans="11:70" ht="20.100000000000001" customHeight="1" x14ac:dyDescent="0.25">
      <c r="K1050" s="134">
        <v>481</v>
      </c>
      <c r="L1050" s="130">
        <f t="shared" si="193"/>
        <v>-196.89373432067251</v>
      </c>
      <c r="M1050" s="149">
        <f t="shared" si="194"/>
        <v>4.8758411861431612E-4</v>
      </c>
      <c r="N1050" s="149">
        <f t="shared" si="195"/>
        <v>1.8946975496903426E-2</v>
      </c>
      <c r="O1050" s="130">
        <f t="shared" si="196"/>
        <v>4.8758411861431612E-4</v>
      </c>
      <c r="P1050" s="130" t="str">
        <f t="shared" si="197"/>
        <v/>
      </c>
      <c r="Q1050" s="130" t="str">
        <f t="shared" si="198"/>
        <v/>
      </c>
      <c r="R1050" s="130">
        <f t="shared" si="199"/>
        <v>3.7729010688532366E-12</v>
      </c>
      <c r="S1050" s="130" t="str">
        <f t="shared" si="200"/>
        <v/>
      </c>
      <c r="T1050" s="130" t="str">
        <f t="shared" si="201"/>
        <v/>
      </c>
      <c r="X1050" s="134"/>
      <c r="Z1050" s="149"/>
      <c r="AA1050" s="149"/>
      <c r="AE1050" s="151"/>
      <c r="AF1050" s="150"/>
      <c r="AK1050" s="134">
        <v>481</v>
      </c>
      <c r="AL1050" s="130">
        <f t="shared" si="202"/>
        <v>-2.0760000000000001</v>
      </c>
      <c r="AM1050" s="149">
        <f t="shared" si="203"/>
        <v>4.6243862191438542E-2</v>
      </c>
      <c r="AN1050" s="149">
        <f t="shared" si="204"/>
        <v>1.8946975496903426E-2</v>
      </c>
      <c r="AO1050" s="130">
        <f t="shared" si="209"/>
        <v>4.6243862191438542E-2</v>
      </c>
      <c r="AP1050" s="130" t="str">
        <f t="shared" si="210"/>
        <v/>
      </c>
      <c r="AQ1050" s="130" t="str">
        <f t="shared" si="205"/>
        <v/>
      </c>
      <c r="AR1050" s="150">
        <f t="shared" si="206"/>
        <v>0</v>
      </c>
      <c r="AS1050" s="150" t="str">
        <f t="shared" si="207"/>
        <v/>
      </c>
      <c r="AT1050" s="150" t="str">
        <f t="shared" si="208"/>
        <v/>
      </c>
      <c r="AU1050" s="150"/>
      <c r="AV1050" s="150"/>
      <c r="AW1050" s="150"/>
      <c r="AX1050" s="150"/>
      <c r="AY1050" s="150"/>
      <c r="AZ1050" s="150"/>
      <c r="BA1050" s="150"/>
      <c r="BB1050" s="131"/>
      <c r="BC1050" s="132"/>
      <c r="BD1050" s="131"/>
      <c r="BE1050" s="153"/>
      <c r="BF1050" s="154"/>
      <c r="BG1050" s="155"/>
      <c r="BH1050" s="155"/>
      <c r="BI1050" s="156"/>
      <c r="BJ1050" s="156"/>
      <c r="BK1050" s="133"/>
      <c r="BM1050" s="134">
        <v>458</v>
      </c>
      <c r="BN1050" s="157">
        <f t="shared" si="212"/>
        <v>2.9248000000000181</v>
      </c>
      <c r="BO1050" s="158">
        <f t="shared" si="213"/>
        <v>0.89187057282759352</v>
      </c>
      <c r="BP1050" s="159">
        <f t="shared" si="214"/>
        <v>5.7758940327179431E-4</v>
      </c>
      <c r="BQ1050" s="160" t="str">
        <f t="shared" si="215"/>
        <v/>
      </c>
      <c r="BR1050" s="160" t="str">
        <f t="shared" si="211"/>
        <v/>
      </c>
    </row>
    <row r="1051" spans="11:70" ht="20.100000000000001" customHeight="1" x14ac:dyDescent="0.25">
      <c r="K1051" s="134">
        <v>482</v>
      </c>
      <c r="L1051" s="130">
        <f t="shared" si="193"/>
        <v>-196.51436296359992</v>
      </c>
      <c r="M1051" s="149">
        <f t="shared" si="194"/>
        <v>4.9164594160836764E-4</v>
      </c>
      <c r="N1051" s="149">
        <f t="shared" si="195"/>
        <v>1.9132720597678145E-2</v>
      </c>
      <c r="O1051" s="130">
        <f t="shared" si="196"/>
        <v>4.9164594160836764E-4</v>
      </c>
      <c r="P1051" s="130" t="str">
        <f t="shared" si="197"/>
        <v/>
      </c>
      <c r="Q1051" s="130" t="str">
        <f t="shared" si="198"/>
        <v/>
      </c>
      <c r="R1051" s="130">
        <f t="shared" si="199"/>
        <v>3.8715513532235955E-12</v>
      </c>
      <c r="S1051" s="130" t="str">
        <f t="shared" si="200"/>
        <v/>
      </c>
      <c r="T1051" s="130" t="str">
        <f t="shared" si="201"/>
        <v/>
      </c>
      <c r="X1051" s="134"/>
      <c r="Z1051" s="149"/>
      <c r="AA1051" s="149"/>
      <c r="AE1051" s="151"/>
      <c r="AF1051" s="150"/>
      <c r="AK1051" s="134">
        <v>482</v>
      </c>
      <c r="AL1051" s="130">
        <f t="shared" si="202"/>
        <v>-2.0720000000000001</v>
      </c>
      <c r="AM1051" s="149">
        <f t="shared" si="203"/>
        <v>4.6629097016799043E-2</v>
      </c>
      <c r="AN1051" s="149">
        <f t="shared" si="204"/>
        <v>1.9132720597678145E-2</v>
      </c>
      <c r="AO1051" s="130">
        <f t="shared" si="209"/>
        <v>4.6629097016799043E-2</v>
      </c>
      <c r="AP1051" s="130" t="str">
        <f t="shared" si="210"/>
        <v/>
      </c>
      <c r="AQ1051" s="130" t="str">
        <f t="shared" si="205"/>
        <v/>
      </c>
      <c r="AR1051" s="150">
        <f t="shared" si="206"/>
        <v>0</v>
      </c>
      <c r="AS1051" s="150" t="str">
        <f t="shared" si="207"/>
        <v/>
      </c>
      <c r="AT1051" s="150" t="str">
        <f t="shared" si="208"/>
        <v/>
      </c>
      <c r="AU1051" s="150"/>
      <c r="AV1051" s="150"/>
      <c r="AW1051" s="150"/>
      <c r="AX1051" s="150"/>
      <c r="AY1051" s="150"/>
      <c r="AZ1051" s="150"/>
      <c r="BA1051" s="150"/>
      <c r="BB1051" s="131"/>
      <c r="BC1051" s="132"/>
      <c r="BD1051" s="131"/>
      <c r="BE1051" s="153"/>
      <c r="BF1051" s="154"/>
      <c r="BG1051" s="155"/>
      <c r="BH1051" s="155"/>
      <c r="BI1051" s="156"/>
      <c r="BJ1051" s="156"/>
      <c r="BK1051" s="133"/>
      <c r="BM1051" s="134">
        <v>459</v>
      </c>
      <c r="BN1051" s="157">
        <f t="shared" si="212"/>
        <v>2.9312000000000182</v>
      </c>
      <c r="BO1051" s="158">
        <f t="shared" si="213"/>
        <v>0.89129298342432173</v>
      </c>
      <c r="BP1051" s="159">
        <f t="shared" si="214"/>
        <v>5.7889537319910644E-4</v>
      </c>
      <c r="BQ1051" s="160" t="str">
        <f t="shared" si="215"/>
        <v/>
      </c>
      <c r="BR1051" s="160" t="str">
        <f t="shared" si="211"/>
        <v/>
      </c>
    </row>
    <row r="1052" spans="11:70" ht="20.100000000000001" customHeight="1" x14ac:dyDescent="0.25">
      <c r="K1052" s="134">
        <v>483</v>
      </c>
      <c r="L1052" s="130">
        <f t="shared" si="193"/>
        <v>-196.13499160652734</v>
      </c>
      <c r="M1052" s="149">
        <f t="shared" si="194"/>
        <v>4.9573366984580571E-4</v>
      </c>
      <c r="N1052" s="149">
        <f t="shared" si="195"/>
        <v>1.9320011548942573E-2</v>
      </c>
      <c r="O1052" s="130">
        <f t="shared" si="196"/>
        <v>4.9573366984580571E-4</v>
      </c>
      <c r="P1052" s="130" t="str">
        <f t="shared" si="197"/>
        <v/>
      </c>
      <c r="Q1052" s="130" t="str">
        <f t="shared" si="198"/>
        <v/>
      </c>
      <c r="R1052" s="130">
        <f t="shared" si="199"/>
        <v>3.9727174888695872E-12</v>
      </c>
      <c r="S1052" s="130" t="str">
        <f t="shared" si="200"/>
        <v/>
      </c>
      <c r="T1052" s="130" t="str">
        <f t="shared" si="201"/>
        <v/>
      </c>
      <c r="X1052" s="134"/>
      <c r="Z1052" s="149"/>
      <c r="AA1052" s="149"/>
      <c r="AE1052" s="151"/>
      <c r="AF1052" s="150"/>
      <c r="AK1052" s="134">
        <v>483</v>
      </c>
      <c r="AL1052" s="130">
        <f t="shared" si="202"/>
        <v>-2.0680000000000001</v>
      </c>
      <c r="AM1052" s="149">
        <f t="shared" si="203"/>
        <v>4.701678876899424E-2</v>
      </c>
      <c r="AN1052" s="149">
        <f t="shared" si="204"/>
        <v>1.9320011548942573E-2</v>
      </c>
      <c r="AO1052" s="130">
        <f t="shared" si="209"/>
        <v>4.701678876899424E-2</v>
      </c>
      <c r="AP1052" s="130" t="str">
        <f t="shared" si="210"/>
        <v/>
      </c>
      <c r="AQ1052" s="130" t="str">
        <f t="shared" si="205"/>
        <v/>
      </c>
      <c r="AR1052" s="150">
        <f t="shared" si="206"/>
        <v>0</v>
      </c>
      <c r="AS1052" s="150" t="str">
        <f t="shared" si="207"/>
        <v/>
      </c>
      <c r="AT1052" s="150" t="str">
        <f t="shared" si="208"/>
        <v/>
      </c>
      <c r="AU1052" s="150"/>
      <c r="AV1052" s="150"/>
      <c r="AW1052" s="150"/>
      <c r="AX1052" s="150"/>
      <c r="AY1052" s="150"/>
      <c r="AZ1052" s="150"/>
      <c r="BA1052" s="150"/>
      <c r="BB1052" s="131"/>
      <c r="BC1052" s="132"/>
      <c r="BD1052" s="131"/>
      <c r="BE1052" s="153"/>
      <c r="BF1052" s="154"/>
      <c r="BG1052" s="155"/>
      <c r="BH1052" s="155"/>
      <c r="BI1052" s="156"/>
      <c r="BJ1052" s="156"/>
      <c r="BK1052" s="133"/>
      <c r="BM1052" s="134">
        <v>460</v>
      </c>
      <c r="BN1052" s="157">
        <f t="shared" si="212"/>
        <v>2.9376000000000184</v>
      </c>
      <c r="BO1052" s="158">
        <f t="shared" si="213"/>
        <v>0.89071408805112262</v>
      </c>
      <c r="BP1052" s="159">
        <f t="shared" si="214"/>
        <v>5.8019739615255972E-4</v>
      </c>
      <c r="BQ1052" s="160" t="str">
        <f t="shared" si="215"/>
        <v/>
      </c>
      <c r="BR1052" s="160" t="str">
        <f t="shared" si="211"/>
        <v/>
      </c>
    </row>
    <row r="1053" spans="11:70" ht="20.100000000000001" customHeight="1" x14ac:dyDescent="0.25">
      <c r="K1053" s="134">
        <v>484</v>
      </c>
      <c r="L1053" s="130">
        <f t="shared" si="193"/>
        <v>-195.75562024945475</v>
      </c>
      <c r="M1053" s="149">
        <f t="shared" si="194"/>
        <v>4.9984738736246924E-4</v>
      </c>
      <c r="N1053" s="149">
        <f t="shared" si="195"/>
        <v>1.9508858194361812E-2</v>
      </c>
      <c r="O1053" s="130">
        <f t="shared" si="196"/>
        <v>4.9984738736246924E-4</v>
      </c>
      <c r="P1053" s="130" t="str">
        <f t="shared" si="197"/>
        <v/>
      </c>
      <c r="Q1053" s="130" t="str">
        <f t="shared" si="198"/>
        <v/>
      </c>
      <c r="R1053" s="130">
        <f t="shared" si="199"/>
        <v>4.0764619370221292E-12</v>
      </c>
      <c r="S1053" s="130" t="str">
        <f t="shared" si="200"/>
        <v/>
      </c>
      <c r="T1053" s="130" t="str">
        <f t="shared" si="201"/>
        <v/>
      </c>
      <c r="X1053" s="134"/>
      <c r="Z1053" s="149"/>
      <c r="AA1053" s="149"/>
      <c r="AE1053" s="151"/>
      <c r="AF1053" s="150"/>
      <c r="AK1053" s="134">
        <v>484</v>
      </c>
      <c r="AL1053" s="130">
        <f t="shared" si="202"/>
        <v>-2.0640000000000001</v>
      </c>
      <c r="AM1053" s="149">
        <f t="shared" si="203"/>
        <v>4.7406945418221713E-2</v>
      </c>
      <c r="AN1053" s="149">
        <f t="shared" si="204"/>
        <v>1.9508858194361812E-2</v>
      </c>
      <c r="AO1053" s="130">
        <f t="shared" si="209"/>
        <v>4.7406945418221713E-2</v>
      </c>
      <c r="AP1053" s="130" t="str">
        <f t="shared" si="210"/>
        <v/>
      </c>
      <c r="AQ1053" s="130" t="str">
        <f t="shared" si="205"/>
        <v/>
      </c>
      <c r="AR1053" s="150">
        <f t="shared" si="206"/>
        <v>0</v>
      </c>
      <c r="AS1053" s="150" t="str">
        <f t="shared" si="207"/>
        <v/>
      </c>
      <c r="AT1053" s="150" t="str">
        <f t="shared" si="208"/>
        <v/>
      </c>
      <c r="AU1053" s="150"/>
      <c r="AV1053" s="150"/>
      <c r="AW1053" s="150"/>
      <c r="AX1053" s="150"/>
      <c r="AY1053" s="150"/>
      <c r="AZ1053" s="150"/>
      <c r="BA1053" s="150"/>
      <c r="BB1053" s="131"/>
      <c r="BC1053" s="132"/>
      <c r="BD1053" s="131"/>
      <c r="BE1053" s="153"/>
      <c r="BF1053" s="154"/>
      <c r="BG1053" s="155"/>
      <c r="BH1053" s="155"/>
      <c r="BI1053" s="156"/>
      <c r="BJ1053" s="156"/>
      <c r="BK1053" s="133"/>
      <c r="BM1053" s="134">
        <v>461</v>
      </c>
      <c r="BN1053" s="157">
        <f t="shared" si="212"/>
        <v>2.9440000000000186</v>
      </c>
      <c r="BO1053" s="158">
        <f t="shared" si="213"/>
        <v>0.89013389065497006</v>
      </c>
      <c r="BP1053" s="159">
        <f t="shared" si="214"/>
        <v>5.8149546231922589E-4</v>
      </c>
      <c r="BQ1053" s="160" t="str">
        <f t="shared" si="215"/>
        <v/>
      </c>
      <c r="BR1053" s="160" t="str">
        <f t="shared" si="211"/>
        <v/>
      </c>
    </row>
    <row r="1054" spans="11:70" ht="20.100000000000001" customHeight="1" x14ac:dyDescent="0.25">
      <c r="K1054" s="134">
        <v>485</v>
      </c>
      <c r="L1054" s="130">
        <f t="shared" si="193"/>
        <v>-195.37624889238216</v>
      </c>
      <c r="M1054" s="149">
        <f t="shared" si="194"/>
        <v>5.0398717763957429E-4</v>
      </c>
      <c r="N1054" s="149">
        <f t="shared" si="195"/>
        <v>1.9699270409376895E-2</v>
      </c>
      <c r="O1054" s="130">
        <f t="shared" si="196"/>
        <v>5.0398717763957429E-4</v>
      </c>
      <c r="P1054" s="130" t="str">
        <f t="shared" si="197"/>
        <v/>
      </c>
      <c r="Q1054" s="130" t="str">
        <f t="shared" si="198"/>
        <v/>
      </c>
      <c r="R1054" s="130">
        <f t="shared" si="199"/>
        <v>4.1828486651777724E-12</v>
      </c>
      <c r="S1054" s="130" t="str">
        <f t="shared" si="200"/>
        <v/>
      </c>
      <c r="T1054" s="130" t="str">
        <f t="shared" si="201"/>
        <v/>
      </c>
      <c r="X1054" s="134"/>
      <c r="Z1054" s="149"/>
      <c r="AA1054" s="149"/>
      <c r="AE1054" s="151"/>
      <c r="AF1054" s="150"/>
      <c r="AK1054" s="134">
        <v>485</v>
      </c>
      <c r="AL1054" s="130">
        <f t="shared" si="202"/>
        <v>-2.06</v>
      </c>
      <c r="AM1054" s="149">
        <f t="shared" si="203"/>
        <v>4.7799574882077034E-2</v>
      </c>
      <c r="AN1054" s="149">
        <f t="shared" si="204"/>
        <v>1.9699270409376895E-2</v>
      </c>
      <c r="AO1054" s="130">
        <f t="shared" si="209"/>
        <v>4.7799574882077034E-2</v>
      </c>
      <c r="AP1054" s="130" t="str">
        <f t="shared" si="210"/>
        <v/>
      </c>
      <c r="AQ1054" s="130" t="str">
        <f t="shared" si="205"/>
        <v/>
      </c>
      <c r="AR1054" s="150">
        <f t="shared" si="206"/>
        <v>0</v>
      </c>
      <c r="AS1054" s="150" t="str">
        <f t="shared" si="207"/>
        <v/>
      </c>
      <c r="AT1054" s="150" t="str">
        <f t="shared" si="208"/>
        <v/>
      </c>
      <c r="AU1054" s="150"/>
      <c r="AV1054" s="150"/>
      <c r="AW1054" s="150"/>
      <c r="AX1054" s="150"/>
      <c r="AY1054" s="150"/>
      <c r="AZ1054" s="150"/>
      <c r="BA1054" s="150"/>
      <c r="BB1054" s="131"/>
      <c r="BC1054" s="132"/>
      <c r="BD1054" s="131"/>
      <c r="BE1054" s="153"/>
      <c r="BF1054" s="154"/>
      <c r="BG1054" s="155"/>
      <c r="BH1054" s="155"/>
      <c r="BI1054" s="156"/>
      <c r="BJ1054" s="156"/>
      <c r="BK1054" s="133"/>
      <c r="BM1054" s="134">
        <v>462</v>
      </c>
      <c r="BN1054" s="157">
        <f t="shared" si="212"/>
        <v>2.9504000000000188</v>
      </c>
      <c r="BO1054" s="158">
        <f t="shared" si="213"/>
        <v>0.88955239519265084</v>
      </c>
      <c r="BP1054" s="159">
        <f t="shared" si="214"/>
        <v>5.8278956200974452E-4</v>
      </c>
      <c r="BQ1054" s="160" t="str">
        <f t="shared" si="215"/>
        <v/>
      </c>
      <c r="BR1054" s="160" t="str">
        <f t="shared" si="211"/>
        <v/>
      </c>
    </row>
    <row r="1055" spans="11:70" ht="20.100000000000001" customHeight="1" x14ac:dyDescent="0.25">
      <c r="K1055" s="134">
        <v>486</v>
      </c>
      <c r="L1055" s="130">
        <f t="shared" si="193"/>
        <v>-194.99687753530958</v>
      </c>
      <c r="M1055" s="149">
        <f t="shared" si="194"/>
        <v>5.0815312359374712E-4</v>
      </c>
      <c r="N1055" s="149">
        <f t="shared" si="195"/>
        <v>1.9891258100992418E-2</v>
      </c>
      <c r="O1055" s="130">
        <f t="shared" si="196"/>
        <v>5.0815312359374712E-4</v>
      </c>
      <c r="P1055" s="130" t="str">
        <f t="shared" si="197"/>
        <v/>
      </c>
      <c r="Q1055" s="130" t="str">
        <f t="shared" si="198"/>
        <v/>
      </c>
      <c r="R1055" s="130">
        <f t="shared" si="199"/>
        <v>4.291943182286261E-12</v>
      </c>
      <c r="S1055" s="130" t="str">
        <f t="shared" si="200"/>
        <v/>
      </c>
      <c r="T1055" s="130" t="str">
        <f t="shared" si="201"/>
        <v/>
      </c>
      <c r="X1055" s="134"/>
      <c r="Z1055" s="149"/>
      <c r="AA1055" s="149"/>
      <c r="AE1055" s="151"/>
      <c r="AF1055" s="150"/>
      <c r="AK1055" s="134">
        <v>486</v>
      </c>
      <c r="AL1055" s="130">
        <f t="shared" si="202"/>
        <v>-2.056</v>
      </c>
      <c r="AM1055" s="149">
        <f t="shared" si="203"/>
        <v>4.8194685024608441E-2</v>
      </c>
      <c r="AN1055" s="149">
        <f t="shared" si="204"/>
        <v>1.9891258100992418E-2</v>
      </c>
      <c r="AO1055" s="130">
        <f t="shared" si="209"/>
        <v>4.8194685024608441E-2</v>
      </c>
      <c r="AP1055" s="130" t="str">
        <f t="shared" si="210"/>
        <v/>
      </c>
      <c r="AQ1055" s="130" t="str">
        <f t="shared" si="205"/>
        <v/>
      </c>
      <c r="AR1055" s="150">
        <f t="shared" si="206"/>
        <v>0</v>
      </c>
      <c r="AS1055" s="150" t="str">
        <f t="shared" si="207"/>
        <v/>
      </c>
      <c r="AT1055" s="150" t="str">
        <f t="shared" si="208"/>
        <v/>
      </c>
      <c r="AU1055" s="150"/>
      <c r="AV1055" s="150"/>
      <c r="AW1055" s="150"/>
      <c r="AX1055" s="150"/>
      <c r="AY1055" s="150"/>
      <c r="AZ1055" s="150"/>
      <c r="BA1055" s="150"/>
      <c r="BB1055" s="131"/>
      <c r="BC1055" s="132"/>
      <c r="BD1055" s="131"/>
      <c r="BE1055" s="153"/>
      <c r="BF1055" s="154"/>
      <c r="BG1055" s="155"/>
      <c r="BH1055" s="155"/>
      <c r="BI1055" s="156"/>
      <c r="BJ1055" s="156"/>
      <c r="BK1055" s="133"/>
      <c r="BM1055" s="134">
        <v>463</v>
      </c>
      <c r="BN1055" s="157">
        <f t="shared" si="212"/>
        <v>2.956800000000019</v>
      </c>
      <c r="BO1055" s="158">
        <f t="shared" si="213"/>
        <v>0.88896960563064109</v>
      </c>
      <c r="BP1055" s="159">
        <f t="shared" si="214"/>
        <v>5.8407968565910018E-4</v>
      </c>
      <c r="BQ1055" s="160" t="str">
        <f t="shared" si="215"/>
        <v/>
      </c>
      <c r="BR1055" s="160" t="str">
        <f t="shared" si="211"/>
        <v/>
      </c>
    </row>
    <row r="1056" spans="11:70" ht="20.100000000000001" customHeight="1" x14ac:dyDescent="0.25">
      <c r="K1056" s="134">
        <v>487</v>
      </c>
      <c r="L1056" s="130">
        <f t="shared" si="193"/>
        <v>-194.61750617823699</v>
      </c>
      <c r="M1056" s="149">
        <f t="shared" si="194"/>
        <v>5.1234530756701948E-4</v>
      </c>
      <c r="N1056" s="149">
        <f t="shared" si="195"/>
        <v>2.0084831207560522E-2</v>
      </c>
      <c r="O1056" s="130">
        <f t="shared" si="196"/>
        <v>5.1234530756701948E-4</v>
      </c>
      <c r="P1056" s="130" t="str">
        <f t="shared" si="197"/>
        <v/>
      </c>
      <c r="Q1056" s="130" t="str">
        <f t="shared" si="198"/>
        <v/>
      </c>
      <c r="R1056" s="130">
        <f t="shared" si="199"/>
        <v>4.4038125747319889E-12</v>
      </c>
      <c r="S1056" s="130" t="str">
        <f t="shared" si="200"/>
        <v/>
      </c>
      <c r="T1056" s="130" t="str">
        <f t="shared" si="201"/>
        <v/>
      </c>
      <c r="X1056" s="134"/>
      <c r="Z1056" s="149"/>
      <c r="AA1056" s="149"/>
      <c r="AE1056" s="151"/>
      <c r="AF1056" s="150"/>
      <c r="AK1056" s="134">
        <v>487</v>
      </c>
      <c r="AL1056" s="130">
        <f t="shared" si="202"/>
        <v>-2.052</v>
      </c>
      <c r="AM1056" s="149">
        <f t="shared" si="203"/>
        <v>4.8592283655368003E-2</v>
      </c>
      <c r="AN1056" s="149">
        <f t="shared" si="204"/>
        <v>2.0084831207560522E-2</v>
      </c>
      <c r="AO1056" s="130">
        <f t="shared" si="209"/>
        <v>4.8592283655368003E-2</v>
      </c>
      <c r="AP1056" s="130" t="str">
        <f t="shared" si="210"/>
        <v/>
      </c>
      <c r="AQ1056" s="130" t="str">
        <f t="shared" si="205"/>
        <v/>
      </c>
      <c r="AR1056" s="150">
        <f t="shared" si="206"/>
        <v>0</v>
      </c>
      <c r="AS1056" s="150" t="str">
        <f t="shared" si="207"/>
        <v/>
      </c>
      <c r="AT1056" s="150" t="str">
        <f t="shared" si="208"/>
        <v/>
      </c>
      <c r="AU1056" s="150"/>
      <c r="AV1056" s="150"/>
      <c r="AW1056" s="150"/>
      <c r="AX1056" s="150"/>
      <c r="AY1056" s="150"/>
      <c r="AZ1056" s="150"/>
      <c r="BA1056" s="150"/>
      <c r="BB1056" s="131"/>
      <c r="BC1056" s="132"/>
      <c r="BD1056" s="131"/>
      <c r="BE1056" s="153"/>
      <c r="BF1056" s="154"/>
      <c r="BG1056" s="155"/>
      <c r="BH1056" s="155"/>
      <c r="BI1056" s="156"/>
      <c r="BJ1056" s="156"/>
      <c r="BK1056" s="133"/>
      <c r="BM1056" s="134">
        <v>464</v>
      </c>
      <c r="BN1056" s="157">
        <f t="shared" si="212"/>
        <v>2.9632000000000192</v>
      </c>
      <c r="BO1056" s="158">
        <f t="shared" si="213"/>
        <v>0.88838552594498199</v>
      </c>
      <c r="BP1056" s="159">
        <f t="shared" si="214"/>
        <v>5.8536582382540114E-4</v>
      </c>
      <c r="BQ1056" s="160" t="str">
        <f t="shared" si="215"/>
        <v/>
      </c>
      <c r="BR1056" s="160" t="str">
        <f t="shared" si="211"/>
        <v/>
      </c>
    </row>
    <row r="1057" spans="11:70" ht="20.100000000000001" customHeight="1" x14ac:dyDescent="0.25">
      <c r="K1057" s="134">
        <v>488</v>
      </c>
      <c r="L1057" s="130">
        <f t="shared" si="193"/>
        <v>-194.23813482116441</v>
      </c>
      <c r="M1057" s="149">
        <f t="shared" si="194"/>
        <v>5.165638113167868E-4</v>
      </c>
      <c r="N1057" s="149">
        <f t="shared" si="195"/>
        <v>2.0279999698560966E-2</v>
      </c>
      <c r="O1057" s="130">
        <f t="shared" si="196"/>
        <v>5.165638113167868E-4</v>
      </c>
      <c r="P1057" s="130" t="str">
        <f t="shared" si="197"/>
        <v/>
      </c>
      <c r="Q1057" s="130" t="str">
        <f t="shared" si="198"/>
        <v/>
      </c>
      <c r="R1057" s="130">
        <f t="shared" si="199"/>
        <v>4.5185255431262458E-12</v>
      </c>
      <c r="S1057" s="130" t="str">
        <f t="shared" si="200"/>
        <v/>
      </c>
      <c r="T1057" s="130" t="str">
        <f t="shared" si="201"/>
        <v/>
      </c>
      <c r="X1057" s="134"/>
      <c r="Z1057" s="149"/>
      <c r="AA1057" s="149"/>
      <c r="AE1057" s="151"/>
      <c r="AF1057" s="150"/>
      <c r="AK1057" s="134">
        <v>488</v>
      </c>
      <c r="AL1057" s="130">
        <f t="shared" si="202"/>
        <v>-2.048</v>
      </c>
      <c r="AM1057" s="149">
        <f t="shared" si="203"/>
        <v>4.8992378528459266E-2</v>
      </c>
      <c r="AN1057" s="149">
        <f t="shared" si="204"/>
        <v>2.0279999698560966E-2</v>
      </c>
      <c r="AO1057" s="130">
        <f t="shared" si="209"/>
        <v>4.8992378528459266E-2</v>
      </c>
      <c r="AP1057" s="130" t="str">
        <f t="shared" si="210"/>
        <v/>
      </c>
      <c r="AQ1057" s="130" t="str">
        <f t="shared" si="205"/>
        <v/>
      </c>
      <c r="AR1057" s="150">
        <f t="shared" si="206"/>
        <v>0</v>
      </c>
      <c r="AS1057" s="150" t="str">
        <f t="shared" si="207"/>
        <v/>
      </c>
      <c r="AT1057" s="150" t="str">
        <f t="shared" si="208"/>
        <v/>
      </c>
      <c r="AU1057" s="150"/>
      <c r="AV1057" s="150"/>
      <c r="AW1057" s="150"/>
      <c r="AX1057" s="150"/>
      <c r="AY1057" s="150"/>
      <c r="AZ1057" s="150"/>
      <c r="BA1057" s="150"/>
      <c r="BB1057" s="131"/>
      <c r="BC1057" s="132"/>
      <c r="BD1057" s="131"/>
      <c r="BE1057" s="153"/>
      <c r="BF1057" s="154"/>
      <c r="BG1057" s="155"/>
      <c r="BH1057" s="155"/>
      <c r="BI1057" s="156"/>
      <c r="BJ1057" s="156"/>
      <c r="BK1057" s="133"/>
      <c r="BM1057" s="134">
        <v>465</v>
      </c>
      <c r="BN1057" s="157">
        <f t="shared" si="212"/>
        <v>2.9696000000000193</v>
      </c>
      <c r="BO1057" s="158">
        <f t="shared" si="213"/>
        <v>0.88780016012115659</v>
      </c>
      <c r="BP1057" s="159">
        <f t="shared" si="214"/>
        <v>5.8664796719098966E-4</v>
      </c>
      <c r="BQ1057" s="160" t="str">
        <f t="shared" si="215"/>
        <v/>
      </c>
      <c r="BR1057" s="160" t="str">
        <f t="shared" si="211"/>
        <v/>
      </c>
    </row>
    <row r="1058" spans="11:70" ht="20.100000000000001" customHeight="1" x14ac:dyDescent="0.25">
      <c r="K1058" s="134">
        <v>489</v>
      </c>
      <c r="L1058" s="130">
        <f t="shared" si="193"/>
        <v>-193.85876346409182</v>
      </c>
      <c r="M1058" s="149">
        <f t="shared" si="194"/>
        <v>5.2080871600573245E-4</v>
      </c>
      <c r="N1058" s="149">
        <f t="shared" si="195"/>
        <v>2.0476773574377456E-2</v>
      </c>
      <c r="O1058" s="130">
        <f t="shared" si="196"/>
        <v>5.2080871600573245E-4</v>
      </c>
      <c r="P1058" s="130" t="str">
        <f t="shared" si="197"/>
        <v/>
      </c>
      <c r="Q1058" s="130" t="str">
        <f t="shared" si="198"/>
        <v/>
      </c>
      <c r="R1058" s="130">
        <f t="shared" si="199"/>
        <v>4.6361524399277731E-12</v>
      </c>
      <c r="S1058" s="130" t="str">
        <f t="shared" si="200"/>
        <v/>
      </c>
      <c r="T1058" s="130" t="str">
        <f t="shared" si="201"/>
        <v/>
      </c>
      <c r="X1058" s="134"/>
      <c r="Z1058" s="149"/>
      <c r="AA1058" s="149"/>
      <c r="AE1058" s="151"/>
      <c r="AF1058" s="150"/>
      <c r="AK1058" s="134">
        <v>489</v>
      </c>
      <c r="AL1058" s="130">
        <f t="shared" si="202"/>
        <v>-2.044</v>
      </c>
      <c r="AM1058" s="149">
        <f t="shared" si="203"/>
        <v>4.9394977341581534E-2</v>
      </c>
      <c r="AN1058" s="149">
        <f t="shared" si="204"/>
        <v>2.0476773574377456E-2</v>
      </c>
      <c r="AO1058" s="130">
        <f t="shared" si="209"/>
        <v>4.9394977341581534E-2</v>
      </c>
      <c r="AP1058" s="130" t="str">
        <f t="shared" si="210"/>
        <v/>
      </c>
      <c r="AQ1058" s="130" t="str">
        <f t="shared" si="205"/>
        <v/>
      </c>
      <c r="AR1058" s="150">
        <f t="shared" si="206"/>
        <v>0</v>
      </c>
      <c r="AS1058" s="150" t="str">
        <f t="shared" si="207"/>
        <v/>
      </c>
      <c r="AT1058" s="150" t="str">
        <f t="shared" si="208"/>
        <v/>
      </c>
      <c r="AU1058" s="150"/>
      <c r="AV1058" s="150"/>
      <c r="AW1058" s="150"/>
      <c r="AX1058" s="150"/>
      <c r="AY1058" s="150"/>
      <c r="AZ1058" s="150"/>
      <c r="BA1058" s="150"/>
      <c r="BB1058" s="131"/>
      <c r="BC1058" s="132"/>
      <c r="BD1058" s="131"/>
      <c r="BE1058" s="153"/>
      <c r="BF1058" s="154"/>
      <c r="BG1058" s="155"/>
      <c r="BH1058" s="155"/>
      <c r="BI1058" s="156"/>
      <c r="BJ1058" s="156"/>
      <c r="BK1058" s="133"/>
      <c r="BM1058" s="134">
        <v>466</v>
      </c>
      <c r="BN1058" s="157">
        <f t="shared" si="212"/>
        <v>2.9760000000000195</v>
      </c>
      <c r="BO1058" s="158">
        <f t="shared" si="213"/>
        <v>0.8872135121539656</v>
      </c>
      <c r="BP1058" s="159">
        <f t="shared" si="214"/>
        <v>5.8792610655800104E-4</v>
      </c>
      <c r="BQ1058" s="160" t="str">
        <f t="shared" si="215"/>
        <v/>
      </c>
      <c r="BR1058" s="160" t="str">
        <f t="shared" si="211"/>
        <v/>
      </c>
    </row>
    <row r="1059" spans="11:70" ht="20.100000000000001" customHeight="1" x14ac:dyDescent="0.25">
      <c r="K1059" s="134">
        <v>490</v>
      </c>
      <c r="L1059" s="130">
        <f t="shared" si="193"/>
        <v>-193.47939210701924</v>
      </c>
      <c r="M1059" s="149">
        <f t="shared" si="194"/>
        <v>5.2508010219171411E-4</v>
      </c>
      <c r="N1059" s="149">
        <f t="shared" si="195"/>
        <v>2.0675162866070039E-2</v>
      </c>
      <c r="O1059" s="130">
        <f t="shared" si="196"/>
        <v>5.2508010219171411E-4</v>
      </c>
      <c r="P1059" s="130" t="str">
        <f t="shared" si="197"/>
        <v/>
      </c>
      <c r="Q1059" s="130" t="str">
        <f t="shared" si="198"/>
        <v/>
      </c>
      <c r="R1059" s="130">
        <f t="shared" si="199"/>
        <v>4.7567653079100312E-12</v>
      </c>
      <c r="S1059" s="130" t="str">
        <f t="shared" si="200"/>
        <v/>
      </c>
      <c r="T1059" s="130" t="str">
        <f t="shared" si="201"/>
        <v/>
      </c>
      <c r="X1059" s="134"/>
      <c r="Z1059" s="149"/>
      <c r="AA1059" s="149"/>
      <c r="AE1059" s="151"/>
      <c r="AF1059" s="150"/>
      <c r="AK1059" s="134">
        <v>490</v>
      </c>
      <c r="AL1059" s="130">
        <f t="shared" si="202"/>
        <v>-2.04</v>
      </c>
      <c r="AM1059" s="149">
        <f t="shared" si="203"/>
        <v>4.9800087735070775E-2</v>
      </c>
      <c r="AN1059" s="149">
        <f t="shared" si="204"/>
        <v>2.0675162866070039E-2</v>
      </c>
      <c r="AO1059" s="130">
        <f t="shared" si="209"/>
        <v>4.9800087735070775E-2</v>
      </c>
      <c r="AP1059" s="130" t="str">
        <f t="shared" si="210"/>
        <v/>
      </c>
      <c r="AQ1059" s="130" t="str">
        <f t="shared" si="205"/>
        <v/>
      </c>
      <c r="AR1059" s="150">
        <f t="shared" si="206"/>
        <v>0</v>
      </c>
      <c r="AS1059" s="150" t="str">
        <f t="shared" si="207"/>
        <v/>
      </c>
      <c r="AT1059" s="150" t="str">
        <f t="shared" si="208"/>
        <v/>
      </c>
      <c r="AU1059" s="150"/>
      <c r="AV1059" s="150"/>
      <c r="AW1059" s="150"/>
      <c r="AX1059" s="150"/>
      <c r="AY1059" s="150"/>
      <c r="AZ1059" s="150"/>
      <c r="BA1059" s="150"/>
      <c r="BB1059" s="131"/>
      <c r="BC1059" s="132"/>
      <c r="BD1059" s="131"/>
      <c r="BE1059" s="153"/>
      <c r="BF1059" s="154"/>
      <c r="BG1059" s="155"/>
      <c r="BH1059" s="155"/>
      <c r="BI1059" s="156"/>
      <c r="BJ1059" s="156"/>
      <c r="BK1059" s="133"/>
      <c r="BM1059" s="134">
        <v>467</v>
      </c>
      <c r="BN1059" s="157">
        <f t="shared" si="212"/>
        <v>2.9824000000000197</v>
      </c>
      <c r="BO1059" s="158">
        <f t="shared" si="213"/>
        <v>0.8866255860474076</v>
      </c>
      <c r="BP1059" s="159">
        <f t="shared" si="214"/>
        <v>5.8920023285302658E-4</v>
      </c>
      <c r="BQ1059" s="160" t="str">
        <f t="shared" si="215"/>
        <v/>
      </c>
      <c r="BR1059" s="160" t="str">
        <f t="shared" si="211"/>
        <v/>
      </c>
    </row>
    <row r="1060" spans="11:70" ht="20.100000000000001" customHeight="1" x14ac:dyDescent="0.25">
      <c r="K1060" s="134">
        <v>491</v>
      </c>
      <c r="L1060" s="130">
        <f t="shared" si="193"/>
        <v>-193.10002074994665</v>
      </c>
      <c r="M1060" s="149">
        <f t="shared" si="194"/>
        <v>5.2937804981761742E-4</v>
      </c>
      <c r="N1060" s="149">
        <f t="shared" si="195"/>
        <v>2.0875177635143825E-2</v>
      </c>
      <c r="O1060" s="130">
        <f t="shared" si="196"/>
        <v>5.2937804981761742E-4</v>
      </c>
      <c r="P1060" s="130" t="str">
        <f t="shared" si="197"/>
        <v/>
      </c>
      <c r="Q1060" s="130" t="str">
        <f t="shared" si="198"/>
        <v/>
      </c>
      <c r="R1060" s="130">
        <f t="shared" si="199"/>
        <v>4.8804379194929952E-12</v>
      </c>
      <c r="S1060" s="130" t="str">
        <f t="shared" si="200"/>
        <v/>
      </c>
      <c r="T1060" s="130" t="str">
        <f t="shared" si="201"/>
        <v/>
      </c>
      <c r="X1060" s="134"/>
      <c r="Z1060" s="149"/>
      <c r="AA1060" s="149"/>
      <c r="AE1060" s="151"/>
      <c r="AF1060" s="150"/>
      <c r="AK1060" s="134">
        <v>491</v>
      </c>
      <c r="AL1060" s="130">
        <f t="shared" si="202"/>
        <v>-2.036</v>
      </c>
      <c r="AM1060" s="149">
        <f t="shared" si="203"/>
        <v>5.0207717290937232E-2</v>
      </c>
      <c r="AN1060" s="149">
        <f t="shared" si="204"/>
        <v>2.0875177635143825E-2</v>
      </c>
      <c r="AO1060" s="130">
        <f t="shared" si="209"/>
        <v>5.0207717290937232E-2</v>
      </c>
      <c r="AP1060" s="130" t="str">
        <f t="shared" si="210"/>
        <v/>
      </c>
      <c r="AQ1060" s="130" t="str">
        <f t="shared" si="205"/>
        <v/>
      </c>
      <c r="AR1060" s="150">
        <f t="shared" si="206"/>
        <v>0</v>
      </c>
      <c r="AS1060" s="150" t="str">
        <f t="shared" si="207"/>
        <v/>
      </c>
      <c r="AT1060" s="150" t="str">
        <f t="shared" si="208"/>
        <v/>
      </c>
      <c r="AU1060" s="150"/>
      <c r="AV1060" s="150"/>
      <c r="AW1060" s="150"/>
      <c r="AX1060" s="150"/>
      <c r="AY1060" s="150"/>
      <c r="AZ1060" s="150"/>
      <c r="BA1060" s="150"/>
      <c r="BB1060" s="131"/>
      <c r="BC1060" s="132"/>
      <c r="BD1060" s="131"/>
      <c r="BE1060" s="153"/>
      <c r="BF1060" s="154"/>
      <c r="BG1060" s="155"/>
      <c r="BH1060" s="155"/>
      <c r="BI1060" s="156"/>
      <c r="BJ1060" s="156"/>
      <c r="BK1060" s="133"/>
      <c r="BM1060" s="134">
        <v>468</v>
      </c>
      <c r="BN1060" s="157">
        <f t="shared" si="212"/>
        <v>2.9888000000000199</v>
      </c>
      <c r="BO1060" s="158">
        <f t="shared" si="213"/>
        <v>0.88603638581455457</v>
      </c>
      <c r="BP1060" s="159">
        <f t="shared" si="214"/>
        <v>5.9047033712200658E-4</v>
      </c>
      <c r="BQ1060" s="160" t="str">
        <f t="shared" si="215"/>
        <v/>
      </c>
      <c r="BR1060" s="160" t="str">
        <f t="shared" si="211"/>
        <v/>
      </c>
    </row>
    <row r="1061" spans="11:70" ht="20.100000000000001" customHeight="1" x14ac:dyDescent="0.25">
      <c r="K1061" s="134">
        <v>492</v>
      </c>
      <c r="L1061" s="130">
        <f t="shared" si="193"/>
        <v>-192.72064939287407</v>
      </c>
      <c r="M1061" s="149">
        <f t="shared" si="194"/>
        <v>5.3370263820117511E-4</v>
      </c>
      <c r="N1061" s="149">
        <f t="shared" si="195"/>
        <v>2.1076827973313689E-2</v>
      </c>
      <c r="O1061" s="130">
        <f t="shared" si="196"/>
        <v>5.3370263820117511E-4</v>
      </c>
      <c r="P1061" s="130" t="str">
        <f t="shared" si="197"/>
        <v/>
      </c>
      <c r="Q1061" s="130" t="str">
        <f t="shared" si="198"/>
        <v/>
      </c>
      <c r="R1061" s="130">
        <f t="shared" si="199"/>
        <v>5.0072458169584366E-12</v>
      </c>
      <c r="S1061" s="130" t="str">
        <f t="shared" si="200"/>
        <v/>
      </c>
      <c r="T1061" s="130" t="str">
        <f t="shared" si="201"/>
        <v/>
      </c>
      <c r="X1061" s="134"/>
      <c r="Z1061" s="149"/>
      <c r="AA1061" s="149"/>
      <c r="AE1061" s="151"/>
      <c r="AF1061" s="150"/>
      <c r="AK1061" s="134">
        <v>492</v>
      </c>
      <c r="AL1061" s="130">
        <f t="shared" si="202"/>
        <v>-2.032</v>
      </c>
      <c r="AM1061" s="149">
        <f t="shared" si="203"/>
        <v>5.0617873531899893E-2</v>
      </c>
      <c r="AN1061" s="149">
        <f t="shared" si="204"/>
        <v>2.1076827973313689E-2</v>
      </c>
      <c r="AO1061" s="130">
        <f t="shared" si="209"/>
        <v>5.0617873531899893E-2</v>
      </c>
      <c r="AP1061" s="130" t="str">
        <f t="shared" si="210"/>
        <v/>
      </c>
      <c r="AQ1061" s="130" t="str">
        <f t="shared" si="205"/>
        <v/>
      </c>
      <c r="AR1061" s="150">
        <f t="shared" si="206"/>
        <v>0</v>
      </c>
      <c r="AS1061" s="150" t="str">
        <f t="shared" si="207"/>
        <v/>
      </c>
      <c r="AT1061" s="150" t="str">
        <f t="shared" si="208"/>
        <v/>
      </c>
      <c r="AU1061" s="150"/>
      <c r="AV1061" s="150"/>
      <c r="AW1061" s="150"/>
      <c r="AX1061" s="150"/>
      <c r="AY1061" s="150"/>
      <c r="AZ1061" s="150"/>
      <c r="BA1061" s="150"/>
      <c r="BB1061" s="131"/>
      <c r="BC1061" s="132"/>
      <c r="BD1061" s="131"/>
      <c r="BE1061" s="153"/>
      <c r="BF1061" s="154"/>
      <c r="BG1061" s="155"/>
      <c r="BH1061" s="155"/>
      <c r="BI1061" s="156"/>
      <c r="BJ1061" s="156"/>
      <c r="BK1061" s="133"/>
      <c r="BM1061" s="134">
        <v>469</v>
      </c>
      <c r="BN1061" s="157">
        <f t="shared" si="212"/>
        <v>2.9952000000000201</v>
      </c>
      <c r="BO1061" s="158">
        <f t="shared" si="213"/>
        <v>0.88544591547743257</v>
      </c>
      <c r="BP1061" s="159">
        <f t="shared" si="214"/>
        <v>5.9173641053300585E-4</v>
      </c>
      <c r="BQ1061" s="160" t="str">
        <f t="shared" si="215"/>
        <v/>
      </c>
      <c r="BR1061" s="160" t="str">
        <f t="shared" si="211"/>
        <v/>
      </c>
    </row>
    <row r="1062" spans="11:70" ht="20.100000000000001" customHeight="1" x14ac:dyDescent="0.25">
      <c r="K1062" s="134">
        <v>493</v>
      </c>
      <c r="L1062" s="130">
        <f t="shared" si="193"/>
        <v>-192.34127803580148</v>
      </c>
      <c r="M1062" s="149">
        <f t="shared" si="194"/>
        <v>5.3805394602475271E-4</v>
      </c>
      <c r="N1062" s="149">
        <f t="shared" si="195"/>
        <v>2.1280124002265161E-2</v>
      </c>
      <c r="O1062" s="130">
        <f t="shared" si="196"/>
        <v>5.3805394602475271E-4</v>
      </c>
      <c r="P1062" s="130" t="str">
        <f t="shared" si="197"/>
        <v/>
      </c>
      <c r="Q1062" s="130" t="str">
        <f t="shared" si="198"/>
        <v/>
      </c>
      <c r="R1062" s="130">
        <f t="shared" si="199"/>
        <v>5.1372663535674772E-12</v>
      </c>
      <c r="S1062" s="130" t="str">
        <f t="shared" si="200"/>
        <v/>
      </c>
      <c r="T1062" s="130" t="str">
        <f t="shared" si="201"/>
        <v/>
      </c>
      <c r="X1062" s="134"/>
      <c r="Z1062" s="149"/>
      <c r="AA1062" s="149"/>
      <c r="AE1062" s="151"/>
      <c r="AF1062" s="150"/>
      <c r="AK1062" s="134">
        <v>493</v>
      </c>
      <c r="AL1062" s="130">
        <f t="shared" si="202"/>
        <v>-2.028</v>
      </c>
      <c r="AM1062" s="149">
        <f t="shared" si="203"/>
        <v>5.1030563920417688E-2</v>
      </c>
      <c r="AN1062" s="149">
        <f t="shared" si="204"/>
        <v>2.1280124002265161E-2</v>
      </c>
      <c r="AO1062" s="130">
        <f t="shared" si="209"/>
        <v>5.1030563920417688E-2</v>
      </c>
      <c r="AP1062" s="130" t="str">
        <f t="shared" si="210"/>
        <v/>
      </c>
      <c r="AQ1062" s="130" t="str">
        <f t="shared" si="205"/>
        <v/>
      </c>
      <c r="AR1062" s="150">
        <f t="shared" si="206"/>
        <v>0</v>
      </c>
      <c r="AS1062" s="150" t="str">
        <f t="shared" si="207"/>
        <v/>
      </c>
      <c r="AT1062" s="150" t="str">
        <f t="shared" si="208"/>
        <v/>
      </c>
      <c r="AU1062" s="150"/>
      <c r="AV1062" s="150"/>
      <c r="AW1062" s="150"/>
      <c r="AX1062" s="150"/>
      <c r="AY1062" s="150"/>
      <c r="AZ1062" s="150"/>
      <c r="BA1062" s="150"/>
      <c r="BB1062" s="131"/>
      <c r="BC1062" s="132"/>
      <c r="BD1062" s="131"/>
      <c r="BE1062" s="153"/>
      <c r="BF1062" s="154"/>
      <c r="BG1062" s="155"/>
      <c r="BH1062" s="155"/>
      <c r="BI1062" s="156"/>
      <c r="BJ1062" s="156"/>
      <c r="BK1062" s="133"/>
      <c r="BM1062" s="134">
        <v>470</v>
      </c>
      <c r="BN1062" s="157">
        <f t="shared" si="212"/>
        <v>3.0016000000000203</v>
      </c>
      <c r="BO1062" s="158">
        <f t="shared" si="213"/>
        <v>0.88485417906689956</v>
      </c>
      <c r="BP1062" s="159">
        <f t="shared" si="214"/>
        <v>5.9299844437343818E-4</v>
      </c>
      <c r="BQ1062" s="160" t="str">
        <f t="shared" si="215"/>
        <v/>
      </c>
      <c r="BR1062" s="160" t="str">
        <f t="shared" si="211"/>
        <v/>
      </c>
    </row>
    <row r="1063" spans="11:70" ht="20.100000000000001" customHeight="1" x14ac:dyDescent="0.25">
      <c r="K1063" s="134">
        <v>494</v>
      </c>
      <c r="L1063" s="130">
        <f t="shared" si="193"/>
        <v>-191.96190667872889</v>
      </c>
      <c r="M1063" s="149">
        <f t="shared" si="194"/>
        <v>5.424320513251024E-4</v>
      </c>
      <c r="N1063" s="149">
        <f t="shared" si="195"/>
        <v>2.1485075873411513E-2</v>
      </c>
      <c r="O1063" s="130">
        <f t="shared" si="196"/>
        <v>5.424320513251024E-4</v>
      </c>
      <c r="P1063" s="130" t="str">
        <f t="shared" si="197"/>
        <v/>
      </c>
      <c r="Q1063" s="130" t="str">
        <f t="shared" si="198"/>
        <v/>
      </c>
      <c r="R1063" s="130">
        <f t="shared" si="199"/>
        <v>5.2705787356004048E-12</v>
      </c>
      <c r="S1063" s="130" t="str">
        <f t="shared" si="200"/>
        <v/>
      </c>
      <c r="T1063" s="130" t="str">
        <f t="shared" si="201"/>
        <v/>
      </c>
      <c r="X1063" s="134"/>
      <c r="Z1063" s="149"/>
      <c r="AA1063" s="149"/>
      <c r="AE1063" s="151"/>
      <c r="AF1063" s="150"/>
      <c r="AK1063" s="134">
        <v>494</v>
      </c>
      <c r="AL1063" s="130">
        <f t="shared" si="202"/>
        <v>-2.024</v>
      </c>
      <c r="AM1063" s="149">
        <f t="shared" si="203"/>
        <v>5.1445795857717774E-2</v>
      </c>
      <c r="AN1063" s="149">
        <f t="shared" si="204"/>
        <v>2.1485075873411513E-2</v>
      </c>
      <c r="AO1063" s="130">
        <f t="shared" si="209"/>
        <v>5.1445795857717774E-2</v>
      </c>
      <c r="AP1063" s="130" t="str">
        <f t="shared" si="210"/>
        <v/>
      </c>
      <c r="AQ1063" s="130" t="str">
        <f t="shared" si="205"/>
        <v/>
      </c>
      <c r="AR1063" s="150">
        <f t="shared" si="206"/>
        <v>0</v>
      </c>
      <c r="AS1063" s="150" t="str">
        <f t="shared" si="207"/>
        <v/>
      </c>
      <c r="AT1063" s="150" t="str">
        <f t="shared" si="208"/>
        <v/>
      </c>
      <c r="AU1063" s="150"/>
      <c r="AV1063" s="150"/>
      <c r="AW1063" s="150"/>
      <c r="AX1063" s="150"/>
      <c r="AY1063" s="150"/>
      <c r="AZ1063" s="150"/>
      <c r="BA1063" s="150"/>
      <c r="BB1063" s="131"/>
      <c r="BC1063" s="132"/>
      <c r="BD1063" s="131"/>
      <c r="BE1063" s="153"/>
      <c r="BF1063" s="154"/>
      <c r="BG1063" s="155"/>
      <c r="BH1063" s="155"/>
      <c r="BI1063" s="156"/>
      <c r="BJ1063" s="156"/>
      <c r="BK1063" s="133"/>
      <c r="BM1063" s="134">
        <v>471</v>
      </c>
      <c r="BN1063" s="157">
        <f t="shared" si="212"/>
        <v>3.0080000000000204</v>
      </c>
      <c r="BO1063" s="158">
        <f t="shared" si="213"/>
        <v>0.88426118062252612</v>
      </c>
      <c r="BP1063" s="159">
        <f t="shared" si="214"/>
        <v>5.9425643005062145E-4</v>
      </c>
      <c r="BQ1063" s="160" t="str">
        <f t="shared" si="215"/>
        <v/>
      </c>
      <c r="BR1063" s="160" t="str">
        <f t="shared" si="211"/>
        <v/>
      </c>
    </row>
    <row r="1064" spans="11:70" ht="20.100000000000001" customHeight="1" x14ac:dyDescent="0.25">
      <c r="K1064" s="134">
        <v>495</v>
      </c>
      <c r="L1064" s="130">
        <f t="shared" si="193"/>
        <v>-191.58253532165631</v>
      </c>
      <c r="M1064" s="149">
        <f t="shared" si="194"/>
        <v>5.4683703148308306E-4</v>
      </c>
      <c r="N1064" s="149">
        <f t="shared" si="195"/>
        <v>2.1691693767646753E-2</v>
      </c>
      <c r="O1064" s="130">
        <f t="shared" si="196"/>
        <v>5.4683703148308306E-4</v>
      </c>
      <c r="P1064" s="130" t="str">
        <f t="shared" si="197"/>
        <v/>
      </c>
      <c r="Q1064" s="130" t="str">
        <f t="shared" si="198"/>
        <v/>
      </c>
      <c r="R1064" s="130">
        <f t="shared" si="199"/>
        <v>5.4072640653379549E-12</v>
      </c>
      <c r="S1064" s="130" t="str">
        <f t="shared" si="200"/>
        <v/>
      </c>
      <c r="T1064" s="130" t="str">
        <f t="shared" si="201"/>
        <v/>
      </c>
      <c r="X1064" s="134"/>
      <c r="Z1064" s="149"/>
      <c r="AA1064" s="149"/>
      <c r="AE1064" s="151"/>
      <c r="AF1064" s="150"/>
      <c r="AK1064" s="134">
        <v>495</v>
      </c>
      <c r="AL1064" s="130">
        <f t="shared" si="202"/>
        <v>-2.02</v>
      </c>
      <c r="AM1064" s="149">
        <f t="shared" si="203"/>
        <v>5.1863576682820565E-2</v>
      </c>
      <c r="AN1064" s="149">
        <f t="shared" si="204"/>
        <v>2.1691693767646781E-2</v>
      </c>
      <c r="AO1064" s="130">
        <f t="shared" si="209"/>
        <v>5.1863576682820565E-2</v>
      </c>
      <c r="AP1064" s="130" t="str">
        <f t="shared" si="210"/>
        <v/>
      </c>
      <c r="AQ1064" s="130" t="str">
        <f t="shared" si="205"/>
        <v/>
      </c>
      <c r="AR1064" s="150">
        <f t="shared" si="206"/>
        <v>0</v>
      </c>
      <c r="AS1064" s="150" t="str">
        <f t="shared" si="207"/>
        <v/>
      </c>
      <c r="AT1064" s="150" t="str">
        <f t="shared" si="208"/>
        <v/>
      </c>
      <c r="AU1064" s="150"/>
      <c r="AV1064" s="150"/>
      <c r="AW1064" s="150"/>
      <c r="AX1064" s="150"/>
      <c r="AY1064" s="150"/>
      <c r="AZ1064" s="150"/>
      <c r="BA1064" s="150"/>
      <c r="BB1064" s="131"/>
      <c r="BC1064" s="132"/>
      <c r="BD1064" s="131"/>
      <c r="BE1064" s="153"/>
      <c r="BF1064" s="154"/>
      <c r="BG1064" s="155"/>
      <c r="BH1064" s="155"/>
      <c r="BI1064" s="156"/>
      <c r="BJ1064" s="156"/>
      <c r="BK1064" s="133"/>
      <c r="BM1064" s="134">
        <v>472</v>
      </c>
      <c r="BN1064" s="157">
        <f t="shared" si="212"/>
        <v>3.0144000000000206</v>
      </c>
      <c r="BO1064" s="158">
        <f t="shared" si="213"/>
        <v>0.8836669241924755</v>
      </c>
      <c r="BP1064" s="159">
        <f t="shared" si="214"/>
        <v>5.955103590911115E-4</v>
      </c>
      <c r="BQ1064" s="160" t="str">
        <f t="shared" si="215"/>
        <v/>
      </c>
      <c r="BR1064" s="160" t="str">
        <f t="shared" si="211"/>
        <v/>
      </c>
    </row>
    <row r="1065" spans="11:70" ht="20.100000000000001" customHeight="1" x14ac:dyDescent="0.25">
      <c r="K1065" s="134">
        <v>496</v>
      </c>
      <c r="L1065" s="130">
        <f t="shared" si="193"/>
        <v>-191.20316396458372</v>
      </c>
      <c r="M1065" s="149">
        <f t="shared" si="194"/>
        <v>5.5126896321335483E-4</v>
      </c>
      <c r="N1065" s="149">
        <f t="shared" si="195"/>
        <v>2.189998789509507E-2</v>
      </c>
      <c r="O1065" s="130">
        <f t="shared" si="196"/>
        <v>5.5126896321335483E-4</v>
      </c>
      <c r="P1065" s="130" t="str">
        <f t="shared" si="197"/>
        <v/>
      </c>
      <c r="Q1065" s="130" t="str">
        <f t="shared" si="198"/>
        <v/>
      </c>
      <c r="R1065" s="130">
        <f t="shared" si="199"/>
        <v>5.5474053850051561E-12</v>
      </c>
      <c r="S1065" s="130" t="str">
        <f t="shared" si="200"/>
        <v/>
      </c>
      <c r="T1065" s="130" t="str">
        <f t="shared" si="201"/>
        <v/>
      </c>
      <c r="X1065" s="134"/>
      <c r="Z1065" s="149"/>
      <c r="AA1065" s="149"/>
      <c r="AE1065" s="151"/>
      <c r="AF1065" s="150"/>
      <c r="AK1065" s="134">
        <v>496</v>
      </c>
      <c r="AL1065" s="130">
        <f t="shared" si="202"/>
        <v>-2.016</v>
      </c>
      <c r="AM1065" s="149">
        <f t="shared" si="203"/>
        <v>5.2283913671562113E-2</v>
      </c>
      <c r="AN1065" s="149">
        <f t="shared" si="204"/>
        <v>2.1899987895095108E-2</v>
      </c>
      <c r="AO1065" s="130">
        <f t="shared" si="209"/>
        <v>5.2283913671562113E-2</v>
      </c>
      <c r="AP1065" s="130" t="str">
        <f t="shared" si="210"/>
        <v/>
      </c>
      <c r="AQ1065" s="130" t="str">
        <f t="shared" si="205"/>
        <v/>
      </c>
      <c r="AR1065" s="150">
        <f t="shared" si="206"/>
        <v>0</v>
      </c>
      <c r="AS1065" s="150" t="str">
        <f t="shared" si="207"/>
        <v/>
      </c>
      <c r="AT1065" s="150" t="str">
        <f t="shared" si="208"/>
        <v/>
      </c>
      <c r="AU1065" s="150"/>
      <c r="AV1065" s="150"/>
      <c r="AW1065" s="150"/>
      <c r="AX1065" s="150"/>
      <c r="AY1065" s="150"/>
      <c r="AZ1065" s="150"/>
      <c r="BA1065" s="150"/>
      <c r="BB1065" s="131"/>
      <c r="BC1065" s="132"/>
      <c r="BD1065" s="131"/>
      <c r="BE1065" s="153"/>
      <c r="BF1065" s="154"/>
      <c r="BG1065" s="155"/>
      <c r="BH1065" s="155"/>
      <c r="BI1065" s="156"/>
      <c r="BJ1065" s="156"/>
      <c r="BK1065" s="133"/>
      <c r="BM1065" s="134">
        <v>473</v>
      </c>
      <c r="BN1065" s="157">
        <f t="shared" si="212"/>
        <v>3.0208000000000208</v>
      </c>
      <c r="BO1065" s="158">
        <f t="shared" si="213"/>
        <v>0.88307141383338439</v>
      </c>
      <c r="BP1065" s="159">
        <f t="shared" si="214"/>
        <v>5.9676022314048005E-4</v>
      </c>
      <c r="BQ1065" s="160" t="str">
        <f t="shared" si="215"/>
        <v/>
      </c>
      <c r="BR1065" s="160" t="str">
        <f t="shared" si="211"/>
        <v/>
      </c>
    </row>
    <row r="1066" spans="11:70" ht="20.100000000000001" customHeight="1" x14ac:dyDescent="0.25">
      <c r="K1066" s="134">
        <v>497</v>
      </c>
      <c r="L1066" s="130">
        <f t="shared" si="193"/>
        <v>-190.82379260751114</v>
      </c>
      <c r="M1066" s="149">
        <f t="shared" si="194"/>
        <v>5.5572792255403458E-4</v>
      </c>
      <c r="N1066" s="149">
        <f t="shared" si="195"/>
        <v>2.2109968494855893E-2</v>
      </c>
      <c r="O1066" s="130">
        <f t="shared" si="196"/>
        <v>5.5572792255403458E-4</v>
      </c>
      <c r="P1066" s="130" t="str">
        <f t="shared" si="197"/>
        <v/>
      </c>
      <c r="Q1066" s="130" t="str">
        <f t="shared" si="198"/>
        <v/>
      </c>
      <c r="R1066" s="130">
        <f t="shared" si="199"/>
        <v>5.6910877216971305E-12</v>
      </c>
      <c r="S1066" s="130" t="str">
        <f t="shared" si="200"/>
        <v/>
      </c>
      <c r="T1066" s="130" t="str">
        <f t="shared" si="201"/>
        <v/>
      </c>
      <c r="X1066" s="134"/>
      <c r="Z1066" s="149"/>
      <c r="AA1066" s="149"/>
      <c r="AE1066" s="151"/>
      <c r="AF1066" s="150"/>
      <c r="AK1066" s="134">
        <v>497</v>
      </c>
      <c r="AL1066" s="130">
        <f t="shared" si="202"/>
        <v>-2.012</v>
      </c>
      <c r="AM1066" s="149">
        <f t="shared" si="203"/>
        <v>5.2706814035613413E-2</v>
      </c>
      <c r="AN1066" s="149">
        <f t="shared" si="204"/>
        <v>2.2109968494855917E-2</v>
      </c>
      <c r="AO1066" s="130">
        <f t="shared" si="209"/>
        <v>5.2706814035613413E-2</v>
      </c>
      <c r="AP1066" s="130" t="str">
        <f t="shared" si="210"/>
        <v/>
      </c>
      <c r="AQ1066" s="130" t="str">
        <f t="shared" si="205"/>
        <v/>
      </c>
      <c r="AR1066" s="150">
        <f t="shared" si="206"/>
        <v>0</v>
      </c>
      <c r="AS1066" s="150" t="str">
        <f t="shared" si="207"/>
        <v/>
      </c>
      <c r="AT1066" s="150" t="str">
        <f t="shared" si="208"/>
        <v/>
      </c>
      <c r="AU1066" s="150"/>
      <c r="AV1066" s="150"/>
      <c r="AW1066" s="150"/>
      <c r="AX1066" s="150"/>
      <c r="AY1066" s="150"/>
      <c r="AZ1066" s="150"/>
      <c r="BA1066" s="150"/>
      <c r="BB1066" s="131"/>
      <c r="BC1066" s="132"/>
      <c r="BD1066" s="131"/>
      <c r="BE1066" s="153"/>
      <c r="BF1066" s="154"/>
      <c r="BG1066" s="155"/>
      <c r="BH1066" s="155"/>
      <c r="BI1066" s="156"/>
      <c r="BJ1066" s="156"/>
      <c r="BK1066" s="133"/>
      <c r="BM1066" s="134">
        <v>474</v>
      </c>
      <c r="BN1066" s="157">
        <f t="shared" si="212"/>
        <v>3.027200000000021</v>
      </c>
      <c r="BO1066" s="158">
        <f t="shared" si="213"/>
        <v>0.88247465361024391</v>
      </c>
      <c r="BP1066" s="159">
        <f t="shared" si="214"/>
        <v>5.9800601396164943E-4</v>
      </c>
      <c r="BQ1066" s="160" t="str">
        <f t="shared" si="215"/>
        <v/>
      </c>
      <c r="BR1066" s="160" t="str">
        <f t="shared" si="211"/>
        <v/>
      </c>
    </row>
    <row r="1067" spans="11:70" ht="20.100000000000001" customHeight="1" x14ac:dyDescent="0.25">
      <c r="K1067" s="134">
        <v>498</v>
      </c>
      <c r="L1067" s="130">
        <f t="shared" si="193"/>
        <v>-190.44442125043855</v>
      </c>
      <c r="M1067" s="149">
        <f t="shared" si="194"/>
        <v>5.6021398485632979E-4</v>
      </c>
      <c r="N1067" s="149">
        <f t="shared" si="195"/>
        <v>2.2321645834745368E-2</v>
      </c>
      <c r="O1067" s="130">
        <f t="shared" si="196"/>
        <v>5.6021398485632979E-4</v>
      </c>
      <c r="P1067" s="130" t="str">
        <f t="shared" si="197"/>
        <v/>
      </c>
      <c r="Q1067" s="130" t="str">
        <f t="shared" si="198"/>
        <v/>
      </c>
      <c r="R1067" s="130">
        <f t="shared" si="199"/>
        <v>5.8383981333096403E-12</v>
      </c>
      <c r="S1067" s="130" t="str">
        <f t="shared" si="200"/>
        <v/>
      </c>
      <c r="T1067" s="130" t="str">
        <f t="shared" si="201"/>
        <v/>
      </c>
      <c r="X1067" s="134"/>
      <c r="Z1067" s="149"/>
      <c r="AA1067" s="149"/>
      <c r="AE1067" s="151"/>
      <c r="AF1067" s="150"/>
      <c r="AK1067" s="134">
        <v>498</v>
      </c>
      <c r="AL1067" s="130">
        <f t="shared" si="202"/>
        <v>-2.008</v>
      </c>
      <c r="AM1067" s="149">
        <f t="shared" si="203"/>
        <v>5.3132284921496888E-2</v>
      </c>
      <c r="AN1067" s="149">
        <f t="shared" si="204"/>
        <v>2.2321645834745395E-2</v>
      </c>
      <c r="AO1067" s="130">
        <f t="shared" si="209"/>
        <v>5.3132284921496888E-2</v>
      </c>
      <c r="AP1067" s="130" t="str">
        <f t="shared" si="210"/>
        <v/>
      </c>
      <c r="AQ1067" s="130" t="str">
        <f t="shared" si="205"/>
        <v/>
      </c>
      <c r="AR1067" s="150">
        <f t="shared" si="206"/>
        <v>0</v>
      </c>
      <c r="AS1067" s="150" t="str">
        <f t="shared" si="207"/>
        <v/>
      </c>
      <c r="AT1067" s="150" t="str">
        <f t="shared" si="208"/>
        <v/>
      </c>
      <c r="AU1067" s="150"/>
      <c r="AV1067" s="150"/>
      <c r="AW1067" s="150"/>
      <c r="AX1067" s="150"/>
      <c r="AY1067" s="150"/>
      <c r="AZ1067" s="150"/>
      <c r="BA1067" s="150"/>
      <c r="BB1067" s="131"/>
      <c r="BC1067" s="132"/>
      <c r="BD1067" s="131"/>
      <c r="BE1067" s="153"/>
      <c r="BF1067" s="154"/>
      <c r="BG1067" s="155"/>
      <c r="BH1067" s="155"/>
      <c r="BI1067" s="156"/>
      <c r="BJ1067" s="156"/>
      <c r="BK1067" s="133"/>
      <c r="BM1067" s="134">
        <v>475</v>
      </c>
      <c r="BN1067" s="157">
        <f t="shared" si="212"/>
        <v>3.0336000000000212</v>
      </c>
      <c r="BO1067" s="158">
        <f t="shared" si="213"/>
        <v>0.88187664759628226</v>
      </c>
      <c r="BP1067" s="159">
        <f t="shared" si="214"/>
        <v>5.992477234357807E-4</v>
      </c>
      <c r="BQ1067" s="160" t="str">
        <f t="shared" si="215"/>
        <v/>
      </c>
      <c r="BR1067" s="160" t="str">
        <f t="shared" si="211"/>
        <v/>
      </c>
    </row>
    <row r="1068" spans="11:70" ht="20.100000000000001" customHeight="1" x14ac:dyDescent="0.25">
      <c r="K1068" s="134">
        <v>499</v>
      </c>
      <c r="L1068" s="130">
        <f t="shared" si="193"/>
        <v>-190.06504989336594</v>
      </c>
      <c r="M1068" s="149">
        <f t="shared" si="194"/>
        <v>5.6472722477414071E-4</v>
      </c>
      <c r="N1068" s="149">
        <f t="shared" si="195"/>
        <v>2.2535030211033827E-2</v>
      </c>
      <c r="O1068" s="130">
        <f t="shared" si="196"/>
        <v>5.6472722477414071E-4</v>
      </c>
      <c r="P1068" s="130" t="str">
        <f t="shared" si="197"/>
        <v/>
      </c>
      <c r="Q1068" s="130" t="str">
        <f t="shared" si="198"/>
        <v/>
      </c>
      <c r="R1068" s="130">
        <f t="shared" si="199"/>
        <v>5.9894257554947579E-12</v>
      </c>
      <c r="S1068" s="130" t="str">
        <f t="shared" si="200"/>
        <v/>
      </c>
      <c r="T1068" s="130" t="str">
        <f t="shared" si="201"/>
        <v/>
      </c>
      <c r="X1068" s="134"/>
      <c r="Z1068" s="149"/>
      <c r="AA1068" s="149"/>
      <c r="AE1068" s="151"/>
      <c r="AF1068" s="150"/>
      <c r="AK1068" s="134">
        <v>499</v>
      </c>
      <c r="AL1068" s="130">
        <f t="shared" si="202"/>
        <v>-2.004</v>
      </c>
      <c r="AM1068" s="149">
        <f t="shared" si="203"/>
        <v>5.3560333409600362E-2</v>
      </c>
      <c r="AN1068" s="149">
        <f t="shared" si="204"/>
        <v>2.2535030211033827E-2</v>
      </c>
      <c r="AO1068" s="130">
        <f t="shared" si="209"/>
        <v>5.3560333409600362E-2</v>
      </c>
      <c r="AP1068" s="130" t="str">
        <f t="shared" si="210"/>
        <v/>
      </c>
      <c r="AQ1068" s="130" t="str">
        <f t="shared" si="205"/>
        <v/>
      </c>
      <c r="AR1068" s="150">
        <f t="shared" si="206"/>
        <v>0</v>
      </c>
      <c r="AS1068" s="150" t="str">
        <f t="shared" si="207"/>
        <v/>
      </c>
      <c r="AT1068" s="150" t="str">
        <f t="shared" si="208"/>
        <v/>
      </c>
      <c r="AU1068" s="150"/>
      <c r="AV1068" s="150"/>
      <c r="AW1068" s="150"/>
      <c r="AX1068" s="150"/>
      <c r="AY1068" s="150"/>
      <c r="AZ1068" s="150"/>
      <c r="BA1068" s="150"/>
      <c r="BB1068" s="131"/>
      <c r="BC1068" s="132"/>
      <c r="BD1068" s="131"/>
      <c r="BE1068" s="153"/>
      <c r="BF1068" s="154"/>
      <c r="BG1068" s="155"/>
      <c r="BH1068" s="155"/>
      <c r="BI1068" s="156"/>
      <c r="BJ1068" s="156"/>
      <c r="BK1068" s="133"/>
      <c r="BM1068" s="134">
        <v>476</v>
      </c>
      <c r="BN1068" s="157">
        <f t="shared" si="212"/>
        <v>3.0400000000000214</v>
      </c>
      <c r="BO1068" s="158">
        <f t="shared" si="213"/>
        <v>0.88127739987284648</v>
      </c>
      <c r="BP1068" s="159">
        <f t="shared" si="214"/>
        <v>6.0048534356049732E-4</v>
      </c>
      <c r="BQ1068" s="160" t="str">
        <f t="shared" si="215"/>
        <v/>
      </c>
      <c r="BR1068" s="160" t="str">
        <f t="shared" si="211"/>
        <v/>
      </c>
    </row>
    <row r="1069" spans="11:70" ht="20.100000000000001" customHeight="1" x14ac:dyDescent="0.25">
      <c r="K1069" s="134">
        <v>500</v>
      </c>
      <c r="L1069" s="130">
        <f t="shared" si="193"/>
        <v>-189.68567853629335</v>
      </c>
      <c r="M1069" s="149">
        <f t="shared" si="194"/>
        <v>5.692677162536311E-4</v>
      </c>
      <c r="N1069" s="149">
        <f t="shared" si="195"/>
        <v>2.2750131948179191E-2</v>
      </c>
      <c r="O1069" s="130">
        <f t="shared" si="196"/>
        <v>5.692677162536311E-4</v>
      </c>
      <c r="P1069" s="130" t="str">
        <f t="shared" si="197"/>
        <v/>
      </c>
      <c r="Q1069" s="130" t="str">
        <f t="shared" si="198"/>
        <v/>
      </c>
      <c r="R1069" s="130">
        <f t="shared" si="199"/>
        <v>6.1442618496636119E-12</v>
      </c>
      <c r="S1069" s="130" t="str">
        <f t="shared" si="200"/>
        <v/>
      </c>
      <c r="T1069" s="130" t="str">
        <f t="shared" si="201"/>
        <v/>
      </c>
      <c r="X1069" s="134"/>
      <c r="Z1069" s="149"/>
      <c r="AA1069" s="149"/>
      <c r="AE1069" s="151"/>
      <c r="AF1069" s="150"/>
      <c r="AK1069" s="134">
        <v>500</v>
      </c>
      <c r="AL1069" s="130">
        <f t="shared" si="202"/>
        <v>-2</v>
      </c>
      <c r="AM1069" s="149">
        <f t="shared" si="203"/>
        <v>5.3990966513188063E-2</v>
      </c>
      <c r="AN1069" s="149">
        <f t="shared" si="204"/>
        <v>2.2750131948179191E-2</v>
      </c>
      <c r="AO1069" s="130">
        <f t="shared" si="209"/>
        <v>5.3990966513188063E-2</v>
      </c>
      <c r="AP1069" s="130" t="str">
        <f t="shared" si="210"/>
        <v/>
      </c>
      <c r="AQ1069" s="130" t="str">
        <f t="shared" si="205"/>
        <v/>
      </c>
      <c r="AR1069" s="150">
        <f t="shared" si="206"/>
        <v>0</v>
      </c>
      <c r="AS1069" s="150" t="str">
        <f t="shared" si="207"/>
        <v/>
      </c>
      <c r="AT1069" s="150" t="str">
        <f t="shared" si="208"/>
        <v/>
      </c>
      <c r="AU1069" s="150"/>
      <c r="AV1069" s="150"/>
      <c r="AW1069" s="150"/>
      <c r="AX1069" s="150"/>
      <c r="AY1069" s="150"/>
      <c r="AZ1069" s="150"/>
      <c r="BA1069" s="150"/>
      <c r="BB1069" s="131"/>
      <c r="BC1069" s="132"/>
      <c r="BD1069" s="131"/>
      <c r="BE1069" s="153"/>
      <c r="BF1069" s="154"/>
      <c r="BG1069" s="155"/>
      <c r="BH1069" s="155"/>
      <c r="BI1069" s="156"/>
      <c r="BJ1069" s="156"/>
      <c r="BK1069" s="133"/>
      <c r="BM1069" s="134">
        <v>477</v>
      </c>
      <c r="BN1069" s="157">
        <f t="shared" si="212"/>
        <v>3.0464000000000215</v>
      </c>
      <c r="BO1069" s="158">
        <f t="shared" si="213"/>
        <v>0.88067691452928598</v>
      </c>
      <c r="BP1069" s="159">
        <f t="shared" si="214"/>
        <v>6.0171886645032924E-4</v>
      </c>
      <c r="BQ1069" s="160" t="str">
        <f t="shared" si="215"/>
        <v/>
      </c>
      <c r="BR1069" s="160" t="str">
        <f t="shared" si="211"/>
        <v/>
      </c>
    </row>
    <row r="1070" spans="11:70" ht="20.100000000000001" customHeight="1" x14ac:dyDescent="0.25">
      <c r="K1070" s="134">
        <v>501</v>
      </c>
      <c r="L1070" s="130">
        <f t="shared" si="193"/>
        <v>-189.30630717922077</v>
      </c>
      <c r="M1070" s="149">
        <f t="shared" si="194"/>
        <v>5.7383553252277975E-4</v>
      </c>
      <c r="N1070" s="149">
        <f t="shared" si="195"/>
        <v>2.2966961398556605E-2</v>
      </c>
      <c r="O1070" s="130">
        <f t="shared" si="196"/>
        <v>5.7383553252277975E-4</v>
      </c>
      <c r="P1070" s="130" t="str">
        <f t="shared" si="197"/>
        <v/>
      </c>
      <c r="Q1070" s="130" t="str">
        <f t="shared" si="198"/>
        <v/>
      </c>
      <c r="R1070" s="130">
        <f t="shared" si="199"/>
        <v>6.3029998520595319E-12</v>
      </c>
      <c r="S1070" s="130" t="str">
        <f t="shared" si="200"/>
        <v/>
      </c>
      <c r="T1070" s="130" t="str">
        <f t="shared" si="201"/>
        <v/>
      </c>
      <c r="X1070" s="134"/>
      <c r="Z1070" s="149"/>
      <c r="AA1070" s="149"/>
      <c r="AE1070" s="151"/>
      <c r="AF1070" s="150"/>
      <c r="AK1070" s="134">
        <v>501</v>
      </c>
      <c r="AL1070" s="130">
        <f t="shared" si="202"/>
        <v>-1.996</v>
      </c>
      <c r="AM1070" s="149">
        <f t="shared" si="203"/>
        <v>5.4424191177409348E-2</v>
      </c>
      <c r="AN1070" s="149">
        <f t="shared" si="204"/>
        <v>2.2966961398556605E-2</v>
      </c>
      <c r="AO1070" s="130">
        <f t="shared" si="209"/>
        <v>5.4424191177409348E-2</v>
      </c>
      <c r="AP1070" s="130" t="str">
        <f t="shared" si="210"/>
        <v/>
      </c>
      <c r="AQ1070" s="130" t="str">
        <f t="shared" si="205"/>
        <v/>
      </c>
      <c r="AR1070" s="150">
        <f t="shared" si="206"/>
        <v>0</v>
      </c>
      <c r="AS1070" s="150" t="str">
        <f t="shared" si="207"/>
        <v/>
      </c>
      <c r="AT1070" s="150" t="str">
        <f t="shared" si="208"/>
        <v/>
      </c>
      <c r="AU1070" s="150"/>
      <c r="AV1070" s="150"/>
      <c r="AW1070" s="150"/>
      <c r="AX1070" s="150"/>
      <c r="AY1070" s="150"/>
      <c r="AZ1070" s="150"/>
      <c r="BA1070" s="150"/>
      <c r="BB1070" s="131"/>
      <c r="BC1070" s="132"/>
      <c r="BD1070" s="131"/>
      <c r="BE1070" s="153"/>
      <c r="BF1070" s="154"/>
      <c r="BG1070" s="155"/>
      <c r="BH1070" s="155"/>
      <c r="BI1070" s="156"/>
      <c r="BJ1070" s="156"/>
      <c r="BK1070" s="133"/>
      <c r="BM1070" s="134">
        <v>478</v>
      </c>
      <c r="BN1070" s="157">
        <f t="shared" si="212"/>
        <v>3.0528000000000217</v>
      </c>
      <c r="BO1070" s="158">
        <f t="shared" si="213"/>
        <v>0.88007519566283565</v>
      </c>
      <c r="BP1070" s="159">
        <f t="shared" si="214"/>
        <v>6.0294828433626879E-4</v>
      </c>
      <c r="BQ1070" s="160" t="str">
        <f t="shared" si="215"/>
        <v/>
      </c>
      <c r="BR1070" s="160" t="str">
        <f t="shared" si="211"/>
        <v/>
      </c>
    </row>
    <row r="1071" spans="11:70" ht="20.100000000000001" customHeight="1" x14ac:dyDescent="0.25">
      <c r="K1071" s="134">
        <v>502</v>
      </c>
      <c r="L1071" s="130">
        <f t="shared" si="193"/>
        <v>-188.92693582214818</v>
      </c>
      <c r="M1071" s="149">
        <f t="shared" si="194"/>
        <v>5.7843074608089759E-4</v>
      </c>
      <c r="N1071" s="149">
        <f t="shared" si="195"/>
        <v>2.3185528942183821E-2</v>
      </c>
      <c r="O1071" s="130">
        <f t="shared" si="196"/>
        <v>5.7843074608089759E-4</v>
      </c>
      <c r="P1071" s="130" t="str">
        <f t="shared" si="197"/>
        <v/>
      </c>
      <c r="Q1071" s="130" t="str">
        <f t="shared" si="198"/>
        <v/>
      </c>
      <c r="R1071" s="130">
        <f t="shared" si="199"/>
        <v>6.4657354239237856E-12</v>
      </c>
      <c r="S1071" s="130" t="str">
        <f t="shared" si="200"/>
        <v/>
      </c>
      <c r="T1071" s="130" t="str">
        <f t="shared" si="201"/>
        <v/>
      </c>
      <c r="X1071" s="134"/>
      <c r="Z1071" s="149"/>
      <c r="AA1071" s="149"/>
      <c r="AE1071" s="151"/>
      <c r="AF1071" s="150"/>
      <c r="AK1071" s="134">
        <v>502</v>
      </c>
      <c r="AL1071" s="130">
        <f t="shared" si="202"/>
        <v>-1.992</v>
      </c>
      <c r="AM1071" s="149">
        <f t="shared" si="203"/>
        <v>5.4860014278304732E-2</v>
      </c>
      <c r="AN1071" s="149">
        <f t="shared" si="204"/>
        <v>2.3185528942183821E-2</v>
      </c>
      <c r="AO1071" s="130">
        <f t="shared" si="209"/>
        <v>5.4860014278304732E-2</v>
      </c>
      <c r="AP1071" s="130" t="str">
        <f t="shared" si="210"/>
        <v/>
      </c>
      <c r="AQ1071" s="130" t="str">
        <f t="shared" si="205"/>
        <v/>
      </c>
      <c r="AR1071" s="150">
        <f t="shared" si="206"/>
        <v>0</v>
      </c>
      <c r="AS1071" s="150" t="str">
        <f t="shared" si="207"/>
        <v/>
      </c>
      <c r="AT1071" s="150" t="str">
        <f t="shared" si="208"/>
        <v/>
      </c>
      <c r="AU1071" s="150"/>
      <c r="AV1071" s="150"/>
      <c r="AW1071" s="150"/>
      <c r="AX1071" s="150"/>
      <c r="AY1071" s="150"/>
      <c r="AZ1071" s="150"/>
      <c r="BA1071" s="150"/>
      <c r="BB1071" s="131"/>
      <c r="BC1071" s="132"/>
      <c r="BD1071" s="131"/>
      <c r="BE1071" s="153"/>
      <c r="BF1071" s="154"/>
      <c r="BG1071" s="155"/>
      <c r="BH1071" s="155"/>
      <c r="BI1071" s="156"/>
      <c r="BJ1071" s="156"/>
      <c r="BK1071" s="133"/>
      <c r="BM1071" s="134">
        <v>479</v>
      </c>
      <c r="BN1071" s="157">
        <f t="shared" si="212"/>
        <v>3.0592000000000219</v>
      </c>
      <c r="BO1071" s="158">
        <f t="shared" si="213"/>
        <v>0.87947224737849938</v>
      </c>
      <c r="BP1071" s="159">
        <f t="shared" si="214"/>
        <v>6.0417358956355027E-4</v>
      </c>
      <c r="BQ1071" s="160" t="str">
        <f t="shared" si="215"/>
        <v/>
      </c>
      <c r="BR1071" s="160" t="str">
        <f t="shared" si="211"/>
        <v/>
      </c>
    </row>
    <row r="1072" spans="11:70" ht="20.100000000000001" customHeight="1" x14ac:dyDescent="0.25">
      <c r="K1072" s="134">
        <v>503</v>
      </c>
      <c r="L1072" s="130">
        <f t="shared" si="193"/>
        <v>-188.5475644650756</v>
      </c>
      <c r="M1072" s="149">
        <f t="shared" si="194"/>
        <v>5.8305342868812356E-4</v>
      </c>
      <c r="N1072" s="149">
        <f t="shared" si="195"/>
        <v>2.3405844986443006E-2</v>
      </c>
      <c r="O1072" s="130">
        <f t="shared" si="196"/>
        <v>5.8305342868812356E-4</v>
      </c>
      <c r="P1072" s="130" t="str">
        <f t="shared" si="197"/>
        <v/>
      </c>
      <c r="Q1072" s="130" t="str">
        <f t="shared" si="198"/>
        <v/>
      </c>
      <c r="R1072" s="130">
        <f t="shared" si="199"/>
        <v>6.6325665027773921E-12</v>
      </c>
      <c r="S1072" s="130" t="str">
        <f t="shared" si="200"/>
        <v/>
      </c>
      <c r="T1072" s="130" t="str">
        <f t="shared" si="201"/>
        <v/>
      </c>
      <c r="X1072" s="134"/>
      <c r="Z1072" s="149"/>
      <c r="AA1072" s="149"/>
      <c r="AE1072" s="151"/>
      <c r="AF1072" s="150"/>
      <c r="AK1072" s="134">
        <v>503</v>
      </c>
      <c r="AL1072" s="130">
        <f t="shared" si="202"/>
        <v>-1.988</v>
      </c>
      <c r="AM1072" s="149">
        <f t="shared" si="203"/>
        <v>5.5298442621809524E-2</v>
      </c>
      <c r="AN1072" s="149">
        <f t="shared" si="204"/>
        <v>2.3405844986443006E-2</v>
      </c>
      <c r="AO1072" s="130">
        <f t="shared" si="209"/>
        <v>5.5298442621809524E-2</v>
      </c>
      <c r="AP1072" s="130" t="str">
        <f t="shared" si="210"/>
        <v/>
      </c>
      <c r="AQ1072" s="130" t="str">
        <f t="shared" si="205"/>
        <v/>
      </c>
      <c r="AR1072" s="150">
        <f t="shared" si="206"/>
        <v>0</v>
      </c>
      <c r="AS1072" s="150" t="str">
        <f t="shared" si="207"/>
        <v/>
      </c>
      <c r="AT1072" s="150" t="str">
        <f t="shared" si="208"/>
        <v/>
      </c>
      <c r="AU1072" s="150"/>
      <c r="AV1072" s="150"/>
      <c r="AW1072" s="150"/>
      <c r="AX1072" s="150"/>
      <c r="AY1072" s="150"/>
      <c r="AZ1072" s="150"/>
      <c r="BA1072" s="150"/>
      <c r="BB1072" s="131"/>
      <c r="BC1072" s="132"/>
      <c r="BD1072" s="131"/>
      <c r="BE1072" s="153"/>
      <c r="BF1072" s="154"/>
      <c r="BG1072" s="155"/>
      <c r="BH1072" s="155"/>
      <c r="BI1072" s="156"/>
      <c r="BJ1072" s="156"/>
      <c r="BK1072" s="133"/>
      <c r="BM1072" s="134">
        <v>480</v>
      </c>
      <c r="BN1072" s="157">
        <f t="shared" si="212"/>
        <v>3.0656000000000221</v>
      </c>
      <c r="BO1072" s="158">
        <f t="shared" si="213"/>
        <v>0.87886807378893583</v>
      </c>
      <c r="BP1072" s="159">
        <f t="shared" si="214"/>
        <v>6.0539477459342628E-4</v>
      </c>
      <c r="BQ1072" s="160" t="str">
        <f t="shared" si="215"/>
        <v/>
      </c>
      <c r="BR1072" s="160" t="str">
        <f t="shared" si="211"/>
        <v/>
      </c>
    </row>
    <row r="1073" spans="11:70" ht="20.100000000000001" customHeight="1" x14ac:dyDescent="0.25">
      <c r="K1073" s="134">
        <v>504</v>
      </c>
      <c r="L1073" s="130">
        <f t="shared" si="193"/>
        <v>-188.16819310800301</v>
      </c>
      <c r="M1073" s="149">
        <f t="shared" si="194"/>
        <v>5.8770365135489392E-4</v>
      </c>
      <c r="N1073" s="149">
        <f t="shared" si="195"/>
        <v>2.3627919965798095E-2</v>
      </c>
      <c r="O1073" s="130">
        <f t="shared" si="196"/>
        <v>5.8770365135489392E-4</v>
      </c>
      <c r="P1073" s="130" t="str">
        <f t="shared" si="197"/>
        <v/>
      </c>
      <c r="Q1073" s="130" t="str">
        <f t="shared" si="198"/>
        <v/>
      </c>
      <c r="R1073" s="130">
        <f t="shared" si="199"/>
        <v>6.803593354842922E-12</v>
      </c>
      <c r="S1073" s="130" t="str">
        <f t="shared" si="200"/>
        <v/>
      </c>
      <c r="T1073" s="130" t="str">
        <f t="shared" si="201"/>
        <v/>
      </c>
      <c r="X1073" s="134"/>
      <c r="Z1073" s="149"/>
      <c r="AA1073" s="149"/>
      <c r="AE1073" s="151"/>
      <c r="AF1073" s="150"/>
      <c r="AK1073" s="134">
        <v>504</v>
      </c>
      <c r="AL1073" s="130">
        <f t="shared" si="202"/>
        <v>-1.984</v>
      </c>
      <c r="AM1073" s="149">
        <f t="shared" si="203"/>
        <v>5.5739482942755124E-2</v>
      </c>
      <c r="AN1073" s="149">
        <f t="shared" si="204"/>
        <v>2.3627919965798095E-2</v>
      </c>
      <c r="AO1073" s="130">
        <f t="shared" si="209"/>
        <v>5.5739482942755124E-2</v>
      </c>
      <c r="AP1073" s="130" t="str">
        <f t="shared" si="210"/>
        <v/>
      </c>
      <c r="AQ1073" s="130" t="str">
        <f t="shared" si="205"/>
        <v/>
      </c>
      <c r="AR1073" s="150">
        <f t="shared" si="206"/>
        <v>0</v>
      </c>
      <c r="AS1073" s="150" t="str">
        <f t="shared" si="207"/>
        <v/>
      </c>
      <c r="AT1073" s="150" t="str">
        <f t="shared" si="208"/>
        <v/>
      </c>
      <c r="AU1073" s="150"/>
      <c r="AV1073" s="150"/>
      <c r="AW1073" s="150"/>
      <c r="AX1073" s="150"/>
      <c r="AY1073" s="150"/>
      <c r="AZ1073" s="150"/>
      <c r="BA1073" s="150"/>
      <c r="BB1073" s="131"/>
      <c r="BC1073" s="132"/>
      <c r="BD1073" s="131"/>
      <c r="BE1073" s="153"/>
      <c r="BF1073" s="154"/>
      <c r="BG1073" s="155"/>
      <c r="BH1073" s="155"/>
      <c r="BI1073" s="156"/>
      <c r="BJ1073" s="156"/>
      <c r="BK1073" s="133"/>
      <c r="BM1073" s="134">
        <v>481</v>
      </c>
      <c r="BN1073" s="157">
        <f t="shared" si="212"/>
        <v>3.0720000000000223</v>
      </c>
      <c r="BO1073" s="158">
        <f t="shared" si="213"/>
        <v>0.87826267901434241</v>
      </c>
      <c r="BP1073" s="159">
        <f t="shared" si="214"/>
        <v>6.066118320011693E-4</v>
      </c>
      <c r="BQ1073" s="160" t="str">
        <f t="shared" si="215"/>
        <v/>
      </c>
      <c r="BR1073" s="160" t="str">
        <f t="shared" si="211"/>
        <v/>
      </c>
    </row>
    <row r="1074" spans="11:70" ht="20.100000000000001" customHeight="1" x14ac:dyDescent="0.25">
      <c r="K1074" s="134">
        <v>505</v>
      </c>
      <c r="L1074" s="130">
        <f t="shared" si="193"/>
        <v>-187.78882175093042</v>
      </c>
      <c r="M1074" s="149">
        <f t="shared" si="194"/>
        <v>5.9238148433138869E-4</v>
      </c>
      <c r="N1074" s="149">
        <f t="shared" si="195"/>
        <v>2.3851764341508513E-2</v>
      </c>
      <c r="O1074" s="130">
        <f t="shared" si="196"/>
        <v>5.9238148433138869E-4</v>
      </c>
      <c r="P1074" s="130" t="str">
        <f t="shared" si="197"/>
        <v/>
      </c>
      <c r="Q1074" s="130" t="str">
        <f t="shared" si="198"/>
        <v/>
      </c>
      <c r="R1074" s="130">
        <f t="shared" si="199"/>
        <v>6.9789186286310571E-12</v>
      </c>
      <c r="S1074" s="130" t="str">
        <f t="shared" si="200"/>
        <v/>
      </c>
      <c r="T1074" s="130" t="str">
        <f t="shared" si="201"/>
        <v/>
      </c>
      <c r="X1074" s="134"/>
      <c r="Z1074" s="149"/>
      <c r="AA1074" s="149"/>
      <c r="AE1074" s="151"/>
      <c r="AF1074" s="150"/>
      <c r="AK1074" s="134">
        <v>505</v>
      </c>
      <c r="AL1074" s="130">
        <f t="shared" si="202"/>
        <v>-1.98</v>
      </c>
      <c r="AM1074" s="149">
        <f t="shared" si="203"/>
        <v>5.6183141903868049E-2</v>
      </c>
      <c r="AN1074" s="149">
        <f t="shared" si="204"/>
        <v>2.3851764341508513E-2</v>
      </c>
      <c r="AO1074" s="130">
        <f t="shared" si="209"/>
        <v>5.6183141903868049E-2</v>
      </c>
      <c r="AP1074" s="130" t="str">
        <f t="shared" si="210"/>
        <v/>
      </c>
      <c r="AQ1074" s="130" t="str">
        <f t="shared" si="205"/>
        <v/>
      </c>
      <c r="AR1074" s="150">
        <f t="shared" si="206"/>
        <v>0</v>
      </c>
      <c r="AS1074" s="150" t="str">
        <f t="shared" si="207"/>
        <v/>
      </c>
      <c r="AT1074" s="150" t="str">
        <f t="shared" si="208"/>
        <v/>
      </c>
      <c r="AU1074" s="150"/>
      <c r="AV1074" s="150"/>
      <c r="AW1074" s="150"/>
      <c r="AX1074" s="150"/>
      <c r="AY1074" s="150"/>
      <c r="AZ1074" s="150"/>
      <c r="BA1074" s="150"/>
      <c r="BB1074" s="131"/>
      <c r="BC1074" s="132"/>
      <c r="BD1074" s="131"/>
      <c r="BE1074" s="153"/>
      <c r="BF1074" s="154"/>
      <c r="BG1074" s="155"/>
      <c r="BH1074" s="155"/>
      <c r="BI1074" s="156"/>
      <c r="BJ1074" s="156"/>
      <c r="BK1074" s="133"/>
      <c r="BM1074" s="134">
        <v>482</v>
      </c>
      <c r="BN1074" s="157">
        <f t="shared" si="212"/>
        <v>3.0784000000000225</v>
      </c>
      <c r="BO1074" s="158">
        <f t="shared" si="213"/>
        <v>0.87765606718234124</v>
      </c>
      <c r="BP1074" s="159">
        <f t="shared" si="214"/>
        <v>6.0782475447596074E-4</v>
      </c>
      <c r="BQ1074" s="160" t="str">
        <f t="shared" si="215"/>
        <v/>
      </c>
      <c r="BR1074" s="160" t="str">
        <f t="shared" si="211"/>
        <v/>
      </c>
    </row>
    <row r="1075" spans="11:70" ht="20.100000000000001" customHeight="1" x14ac:dyDescent="0.25">
      <c r="K1075" s="134">
        <v>506</v>
      </c>
      <c r="L1075" s="130">
        <f t="shared" si="193"/>
        <v>-187.40945039385784</v>
      </c>
      <c r="M1075" s="149">
        <f t="shared" si="194"/>
        <v>5.9708699709695354E-4</v>
      </c>
      <c r="N1075" s="149">
        <f t="shared" si="195"/>
        <v>2.4077388601338717E-2</v>
      </c>
      <c r="O1075" s="130">
        <f t="shared" si="196"/>
        <v>5.9708699709695354E-4</v>
      </c>
      <c r="P1075" s="130" t="str">
        <f t="shared" si="197"/>
        <v/>
      </c>
      <c r="Q1075" s="130" t="str">
        <f t="shared" si="198"/>
        <v/>
      </c>
      <c r="R1075" s="130">
        <f t="shared" si="199"/>
        <v>7.1586474097155898E-12</v>
      </c>
      <c r="S1075" s="130" t="str">
        <f t="shared" si="200"/>
        <v/>
      </c>
      <c r="T1075" s="130" t="str">
        <f t="shared" si="201"/>
        <v/>
      </c>
      <c r="X1075" s="134"/>
      <c r="Z1075" s="149"/>
      <c r="AA1075" s="149"/>
      <c r="AE1075" s="151"/>
      <c r="AF1075" s="150"/>
      <c r="AK1075" s="134">
        <v>506</v>
      </c>
      <c r="AL1075" s="130">
        <f t="shared" si="202"/>
        <v>-1.976</v>
      </c>
      <c r="AM1075" s="149">
        <f t="shared" si="203"/>
        <v>5.6629426094766726E-2</v>
      </c>
      <c r="AN1075" s="149">
        <f t="shared" si="204"/>
        <v>2.4077388601338717E-2</v>
      </c>
      <c r="AO1075" s="130">
        <f t="shared" si="209"/>
        <v>5.6629426094766726E-2</v>
      </c>
      <c r="AP1075" s="130" t="str">
        <f t="shared" si="210"/>
        <v/>
      </c>
      <c r="AQ1075" s="130" t="str">
        <f t="shared" si="205"/>
        <v/>
      </c>
      <c r="AR1075" s="150">
        <f t="shared" si="206"/>
        <v>0</v>
      </c>
      <c r="AS1075" s="150" t="str">
        <f t="shared" si="207"/>
        <v/>
      </c>
      <c r="AT1075" s="150" t="str">
        <f t="shared" si="208"/>
        <v/>
      </c>
      <c r="AU1075" s="150"/>
      <c r="AV1075" s="150"/>
      <c r="AW1075" s="150"/>
      <c r="AX1075" s="150"/>
      <c r="AY1075" s="150"/>
      <c r="AZ1075" s="150"/>
      <c r="BA1075" s="150"/>
      <c r="BB1075" s="131"/>
      <c r="BC1075" s="132"/>
      <c r="BD1075" s="131"/>
      <c r="BE1075" s="153"/>
      <c r="BF1075" s="154"/>
      <c r="BG1075" s="155"/>
      <c r="BH1075" s="155"/>
      <c r="BI1075" s="156"/>
      <c r="BJ1075" s="156"/>
      <c r="BK1075" s="133"/>
      <c r="BM1075" s="134">
        <v>483</v>
      </c>
      <c r="BN1075" s="157">
        <f t="shared" si="212"/>
        <v>3.0848000000000226</v>
      </c>
      <c r="BO1075" s="158">
        <f t="shared" si="213"/>
        <v>0.87704824242786528</v>
      </c>
      <c r="BP1075" s="159">
        <f t="shared" si="214"/>
        <v>6.0903353482044675E-4</v>
      </c>
      <c r="BQ1075" s="160" t="str">
        <f t="shared" si="215"/>
        <v/>
      </c>
      <c r="BR1075" s="160" t="str">
        <f t="shared" si="211"/>
        <v/>
      </c>
    </row>
    <row r="1076" spans="11:70" ht="20.100000000000001" customHeight="1" x14ac:dyDescent="0.25">
      <c r="K1076" s="134">
        <v>507</v>
      </c>
      <c r="L1076" s="130">
        <f t="shared" si="193"/>
        <v>-187.03007903678525</v>
      </c>
      <c r="M1076" s="149">
        <f t="shared" si="194"/>
        <v>6.0182025834950106E-4</v>
      </c>
      <c r="N1076" s="149">
        <f t="shared" si="195"/>
        <v>2.4304803259263714E-2</v>
      </c>
      <c r="O1076" s="130">
        <f t="shared" si="196"/>
        <v>6.0182025834950106E-4</v>
      </c>
      <c r="P1076" s="130" t="str">
        <f t="shared" si="197"/>
        <v/>
      </c>
      <c r="Q1076" s="130" t="str">
        <f t="shared" si="198"/>
        <v/>
      </c>
      <c r="R1076" s="130">
        <f t="shared" si="199"/>
        <v>7.3428872767233784E-12</v>
      </c>
      <c r="S1076" s="130" t="str">
        <f t="shared" si="200"/>
        <v/>
      </c>
      <c r="T1076" s="130" t="str">
        <f t="shared" si="201"/>
        <v/>
      </c>
      <c r="X1076" s="134"/>
      <c r="Z1076" s="149"/>
      <c r="AA1076" s="149"/>
      <c r="AE1076" s="151"/>
      <c r="AF1076" s="150"/>
      <c r="AK1076" s="134">
        <v>507</v>
      </c>
      <c r="AL1076" s="130">
        <f t="shared" si="202"/>
        <v>-1.972</v>
      </c>
      <c r="AM1076" s="149">
        <f t="shared" si="203"/>
        <v>5.7078342030956235E-2</v>
      </c>
      <c r="AN1076" s="149">
        <f t="shared" si="204"/>
        <v>2.4304803259263714E-2</v>
      </c>
      <c r="AO1076" s="130">
        <f t="shared" si="209"/>
        <v>5.7078342030956235E-2</v>
      </c>
      <c r="AP1076" s="130" t="str">
        <f t="shared" si="210"/>
        <v/>
      </c>
      <c r="AQ1076" s="130" t="str">
        <f t="shared" si="205"/>
        <v/>
      </c>
      <c r="AR1076" s="150">
        <f t="shared" si="206"/>
        <v>0</v>
      </c>
      <c r="AS1076" s="150" t="str">
        <f t="shared" si="207"/>
        <v/>
      </c>
      <c r="AT1076" s="150" t="str">
        <f t="shared" si="208"/>
        <v/>
      </c>
      <c r="AU1076" s="150"/>
      <c r="AV1076" s="150"/>
      <c r="AW1076" s="150"/>
      <c r="AX1076" s="150"/>
      <c r="AY1076" s="150"/>
      <c r="AZ1076" s="150"/>
      <c r="BA1076" s="150"/>
      <c r="BB1076" s="131"/>
      <c r="BC1076" s="132"/>
      <c r="BD1076" s="131"/>
      <c r="BE1076" s="153"/>
      <c r="BF1076" s="154"/>
      <c r="BG1076" s="155"/>
      <c r="BH1076" s="155"/>
      <c r="BI1076" s="156"/>
      <c r="BJ1076" s="156"/>
      <c r="BK1076" s="133"/>
      <c r="BM1076" s="134">
        <v>484</v>
      </c>
      <c r="BN1076" s="157">
        <f t="shared" si="212"/>
        <v>3.0912000000000228</v>
      </c>
      <c r="BO1076" s="158">
        <f t="shared" si="213"/>
        <v>0.87643920889304483</v>
      </c>
      <c r="BP1076" s="159">
        <f t="shared" si="214"/>
        <v>6.1023816594985014E-4</v>
      </c>
      <c r="BQ1076" s="160" t="str">
        <f t="shared" si="215"/>
        <v/>
      </c>
      <c r="BR1076" s="160" t="str">
        <f t="shared" si="211"/>
        <v/>
      </c>
    </row>
    <row r="1077" spans="11:70" ht="20.100000000000001" customHeight="1" x14ac:dyDescent="0.25">
      <c r="K1077" s="134">
        <v>508</v>
      </c>
      <c r="L1077" s="130">
        <f t="shared" si="193"/>
        <v>-186.65070767971267</v>
      </c>
      <c r="M1077" s="149">
        <f t="shared" si="194"/>
        <v>6.0658133599488808E-4</v>
      </c>
      <c r="N1077" s="149">
        <f t="shared" si="195"/>
        <v>2.4534018855170637E-2</v>
      </c>
      <c r="O1077" s="130">
        <f t="shared" si="196"/>
        <v>6.0658133599488808E-4</v>
      </c>
      <c r="P1077" s="130" t="str">
        <f t="shared" si="197"/>
        <v/>
      </c>
      <c r="Q1077" s="130" t="str">
        <f t="shared" si="198"/>
        <v/>
      </c>
      <c r="R1077" s="130">
        <f t="shared" si="199"/>
        <v>7.5317483585650109E-12</v>
      </c>
      <c r="S1077" s="130" t="str">
        <f t="shared" si="200"/>
        <v/>
      </c>
      <c r="T1077" s="130" t="str">
        <f t="shared" si="201"/>
        <v/>
      </c>
      <c r="X1077" s="134"/>
      <c r="Z1077" s="149"/>
      <c r="AA1077" s="149"/>
      <c r="AE1077" s="151"/>
      <c r="AF1077" s="150"/>
      <c r="AK1077" s="134">
        <v>508</v>
      </c>
      <c r="AL1077" s="130">
        <f t="shared" si="202"/>
        <v>-1.968</v>
      </c>
      <c r="AM1077" s="149">
        <f t="shared" si="203"/>
        <v>5.7529896152820871E-2</v>
      </c>
      <c r="AN1077" s="149">
        <f t="shared" si="204"/>
        <v>2.4534018855170637E-2</v>
      </c>
      <c r="AO1077" s="130">
        <f t="shared" si="209"/>
        <v>5.7529896152820871E-2</v>
      </c>
      <c r="AP1077" s="130" t="str">
        <f t="shared" si="210"/>
        <v/>
      </c>
      <c r="AQ1077" s="130" t="str">
        <f t="shared" si="205"/>
        <v/>
      </c>
      <c r="AR1077" s="150">
        <f t="shared" si="206"/>
        <v>0</v>
      </c>
      <c r="AS1077" s="150" t="str">
        <f t="shared" si="207"/>
        <v/>
      </c>
      <c r="AT1077" s="150" t="str">
        <f t="shared" si="208"/>
        <v/>
      </c>
      <c r="AU1077" s="150"/>
      <c r="AV1077" s="150"/>
      <c r="AW1077" s="150"/>
      <c r="AX1077" s="150"/>
      <c r="AY1077" s="150"/>
      <c r="AZ1077" s="150"/>
      <c r="BA1077" s="150"/>
      <c r="BB1077" s="131"/>
      <c r="BC1077" s="132"/>
      <c r="BD1077" s="131"/>
      <c r="BE1077" s="153"/>
      <c r="BF1077" s="154"/>
      <c r="BG1077" s="155"/>
      <c r="BH1077" s="155"/>
      <c r="BI1077" s="156"/>
      <c r="BJ1077" s="156"/>
      <c r="BK1077" s="133"/>
      <c r="BM1077" s="134">
        <v>485</v>
      </c>
      <c r="BN1077" s="157">
        <f t="shared" si="212"/>
        <v>3.097600000000023</v>
      </c>
      <c r="BO1077" s="158">
        <f t="shared" si="213"/>
        <v>0.87582897072709498</v>
      </c>
      <c r="BP1077" s="159">
        <f t="shared" si="214"/>
        <v>6.1143864089219235E-4</v>
      </c>
      <c r="BQ1077" s="160" t="str">
        <f t="shared" si="215"/>
        <v/>
      </c>
      <c r="BR1077" s="160" t="str">
        <f t="shared" si="211"/>
        <v/>
      </c>
    </row>
    <row r="1078" spans="11:70" ht="20.100000000000001" customHeight="1" x14ac:dyDescent="0.25">
      <c r="K1078" s="134">
        <v>509</v>
      </c>
      <c r="L1078" s="130">
        <f t="shared" si="193"/>
        <v>-186.27133632264008</v>
      </c>
      <c r="M1078" s="149">
        <f t="shared" si="194"/>
        <v>6.1137029713627627E-4</v>
      </c>
      <c r="N1078" s="149">
        <f t="shared" si="195"/>
        <v>2.476504595455626E-2</v>
      </c>
      <c r="O1078" s="130">
        <f t="shared" si="196"/>
        <v>6.1137029713627627E-4</v>
      </c>
      <c r="P1078" s="130" t="str">
        <f t="shared" si="197"/>
        <v/>
      </c>
      <c r="Q1078" s="130" t="str">
        <f t="shared" si="198"/>
        <v/>
      </c>
      <c r="R1078" s="130">
        <f t="shared" si="199"/>
        <v>7.7253433929313546E-12</v>
      </c>
      <c r="S1078" s="130" t="str">
        <f t="shared" si="200"/>
        <v/>
      </c>
      <c r="T1078" s="130" t="str">
        <f t="shared" si="201"/>
        <v/>
      </c>
      <c r="X1078" s="134"/>
      <c r="Z1078" s="149"/>
      <c r="AA1078" s="149"/>
      <c r="AE1078" s="151"/>
      <c r="AF1078" s="150"/>
      <c r="AK1078" s="134">
        <v>509</v>
      </c>
      <c r="AL1078" s="130">
        <f t="shared" si="202"/>
        <v>-1.964</v>
      </c>
      <c r="AM1078" s="149">
        <f t="shared" si="203"/>
        <v>5.7984094824614946E-2</v>
      </c>
      <c r="AN1078" s="149">
        <f t="shared" si="204"/>
        <v>2.4765045954556277E-2</v>
      </c>
      <c r="AO1078" s="130">
        <f t="shared" si="209"/>
        <v>5.7984094824614946E-2</v>
      </c>
      <c r="AP1078" s="130" t="str">
        <f t="shared" si="210"/>
        <v/>
      </c>
      <c r="AQ1078" s="130" t="str">
        <f t="shared" si="205"/>
        <v/>
      </c>
      <c r="AR1078" s="150">
        <f t="shared" si="206"/>
        <v>0</v>
      </c>
      <c r="AS1078" s="150" t="str">
        <f t="shared" si="207"/>
        <v/>
      </c>
      <c r="AT1078" s="150" t="str">
        <f t="shared" si="208"/>
        <v/>
      </c>
      <c r="AU1078" s="150"/>
      <c r="AV1078" s="150"/>
      <c r="AW1078" s="150"/>
      <c r="AX1078" s="150"/>
      <c r="AY1078" s="150"/>
      <c r="AZ1078" s="150"/>
      <c r="BA1078" s="150"/>
      <c r="BB1078" s="131"/>
      <c r="BC1078" s="132"/>
      <c r="BD1078" s="131"/>
      <c r="BE1078" s="153"/>
      <c r="BF1078" s="154"/>
      <c r="BG1078" s="155"/>
      <c r="BH1078" s="155"/>
      <c r="BI1078" s="156"/>
      <c r="BJ1078" s="156"/>
      <c r="BK1078" s="133"/>
      <c r="BM1078" s="134">
        <v>486</v>
      </c>
      <c r="BN1078" s="157">
        <f t="shared" si="212"/>
        <v>3.1040000000000232</v>
      </c>
      <c r="BO1078" s="158">
        <f t="shared" si="213"/>
        <v>0.87521753208620279</v>
      </c>
      <c r="BP1078" s="159">
        <f t="shared" si="214"/>
        <v>6.1263495278685021E-4</v>
      </c>
      <c r="BQ1078" s="160" t="str">
        <f t="shared" si="215"/>
        <v/>
      </c>
      <c r="BR1078" s="160" t="str">
        <f t="shared" si="211"/>
        <v/>
      </c>
    </row>
    <row r="1079" spans="11:70" ht="20.100000000000001" customHeight="1" x14ac:dyDescent="0.25">
      <c r="K1079" s="134">
        <v>510</v>
      </c>
      <c r="L1079" s="130">
        <f t="shared" si="193"/>
        <v>-185.8919649655675</v>
      </c>
      <c r="M1079" s="149">
        <f t="shared" si="194"/>
        <v>6.1618720806346698E-4</v>
      </c>
      <c r="N1079" s="149">
        <f t="shared" si="195"/>
        <v>2.4997895148220425E-2</v>
      </c>
      <c r="O1079" s="130">
        <f t="shared" si="196"/>
        <v>6.1618720806346698E-4</v>
      </c>
      <c r="P1079" s="130" t="str">
        <f t="shared" si="197"/>
        <v/>
      </c>
      <c r="Q1079" s="130" t="str">
        <f t="shared" si="198"/>
        <v/>
      </c>
      <c r="R1079" s="130">
        <f t="shared" si="199"/>
        <v>7.9237877860843802E-12</v>
      </c>
      <c r="S1079" s="130" t="str">
        <f t="shared" si="200"/>
        <v/>
      </c>
      <c r="T1079" s="130" t="str">
        <f t="shared" si="201"/>
        <v/>
      </c>
      <c r="X1079" s="134"/>
      <c r="Z1079" s="149"/>
      <c r="AA1079" s="149"/>
      <c r="AE1079" s="151"/>
      <c r="AF1079" s="150"/>
      <c r="AK1079" s="134">
        <v>510</v>
      </c>
      <c r="AL1079" s="130">
        <f t="shared" si="202"/>
        <v>-1.96</v>
      </c>
      <c r="AM1079" s="149">
        <f t="shared" si="203"/>
        <v>5.8440944333451469E-2</v>
      </c>
      <c r="AN1079" s="149">
        <f t="shared" si="204"/>
        <v>2.4997895148220432E-2</v>
      </c>
      <c r="AO1079" s="130">
        <f t="shared" si="209"/>
        <v>5.8440944333451469E-2</v>
      </c>
      <c r="AP1079" s="130" t="str">
        <f t="shared" si="210"/>
        <v/>
      </c>
      <c r="AQ1079" s="130" t="str">
        <f t="shared" si="205"/>
        <v/>
      </c>
      <c r="AR1079" s="150">
        <f t="shared" si="206"/>
        <v>0</v>
      </c>
      <c r="AS1079" s="150" t="str">
        <f t="shared" si="207"/>
        <v/>
      </c>
      <c r="AT1079" s="150" t="str">
        <f t="shared" si="208"/>
        <v/>
      </c>
      <c r="AU1079" s="150"/>
      <c r="AV1079" s="150"/>
      <c r="AW1079" s="150"/>
      <c r="AX1079" s="150"/>
      <c r="AY1079" s="150"/>
      <c r="AZ1079" s="150"/>
      <c r="BA1079" s="150"/>
      <c r="BB1079" s="131"/>
      <c r="BC1079" s="132"/>
      <c r="BD1079" s="131"/>
      <c r="BE1079" s="153"/>
      <c r="BF1079" s="154"/>
      <c r="BG1079" s="155"/>
      <c r="BH1079" s="155"/>
      <c r="BI1079" s="156"/>
      <c r="BJ1079" s="156"/>
      <c r="BK1079" s="133"/>
      <c r="BM1079" s="134">
        <v>487</v>
      </c>
      <c r="BN1079" s="157">
        <f t="shared" si="212"/>
        <v>3.1104000000000234</v>
      </c>
      <c r="BO1079" s="158">
        <f t="shared" si="213"/>
        <v>0.87460489713341594</v>
      </c>
      <c r="BP1079" s="159">
        <f t="shared" si="214"/>
        <v>6.1382709488466691E-4</v>
      </c>
      <c r="BQ1079" s="160" t="str">
        <f t="shared" si="215"/>
        <v/>
      </c>
      <c r="BR1079" s="160" t="str">
        <f t="shared" si="211"/>
        <v/>
      </c>
    </row>
    <row r="1080" spans="11:70" ht="20.100000000000001" customHeight="1" x14ac:dyDescent="0.25">
      <c r="K1080" s="134">
        <v>511</v>
      </c>
      <c r="L1080" s="130">
        <f t="shared" si="193"/>
        <v>-185.51259360849491</v>
      </c>
      <c r="M1080" s="149">
        <f t="shared" si="194"/>
        <v>6.2103213424222323E-4</v>
      </c>
      <c r="N1080" s="149">
        <f t="shared" si="195"/>
        <v>2.5232577051955387E-2</v>
      </c>
      <c r="O1080" s="130">
        <f t="shared" si="196"/>
        <v>6.2103213424222323E-4</v>
      </c>
      <c r="P1080" s="130" t="str">
        <f t="shared" si="197"/>
        <v/>
      </c>
      <c r="Q1080" s="130" t="str">
        <f t="shared" si="198"/>
        <v/>
      </c>
      <c r="R1080" s="130">
        <f t="shared" si="199"/>
        <v>8.127199673968989E-12</v>
      </c>
      <c r="S1080" s="130" t="str">
        <f t="shared" si="200"/>
        <v/>
      </c>
      <c r="T1080" s="130" t="str">
        <f t="shared" si="201"/>
        <v/>
      </c>
      <c r="X1080" s="134"/>
      <c r="Z1080" s="149"/>
      <c r="AA1080" s="149"/>
      <c r="AE1080" s="151"/>
      <c r="AF1080" s="150"/>
      <c r="AK1080" s="134">
        <v>511</v>
      </c>
      <c r="AL1080" s="130">
        <f t="shared" si="202"/>
        <v>-1.956</v>
      </c>
      <c r="AM1080" s="149">
        <f t="shared" si="203"/>
        <v>5.8900450888289282E-2</v>
      </c>
      <c r="AN1080" s="149">
        <f t="shared" si="204"/>
        <v>2.5232577051955411E-2</v>
      </c>
      <c r="AO1080" s="130">
        <f t="shared" si="209"/>
        <v>5.8900450888289282E-2</v>
      </c>
      <c r="AP1080" s="130" t="str">
        <f t="shared" si="210"/>
        <v/>
      </c>
      <c r="AQ1080" s="130" t="str">
        <f t="shared" si="205"/>
        <v/>
      </c>
      <c r="AR1080" s="150">
        <f t="shared" si="206"/>
        <v>0</v>
      </c>
      <c r="AS1080" s="150" t="str">
        <f t="shared" si="207"/>
        <v/>
      </c>
      <c r="AT1080" s="150" t="str">
        <f t="shared" si="208"/>
        <v/>
      </c>
      <c r="AU1080" s="150"/>
      <c r="AV1080" s="150"/>
      <c r="AW1080" s="150"/>
      <c r="AX1080" s="150"/>
      <c r="AY1080" s="150"/>
      <c r="AZ1080" s="150"/>
      <c r="BA1080" s="150"/>
      <c r="BB1080" s="131"/>
      <c r="BC1080" s="132"/>
      <c r="BD1080" s="131"/>
      <c r="BE1080" s="153"/>
      <c r="BF1080" s="154"/>
      <c r="BG1080" s="155"/>
      <c r="BH1080" s="155"/>
      <c r="BI1080" s="156"/>
      <c r="BJ1080" s="156"/>
      <c r="BK1080" s="133"/>
      <c r="BM1080" s="134">
        <v>488</v>
      </c>
      <c r="BN1080" s="157">
        <f t="shared" si="212"/>
        <v>3.1168000000000236</v>
      </c>
      <c r="BO1080" s="158">
        <f t="shared" si="213"/>
        <v>0.87399107003853127</v>
      </c>
      <c r="BP1080" s="159">
        <f t="shared" si="214"/>
        <v>6.1501506054761901E-4</v>
      </c>
      <c r="BQ1080" s="160" t="str">
        <f t="shared" si="215"/>
        <v/>
      </c>
      <c r="BR1080" s="160" t="str">
        <f t="shared" si="211"/>
        <v/>
      </c>
    </row>
    <row r="1081" spans="11:70" ht="20.100000000000001" customHeight="1" x14ac:dyDescent="0.25">
      <c r="K1081" s="134">
        <v>512</v>
      </c>
      <c r="L1081" s="130">
        <f t="shared" ref="L1081:L1144" si="216">L$563+(K1081*L$566)</f>
        <v>-185.13322225142232</v>
      </c>
      <c r="M1081" s="149">
        <f t="shared" ref="M1081:M1144" si="217">_xlfn.NORM.DIST(L1081,L$560,L$561,0)</f>
        <v>6.2590514030357015E-4</v>
      </c>
      <c r="N1081" s="149">
        <f t="shared" ref="N1081:N1144" si="218">_xlfn.NORM.DIST(L1081,L$560,L$561,1)</f>
        <v>2.5469102306231353E-2</v>
      </c>
      <c r="O1081" s="130">
        <f t="shared" ref="O1081:O1144" si="219">IF(OR(N1081&lt;P$565,N1081&gt;P$566),M1081,"")</f>
        <v>6.2590514030357015E-4</v>
      </c>
      <c r="P1081" s="130" t="str">
        <f t="shared" ref="P1081:P1144" si="220">IF(AND(N1081&gt;P$565,N1081&lt;P$566),M1081,"")</f>
        <v/>
      </c>
      <c r="Q1081" s="130" t="str">
        <f t="shared" ref="Q1081:Q1144" si="221">IF(M1081=MAX(M$569:M$2569),M1081,"")</f>
        <v/>
      </c>
      <c r="R1081" s="130">
        <f t="shared" ref="R1081:R1144" si="222">_xlfn.NORM.DIST(L1081,P$561,P$562,0)</f>
        <v>8.3356999846739715E-12</v>
      </c>
      <c r="S1081" s="130" t="str">
        <f t="shared" ref="S1081:S1144" si="223">IF(R1081=MAX(R$569:R$2569),M1081,"")</f>
        <v/>
      </c>
      <c r="T1081" s="130" t="str">
        <f t="shared" ref="T1081:T1144" si="224">IF(S1081=MIN(S$569:S$2569),S1081,"")</f>
        <v/>
      </c>
      <c r="X1081" s="134"/>
      <c r="Z1081" s="149"/>
      <c r="AA1081" s="149"/>
      <c r="AE1081" s="151"/>
      <c r="AF1081" s="150"/>
      <c r="AK1081" s="134">
        <v>512</v>
      </c>
      <c r="AL1081" s="130">
        <f t="shared" ref="AL1081:AL1144" si="225">AL$563+(AK1081*AL$566)</f>
        <v>-1.952</v>
      </c>
      <c r="AM1081" s="149">
        <f t="shared" ref="AM1081:AM1144" si="226">_xlfn.NORM.DIST(AL1081,AL$560,AL$561,0)</f>
        <v>5.9362620618918331E-2</v>
      </c>
      <c r="AN1081" s="149">
        <f t="shared" ref="AN1081:AN1144" si="227">_xlfn.NORM.DIST(AL1081,AL$560,AL$561,1)</f>
        <v>2.5469102306231367E-2</v>
      </c>
      <c r="AO1081" s="130">
        <f t="shared" si="209"/>
        <v>5.9362620618918331E-2</v>
      </c>
      <c r="AP1081" s="130" t="str">
        <f t="shared" si="210"/>
        <v/>
      </c>
      <c r="AQ1081" s="130" t="str">
        <f t="shared" ref="AQ1081:AQ1144" si="228">IF(AM1081=MAX(AM$569:AM$2569),AM1081,"")</f>
        <v/>
      </c>
      <c r="AR1081" s="150">
        <f t="shared" ref="AR1081:AR1144" si="229">_xlfn.NORM.DIST(AK1081,AP$561,AP$562,0)</f>
        <v>0</v>
      </c>
      <c r="AS1081" s="150" t="str">
        <f t="shared" ref="AS1081:AS1144" si="230">IF(AR1081=MAX(AR$569:AR$2569),AM1081,"")</f>
        <v/>
      </c>
      <c r="AT1081" s="150" t="str">
        <f t="shared" ref="AT1081:AT1144" si="231">IF(AS1081=MIN(AS$569:AS$2569),AS1081,"")</f>
        <v/>
      </c>
      <c r="AU1081" s="150"/>
      <c r="AV1081" s="150"/>
      <c r="AW1081" s="150"/>
      <c r="AX1081" s="150"/>
      <c r="AY1081" s="150"/>
      <c r="AZ1081" s="150"/>
      <c r="BA1081" s="150"/>
      <c r="BB1081" s="131"/>
      <c r="BC1081" s="132"/>
      <c r="BD1081" s="131"/>
      <c r="BE1081" s="153"/>
      <c r="BF1081" s="154"/>
      <c r="BG1081" s="155"/>
      <c r="BH1081" s="155"/>
      <c r="BI1081" s="156"/>
      <c r="BJ1081" s="156"/>
      <c r="BK1081" s="133"/>
      <c r="BM1081" s="134">
        <v>489</v>
      </c>
      <c r="BN1081" s="157">
        <f t="shared" si="212"/>
        <v>3.1232000000000237</v>
      </c>
      <c r="BO1081" s="158">
        <f t="shared" si="213"/>
        <v>0.87337605497798365</v>
      </c>
      <c r="BP1081" s="159">
        <f t="shared" si="214"/>
        <v>6.1619884324715102E-4</v>
      </c>
      <c r="BQ1081" s="160" t="str">
        <f t="shared" si="215"/>
        <v/>
      </c>
      <c r="BR1081" s="160" t="str">
        <f t="shared" si="211"/>
        <v/>
      </c>
    </row>
    <row r="1082" spans="11:70" ht="20.100000000000001" customHeight="1" x14ac:dyDescent="0.25">
      <c r="K1082" s="134">
        <v>513</v>
      </c>
      <c r="L1082" s="130">
        <f t="shared" si="216"/>
        <v>-184.75385089434974</v>
      </c>
      <c r="M1082" s="149">
        <f t="shared" si="217"/>
        <v>6.3080629003307929E-4</v>
      </c>
      <c r="N1082" s="149">
        <f t="shared" si="218"/>
        <v>2.5707481575877558E-2</v>
      </c>
      <c r="O1082" s="130">
        <f t="shared" si="219"/>
        <v>6.3080629003307929E-4</v>
      </c>
      <c r="P1082" s="130" t="str">
        <f t="shared" si="220"/>
        <v/>
      </c>
      <c r="Q1082" s="130" t="str">
        <f t="shared" si="221"/>
        <v/>
      </c>
      <c r="R1082" s="130">
        <f t="shared" si="222"/>
        <v>8.5494125022706454E-12</v>
      </c>
      <c r="S1082" s="130" t="str">
        <f t="shared" si="223"/>
        <v/>
      </c>
      <c r="T1082" s="130" t="str">
        <f t="shared" si="224"/>
        <v/>
      </c>
      <c r="X1082" s="134"/>
      <c r="Z1082" s="149"/>
      <c r="AA1082" s="149"/>
      <c r="AE1082" s="151"/>
      <c r="AF1082" s="150"/>
      <c r="AK1082" s="134">
        <v>513</v>
      </c>
      <c r="AL1082" s="130">
        <f t="shared" si="225"/>
        <v>-1.948</v>
      </c>
      <c r="AM1082" s="149">
        <f t="shared" si="226"/>
        <v>5.9827459574943273E-2</v>
      </c>
      <c r="AN1082" s="149">
        <f t="shared" si="227"/>
        <v>2.5707481575877558E-2</v>
      </c>
      <c r="AO1082" s="130">
        <f t="shared" ref="AO1082:AO1145" si="232">IF(OR(AN1082&lt;AP$565,AN1082&gt;AP$566),AM1082,"")</f>
        <v>5.9827459574943273E-2</v>
      </c>
      <c r="AP1082" s="130" t="str">
        <f t="shared" ref="AP1082:AP1145" si="233">IF(AND(AN1082&gt;AP$565,AN1082&lt;AP$566),AM1082,"")</f>
        <v/>
      </c>
      <c r="AQ1082" s="130" t="str">
        <f t="shared" si="228"/>
        <v/>
      </c>
      <c r="AR1082" s="150">
        <f t="shared" si="229"/>
        <v>0</v>
      </c>
      <c r="AS1082" s="150" t="str">
        <f t="shared" si="230"/>
        <v/>
      </c>
      <c r="AT1082" s="150" t="str">
        <f t="shared" si="231"/>
        <v/>
      </c>
      <c r="AU1082" s="150"/>
      <c r="AV1082" s="150"/>
      <c r="AW1082" s="150"/>
      <c r="AX1082" s="150"/>
      <c r="AY1082" s="150"/>
      <c r="AZ1082" s="150"/>
      <c r="BA1082" s="150"/>
      <c r="BB1082" s="131"/>
      <c r="BC1082" s="132"/>
      <c r="BD1082" s="131"/>
      <c r="BE1082" s="153"/>
      <c r="BF1082" s="154"/>
      <c r="BG1082" s="155"/>
      <c r="BH1082" s="155"/>
      <c r="BI1082" s="156"/>
      <c r="BJ1082" s="156"/>
      <c r="BK1082" s="133"/>
      <c r="BM1082" s="134">
        <v>490</v>
      </c>
      <c r="BN1082" s="157">
        <f t="shared" si="212"/>
        <v>3.1296000000000239</v>
      </c>
      <c r="BO1082" s="158">
        <f t="shared" si="213"/>
        <v>0.8727598561347365</v>
      </c>
      <c r="BP1082" s="159">
        <f t="shared" si="214"/>
        <v>6.1737843656495262E-4</v>
      </c>
      <c r="BQ1082" s="160" t="str">
        <f t="shared" si="215"/>
        <v/>
      </c>
      <c r="BR1082" s="160" t="str">
        <f t="shared" si="211"/>
        <v/>
      </c>
    </row>
    <row r="1083" spans="11:70" ht="20.100000000000001" customHeight="1" x14ac:dyDescent="0.25">
      <c r="K1083" s="134">
        <v>514</v>
      </c>
      <c r="L1083" s="130">
        <f t="shared" si="216"/>
        <v>-184.37447953727715</v>
      </c>
      <c r="M1083" s="149">
        <f t="shared" si="217"/>
        <v>6.3573564636013556E-4</v>
      </c>
      <c r="N1083" s="149">
        <f t="shared" si="218"/>
        <v>2.5947725549759621E-2</v>
      </c>
      <c r="O1083" s="130">
        <f t="shared" si="219"/>
        <v>6.3573564636013556E-4</v>
      </c>
      <c r="P1083" s="130" t="str">
        <f t="shared" si="220"/>
        <v/>
      </c>
      <c r="Q1083" s="130" t="str">
        <f t="shared" si="221"/>
        <v/>
      </c>
      <c r="R1083" s="130">
        <f t="shared" si="222"/>
        <v>8.768463932058082E-12</v>
      </c>
      <c r="S1083" s="130" t="str">
        <f t="shared" si="223"/>
        <v/>
      </c>
      <c r="T1083" s="130" t="str">
        <f t="shared" si="224"/>
        <v/>
      </c>
      <c r="X1083" s="134"/>
      <c r="Z1083" s="149"/>
      <c r="AA1083" s="149"/>
      <c r="AE1083" s="151"/>
      <c r="AF1083" s="150"/>
      <c r="AK1083" s="134">
        <v>514</v>
      </c>
      <c r="AL1083" s="130">
        <f t="shared" si="225"/>
        <v>-1.944</v>
      </c>
      <c r="AM1083" s="149">
        <f t="shared" si="226"/>
        <v>6.0294973724765701E-2</v>
      </c>
      <c r="AN1083" s="149">
        <f t="shared" si="227"/>
        <v>2.5947725549759625E-2</v>
      </c>
      <c r="AO1083" s="130">
        <f t="shared" si="232"/>
        <v>6.0294973724765701E-2</v>
      </c>
      <c r="AP1083" s="130" t="str">
        <f t="shared" si="233"/>
        <v/>
      </c>
      <c r="AQ1083" s="130" t="str">
        <f t="shared" si="228"/>
        <v/>
      </c>
      <c r="AR1083" s="150">
        <f t="shared" si="229"/>
        <v>0</v>
      </c>
      <c r="AS1083" s="150" t="str">
        <f t="shared" si="230"/>
        <v/>
      </c>
      <c r="AT1083" s="150" t="str">
        <f t="shared" si="231"/>
        <v/>
      </c>
      <c r="AU1083" s="150"/>
      <c r="AV1083" s="150"/>
      <c r="AW1083" s="150"/>
      <c r="AX1083" s="150"/>
      <c r="AY1083" s="150"/>
      <c r="AZ1083" s="150"/>
      <c r="BA1083" s="150"/>
      <c r="BB1083" s="131"/>
      <c r="BC1083" s="132"/>
      <c r="BD1083" s="131"/>
      <c r="BE1083" s="153"/>
      <c r="BF1083" s="154"/>
      <c r="BG1083" s="155"/>
      <c r="BH1083" s="155"/>
      <c r="BI1083" s="156"/>
      <c r="BJ1083" s="156"/>
      <c r="BK1083" s="133"/>
      <c r="BM1083" s="134">
        <v>491</v>
      </c>
      <c r="BN1083" s="157">
        <f t="shared" si="212"/>
        <v>3.1360000000000241</v>
      </c>
      <c r="BO1083" s="158">
        <f t="shared" si="213"/>
        <v>0.87214247769817155</v>
      </c>
      <c r="BP1083" s="159">
        <f t="shared" si="214"/>
        <v>6.1855383419195942E-4</v>
      </c>
      <c r="BQ1083" s="160" t="str">
        <f t="shared" si="215"/>
        <v/>
      </c>
      <c r="BR1083" s="160" t="str">
        <f t="shared" si="211"/>
        <v/>
      </c>
    </row>
    <row r="1084" spans="11:70" ht="20.100000000000001" customHeight="1" x14ac:dyDescent="0.25">
      <c r="K1084" s="134">
        <v>515</v>
      </c>
      <c r="L1084" s="130">
        <f t="shared" si="216"/>
        <v>-183.99510818020457</v>
      </c>
      <c r="M1084" s="149">
        <f t="shared" si="217"/>
        <v>6.4069327134719137E-4</v>
      </c>
      <c r="N1084" s="149">
        <f t="shared" si="218"/>
        <v>2.6189844940452685E-2</v>
      </c>
      <c r="O1084" s="130">
        <f t="shared" si="219"/>
        <v>6.4069327134719137E-4</v>
      </c>
      <c r="P1084" s="130" t="str">
        <f t="shared" si="220"/>
        <v/>
      </c>
      <c r="Q1084" s="130" t="str">
        <f t="shared" si="221"/>
        <v/>
      </c>
      <c r="R1084" s="130">
        <f t="shared" si="222"/>
        <v>8.9929839672456008E-12</v>
      </c>
      <c r="S1084" s="130" t="str">
        <f t="shared" si="223"/>
        <v/>
      </c>
      <c r="T1084" s="130" t="str">
        <f t="shared" si="224"/>
        <v/>
      </c>
      <c r="X1084" s="134"/>
      <c r="Z1084" s="149"/>
      <c r="AA1084" s="149"/>
      <c r="AE1084" s="151"/>
      <c r="AF1084" s="150"/>
      <c r="AK1084" s="134">
        <v>515</v>
      </c>
      <c r="AL1084" s="130">
        <f t="shared" si="225"/>
        <v>-1.94</v>
      </c>
      <c r="AM1084" s="149">
        <f t="shared" si="226"/>
        <v>6.0765168954564776E-2</v>
      </c>
      <c r="AN1084" s="149">
        <f t="shared" si="227"/>
        <v>2.6189844940452685E-2</v>
      </c>
      <c r="AO1084" s="130">
        <f t="shared" si="232"/>
        <v>6.0765168954564776E-2</v>
      </c>
      <c r="AP1084" s="130" t="str">
        <f t="shared" si="233"/>
        <v/>
      </c>
      <c r="AQ1084" s="130" t="str">
        <f t="shared" si="228"/>
        <v/>
      </c>
      <c r="AR1084" s="150">
        <f t="shared" si="229"/>
        <v>0</v>
      </c>
      <c r="AS1084" s="150" t="str">
        <f t="shared" si="230"/>
        <v/>
      </c>
      <c r="AT1084" s="150" t="str">
        <f t="shared" si="231"/>
        <v/>
      </c>
      <c r="AU1084" s="150"/>
      <c r="AV1084" s="150"/>
      <c r="AW1084" s="150"/>
      <c r="AX1084" s="150"/>
      <c r="AY1084" s="150"/>
      <c r="AZ1084" s="150"/>
      <c r="BA1084" s="150"/>
      <c r="BB1084" s="131"/>
      <c r="BC1084" s="132"/>
      <c r="BD1084" s="131"/>
      <c r="BE1084" s="153"/>
      <c r="BF1084" s="154"/>
      <c r="BG1084" s="155"/>
      <c r="BH1084" s="155"/>
      <c r="BI1084" s="156"/>
      <c r="BJ1084" s="156"/>
      <c r="BK1084" s="133"/>
      <c r="BM1084" s="134">
        <v>492</v>
      </c>
      <c r="BN1084" s="157">
        <f t="shared" si="212"/>
        <v>3.1424000000000243</v>
      </c>
      <c r="BO1084" s="158">
        <f t="shared" si="213"/>
        <v>0.87152392386397959</v>
      </c>
      <c r="BP1084" s="159">
        <f t="shared" si="214"/>
        <v>6.1972502992735379E-4</v>
      </c>
      <c r="BQ1084" s="160" t="str">
        <f t="shared" si="215"/>
        <v/>
      </c>
      <c r="BR1084" s="160" t="str">
        <f t="shared" si="211"/>
        <v/>
      </c>
    </row>
    <row r="1085" spans="11:70" ht="20.100000000000001" customHeight="1" x14ac:dyDescent="0.25">
      <c r="K1085" s="134">
        <v>516</v>
      </c>
      <c r="L1085" s="130">
        <f t="shared" si="216"/>
        <v>-183.61573682313198</v>
      </c>
      <c r="M1085" s="149">
        <f t="shared" si="217"/>
        <v>6.4567922617900318E-4</v>
      </c>
      <c r="N1085" s="149">
        <f t="shared" si="218"/>
        <v>2.6433850483910424E-2</v>
      </c>
      <c r="O1085" s="130">
        <f t="shared" si="219"/>
        <v>6.4567922617900318E-4</v>
      </c>
      <c r="P1085" s="130" t="str">
        <f t="shared" si="220"/>
        <v/>
      </c>
      <c r="Q1085" s="130" t="str">
        <f t="shared" si="221"/>
        <v/>
      </c>
      <c r="R1085" s="130">
        <f t="shared" si="222"/>
        <v>9.2231053571017907E-12</v>
      </c>
      <c r="S1085" s="130" t="str">
        <f t="shared" si="223"/>
        <v/>
      </c>
      <c r="T1085" s="130" t="str">
        <f t="shared" si="224"/>
        <v/>
      </c>
      <c r="X1085" s="134"/>
      <c r="Z1085" s="149"/>
      <c r="AA1085" s="149"/>
      <c r="AE1085" s="151"/>
      <c r="AF1085" s="150"/>
      <c r="AK1085" s="134">
        <v>516</v>
      </c>
      <c r="AL1085" s="130">
        <f t="shared" si="225"/>
        <v>-1.9359999999999999</v>
      </c>
      <c r="AM1085" s="149">
        <f t="shared" si="226"/>
        <v>6.1238051067276554E-2</v>
      </c>
      <c r="AN1085" s="149">
        <f t="shared" si="227"/>
        <v>2.6433850483910441E-2</v>
      </c>
      <c r="AO1085" s="130">
        <f t="shared" si="232"/>
        <v>6.1238051067276554E-2</v>
      </c>
      <c r="AP1085" s="130" t="str">
        <f t="shared" si="233"/>
        <v/>
      </c>
      <c r="AQ1085" s="130" t="str">
        <f t="shared" si="228"/>
        <v/>
      </c>
      <c r="AR1085" s="150">
        <f t="shared" si="229"/>
        <v>0</v>
      </c>
      <c r="AS1085" s="150" t="str">
        <f t="shared" si="230"/>
        <v/>
      </c>
      <c r="AT1085" s="150" t="str">
        <f t="shared" si="231"/>
        <v/>
      </c>
      <c r="AU1085" s="150"/>
      <c r="AV1085" s="150"/>
      <c r="AW1085" s="150"/>
      <c r="AX1085" s="150"/>
      <c r="AY1085" s="150"/>
      <c r="AZ1085" s="150"/>
      <c r="BA1085" s="150"/>
      <c r="BB1085" s="131"/>
      <c r="BC1085" s="132"/>
      <c r="BD1085" s="131"/>
      <c r="BE1085" s="153"/>
      <c r="BF1085" s="154"/>
      <c r="BG1085" s="155"/>
      <c r="BH1085" s="155"/>
      <c r="BI1085" s="156"/>
      <c r="BJ1085" s="156"/>
      <c r="BK1085" s="133"/>
      <c r="BM1085" s="134">
        <v>493</v>
      </c>
      <c r="BN1085" s="157">
        <f t="shared" si="212"/>
        <v>3.1488000000000245</v>
      </c>
      <c r="BO1085" s="158">
        <f t="shared" si="213"/>
        <v>0.87090419883405223</v>
      </c>
      <c r="BP1085" s="159">
        <f t="shared" si="214"/>
        <v>6.2089201767923097E-4</v>
      </c>
      <c r="BQ1085" s="160" t="str">
        <f t="shared" si="215"/>
        <v/>
      </c>
      <c r="BR1085" s="160" t="str">
        <f t="shared" si="211"/>
        <v/>
      </c>
    </row>
    <row r="1086" spans="11:70" ht="20.100000000000001" customHeight="1" x14ac:dyDescent="0.25">
      <c r="K1086" s="134">
        <v>517</v>
      </c>
      <c r="L1086" s="130">
        <f t="shared" si="216"/>
        <v>-183.2363654660594</v>
      </c>
      <c r="M1086" s="149">
        <f t="shared" si="217"/>
        <v>6.5069357115185675E-4</v>
      </c>
      <c r="N1086" s="149">
        <f t="shared" si="218"/>
        <v>2.6679752939130129E-2</v>
      </c>
      <c r="O1086" s="130">
        <f t="shared" si="219"/>
        <v>6.5069357115185675E-4</v>
      </c>
      <c r="P1086" s="130" t="str">
        <f t="shared" si="220"/>
        <v/>
      </c>
      <c r="Q1086" s="130" t="str">
        <f t="shared" si="221"/>
        <v/>
      </c>
      <c r="R1086" s="130">
        <f t="shared" si="222"/>
        <v>9.4589639766012886E-12</v>
      </c>
      <c r="S1086" s="130" t="str">
        <f t="shared" si="223"/>
        <v/>
      </c>
      <c r="T1086" s="130" t="str">
        <f t="shared" si="224"/>
        <v/>
      </c>
      <c r="X1086" s="134"/>
      <c r="Z1086" s="149"/>
      <c r="AA1086" s="149"/>
      <c r="AE1086" s="151"/>
      <c r="AF1086" s="150"/>
      <c r="AK1086" s="134">
        <v>517</v>
      </c>
      <c r="AL1086" s="130">
        <f t="shared" si="225"/>
        <v>-1.9319999999999999</v>
      </c>
      <c r="AM1086" s="149">
        <f t="shared" si="226"/>
        <v>6.1713625781571947E-2</v>
      </c>
      <c r="AN1086" s="149">
        <f t="shared" si="227"/>
        <v>2.6679752939130129E-2</v>
      </c>
      <c r="AO1086" s="130">
        <f t="shared" si="232"/>
        <v>6.1713625781571947E-2</v>
      </c>
      <c r="AP1086" s="130" t="str">
        <f t="shared" si="233"/>
        <v/>
      </c>
      <c r="AQ1086" s="130" t="str">
        <f t="shared" si="228"/>
        <v/>
      </c>
      <c r="AR1086" s="150">
        <f t="shared" si="229"/>
        <v>0</v>
      </c>
      <c r="AS1086" s="150" t="str">
        <f t="shared" si="230"/>
        <v/>
      </c>
      <c r="AT1086" s="150" t="str">
        <f t="shared" si="231"/>
        <v/>
      </c>
      <c r="AU1086" s="150"/>
      <c r="AV1086" s="150"/>
      <c r="AW1086" s="150"/>
      <c r="AX1086" s="150"/>
      <c r="AY1086" s="150"/>
      <c r="AZ1086" s="150"/>
      <c r="BA1086" s="150"/>
      <c r="BB1086" s="131"/>
      <c r="BC1086" s="132"/>
      <c r="BD1086" s="131"/>
      <c r="BE1086" s="153"/>
      <c r="BF1086" s="154"/>
      <c r="BG1086" s="155"/>
      <c r="BH1086" s="155"/>
      <c r="BI1086" s="156"/>
      <c r="BJ1086" s="156"/>
      <c r="BK1086" s="133"/>
      <c r="BM1086" s="134">
        <v>494</v>
      </c>
      <c r="BN1086" s="157">
        <f t="shared" si="212"/>
        <v>3.1552000000000247</v>
      </c>
      <c r="BO1086" s="158">
        <f t="shared" si="213"/>
        <v>0.870283306816373</v>
      </c>
      <c r="BP1086" s="159">
        <f t="shared" si="214"/>
        <v>6.2205479146260068E-4</v>
      </c>
      <c r="BQ1086" s="160" t="str">
        <f t="shared" si="215"/>
        <v/>
      </c>
      <c r="BR1086" s="160" t="str">
        <f t="shared" si="211"/>
        <v/>
      </c>
    </row>
    <row r="1087" spans="11:70" ht="20.100000000000001" customHeight="1" x14ac:dyDescent="0.25">
      <c r="K1087" s="134">
        <v>518</v>
      </c>
      <c r="L1087" s="130">
        <f t="shared" si="216"/>
        <v>-182.85699410898681</v>
      </c>
      <c r="M1087" s="149">
        <f t="shared" si="217"/>
        <v>6.5573636566277922E-4</v>
      </c>
      <c r="N1087" s="149">
        <f t="shared" si="218"/>
        <v>2.6927563087813466E-2</v>
      </c>
      <c r="O1087" s="130">
        <f t="shared" si="219"/>
        <v>6.5573636566277922E-4</v>
      </c>
      <c r="P1087" s="130" t="str">
        <f t="shared" si="220"/>
        <v/>
      </c>
      <c r="Q1087" s="130" t="str">
        <f t="shared" si="221"/>
        <v/>
      </c>
      <c r="R1087" s="130">
        <f t="shared" si="222"/>
        <v>9.7006988976016082E-12</v>
      </c>
      <c r="S1087" s="130" t="str">
        <f t="shared" si="223"/>
        <v/>
      </c>
      <c r="T1087" s="130" t="str">
        <f t="shared" si="224"/>
        <v/>
      </c>
      <c r="X1087" s="134"/>
      <c r="Z1087" s="149"/>
      <c r="AA1087" s="149"/>
      <c r="AE1087" s="151"/>
      <c r="AF1087" s="150"/>
      <c r="AK1087" s="134">
        <v>518</v>
      </c>
      <c r="AL1087" s="130">
        <f t="shared" si="225"/>
        <v>-1.9279999999999999</v>
      </c>
      <c r="AM1087" s="149">
        <f t="shared" si="226"/>
        <v>6.219189873083366E-2</v>
      </c>
      <c r="AN1087" s="149">
        <f t="shared" si="227"/>
        <v>2.692756308781347E-2</v>
      </c>
      <c r="AO1087" s="130">
        <f t="shared" si="232"/>
        <v>6.219189873083366E-2</v>
      </c>
      <c r="AP1087" s="130" t="str">
        <f t="shared" si="233"/>
        <v/>
      </c>
      <c r="AQ1087" s="130" t="str">
        <f t="shared" si="228"/>
        <v/>
      </c>
      <c r="AR1087" s="150">
        <f t="shared" si="229"/>
        <v>0</v>
      </c>
      <c r="AS1087" s="150" t="str">
        <f t="shared" si="230"/>
        <v/>
      </c>
      <c r="AT1087" s="150" t="str">
        <f t="shared" si="231"/>
        <v/>
      </c>
      <c r="AU1087" s="150"/>
      <c r="AV1087" s="150"/>
      <c r="AW1087" s="150"/>
      <c r="AX1087" s="150"/>
      <c r="AY1087" s="150"/>
      <c r="AZ1087" s="150"/>
      <c r="BA1087" s="150"/>
      <c r="BB1087" s="131"/>
      <c r="BC1087" s="132"/>
      <c r="BD1087" s="131"/>
      <c r="BE1087" s="153"/>
      <c r="BF1087" s="154"/>
      <c r="BG1087" s="155"/>
      <c r="BH1087" s="155"/>
      <c r="BI1087" s="156"/>
      <c r="BJ1087" s="156"/>
      <c r="BK1087" s="133"/>
      <c r="BM1087" s="134">
        <v>495</v>
      </c>
      <c r="BN1087" s="157">
        <f t="shared" si="212"/>
        <v>3.1616000000000248</v>
      </c>
      <c r="BO1087" s="158">
        <f t="shared" si="213"/>
        <v>0.8696612520249104</v>
      </c>
      <c r="BP1087" s="159">
        <f t="shared" si="214"/>
        <v>6.2321334539994222E-4</v>
      </c>
      <c r="BQ1087" s="160" t="str">
        <f t="shared" si="215"/>
        <v/>
      </c>
      <c r="BR1087" s="160" t="str">
        <f t="shared" si="211"/>
        <v/>
      </c>
    </row>
    <row r="1088" spans="11:70" ht="20.100000000000001" customHeight="1" x14ac:dyDescent="0.25">
      <c r="K1088" s="134">
        <v>519</v>
      </c>
      <c r="L1088" s="130">
        <f t="shared" si="216"/>
        <v>-182.47762275191423</v>
      </c>
      <c r="M1088" s="149">
        <f t="shared" si="217"/>
        <v>6.6080766819873855E-4</v>
      </c>
      <c r="N1088" s="149">
        <f t="shared" si="218"/>
        <v>2.7177291734023383E-2</v>
      </c>
      <c r="O1088" s="130">
        <f t="shared" si="219"/>
        <v>6.6080766819873855E-4</v>
      </c>
      <c r="P1088" s="130" t="str">
        <f t="shared" si="220"/>
        <v/>
      </c>
      <c r="Q1088" s="130" t="str">
        <f t="shared" si="221"/>
        <v/>
      </c>
      <c r="R1088" s="130">
        <f t="shared" si="222"/>
        <v>9.9484524615813867E-12</v>
      </c>
      <c r="S1088" s="130" t="str">
        <f t="shared" si="223"/>
        <v/>
      </c>
      <c r="T1088" s="130" t="str">
        <f t="shared" si="224"/>
        <v/>
      </c>
      <c r="X1088" s="134"/>
      <c r="Z1088" s="149"/>
      <c r="AA1088" s="149"/>
      <c r="AE1088" s="151"/>
      <c r="AF1088" s="150"/>
      <c r="AK1088" s="134">
        <v>519</v>
      </c>
      <c r="AL1088" s="130">
        <f t="shared" si="225"/>
        <v>-1.9239999999999999</v>
      </c>
      <c r="AM1088" s="149">
        <f t="shared" si="226"/>
        <v>6.2672875462131794E-2</v>
      </c>
      <c r="AN1088" s="149">
        <f t="shared" si="227"/>
        <v>2.7177291734023407E-2</v>
      </c>
      <c r="AO1088" s="130">
        <f t="shared" si="232"/>
        <v>6.2672875462131794E-2</v>
      </c>
      <c r="AP1088" s="130" t="str">
        <f t="shared" si="233"/>
        <v/>
      </c>
      <c r="AQ1088" s="130" t="str">
        <f t="shared" si="228"/>
        <v/>
      </c>
      <c r="AR1088" s="150">
        <f t="shared" si="229"/>
        <v>0</v>
      </c>
      <c r="AS1088" s="150" t="str">
        <f t="shared" si="230"/>
        <v/>
      </c>
      <c r="AT1088" s="150" t="str">
        <f t="shared" si="231"/>
        <v/>
      </c>
      <c r="AU1088" s="150"/>
      <c r="AV1088" s="150"/>
      <c r="AW1088" s="150"/>
      <c r="AX1088" s="150"/>
      <c r="AY1088" s="150"/>
      <c r="AZ1088" s="150"/>
      <c r="BA1088" s="150"/>
      <c r="BB1088" s="131"/>
      <c r="BC1088" s="132"/>
      <c r="BD1088" s="131"/>
      <c r="BE1088" s="153"/>
      <c r="BF1088" s="154"/>
      <c r="BG1088" s="155"/>
      <c r="BH1088" s="155"/>
      <c r="BI1088" s="156"/>
      <c r="BJ1088" s="156"/>
      <c r="BK1088" s="133"/>
      <c r="BM1088" s="134">
        <v>496</v>
      </c>
      <c r="BN1088" s="157">
        <f t="shared" si="212"/>
        <v>3.168000000000025</v>
      </c>
      <c r="BO1088" s="158">
        <f t="shared" si="213"/>
        <v>0.86903803867951046</v>
      </c>
      <c r="BP1088" s="159">
        <f t="shared" si="214"/>
        <v>6.2436767372042734E-4</v>
      </c>
      <c r="BQ1088" s="160" t="str">
        <f t="shared" si="215"/>
        <v/>
      </c>
      <c r="BR1088" s="160" t="str">
        <f t="shared" si="211"/>
        <v/>
      </c>
    </row>
    <row r="1089" spans="11:70" ht="20.100000000000001" customHeight="1" x14ac:dyDescent="0.25">
      <c r="K1089" s="134">
        <v>520</v>
      </c>
      <c r="L1089" s="130">
        <f t="shared" si="216"/>
        <v>-182.09825139484164</v>
      </c>
      <c r="M1089" s="149">
        <f t="shared" si="217"/>
        <v>6.6590753632583398E-4</v>
      </c>
      <c r="N1089" s="149">
        <f t="shared" si="218"/>
        <v>2.7428949703836802E-2</v>
      </c>
      <c r="O1089" s="130">
        <f t="shared" si="219"/>
        <v>6.6590753632583398E-4</v>
      </c>
      <c r="P1089" s="130" t="str">
        <f t="shared" si="220"/>
        <v/>
      </c>
      <c r="Q1089" s="130" t="str">
        <f t="shared" si="221"/>
        <v/>
      </c>
      <c r="R1089" s="130">
        <f t="shared" si="222"/>
        <v>1.0202370353973158E-11</v>
      </c>
      <c r="S1089" s="130" t="str">
        <f t="shared" si="223"/>
        <v/>
      </c>
      <c r="T1089" s="130" t="str">
        <f t="shared" si="224"/>
        <v/>
      </c>
      <c r="X1089" s="134"/>
      <c r="Z1089" s="149"/>
      <c r="AA1089" s="149"/>
      <c r="AE1089" s="151"/>
      <c r="AF1089" s="150"/>
      <c r="AK1089" s="134">
        <v>520</v>
      </c>
      <c r="AL1089" s="130">
        <f t="shared" si="225"/>
        <v>-1.92</v>
      </c>
      <c r="AM1089" s="149">
        <f t="shared" si="226"/>
        <v>6.3156561435198655E-2</v>
      </c>
      <c r="AN1089" s="149">
        <f t="shared" si="227"/>
        <v>2.7428949703836809E-2</v>
      </c>
      <c r="AO1089" s="130">
        <f t="shared" si="232"/>
        <v>6.3156561435198655E-2</v>
      </c>
      <c r="AP1089" s="130" t="str">
        <f t="shared" si="233"/>
        <v/>
      </c>
      <c r="AQ1089" s="130" t="str">
        <f t="shared" si="228"/>
        <v/>
      </c>
      <c r="AR1089" s="150">
        <f t="shared" si="229"/>
        <v>0</v>
      </c>
      <c r="AS1089" s="150" t="str">
        <f t="shared" si="230"/>
        <v/>
      </c>
      <c r="AT1089" s="150" t="str">
        <f t="shared" si="231"/>
        <v/>
      </c>
      <c r="AU1089" s="150"/>
      <c r="AV1089" s="150"/>
      <c r="AW1089" s="150"/>
      <c r="AX1089" s="150"/>
      <c r="AY1089" s="150"/>
      <c r="AZ1089" s="150"/>
      <c r="BA1089" s="150"/>
      <c r="BB1089" s="131"/>
      <c r="BC1089" s="132"/>
      <c r="BD1089" s="131"/>
      <c r="BE1089" s="153"/>
      <c r="BF1089" s="154"/>
      <c r="BG1089" s="155"/>
      <c r="BH1089" s="155"/>
      <c r="BI1089" s="156"/>
      <c r="BJ1089" s="156"/>
      <c r="BK1089" s="133"/>
      <c r="BM1089" s="134">
        <v>497</v>
      </c>
      <c r="BN1089" s="157">
        <f t="shared" si="212"/>
        <v>3.1744000000000252</v>
      </c>
      <c r="BO1089" s="158">
        <f t="shared" si="213"/>
        <v>0.86841367100579003</v>
      </c>
      <c r="BP1089" s="159">
        <f t="shared" si="214"/>
        <v>6.2551777075914305E-4</v>
      </c>
      <c r="BQ1089" s="160" t="str">
        <f t="shared" si="215"/>
        <v/>
      </c>
      <c r="BR1089" s="160" t="str">
        <f t="shared" si="211"/>
        <v/>
      </c>
    </row>
    <row r="1090" spans="11:70" ht="20.100000000000001" customHeight="1" x14ac:dyDescent="0.25">
      <c r="K1090" s="134">
        <v>521</v>
      </c>
      <c r="L1090" s="130">
        <f t="shared" si="216"/>
        <v>-181.71888003776905</v>
      </c>
      <c r="M1090" s="149">
        <f t="shared" si="217"/>
        <v>6.7103602667847591E-4</v>
      </c>
      <c r="N1090" s="149">
        <f t="shared" si="218"/>
        <v>2.7682547844993136E-2</v>
      </c>
      <c r="O1090" s="130">
        <f t="shared" si="219"/>
        <v>6.7103602667847591E-4</v>
      </c>
      <c r="P1090" s="130" t="str">
        <f t="shared" si="220"/>
        <v/>
      </c>
      <c r="Q1090" s="130" t="str">
        <f t="shared" si="221"/>
        <v/>
      </c>
      <c r="R1090" s="130">
        <f t="shared" si="222"/>
        <v>1.0462601680124557E-11</v>
      </c>
      <c r="S1090" s="130" t="str">
        <f t="shared" si="223"/>
        <v/>
      </c>
      <c r="T1090" s="130" t="str">
        <f t="shared" si="224"/>
        <v/>
      </c>
      <c r="X1090" s="134"/>
      <c r="Z1090" s="149"/>
      <c r="AA1090" s="149"/>
      <c r="AE1090" s="151"/>
      <c r="AF1090" s="150"/>
      <c r="AK1090" s="134">
        <v>521</v>
      </c>
      <c r="AL1090" s="130">
        <f t="shared" si="225"/>
        <v>-1.9159999999999999</v>
      </c>
      <c r="AM1090" s="149">
        <f t="shared" si="226"/>
        <v>6.3642962021402502E-2</v>
      </c>
      <c r="AN1090" s="149">
        <f t="shared" si="227"/>
        <v>2.7682547844993161E-2</v>
      </c>
      <c r="AO1090" s="130">
        <f t="shared" si="232"/>
        <v>6.3642962021402502E-2</v>
      </c>
      <c r="AP1090" s="130" t="str">
        <f t="shared" si="233"/>
        <v/>
      </c>
      <c r="AQ1090" s="130" t="str">
        <f t="shared" si="228"/>
        <v/>
      </c>
      <c r="AR1090" s="150">
        <f t="shared" si="229"/>
        <v>0</v>
      </c>
      <c r="AS1090" s="150" t="str">
        <f t="shared" si="230"/>
        <v/>
      </c>
      <c r="AT1090" s="150" t="str">
        <f t="shared" si="231"/>
        <v/>
      </c>
      <c r="AU1090" s="150"/>
      <c r="AV1090" s="150"/>
      <c r="AW1090" s="150"/>
      <c r="AX1090" s="150"/>
      <c r="AY1090" s="150"/>
      <c r="AZ1090" s="150"/>
      <c r="BA1090" s="150"/>
      <c r="BB1090" s="131"/>
      <c r="BC1090" s="132"/>
      <c r="BD1090" s="131"/>
      <c r="BE1090" s="153"/>
      <c r="BF1090" s="154"/>
      <c r="BG1090" s="155"/>
      <c r="BH1090" s="155"/>
      <c r="BI1090" s="156"/>
      <c r="BJ1090" s="156"/>
      <c r="BK1090" s="133"/>
      <c r="BM1090" s="134">
        <v>498</v>
      </c>
      <c r="BN1090" s="157">
        <f t="shared" si="212"/>
        <v>3.1808000000000254</v>
      </c>
      <c r="BO1090" s="158">
        <f t="shared" si="213"/>
        <v>0.86778815323503089</v>
      </c>
      <c r="BP1090" s="159">
        <f t="shared" si="214"/>
        <v>6.2666363095709166E-4</v>
      </c>
      <c r="BQ1090" s="160" t="str">
        <f t="shared" si="215"/>
        <v/>
      </c>
      <c r="BR1090" s="160" t="str">
        <f t="shared" si="211"/>
        <v/>
      </c>
    </row>
    <row r="1091" spans="11:70" ht="20.100000000000001" customHeight="1" x14ac:dyDescent="0.25">
      <c r="K1091" s="134">
        <v>522</v>
      </c>
      <c r="L1091" s="130">
        <f t="shared" si="216"/>
        <v>-181.33950868069647</v>
      </c>
      <c r="M1091" s="149">
        <f t="shared" si="217"/>
        <v>6.7619319494855595E-4</v>
      </c>
      <c r="N1091" s="149">
        <f t="shared" si="218"/>
        <v>2.7938097026538877E-2</v>
      </c>
      <c r="O1091" s="130">
        <f t="shared" si="219"/>
        <v>6.7619319494855595E-4</v>
      </c>
      <c r="P1091" s="130" t="str">
        <f t="shared" si="220"/>
        <v/>
      </c>
      <c r="Q1091" s="130" t="str">
        <f t="shared" si="221"/>
        <v/>
      </c>
      <c r="R1091" s="130">
        <f t="shared" si="222"/>
        <v>1.072929904292136E-11</v>
      </c>
      <c r="S1091" s="130" t="str">
        <f t="shared" si="223"/>
        <v/>
      </c>
      <c r="T1091" s="130" t="str">
        <f t="shared" si="224"/>
        <v/>
      </c>
      <c r="X1091" s="134"/>
      <c r="Z1091" s="149"/>
      <c r="AA1091" s="149"/>
      <c r="AE1091" s="151"/>
      <c r="AF1091" s="150"/>
      <c r="AK1091" s="134">
        <v>522</v>
      </c>
      <c r="AL1091" s="130">
        <f t="shared" si="225"/>
        <v>-1.9119999999999999</v>
      </c>
      <c r="AM1091" s="149">
        <f t="shared" si="226"/>
        <v>6.4132082502720483E-2</v>
      </c>
      <c r="AN1091" s="149">
        <f t="shared" si="227"/>
        <v>2.7938097026538877E-2</v>
      </c>
      <c r="AO1091" s="130">
        <f t="shared" si="232"/>
        <v>6.4132082502720483E-2</v>
      </c>
      <c r="AP1091" s="130" t="str">
        <f t="shared" si="233"/>
        <v/>
      </c>
      <c r="AQ1091" s="130" t="str">
        <f t="shared" si="228"/>
        <v/>
      </c>
      <c r="AR1091" s="150">
        <f t="shared" si="229"/>
        <v>0</v>
      </c>
      <c r="AS1091" s="150" t="str">
        <f t="shared" si="230"/>
        <v/>
      </c>
      <c r="AT1091" s="150" t="str">
        <f t="shared" si="231"/>
        <v/>
      </c>
      <c r="AU1091" s="150"/>
      <c r="AV1091" s="150"/>
      <c r="AW1091" s="150"/>
      <c r="AX1091" s="150"/>
      <c r="AY1091" s="150"/>
      <c r="AZ1091" s="150"/>
      <c r="BA1091" s="150"/>
      <c r="BB1091" s="131"/>
      <c r="BC1091" s="132"/>
      <c r="BD1091" s="131"/>
      <c r="BE1091" s="153"/>
      <c r="BF1091" s="154"/>
      <c r="BG1091" s="155"/>
      <c r="BH1091" s="155"/>
      <c r="BI1091" s="156"/>
      <c r="BJ1091" s="156"/>
      <c r="BK1091" s="133"/>
      <c r="BM1091" s="134">
        <v>499</v>
      </c>
      <c r="BN1091" s="157">
        <f t="shared" si="212"/>
        <v>3.1872000000000256</v>
      </c>
      <c r="BO1091" s="158">
        <f t="shared" si="213"/>
        <v>0.8671614896040738</v>
      </c>
      <c r="BP1091" s="159">
        <f t="shared" si="214"/>
        <v>6.2780524885974742E-4</v>
      </c>
      <c r="BQ1091" s="160" t="str">
        <f t="shared" si="215"/>
        <v/>
      </c>
      <c r="BR1091" s="160" t="str">
        <f t="shared" si="211"/>
        <v/>
      </c>
    </row>
    <row r="1092" spans="11:70" ht="20.100000000000001" customHeight="1" x14ac:dyDescent="0.25">
      <c r="K1092" s="134">
        <v>523</v>
      </c>
      <c r="L1092" s="130">
        <f t="shared" si="216"/>
        <v>-180.96013732362388</v>
      </c>
      <c r="M1092" s="149">
        <f t="shared" si="217"/>
        <v>6.8137909587461117E-4</v>
      </c>
      <c r="N1092" s="149">
        <f t="shared" si="218"/>
        <v>2.8195608138467842E-2</v>
      </c>
      <c r="O1092" s="130">
        <f t="shared" si="219"/>
        <v>6.8137909587461117E-4</v>
      </c>
      <c r="P1092" s="130" t="str">
        <f t="shared" si="220"/>
        <v/>
      </c>
      <c r="Q1092" s="130" t="str">
        <f t="shared" si="221"/>
        <v/>
      </c>
      <c r="R1092" s="130">
        <f t="shared" si="222"/>
        <v>1.1002618622108368E-11</v>
      </c>
      <c r="S1092" s="130" t="str">
        <f t="shared" si="223"/>
        <v/>
      </c>
      <c r="T1092" s="130" t="str">
        <f t="shared" si="224"/>
        <v/>
      </c>
      <c r="X1092" s="134"/>
      <c r="Z1092" s="149"/>
      <c r="AA1092" s="149"/>
      <c r="AE1092" s="151"/>
      <c r="AF1092" s="150"/>
      <c r="AK1092" s="134">
        <v>523</v>
      </c>
      <c r="AL1092" s="130">
        <f t="shared" si="225"/>
        <v>-1.9079999999999999</v>
      </c>
      <c r="AM1092" s="149">
        <f t="shared" si="226"/>
        <v>6.4623928070710907E-2</v>
      </c>
      <c r="AN1092" s="149">
        <f t="shared" si="227"/>
        <v>2.819560813846787E-2</v>
      </c>
      <c r="AO1092" s="130">
        <f t="shared" si="232"/>
        <v>6.4623928070710907E-2</v>
      </c>
      <c r="AP1092" s="130" t="str">
        <f t="shared" si="233"/>
        <v/>
      </c>
      <c r="AQ1092" s="130" t="str">
        <f t="shared" si="228"/>
        <v/>
      </c>
      <c r="AR1092" s="150">
        <f t="shared" si="229"/>
        <v>0</v>
      </c>
      <c r="AS1092" s="150" t="str">
        <f t="shared" si="230"/>
        <v/>
      </c>
      <c r="AT1092" s="150" t="str">
        <f t="shared" si="231"/>
        <v/>
      </c>
      <c r="AU1092" s="150"/>
      <c r="AV1092" s="150"/>
      <c r="AW1092" s="150"/>
      <c r="AX1092" s="150"/>
      <c r="AY1092" s="150"/>
      <c r="AZ1092" s="150"/>
      <c r="BA1092" s="150"/>
      <c r="BB1092" s="131"/>
      <c r="BC1092" s="132"/>
      <c r="BD1092" s="131"/>
      <c r="BE1092" s="153"/>
      <c r="BF1092" s="154"/>
      <c r="BG1092" s="155"/>
      <c r="BH1092" s="155"/>
      <c r="BI1092" s="156"/>
      <c r="BJ1092" s="156"/>
      <c r="BK1092" s="133"/>
      <c r="BM1092" s="134">
        <v>500</v>
      </c>
      <c r="BN1092" s="157">
        <f t="shared" si="212"/>
        <v>3.1936000000000258</v>
      </c>
      <c r="BO1092" s="158">
        <f t="shared" si="213"/>
        <v>0.86653368435521405</v>
      </c>
      <c r="BP1092" s="159">
        <f t="shared" si="214"/>
        <v>6.2894261911816685E-4</v>
      </c>
      <c r="BQ1092" s="160" t="str">
        <f t="shared" si="215"/>
        <v/>
      </c>
      <c r="BR1092" s="160" t="str">
        <f t="shared" si="211"/>
        <v/>
      </c>
    </row>
    <row r="1093" spans="11:70" ht="20.100000000000001" customHeight="1" x14ac:dyDescent="0.25">
      <c r="K1093" s="134">
        <v>524</v>
      </c>
      <c r="L1093" s="130">
        <f t="shared" si="216"/>
        <v>-180.5807659665513</v>
      </c>
      <c r="M1093" s="149">
        <f t="shared" si="217"/>
        <v>6.8659378323098093E-4</v>
      </c>
      <c r="N1093" s="149">
        <f t="shared" si="218"/>
        <v>2.8455092091357694E-2</v>
      </c>
      <c r="O1093" s="130">
        <f t="shared" si="219"/>
        <v>6.8659378323098093E-4</v>
      </c>
      <c r="P1093" s="130" t="str">
        <f t="shared" si="220"/>
        <v/>
      </c>
      <c r="Q1093" s="130" t="str">
        <f t="shared" si="221"/>
        <v/>
      </c>
      <c r="R1093" s="130">
        <f t="shared" si="222"/>
        <v>1.128272025534266E-11</v>
      </c>
      <c r="S1093" s="130" t="str">
        <f t="shared" si="223"/>
        <v/>
      </c>
      <c r="T1093" s="130" t="str">
        <f t="shared" si="224"/>
        <v/>
      </c>
      <c r="X1093" s="134"/>
      <c r="Z1093" s="149"/>
      <c r="AA1093" s="149"/>
      <c r="AE1093" s="151"/>
      <c r="AF1093" s="150"/>
      <c r="AK1093" s="134">
        <v>524</v>
      </c>
      <c r="AL1093" s="130">
        <f t="shared" si="225"/>
        <v>-1.9039999999999999</v>
      </c>
      <c r="AM1093" s="149">
        <f t="shared" si="226"/>
        <v>6.5118503825484716E-2</v>
      </c>
      <c r="AN1093" s="149">
        <f t="shared" si="227"/>
        <v>2.8455092091357707E-2</v>
      </c>
      <c r="AO1093" s="130">
        <f t="shared" si="232"/>
        <v>6.5118503825484716E-2</v>
      </c>
      <c r="AP1093" s="130" t="str">
        <f t="shared" si="233"/>
        <v/>
      </c>
      <c r="AQ1093" s="130" t="str">
        <f t="shared" si="228"/>
        <v/>
      </c>
      <c r="AR1093" s="150">
        <f t="shared" si="229"/>
        <v>0</v>
      </c>
      <c r="AS1093" s="150" t="str">
        <f t="shared" si="230"/>
        <v/>
      </c>
      <c r="AT1093" s="150" t="str">
        <f t="shared" si="231"/>
        <v/>
      </c>
      <c r="AU1093" s="150"/>
      <c r="AV1093" s="150"/>
      <c r="AW1093" s="150"/>
      <c r="AX1093" s="150"/>
      <c r="AY1093" s="150"/>
      <c r="AZ1093" s="150"/>
      <c r="BA1093" s="150"/>
      <c r="BB1093" s="131"/>
      <c r="BC1093" s="132"/>
      <c r="BD1093" s="131"/>
      <c r="BE1093" s="153"/>
      <c r="BF1093" s="154"/>
      <c r="BG1093" s="155"/>
      <c r="BH1093" s="155"/>
      <c r="BI1093" s="156"/>
      <c r="BJ1093" s="156"/>
      <c r="BK1093" s="133"/>
      <c r="BM1093" s="134">
        <v>501</v>
      </c>
      <c r="BN1093" s="157">
        <f t="shared" si="212"/>
        <v>3.2000000000000259</v>
      </c>
      <c r="BO1093" s="158">
        <f t="shared" si="213"/>
        <v>0.86590474173609588</v>
      </c>
      <c r="BP1093" s="159">
        <f t="shared" si="214"/>
        <v>6.3007573648632409E-4</v>
      </c>
      <c r="BQ1093" s="160" t="str">
        <f t="shared" si="215"/>
        <v/>
      </c>
      <c r="BR1093" s="160" t="str">
        <f t="shared" si="211"/>
        <v/>
      </c>
    </row>
    <row r="1094" spans="11:70" ht="20.100000000000001" customHeight="1" x14ac:dyDescent="0.25">
      <c r="K1094" s="134">
        <v>525</v>
      </c>
      <c r="L1094" s="130">
        <f t="shared" si="216"/>
        <v>-180.20139460947871</v>
      </c>
      <c r="M1094" s="149">
        <f t="shared" si="217"/>
        <v>6.91837309816956E-4</v>
      </c>
      <c r="N1094" s="149">
        <f t="shared" si="218"/>
        <v>2.8716559816001779E-2</v>
      </c>
      <c r="O1094" s="130">
        <f t="shared" si="219"/>
        <v>6.91837309816956E-4</v>
      </c>
      <c r="P1094" s="130" t="str">
        <f t="shared" si="220"/>
        <v/>
      </c>
      <c r="Q1094" s="130" t="str">
        <f t="shared" si="221"/>
        <v/>
      </c>
      <c r="R1094" s="130">
        <f t="shared" si="222"/>
        <v>1.1569767521015646E-11</v>
      </c>
      <c r="S1094" s="130" t="str">
        <f t="shared" si="223"/>
        <v/>
      </c>
      <c r="T1094" s="130" t="str">
        <f t="shared" si="224"/>
        <v/>
      </c>
      <c r="X1094" s="134"/>
      <c r="Z1094" s="149"/>
      <c r="AA1094" s="149"/>
      <c r="AE1094" s="151"/>
      <c r="AF1094" s="150"/>
      <c r="AK1094" s="134">
        <v>525</v>
      </c>
      <c r="AL1094" s="130">
        <f t="shared" si="225"/>
        <v>-1.9</v>
      </c>
      <c r="AM1094" s="149">
        <f t="shared" si="226"/>
        <v>6.5615814774676595E-2</v>
      </c>
      <c r="AN1094" s="149">
        <f t="shared" si="227"/>
        <v>2.87165598160018E-2</v>
      </c>
      <c r="AO1094" s="130">
        <f t="shared" si="232"/>
        <v>6.5615814774676595E-2</v>
      </c>
      <c r="AP1094" s="130" t="str">
        <f t="shared" si="233"/>
        <v/>
      </c>
      <c r="AQ1094" s="130" t="str">
        <f t="shared" si="228"/>
        <v/>
      </c>
      <c r="AR1094" s="150">
        <f t="shared" si="229"/>
        <v>0</v>
      </c>
      <c r="AS1094" s="150" t="str">
        <f t="shared" si="230"/>
        <v/>
      </c>
      <c r="AT1094" s="150" t="str">
        <f t="shared" si="231"/>
        <v/>
      </c>
      <c r="AU1094" s="150"/>
      <c r="AV1094" s="150"/>
      <c r="AW1094" s="150"/>
      <c r="AX1094" s="150"/>
      <c r="AY1094" s="150"/>
      <c r="AZ1094" s="150"/>
      <c r="BA1094" s="150"/>
      <c r="BB1094" s="131"/>
      <c r="BC1094" s="132"/>
      <c r="BD1094" s="131"/>
      <c r="BE1094" s="153"/>
      <c r="BF1094" s="154"/>
      <c r="BG1094" s="155"/>
      <c r="BH1094" s="155"/>
      <c r="BI1094" s="156"/>
      <c r="BJ1094" s="156"/>
      <c r="BK1094" s="133"/>
      <c r="BM1094" s="134">
        <v>502</v>
      </c>
      <c r="BN1094" s="157">
        <f t="shared" si="212"/>
        <v>3.2064000000000261</v>
      </c>
      <c r="BO1094" s="158">
        <f t="shared" si="213"/>
        <v>0.86527466599960956</v>
      </c>
      <c r="BP1094" s="159">
        <f t="shared" si="214"/>
        <v>6.3120459582255428E-4</v>
      </c>
      <c r="BQ1094" s="160" t="str">
        <f t="shared" si="215"/>
        <v/>
      </c>
      <c r="BR1094" s="160" t="str">
        <f t="shared" si="211"/>
        <v/>
      </c>
    </row>
    <row r="1095" spans="11:70" ht="20.100000000000001" customHeight="1" x14ac:dyDescent="0.25">
      <c r="K1095" s="134">
        <v>526</v>
      </c>
      <c r="L1095" s="130">
        <f t="shared" si="216"/>
        <v>-179.8220232524061</v>
      </c>
      <c r="M1095" s="149">
        <f t="shared" si="217"/>
        <v>6.9710972744592631E-4</v>
      </c>
      <c r="N1095" s="149">
        <f t="shared" si="218"/>
        <v>2.8980022263037378E-2</v>
      </c>
      <c r="O1095" s="130">
        <f t="shared" si="219"/>
        <v>6.9710972744592631E-4</v>
      </c>
      <c r="P1095" s="130" t="str">
        <f t="shared" si="220"/>
        <v/>
      </c>
      <c r="Q1095" s="130" t="str">
        <f t="shared" si="221"/>
        <v/>
      </c>
      <c r="R1095" s="130">
        <f t="shared" si="222"/>
        <v>1.1863927822882106E-11</v>
      </c>
      <c r="S1095" s="130" t="str">
        <f t="shared" si="223"/>
        <v/>
      </c>
      <c r="T1095" s="130" t="str">
        <f t="shared" si="224"/>
        <v/>
      </c>
      <c r="X1095" s="134"/>
      <c r="Z1095" s="149"/>
      <c r="AA1095" s="149"/>
      <c r="AE1095" s="151"/>
      <c r="AF1095" s="150"/>
      <c r="AK1095" s="134">
        <v>526</v>
      </c>
      <c r="AL1095" s="130">
        <f t="shared" si="225"/>
        <v>-1.8959999999999999</v>
      </c>
      <c r="AM1095" s="149">
        <f t="shared" si="226"/>
        <v>6.6115865832415521E-2</v>
      </c>
      <c r="AN1095" s="149">
        <f t="shared" si="227"/>
        <v>2.8980022263037378E-2</v>
      </c>
      <c r="AO1095" s="130">
        <f t="shared" si="232"/>
        <v>6.6115865832415521E-2</v>
      </c>
      <c r="AP1095" s="130" t="str">
        <f t="shared" si="233"/>
        <v/>
      </c>
      <c r="AQ1095" s="130" t="str">
        <f t="shared" si="228"/>
        <v/>
      </c>
      <c r="AR1095" s="150">
        <f t="shared" si="229"/>
        <v>0</v>
      </c>
      <c r="AS1095" s="150" t="str">
        <f t="shared" si="230"/>
        <v/>
      </c>
      <c r="AT1095" s="150" t="str">
        <f t="shared" si="231"/>
        <v/>
      </c>
      <c r="AU1095" s="150"/>
      <c r="AV1095" s="150"/>
      <c r="AW1095" s="150"/>
      <c r="AX1095" s="150"/>
      <c r="AY1095" s="150"/>
      <c r="AZ1095" s="150"/>
      <c r="BA1095" s="150"/>
      <c r="BB1095" s="131"/>
      <c r="BC1095" s="132"/>
      <c r="BD1095" s="131"/>
      <c r="BE1095" s="153"/>
      <c r="BF1095" s="154"/>
      <c r="BG1095" s="155"/>
      <c r="BH1095" s="155"/>
      <c r="BI1095" s="156"/>
      <c r="BJ1095" s="156"/>
      <c r="BK1095" s="133"/>
      <c r="BM1095" s="134">
        <v>503</v>
      </c>
      <c r="BN1095" s="157">
        <f t="shared" si="212"/>
        <v>3.2128000000000263</v>
      </c>
      <c r="BO1095" s="158">
        <f t="shared" si="213"/>
        <v>0.86464346140378701</v>
      </c>
      <c r="BP1095" s="159">
        <f t="shared" si="214"/>
        <v>6.323291920879992E-4</v>
      </c>
      <c r="BQ1095" s="160" t="str">
        <f t="shared" si="215"/>
        <v/>
      </c>
      <c r="BR1095" s="160" t="str">
        <f t="shared" si="211"/>
        <v/>
      </c>
    </row>
    <row r="1096" spans="11:70" ht="20.100000000000001" customHeight="1" x14ac:dyDescent="0.25">
      <c r="K1096" s="134">
        <v>527</v>
      </c>
      <c r="L1096" s="130">
        <f t="shared" si="216"/>
        <v>-179.44265189533351</v>
      </c>
      <c r="M1096" s="149">
        <f t="shared" si="217"/>
        <v>7.0241108693452025E-4</v>
      </c>
      <c r="N1096" s="149">
        <f t="shared" si="218"/>
        <v>2.9245490402569553E-2</v>
      </c>
      <c r="O1096" s="130">
        <f t="shared" si="219"/>
        <v>7.0241108693452025E-4</v>
      </c>
      <c r="P1096" s="130" t="str">
        <f t="shared" si="220"/>
        <v/>
      </c>
      <c r="Q1096" s="130" t="str">
        <f t="shared" si="221"/>
        <v/>
      </c>
      <c r="R1096" s="130">
        <f t="shared" si="222"/>
        <v>1.2165372476532024E-11</v>
      </c>
      <c r="S1096" s="130" t="str">
        <f t="shared" si="223"/>
        <v/>
      </c>
      <c r="T1096" s="130" t="str">
        <f t="shared" si="224"/>
        <v/>
      </c>
      <c r="X1096" s="134"/>
      <c r="Z1096" s="149"/>
      <c r="AA1096" s="149"/>
      <c r="AE1096" s="151"/>
      <c r="AF1096" s="150"/>
      <c r="AK1096" s="134">
        <v>527</v>
      </c>
      <c r="AL1096" s="130">
        <f t="shared" si="225"/>
        <v>-1.8919999999999999</v>
      </c>
      <c r="AM1096" s="149">
        <f t="shared" si="226"/>
        <v>6.66186618182949E-2</v>
      </c>
      <c r="AN1096" s="149">
        <f t="shared" si="227"/>
        <v>2.9245490402569553E-2</v>
      </c>
      <c r="AO1096" s="130">
        <f t="shared" si="232"/>
        <v>6.66186618182949E-2</v>
      </c>
      <c r="AP1096" s="130" t="str">
        <f t="shared" si="233"/>
        <v/>
      </c>
      <c r="AQ1096" s="130" t="str">
        <f t="shared" si="228"/>
        <v/>
      </c>
      <c r="AR1096" s="150">
        <f t="shared" si="229"/>
        <v>0</v>
      </c>
      <c r="AS1096" s="150" t="str">
        <f t="shared" si="230"/>
        <v/>
      </c>
      <c r="AT1096" s="150" t="str">
        <f t="shared" si="231"/>
        <v/>
      </c>
      <c r="AU1096" s="150"/>
      <c r="AV1096" s="150"/>
      <c r="AW1096" s="150"/>
      <c r="AX1096" s="150"/>
      <c r="AY1096" s="150"/>
      <c r="AZ1096" s="150"/>
      <c r="BA1096" s="150"/>
      <c r="BB1096" s="131"/>
      <c r="BC1096" s="132"/>
      <c r="BD1096" s="131"/>
      <c r="BE1096" s="153"/>
      <c r="BF1096" s="154"/>
      <c r="BG1096" s="155"/>
      <c r="BH1096" s="155"/>
      <c r="BI1096" s="156"/>
      <c r="BJ1096" s="156"/>
      <c r="BK1096" s="133"/>
      <c r="BM1096" s="134">
        <v>504</v>
      </c>
      <c r="BN1096" s="157">
        <f t="shared" si="212"/>
        <v>3.2192000000000265</v>
      </c>
      <c r="BO1096" s="158">
        <f t="shared" si="213"/>
        <v>0.86401113221169901</v>
      </c>
      <c r="BP1096" s="159">
        <f t="shared" si="214"/>
        <v>6.3344952034594115E-4</v>
      </c>
      <c r="BQ1096" s="160" t="str">
        <f t="shared" si="215"/>
        <v/>
      </c>
      <c r="BR1096" s="160" t="str">
        <f t="shared" si="211"/>
        <v/>
      </c>
    </row>
    <row r="1097" spans="11:70" ht="20.100000000000001" customHeight="1" x14ac:dyDescent="0.25">
      <c r="K1097" s="134">
        <v>528</v>
      </c>
      <c r="L1097" s="130">
        <f t="shared" si="216"/>
        <v>-179.06328053826093</v>
      </c>
      <c r="M1097" s="149">
        <f t="shared" si="217"/>
        <v>7.0774143809174681E-4</v>
      </c>
      <c r="N1097" s="149">
        <f t="shared" si="218"/>
        <v>2.9512975223790924E-2</v>
      </c>
      <c r="O1097" s="130">
        <f t="shared" si="219"/>
        <v>7.0774143809174681E-4</v>
      </c>
      <c r="P1097" s="130" t="str">
        <f t="shared" si="220"/>
        <v/>
      </c>
      <c r="Q1097" s="130" t="str">
        <f t="shared" si="221"/>
        <v/>
      </c>
      <c r="R1097" s="130">
        <f t="shared" si="222"/>
        <v>1.2474276797745594E-11</v>
      </c>
      <c r="S1097" s="130" t="str">
        <f t="shared" si="223"/>
        <v/>
      </c>
      <c r="T1097" s="130" t="str">
        <f t="shared" si="224"/>
        <v/>
      </c>
      <c r="X1097" s="134"/>
      <c r="Z1097" s="149"/>
      <c r="AA1097" s="149"/>
      <c r="AE1097" s="151"/>
      <c r="AF1097" s="150"/>
      <c r="AK1097" s="134">
        <v>528</v>
      </c>
      <c r="AL1097" s="130">
        <f t="shared" si="225"/>
        <v>-1.8879999999999999</v>
      </c>
      <c r="AM1097" s="149">
        <f t="shared" si="226"/>
        <v>6.7124207456342566E-2</v>
      </c>
      <c r="AN1097" s="149">
        <f t="shared" si="227"/>
        <v>2.9512975223790944E-2</v>
      </c>
      <c r="AO1097" s="130">
        <f t="shared" si="232"/>
        <v>6.7124207456342566E-2</v>
      </c>
      <c r="AP1097" s="130" t="str">
        <f t="shared" si="233"/>
        <v/>
      </c>
      <c r="AQ1097" s="130" t="str">
        <f t="shared" si="228"/>
        <v/>
      </c>
      <c r="AR1097" s="150">
        <f t="shared" si="229"/>
        <v>0</v>
      </c>
      <c r="AS1097" s="150" t="str">
        <f t="shared" si="230"/>
        <v/>
      </c>
      <c r="AT1097" s="150" t="str">
        <f t="shared" si="231"/>
        <v/>
      </c>
      <c r="AU1097" s="150"/>
      <c r="AV1097" s="150"/>
      <c r="AW1097" s="150"/>
      <c r="AX1097" s="150"/>
      <c r="AY1097" s="150"/>
      <c r="AZ1097" s="150"/>
      <c r="BA1097" s="150"/>
      <c r="BB1097" s="131"/>
      <c r="BC1097" s="132"/>
      <c r="BD1097" s="131"/>
      <c r="BE1097" s="153"/>
      <c r="BF1097" s="154"/>
      <c r="BG1097" s="155"/>
      <c r="BH1097" s="155"/>
      <c r="BI1097" s="156"/>
      <c r="BJ1097" s="156"/>
      <c r="BK1097" s="133"/>
      <c r="BM1097" s="134">
        <v>505</v>
      </c>
      <c r="BN1097" s="157">
        <f t="shared" si="212"/>
        <v>3.2256000000000267</v>
      </c>
      <c r="BO1097" s="158">
        <f t="shared" si="213"/>
        <v>0.86337768269135307</v>
      </c>
      <c r="BP1097" s="159">
        <f t="shared" si="214"/>
        <v>6.3456557576291317E-4</v>
      </c>
      <c r="BQ1097" s="160" t="str">
        <f t="shared" si="215"/>
        <v/>
      </c>
      <c r="BR1097" s="160" t="str">
        <f t="shared" si="211"/>
        <v/>
      </c>
    </row>
    <row r="1098" spans="11:70" ht="20.100000000000001" customHeight="1" x14ac:dyDescent="0.25">
      <c r="K1098" s="134">
        <v>529</v>
      </c>
      <c r="L1098" s="130">
        <f t="shared" si="216"/>
        <v>-178.68390918118834</v>
      </c>
      <c r="M1098" s="149">
        <f t="shared" si="217"/>
        <v>7.1310082970813275E-4</v>
      </c>
      <c r="N1098" s="149">
        <f t="shared" si="218"/>
        <v>2.9782487734597411E-2</v>
      </c>
      <c r="O1098" s="130">
        <f t="shared" si="219"/>
        <v>7.1310082970813275E-4</v>
      </c>
      <c r="P1098" s="130" t="str">
        <f t="shared" si="220"/>
        <v/>
      </c>
      <c r="Q1098" s="130" t="str">
        <f t="shared" si="221"/>
        <v/>
      </c>
      <c r="R1098" s="130">
        <f t="shared" si="222"/>
        <v>1.2790820192769183E-11</v>
      </c>
      <c r="S1098" s="130" t="str">
        <f t="shared" si="223"/>
        <v/>
      </c>
      <c r="T1098" s="130" t="str">
        <f t="shared" si="224"/>
        <v/>
      </c>
      <c r="X1098" s="134"/>
      <c r="Z1098" s="149"/>
      <c r="AA1098" s="149"/>
      <c r="AE1098" s="151"/>
      <c r="AF1098" s="150"/>
      <c r="AK1098" s="134">
        <v>529</v>
      </c>
      <c r="AL1098" s="130">
        <f t="shared" si="225"/>
        <v>-1.8839999999999999</v>
      </c>
      <c r="AM1098" s="149">
        <f t="shared" si="226"/>
        <v>6.76325073739905E-2</v>
      </c>
      <c r="AN1098" s="149">
        <f t="shared" si="227"/>
        <v>2.9782487734597435E-2</v>
      </c>
      <c r="AO1098" s="130">
        <f t="shared" si="232"/>
        <v>6.76325073739905E-2</v>
      </c>
      <c r="AP1098" s="130" t="str">
        <f t="shared" si="233"/>
        <v/>
      </c>
      <c r="AQ1098" s="130" t="str">
        <f t="shared" si="228"/>
        <v/>
      </c>
      <c r="AR1098" s="150">
        <f t="shared" si="229"/>
        <v>0</v>
      </c>
      <c r="AS1098" s="150" t="str">
        <f t="shared" si="230"/>
        <v/>
      </c>
      <c r="AT1098" s="150" t="str">
        <f t="shared" si="231"/>
        <v/>
      </c>
      <c r="AU1098" s="150"/>
      <c r="AV1098" s="150"/>
      <c r="AW1098" s="150"/>
      <c r="AX1098" s="150"/>
      <c r="AY1098" s="150"/>
      <c r="AZ1098" s="150"/>
      <c r="BA1098" s="150"/>
      <c r="BB1098" s="131"/>
      <c r="BC1098" s="132"/>
      <c r="BD1098" s="131"/>
      <c r="BE1098" s="153"/>
      <c r="BF1098" s="154"/>
      <c r="BG1098" s="155"/>
      <c r="BH1098" s="155"/>
      <c r="BI1098" s="156"/>
      <c r="BJ1098" s="156"/>
      <c r="BK1098" s="133"/>
      <c r="BM1098" s="134">
        <v>506</v>
      </c>
      <c r="BN1098" s="157">
        <f t="shared" si="212"/>
        <v>3.2320000000000269</v>
      </c>
      <c r="BO1098" s="158">
        <f t="shared" si="213"/>
        <v>0.86274311711559015</v>
      </c>
      <c r="BP1098" s="159">
        <f t="shared" si="214"/>
        <v>6.3567735360525734E-4</v>
      </c>
      <c r="BQ1098" s="160" t="str">
        <f t="shared" si="215"/>
        <v/>
      </c>
      <c r="BR1098" s="160" t="str">
        <f t="shared" si="211"/>
        <v/>
      </c>
    </row>
    <row r="1099" spans="11:70" ht="20.100000000000001" customHeight="1" x14ac:dyDescent="0.25">
      <c r="K1099" s="134">
        <v>530</v>
      </c>
      <c r="L1099" s="130">
        <f t="shared" si="216"/>
        <v>-178.30453782411576</v>
      </c>
      <c r="M1099" s="149">
        <f t="shared" si="217"/>
        <v>7.1848930954485698E-4</v>
      </c>
      <c r="N1099" s="149">
        <f t="shared" si="218"/>
        <v>3.0054038961199774E-2</v>
      </c>
      <c r="O1099" s="130">
        <f t="shared" si="219"/>
        <v>7.1848930954485698E-4</v>
      </c>
      <c r="P1099" s="130" t="str">
        <f t="shared" si="220"/>
        <v/>
      </c>
      <c r="Q1099" s="130" t="str">
        <f t="shared" si="221"/>
        <v/>
      </c>
      <c r="R1099" s="130">
        <f t="shared" si="222"/>
        <v>1.3115186250553848E-11</v>
      </c>
      <c r="S1099" s="130" t="str">
        <f t="shared" si="223"/>
        <v/>
      </c>
      <c r="T1099" s="130" t="str">
        <f t="shared" si="224"/>
        <v/>
      </c>
      <c r="X1099" s="134"/>
      <c r="Z1099" s="149"/>
      <c r="AA1099" s="149"/>
      <c r="AE1099" s="151"/>
      <c r="AF1099" s="150"/>
      <c r="AK1099" s="134">
        <v>530</v>
      </c>
      <c r="AL1099" s="130">
        <f t="shared" si="225"/>
        <v>-1.88</v>
      </c>
      <c r="AM1099" s="149">
        <f t="shared" si="226"/>
        <v>6.8143566101044578E-2</v>
      </c>
      <c r="AN1099" s="149">
        <f t="shared" si="227"/>
        <v>3.0054038961199788E-2</v>
      </c>
      <c r="AO1099" s="130">
        <f t="shared" si="232"/>
        <v>6.8143566101044578E-2</v>
      </c>
      <c r="AP1099" s="130" t="str">
        <f t="shared" si="233"/>
        <v/>
      </c>
      <c r="AQ1099" s="130" t="str">
        <f t="shared" si="228"/>
        <v/>
      </c>
      <c r="AR1099" s="150">
        <f t="shared" si="229"/>
        <v>0</v>
      </c>
      <c r="AS1099" s="150" t="str">
        <f t="shared" si="230"/>
        <v/>
      </c>
      <c r="AT1099" s="150" t="str">
        <f t="shared" si="231"/>
        <v/>
      </c>
      <c r="AU1099" s="150"/>
      <c r="AV1099" s="150"/>
      <c r="AW1099" s="150"/>
      <c r="AX1099" s="150"/>
      <c r="AY1099" s="150"/>
      <c r="AZ1099" s="150"/>
      <c r="BA1099" s="150"/>
      <c r="BB1099" s="131"/>
      <c r="BC1099" s="132"/>
      <c r="BD1099" s="131"/>
      <c r="BE1099" s="153"/>
      <c r="BF1099" s="154"/>
      <c r="BG1099" s="155"/>
      <c r="BH1099" s="155"/>
      <c r="BI1099" s="156"/>
      <c r="BJ1099" s="156"/>
      <c r="BK1099" s="133"/>
      <c r="BM1099" s="134">
        <v>507</v>
      </c>
      <c r="BN1099" s="157">
        <f t="shared" si="212"/>
        <v>3.238400000000027</v>
      </c>
      <c r="BO1099" s="158">
        <f t="shared" si="213"/>
        <v>0.8621074397619849</v>
      </c>
      <c r="BP1099" s="159">
        <f t="shared" si="214"/>
        <v>6.3678484924178935E-4</v>
      </c>
      <c r="BQ1099" s="160" t="str">
        <f t="shared" si="215"/>
        <v/>
      </c>
      <c r="BR1099" s="160" t="str">
        <f t="shared" si="211"/>
        <v/>
      </c>
    </row>
    <row r="1100" spans="11:70" ht="20.100000000000001" customHeight="1" x14ac:dyDescent="0.25">
      <c r="K1100" s="134">
        <v>531</v>
      </c>
      <c r="L1100" s="130">
        <f t="shared" si="216"/>
        <v>-177.92516646704317</v>
      </c>
      <c r="M1100" s="149">
        <f t="shared" si="217"/>
        <v>7.2390692432288978E-4</v>
      </c>
      <c r="N1100" s="149">
        <f t="shared" si="218"/>
        <v>3.0327639947730963E-2</v>
      </c>
      <c r="O1100" s="130">
        <f t="shared" si="219"/>
        <v>7.2390692432288978E-4</v>
      </c>
      <c r="P1100" s="130" t="str">
        <f t="shared" si="220"/>
        <v/>
      </c>
      <c r="Q1100" s="130" t="str">
        <f t="shared" si="221"/>
        <v/>
      </c>
      <c r="R1100" s="130">
        <f t="shared" si="222"/>
        <v>1.3447562836994921E-11</v>
      </c>
      <c r="S1100" s="130" t="str">
        <f t="shared" si="223"/>
        <v/>
      </c>
      <c r="T1100" s="130" t="str">
        <f t="shared" si="224"/>
        <v/>
      </c>
      <c r="X1100" s="134"/>
      <c r="Z1100" s="149"/>
      <c r="AA1100" s="149"/>
      <c r="AE1100" s="151"/>
      <c r="AF1100" s="150"/>
      <c r="AK1100" s="134">
        <v>531</v>
      </c>
      <c r="AL1100" s="130">
        <f t="shared" si="225"/>
        <v>-1.8759999999999999</v>
      </c>
      <c r="AM1100" s="149">
        <f t="shared" si="226"/>
        <v>6.865738806865429E-2</v>
      </c>
      <c r="AN1100" s="149">
        <f t="shared" si="227"/>
        <v>3.0327639947730963E-2</v>
      </c>
      <c r="AO1100" s="130">
        <f t="shared" si="232"/>
        <v>6.865738806865429E-2</v>
      </c>
      <c r="AP1100" s="130" t="str">
        <f t="shared" si="233"/>
        <v/>
      </c>
      <c r="AQ1100" s="130" t="str">
        <f t="shared" si="228"/>
        <v/>
      </c>
      <c r="AR1100" s="150">
        <f t="shared" si="229"/>
        <v>0</v>
      </c>
      <c r="AS1100" s="150" t="str">
        <f t="shared" si="230"/>
        <v/>
      </c>
      <c r="AT1100" s="150" t="str">
        <f t="shared" si="231"/>
        <v/>
      </c>
      <c r="AU1100" s="150"/>
      <c r="AV1100" s="150"/>
      <c r="AW1100" s="150"/>
      <c r="AX1100" s="150"/>
      <c r="AY1100" s="150"/>
      <c r="AZ1100" s="150"/>
      <c r="BA1100" s="150"/>
      <c r="BB1100" s="131"/>
      <c r="BC1100" s="132"/>
      <c r="BD1100" s="131"/>
      <c r="BE1100" s="153"/>
      <c r="BF1100" s="154"/>
      <c r="BG1100" s="155"/>
      <c r="BH1100" s="155"/>
      <c r="BI1100" s="156"/>
      <c r="BJ1100" s="156"/>
      <c r="BK1100" s="133"/>
      <c r="BM1100" s="134">
        <v>508</v>
      </c>
      <c r="BN1100" s="157">
        <f t="shared" si="212"/>
        <v>3.2448000000000272</v>
      </c>
      <c r="BO1100" s="158">
        <f t="shared" si="213"/>
        <v>0.86147065491274311</v>
      </c>
      <c r="BP1100" s="159">
        <f t="shared" si="214"/>
        <v>6.3788805814080085E-4</v>
      </c>
      <c r="BQ1100" s="160" t="str">
        <f t="shared" si="215"/>
        <v/>
      </c>
      <c r="BR1100" s="160" t="str">
        <f t="shared" si="211"/>
        <v/>
      </c>
    </row>
    <row r="1101" spans="11:70" ht="20.100000000000001" customHeight="1" x14ac:dyDescent="0.25">
      <c r="K1101" s="134">
        <v>532</v>
      </c>
      <c r="L1101" s="130">
        <f t="shared" si="216"/>
        <v>-177.54579510997058</v>
      </c>
      <c r="M1101" s="149">
        <f t="shared" si="217"/>
        <v>7.2935371971213014E-4</v>
      </c>
      <c r="N1101" s="149">
        <f t="shared" si="218"/>
        <v>3.0603301755849511E-2</v>
      </c>
      <c r="O1101" s="130">
        <f t="shared" si="219"/>
        <v>7.2935371971213014E-4</v>
      </c>
      <c r="P1101" s="130" t="str">
        <f t="shared" si="220"/>
        <v/>
      </c>
      <c r="Q1101" s="130" t="str">
        <f t="shared" si="221"/>
        <v/>
      </c>
      <c r="R1101" s="130">
        <f t="shared" si="222"/>
        <v>1.3788142191217161E-11</v>
      </c>
      <c r="S1101" s="130" t="str">
        <f t="shared" si="223"/>
        <v/>
      </c>
      <c r="T1101" s="130" t="str">
        <f t="shared" si="224"/>
        <v/>
      </c>
      <c r="X1101" s="134"/>
      <c r="Z1101" s="149"/>
      <c r="AA1101" s="149"/>
      <c r="AE1101" s="151"/>
      <c r="AF1101" s="150"/>
      <c r="AK1101" s="134">
        <v>532</v>
      </c>
      <c r="AL1101" s="130">
        <f t="shared" si="225"/>
        <v>-1.8719999999999999</v>
      </c>
      <c r="AM1101" s="149">
        <f t="shared" si="226"/>
        <v>6.9173977608282505E-2</v>
      </c>
      <c r="AN1101" s="149">
        <f t="shared" si="227"/>
        <v>3.0603301755849528E-2</v>
      </c>
      <c r="AO1101" s="130">
        <f t="shared" si="232"/>
        <v>6.9173977608282505E-2</v>
      </c>
      <c r="AP1101" s="130" t="str">
        <f t="shared" si="233"/>
        <v/>
      </c>
      <c r="AQ1101" s="130" t="str">
        <f t="shared" si="228"/>
        <v/>
      </c>
      <c r="AR1101" s="150">
        <f t="shared" si="229"/>
        <v>0</v>
      </c>
      <c r="AS1101" s="150" t="str">
        <f t="shared" si="230"/>
        <v/>
      </c>
      <c r="AT1101" s="150" t="str">
        <f t="shared" si="231"/>
        <v/>
      </c>
      <c r="AU1101" s="150"/>
      <c r="AV1101" s="150"/>
      <c r="AW1101" s="150"/>
      <c r="AX1101" s="150"/>
      <c r="AY1101" s="150"/>
      <c r="AZ1101" s="150"/>
      <c r="BA1101" s="150"/>
      <c r="BB1101" s="131"/>
      <c r="BC1101" s="132"/>
      <c r="BD1101" s="131"/>
      <c r="BE1101" s="153"/>
      <c r="BF1101" s="154"/>
      <c r="BG1101" s="155"/>
      <c r="BH1101" s="155"/>
      <c r="BI1101" s="156"/>
      <c r="BJ1101" s="156"/>
      <c r="BK1101" s="133"/>
      <c r="BM1101" s="134">
        <v>509</v>
      </c>
      <c r="BN1101" s="157">
        <f t="shared" si="212"/>
        <v>3.2512000000000274</v>
      </c>
      <c r="BO1101" s="158">
        <f t="shared" si="213"/>
        <v>0.8608327668546023</v>
      </c>
      <c r="BP1101" s="159">
        <f t="shared" si="214"/>
        <v>6.3898697587172482E-4</v>
      </c>
      <c r="BQ1101" s="160" t="str">
        <f t="shared" si="215"/>
        <v/>
      </c>
      <c r="BR1101" s="160" t="str">
        <f t="shared" si="211"/>
        <v/>
      </c>
    </row>
    <row r="1102" spans="11:70" ht="20.100000000000001" customHeight="1" x14ac:dyDescent="0.25">
      <c r="K1102" s="134">
        <v>533</v>
      </c>
      <c r="L1102" s="130">
        <f t="shared" si="216"/>
        <v>-177.166423752898</v>
      </c>
      <c r="M1102" s="149">
        <f t="shared" si="217"/>
        <v>7.3482974032054748E-4</v>
      </c>
      <c r="N1102" s="149">
        <f t="shared" si="218"/>
        <v>3.0881035464338749E-2</v>
      </c>
      <c r="O1102" s="130">
        <f t="shared" si="219"/>
        <v>7.3482974032054748E-4</v>
      </c>
      <c r="P1102" s="130" t="str">
        <f t="shared" si="220"/>
        <v/>
      </c>
      <c r="Q1102" s="130" t="str">
        <f t="shared" si="221"/>
        <v/>
      </c>
      <c r="R1102" s="130">
        <f t="shared" si="222"/>
        <v>1.4137121023946016E-11</v>
      </c>
      <c r="S1102" s="130" t="str">
        <f t="shared" si="223"/>
        <v/>
      </c>
      <c r="T1102" s="130" t="str">
        <f t="shared" si="224"/>
        <v/>
      </c>
      <c r="X1102" s="134"/>
      <c r="Z1102" s="149"/>
      <c r="AA1102" s="149"/>
      <c r="AE1102" s="151"/>
      <c r="AF1102" s="150"/>
      <c r="AK1102" s="134">
        <v>533</v>
      </c>
      <c r="AL1102" s="130">
        <f t="shared" si="225"/>
        <v>-1.8679999999999999</v>
      </c>
      <c r="AM1102" s="149">
        <f t="shared" si="226"/>
        <v>6.9693338950675685E-2</v>
      </c>
      <c r="AN1102" s="149">
        <f t="shared" si="227"/>
        <v>3.0881035464338749E-2</v>
      </c>
      <c r="AO1102" s="130">
        <f t="shared" si="232"/>
        <v>6.9693338950675685E-2</v>
      </c>
      <c r="AP1102" s="130" t="str">
        <f t="shared" si="233"/>
        <v/>
      </c>
      <c r="AQ1102" s="130" t="str">
        <f t="shared" si="228"/>
        <v/>
      </c>
      <c r="AR1102" s="150">
        <f t="shared" si="229"/>
        <v>0</v>
      </c>
      <c r="AS1102" s="150" t="str">
        <f t="shared" si="230"/>
        <v/>
      </c>
      <c r="AT1102" s="150" t="str">
        <f t="shared" si="231"/>
        <v/>
      </c>
      <c r="AU1102" s="150"/>
      <c r="AV1102" s="150"/>
      <c r="AW1102" s="150"/>
      <c r="AX1102" s="150"/>
      <c r="AY1102" s="150"/>
      <c r="AZ1102" s="150"/>
      <c r="BA1102" s="150"/>
      <c r="BB1102" s="131"/>
      <c r="BC1102" s="132"/>
      <c r="BD1102" s="131"/>
      <c r="BE1102" s="153"/>
      <c r="BF1102" s="154"/>
      <c r="BG1102" s="155"/>
      <c r="BH1102" s="155"/>
      <c r="BI1102" s="156"/>
      <c r="BJ1102" s="156"/>
      <c r="BK1102" s="133"/>
      <c r="BM1102" s="134">
        <v>510</v>
      </c>
      <c r="BN1102" s="157">
        <f t="shared" si="212"/>
        <v>3.2576000000000276</v>
      </c>
      <c r="BO1102" s="158">
        <f t="shared" si="213"/>
        <v>0.86019377987873058</v>
      </c>
      <c r="BP1102" s="159">
        <f t="shared" si="214"/>
        <v>6.4008159810191589E-4</v>
      </c>
      <c r="BQ1102" s="160" t="str">
        <f t="shared" si="215"/>
        <v/>
      </c>
      <c r="BR1102" s="160" t="str">
        <f t="shared" si="211"/>
        <v/>
      </c>
    </row>
    <row r="1103" spans="11:70" ht="20.100000000000001" customHeight="1" x14ac:dyDescent="0.25">
      <c r="K1103" s="134">
        <v>534</v>
      </c>
      <c r="L1103" s="130">
        <f t="shared" si="216"/>
        <v>-176.78705239582541</v>
      </c>
      <c r="M1103" s="149">
        <f t="shared" si="217"/>
        <v>7.4033502968332541E-4</v>
      </c>
      <c r="N1103" s="149">
        <f t="shared" si="218"/>
        <v>3.116085216870183E-2</v>
      </c>
      <c r="O1103" s="130">
        <f t="shared" si="219"/>
        <v>7.4033502968332541E-4</v>
      </c>
      <c r="P1103" s="130" t="str">
        <f t="shared" si="220"/>
        <v/>
      </c>
      <c r="Q1103" s="130" t="str">
        <f t="shared" si="221"/>
        <v/>
      </c>
      <c r="R1103" s="130">
        <f t="shared" si="222"/>
        <v>1.4494700618008582E-11</v>
      </c>
      <c r="S1103" s="130" t="str">
        <f t="shared" si="223"/>
        <v/>
      </c>
      <c r="T1103" s="130" t="str">
        <f t="shared" si="224"/>
        <v/>
      </c>
      <c r="X1103" s="134"/>
      <c r="Z1103" s="149"/>
      <c r="AA1103" s="149"/>
      <c r="AE1103" s="151"/>
      <c r="AF1103" s="150"/>
      <c r="AK1103" s="134">
        <v>534</v>
      </c>
      <c r="AL1103" s="130">
        <f t="shared" si="225"/>
        <v>-1.8639999999999999</v>
      </c>
      <c r="AM1103" s="149">
        <f t="shared" si="226"/>
        <v>7.0215476224834261E-2</v>
      </c>
      <c r="AN1103" s="149">
        <f t="shared" si="227"/>
        <v>3.1160852168701854E-2</v>
      </c>
      <c r="AO1103" s="130">
        <f t="shared" si="232"/>
        <v>7.0215476224834261E-2</v>
      </c>
      <c r="AP1103" s="130" t="str">
        <f t="shared" si="233"/>
        <v/>
      </c>
      <c r="AQ1103" s="130" t="str">
        <f t="shared" si="228"/>
        <v/>
      </c>
      <c r="AR1103" s="150">
        <f t="shared" si="229"/>
        <v>0</v>
      </c>
      <c r="AS1103" s="150" t="str">
        <f t="shared" si="230"/>
        <v/>
      </c>
      <c r="AT1103" s="150" t="str">
        <f t="shared" si="231"/>
        <v/>
      </c>
      <c r="AU1103" s="150"/>
      <c r="AV1103" s="150"/>
      <c r="AW1103" s="150"/>
      <c r="AX1103" s="150"/>
      <c r="AY1103" s="150"/>
      <c r="AZ1103" s="150"/>
      <c r="BA1103" s="150"/>
      <c r="BB1103" s="131"/>
      <c r="BC1103" s="132"/>
      <c r="BD1103" s="131"/>
      <c r="BE1103" s="153"/>
      <c r="BF1103" s="154"/>
      <c r="BG1103" s="155"/>
      <c r="BH1103" s="155"/>
      <c r="BI1103" s="156"/>
      <c r="BJ1103" s="156"/>
      <c r="BK1103" s="133"/>
      <c r="BM1103" s="134">
        <v>511</v>
      </c>
      <c r="BN1103" s="157">
        <f t="shared" si="212"/>
        <v>3.2640000000000278</v>
      </c>
      <c r="BO1103" s="158">
        <f t="shared" si="213"/>
        <v>0.85955369828062866</v>
      </c>
      <c r="BP1103" s="159">
        <f t="shared" si="214"/>
        <v>6.4117192059953698E-4</v>
      </c>
      <c r="BQ1103" s="160" t="str">
        <f t="shared" si="215"/>
        <v/>
      </c>
      <c r="BR1103" s="160" t="str">
        <f t="shared" si="211"/>
        <v/>
      </c>
    </row>
    <row r="1104" spans="11:70" ht="20.100000000000001" customHeight="1" x14ac:dyDescent="0.25">
      <c r="K1104" s="134">
        <v>535</v>
      </c>
      <c r="L1104" s="130">
        <f t="shared" si="216"/>
        <v>-176.40768103875283</v>
      </c>
      <c r="M1104" s="149">
        <f t="shared" si="217"/>
        <v>7.4586963025201E-4</v>
      </c>
      <c r="N1104" s="149">
        <f t="shared" si="218"/>
        <v>3.1442762980752693E-2</v>
      </c>
      <c r="O1104" s="130">
        <f t="shared" si="219"/>
        <v>7.4586963025201E-4</v>
      </c>
      <c r="P1104" s="130" t="str">
        <f t="shared" si="220"/>
        <v/>
      </c>
      <c r="Q1104" s="130" t="str">
        <f t="shared" si="221"/>
        <v/>
      </c>
      <c r="R1104" s="130">
        <f t="shared" si="222"/>
        <v>1.4861086931008809E-11</v>
      </c>
      <c r="S1104" s="130" t="str">
        <f t="shared" si="223"/>
        <v/>
      </c>
      <c r="T1104" s="130" t="str">
        <f t="shared" si="224"/>
        <v/>
      </c>
      <c r="X1104" s="134"/>
      <c r="Z1104" s="149"/>
      <c r="AA1104" s="149"/>
      <c r="AE1104" s="151"/>
      <c r="AF1104" s="150"/>
      <c r="AK1104" s="134">
        <v>535</v>
      </c>
      <c r="AL1104" s="130">
        <f t="shared" si="225"/>
        <v>-1.8599999999999999</v>
      </c>
      <c r="AM1104" s="149">
        <f t="shared" si="226"/>
        <v>7.0740393456983394E-2</v>
      </c>
      <c r="AN1104" s="149">
        <f t="shared" si="227"/>
        <v>3.1442762980752714E-2</v>
      </c>
      <c r="AO1104" s="130">
        <f t="shared" si="232"/>
        <v>7.0740393456983394E-2</v>
      </c>
      <c r="AP1104" s="130" t="str">
        <f t="shared" si="233"/>
        <v/>
      </c>
      <c r="AQ1104" s="130" t="str">
        <f t="shared" si="228"/>
        <v/>
      </c>
      <c r="AR1104" s="150">
        <f t="shared" si="229"/>
        <v>0</v>
      </c>
      <c r="AS1104" s="150" t="str">
        <f t="shared" si="230"/>
        <v/>
      </c>
      <c r="AT1104" s="150" t="str">
        <f t="shared" si="231"/>
        <v/>
      </c>
      <c r="AU1104" s="150"/>
      <c r="AV1104" s="150"/>
      <c r="AW1104" s="150"/>
      <c r="AX1104" s="150"/>
      <c r="AY1104" s="150"/>
      <c r="AZ1104" s="150"/>
      <c r="BA1104" s="150"/>
      <c r="BB1104" s="131"/>
      <c r="BC1104" s="132"/>
      <c r="BD1104" s="131"/>
      <c r="BE1104" s="153"/>
      <c r="BF1104" s="154"/>
      <c r="BG1104" s="155"/>
      <c r="BH1104" s="155"/>
      <c r="BI1104" s="156"/>
      <c r="BJ1104" s="156"/>
      <c r="BK1104" s="133"/>
      <c r="BM1104" s="134">
        <v>512</v>
      </c>
      <c r="BN1104" s="157">
        <f t="shared" si="212"/>
        <v>3.270400000000028</v>
      </c>
      <c r="BO1104" s="158">
        <f t="shared" si="213"/>
        <v>0.85891252636002913</v>
      </c>
      <c r="BP1104" s="159">
        <f t="shared" si="214"/>
        <v>6.4225793923000651E-4</v>
      </c>
      <c r="BQ1104" s="160" t="str">
        <f t="shared" si="215"/>
        <v/>
      </c>
      <c r="BR1104" s="160" t="str">
        <f t="shared" si="211"/>
        <v/>
      </c>
    </row>
    <row r="1105" spans="11:70" ht="20.100000000000001" customHeight="1" x14ac:dyDescent="0.25">
      <c r="K1105" s="134">
        <v>536</v>
      </c>
      <c r="L1105" s="130">
        <f t="shared" si="216"/>
        <v>-176.02830968168024</v>
      </c>
      <c r="M1105" s="149">
        <f t="shared" si="217"/>
        <v>7.514335833836654E-4</v>
      </c>
      <c r="N1105" s="149">
        <f t="shared" si="218"/>
        <v>3.1726779028202902E-2</v>
      </c>
      <c r="O1105" s="130">
        <f t="shared" si="219"/>
        <v>7.514335833836654E-4</v>
      </c>
      <c r="P1105" s="130" t="str">
        <f t="shared" si="220"/>
        <v/>
      </c>
      <c r="Q1105" s="130" t="str">
        <f t="shared" si="221"/>
        <v/>
      </c>
      <c r="R1105" s="130">
        <f t="shared" si="222"/>
        <v>1.5236490700222318E-11</v>
      </c>
      <c r="S1105" s="130" t="str">
        <f t="shared" si="223"/>
        <v/>
      </c>
      <c r="T1105" s="130" t="str">
        <f t="shared" si="224"/>
        <v/>
      </c>
      <c r="X1105" s="134"/>
      <c r="Z1105" s="149"/>
      <c r="AA1105" s="149"/>
      <c r="AE1105" s="151"/>
      <c r="AF1105" s="150"/>
      <c r="AK1105" s="134">
        <v>536</v>
      </c>
      <c r="AL1105" s="130">
        <f t="shared" si="225"/>
        <v>-1.8559999999999999</v>
      </c>
      <c r="AM1105" s="149">
        <f t="shared" si="226"/>
        <v>7.1268094569544513E-2</v>
      </c>
      <c r="AN1105" s="149">
        <f t="shared" si="227"/>
        <v>3.1726779028202923E-2</v>
      </c>
      <c r="AO1105" s="130">
        <f t="shared" si="232"/>
        <v>7.1268094569544513E-2</v>
      </c>
      <c r="AP1105" s="130" t="str">
        <f t="shared" si="233"/>
        <v/>
      </c>
      <c r="AQ1105" s="130" t="str">
        <f t="shared" si="228"/>
        <v/>
      </c>
      <c r="AR1105" s="150">
        <f t="shared" si="229"/>
        <v>0</v>
      </c>
      <c r="AS1105" s="150" t="str">
        <f t="shared" si="230"/>
        <v/>
      </c>
      <c r="AT1105" s="150" t="str">
        <f t="shared" si="231"/>
        <v/>
      </c>
      <c r="AU1105" s="150"/>
      <c r="AV1105" s="150"/>
      <c r="AW1105" s="150"/>
      <c r="AX1105" s="150"/>
      <c r="AY1105" s="150"/>
      <c r="AZ1105" s="150"/>
      <c r="BA1105" s="150"/>
      <c r="BB1105" s="131"/>
      <c r="BC1105" s="132"/>
      <c r="BD1105" s="131"/>
      <c r="BE1105" s="153"/>
      <c r="BF1105" s="154"/>
      <c r="BG1105" s="155"/>
      <c r="BH1105" s="155"/>
      <c r="BI1105" s="156"/>
      <c r="BJ1105" s="156"/>
      <c r="BK1105" s="133"/>
      <c r="BM1105" s="134">
        <v>513</v>
      </c>
      <c r="BN1105" s="157">
        <f t="shared" si="212"/>
        <v>3.2768000000000281</v>
      </c>
      <c r="BO1105" s="158">
        <f t="shared" si="213"/>
        <v>0.85827026842079912</v>
      </c>
      <c r="BP1105" s="159">
        <f t="shared" si="214"/>
        <v>6.4333964995710868E-4</v>
      </c>
      <c r="BQ1105" s="160" t="str">
        <f t="shared" si="215"/>
        <v/>
      </c>
      <c r="BR1105" s="160" t="str">
        <f t="shared" ref="BR1105:BR1168" si="234">IF($BO1105&lt;(1-$BK$605),$BP1105,"")</f>
        <v/>
      </c>
    </row>
    <row r="1106" spans="11:70" ht="20.100000000000001" customHeight="1" x14ac:dyDescent="0.25">
      <c r="K1106" s="134">
        <v>537</v>
      </c>
      <c r="L1106" s="130">
        <f t="shared" si="216"/>
        <v>-175.64893832460766</v>
      </c>
      <c r="M1106" s="149">
        <f t="shared" si="217"/>
        <v>7.5702692933003475E-4</v>
      </c>
      <c r="N1106" s="149">
        <f t="shared" si="218"/>
        <v>3.2012911454244432E-2</v>
      </c>
      <c r="O1106" s="130">
        <f t="shared" si="219"/>
        <v>7.5702692933003475E-4</v>
      </c>
      <c r="P1106" s="130" t="str">
        <f t="shared" si="220"/>
        <v/>
      </c>
      <c r="Q1106" s="130" t="str">
        <f t="shared" si="221"/>
        <v/>
      </c>
      <c r="R1106" s="130">
        <f t="shared" si="222"/>
        <v>1.5621127549755342E-11</v>
      </c>
      <c r="S1106" s="130" t="str">
        <f t="shared" si="223"/>
        <v/>
      </c>
      <c r="T1106" s="130" t="str">
        <f t="shared" si="224"/>
        <v/>
      </c>
      <c r="X1106" s="134"/>
      <c r="Z1106" s="149"/>
      <c r="AA1106" s="149"/>
      <c r="AE1106" s="151"/>
      <c r="AF1106" s="150"/>
      <c r="AK1106" s="134">
        <v>537</v>
      </c>
      <c r="AL1106" s="130">
        <f t="shared" si="225"/>
        <v>-1.8519999999999999</v>
      </c>
      <c r="AM1106" s="149">
        <f t="shared" si="226"/>
        <v>7.1798583380107125E-2</v>
      </c>
      <c r="AN1106" s="149">
        <f t="shared" si="227"/>
        <v>3.2012911454244453E-2</v>
      </c>
      <c r="AO1106" s="130">
        <f t="shared" si="232"/>
        <v>7.1798583380107125E-2</v>
      </c>
      <c r="AP1106" s="130" t="str">
        <f t="shared" si="233"/>
        <v/>
      </c>
      <c r="AQ1106" s="130" t="str">
        <f t="shared" si="228"/>
        <v/>
      </c>
      <c r="AR1106" s="150">
        <f t="shared" si="229"/>
        <v>0</v>
      </c>
      <c r="AS1106" s="150" t="str">
        <f t="shared" si="230"/>
        <v/>
      </c>
      <c r="AT1106" s="150" t="str">
        <f t="shared" si="231"/>
        <v/>
      </c>
      <c r="AU1106" s="150"/>
      <c r="AV1106" s="150"/>
      <c r="AW1106" s="150"/>
      <c r="AX1106" s="150"/>
      <c r="AY1106" s="150"/>
      <c r="AZ1106" s="150"/>
      <c r="BA1106" s="150"/>
      <c r="BB1106" s="131"/>
      <c r="BC1106" s="132"/>
      <c r="BD1106" s="131"/>
      <c r="BE1106" s="153"/>
      <c r="BF1106" s="154"/>
      <c r="BG1106" s="155"/>
      <c r="BH1106" s="155"/>
      <c r="BI1106" s="156"/>
      <c r="BJ1106" s="156"/>
      <c r="BK1106" s="133"/>
      <c r="BM1106" s="134">
        <v>514</v>
      </c>
      <c r="BN1106" s="157">
        <f t="shared" ref="BN1106:BN1169" si="235">BN1105+$BQ$590</f>
        <v>3.2832000000000283</v>
      </c>
      <c r="BO1106" s="158">
        <f t="shared" ref="BO1106:BO1169" si="236">_xlfn.CHISQ.DIST.RT(BN1106,7)</f>
        <v>0.85762692877084201</v>
      </c>
      <c r="BP1106" s="159">
        <f t="shared" ref="BP1106:BP1169" si="237">BO1106-BO1107</f>
        <v>6.4441704884199424E-4</v>
      </c>
      <c r="BQ1106" s="160" t="str">
        <f t="shared" ref="BQ1106:BQ1169" si="238">IF(BO1106&lt;(1-$BK$597),BP1106,"")</f>
        <v/>
      </c>
      <c r="BR1106" s="160" t="str">
        <f t="shared" si="234"/>
        <v/>
      </c>
    </row>
    <row r="1107" spans="11:70" ht="20.100000000000001" customHeight="1" x14ac:dyDescent="0.25">
      <c r="K1107" s="134">
        <v>538</v>
      </c>
      <c r="L1107" s="130">
        <f t="shared" si="216"/>
        <v>-175.26956696753507</v>
      </c>
      <c r="M1107" s="149">
        <f t="shared" si="217"/>
        <v>7.626497072267083E-4</v>
      </c>
      <c r="N1107" s="149">
        <f t="shared" si="218"/>
        <v>3.2301171417128148E-2</v>
      </c>
      <c r="O1107" s="130">
        <f t="shared" si="219"/>
        <v>7.626497072267083E-4</v>
      </c>
      <c r="P1107" s="130" t="str">
        <f t="shared" si="220"/>
        <v/>
      </c>
      <c r="Q1107" s="130" t="str">
        <f t="shared" si="221"/>
        <v/>
      </c>
      <c r="R1107" s="130">
        <f t="shared" si="222"/>
        <v>1.6015218100017489E-11</v>
      </c>
      <c r="S1107" s="130" t="str">
        <f t="shared" si="223"/>
        <v/>
      </c>
      <c r="T1107" s="130" t="str">
        <f t="shared" si="224"/>
        <v/>
      </c>
      <c r="X1107" s="134"/>
      <c r="Z1107" s="149"/>
      <c r="AA1107" s="149"/>
      <c r="AE1107" s="151"/>
      <c r="AF1107" s="150"/>
      <c r="AK1107" s="134">
        <v>538</v>
      </c>
      <c r="AL1107" s="130">
        <f t="shared" si="225"/>
        <v>-1.8479999999999999</v>
      </c>
      <c r="AM1107" s="149">
        <f t="shared" si="226"/>
        <v>7.2331863600401836E-2</v>
      </c>
      <c r="AN1107" s="149">
        <f t="shared" si="227"/>
        <v>3.2301171417128183E-2</v>
      </c>
      <c r="AO1107" s="130">
        <f t="shared" si="232"/>
        <v>7.2331863600401836E-2</v>
      </c>
      <c r="AP1107" s="130" t="str">
        <f t="shared" si="233"/>
        <v/>
      </c>
      <c r="AQ1107" s="130" t="str">
        <f t="shared" si="228"/>
        <v/>
      </c>
      <c r="AR1107" s="150">
        <f t="shared" si="229"/>
        <v>0</v>
      </c>
      <c r="AS1107" s="150" t="str">
        <f t="shared" si="230"/>
        <v/>
      </c>
      <c r="AT1107" s="150" t="str">
        <f t="shared" si="231"/>
        <v/>
      </c>
      <c r="AU1107" s="150"/>
      <c r="AV1107" s="150"/>
      <c r="AW1107" s="150"/>
      <c r="AX1107" s="150"/>
      <c r="AY1107" s="150"/>
      <c r="AZ1107" s="150"/>
      <c r="BA1107" s="150"/>
      <c r="BB1107" s="131"/>
      <c r="BC1107" s="132"/>
      <c r="BD1107" s="131"/>
      <c r="BE1107" s="153"/>
      <c r="BF1107" s="154"/>
      <c r="BG1107" s="155"/>
      <c r="BH1107" s="155"/>
      <c r="BI1107" s="156"/>
      <c r="BJ1107" s="156"/>
      <c r="BK1107" s="133"/>
      <c r="BM1107" s="134">
        <v>515</v>
      </c>
      <c r="BN1107" s="157">
        <f t="shared" si="235"/>
        <v>3.2896000000000285</v>
      </c>
      <c r="BO1107" s="158">
        <f t="shared" si="236"/>
        <v>0.85698251172200002</v>
      </c>
      <c r="BP1107" s="159">
        <f t="shared" si="237"/>
        <v>6.4549013204373562E-4</v>
      </c>
      <c r="BQ1107" s="160" t="str">
        <f t="shared" si="238"/>
        <v/>
      </c>
      <c r="BR1107" s="160" t="str">
        <f t="shared" si="234"/>
        <v/>
      </c>
    </row>
    <row r="1108" spans="11:70" ht="20.100000000000001" customHeight="1" x14ac:dyDescent="0.25">
      <c r="K1108" s="134">
        <v>539</v>
      </c>
      <c r="L1108" s="130">
        <f t="shared" si="216"/>
        <v>-174.89019561046248</v>
      </c>
      <c r="M1108" s="149">
        <f t="shared" si="217"/>
        <v>7.6830195508230251E-4</v>
      </c>
      <c r="N1108" s="149">
        <f t="shared" si="218"/>
        <v>3.2591570089738536E-2</v>
      </c>
      <c r="O1108" s="130">
        <f t="shared" si="219"/>
        <v>7.6830195508230251E-4</v>
      </c>
      <c r="P1108" s="130" t="str">
        <f t="shared" si="220"/>
        <v/>
      </c>
      <c r="Q1108" s="130" t="str">
        <f t="shared" si="221"/>
        <v/>
      </c>
      <c r="R1108" s="130">
        <f t="shared" si="222"/>
        <v>1.6418988079551391E-11</v>
      </c>
      <c r="S1108" s="130" t="str">
        <f t="shared" si="223"/>
        <v/>
      </c>
      <c r="T1108" s="130" t="str">
        <f t="shared" si="224"/>
        <v/>
      </c>
      <c r="X1108" s="134"/>
      <c r="Z1108" s="149"/>
      <c r="AA1108" s="149"/>
      <c r="AE1108" s="151"/>
      <c r="AF1108" s="150"/>
      <c r="AK1108" s="134">
        <v>539</v>
      </c>
      <c r="AL1108" s="130">
        <f t="shared" si="225"/>
        <v>-1.8439999999999999</v>
      </c>
      <c r="AM1108" s="149">
        <f t="shared" si="226"/>
        <v>7.2867938835273705E-2</v>
      </c>
      <c r="AN1108" s="149">
        <f t="shared" si="227"/>
        <v>3.2591570089738557E-2</v>
      </c>
      <c r="AO1108" s="130">
        <f t="shared" si="232"/>
        <v>7.2867938835273705E-2</v>
      </c>
      <c r="AP1108" s="130" t="str">
        <f t="shared" si="233"/>
        <v/>
      </c>
      <c r="AQ1108" s="130" t="str">
        <f t="shared" si="228"/>
        <v/>
      </c>
      <c r="AR1108" s="150">
        <f t="shared" si="229"/>
        <v>0</v>
      </c>
      <c r="AS1108" s="150" t="str">
        <f t="shared" si="230"/>
        <v/>
      </c>
      <c r="AT1108" s="150" t="str">
        <f t="shared" si="231"/>
        <v/>
      </c>
      <c r="AU1108" s="150"/>
      <c r="AV1108" s="150"/>
      <c r="AW1108" s="150"/>
      <c r="AX1108" s="150"/>
      <c r="AY1108" s="150"/>
      <c r="AZ1108" s="150"/>
      <c r="BA1108" s="150"/>
      <c r="BB1108" s="131"/>
      <c r="BC1108" s="132"/>
      <c r="BD1108" s="131"/>
      <c r="BE1108" s="153"/>
      <c r="BF1108" s="154"/>
      <c r="BG1108" s="155"/>
      <c r="BH1108" s="155"/>
      <c r="BI1108" s="156"/>
      <c r="BJ1108" s="156"/>
      <c r="BK1108" s="133"/>
      <c r="BM1108" s="134">
        <v>516</v>
      </c>
      <c r="BN1108" s="157">
        <f t="shared" si="235"/>
        <v>3.2960000000000287</v>
      </c>
      <c r="BO1108" s="158">
        <f t="shared" si="236"/>
        <v>0.85633702158995628</v>
      </c>
      <c r="BP1108" s="159">
        <f t="shared" si="237"/>
        <v>6.4655889581610726E-4</v>
      </c>
      <c r="BQ1108" s="160" t="str">
        <f t="shared" si="238"/>
        <v/>
      </c>
      <c r="BR1108" s="160" t="str">
        <f t="shared" si="234"/>
        <v/>
      </c>
    </row>
    <row r="1109" spans="11:70" ht="20.100000000000001" customHeight="1" x14ac:dyDescent="0.25">
      <c r="K1109" s="134">
        <v>540</v>
      </c>
      <c r="L1109" s="130">
        <f t="shared" si="216"/>
        <v>-174.5108242533899</v>
      </c>
      <c r="M1109" s="149">
        <f t="shared" si="217"/>
        <v>7.7398370976764766E-4</v>
      </c>
      <c r="N1109" s="149">
        <f t="shared" si="218"/>
        <v>3.2884118659163887E-2</v>
      </c>
      <c r="O1109" s="130">
        <f t="shared" si="219"/>
        <v>7.7398370976764766E-4</v>
      </c>
      <c r="P1109" s="130" t="str">
        <f t="shared" si="220"/>
        <v/>
      </c>
      <c r="Q1109" s="130" t="str">
        <f t="shared" si="221"/>
        <v/>
      </c>
      <c r="R1109" s="130">
        <f t="shared" si="222"/>
        <v>1.6832668439273228E-11</v>
      </c>
      <c r="S1109" s="130" t="str">
        <f t="shared" si="223"/>
        <v/>
      </c>
      <c r="T1109" s="130" t="str">
        <f t="shared" si="224"/>
        <v/>
      </c>
      <c r="X1109" s="134"/>
      <c r="Z1109" s="149"/>
      <c r="AA1109" s="149"/>
      <c r="AE1109" s="151"/>
      <c r="AF1109" s="150"/>
      <c r="AK1109" s="134">
        <v>540</v>
      </c>
      <c r="AL1109" s="130">
        <f t="shared" si="225"/>
        <v>-1.8399999999999999</v>
      </c>
      <c r="AM1109" s="149">
        <f t="shared" si="226"/>
        <v>7.3406812581656919E-2</v>
      </c>
      <c r="AN1109" s="149">
        <f t="shared" si="227"/>
        <v>3.2884118659163887E-2</v>
      </c>
      <c r="AO1109" s="130">
        <f t="shared" si="232"/>
        <v>7.3406812581656919E-2</v>
      </c>
      <c r="AP1109" s="130" t="str">
        <f t="shared" si="233"/>
        <v/>
      </c>
      <c r="AQ1109" s="130" t="str">
        <f t="shared" si="228"/>
        <v/>
      </c>
      <c r="AR1109" s="150">
        <f t="shared" si="229"/>
        <v>0</v>
      </c>
      <c r="AS1109" s="150" t="str">
        <f t="shared" si="230"/>
        <v/>
      </c>
      <c r="AT1109" s="150" t="str">
        <f t="shared" si="231"/>
        <v/>
      </c>
      <c r="AU1109" s="150"/>
      <c r="AV1109" s="150"/>
      <c r="AW1109" s="150"/>
      <c r="AX1109" s="150"/>
      <c r="AY1109" s="150"/>
      <c r="AZ1109" s="150"/>
      <c r="BA1109" s="150"/>
      <c r="BB1109" s="131"/>
      <c r="BC1109" s="132"/>
      <c r="BD1109" s="131"/>
      <c r="BE1109" s="153"/>
      <c r="BF1109" s="154"/>
      <c r="BG1109" s="155"/>
      <c r="BH1109" s="155"/>
      <c r="BI1109" s="156"/>
      <c r="BJ1109" s="156"/>
      <c r="BK1109" s="133"/>
      <c r="BM1109" s="134">
        <v>517</v>
      </c>
      <c r="BN1109" s="157">
        <f t="shared" si="235"/>
        <v>3.3024000000000289</v>
      </c>
      <c r="BO1109" s="158">
        <f t="shared" si="236"/>
        <v>0.85569046269414017</v>
      </c>
      <c r="BP1109" s="159">
        <f t="shared" si="237"/>
        <v>6.4762333651080528E-4</v>
      </c>
      <c r="BQ1109" s="160" t="str">
        <f t="shared" si="238"/>
        <v/>
      </c>
      <c r="BR1109" s="160" t="str">
        <f t="shared" si="234"/>
        <v/>
      </c>
    </row>
    <row r="1110" spans="11:70" ht="20.100000000000001" customHeight="1" x14ac:dyDescent="0.25">
      <c r="K1110" s="134">
        <v>541</v>
      </c>
      <c r="L1110" s="130">
        <f t="shared" si="216"/>
        <v>-174.13145289631731</v>
      </c>
      <c r="M1110" s="149">
        <f t="shared" si="217"/>
        <v>7.7969500700498617E-4</v>
      </c>
      <c r="N1110" s="149">
        <f t="shared" si="218"/>
        <v>3.3178828326262684E-2</v>
      </c>
      <c r="O1110" s="130">
        <f t="shared" si="219"/>
        <v>7.7969500700498617E-4</v>
      </c>
      <c r="P1110" s="130" t="str">
        <f t="shared" si="220"/>
        <v/>
      </c>
      <c r="Q1110" s="130" t="str">
        <f t="shared" si="221"/>
        <v/>
      </c>
      <c r="R1110" s="130">
        <f t="shared" si="222"/>
        <v>1.7256495469170675E-11</v>
      </c>
      <c r="S1110" s="130" t="str">
        <f t="shared" si="223"/>
        <v/>
      </c>
      <c r="T1110" s="130" t="str">
        <f t="shared" si="224"/>
        <v/>
      </c>
      <c r="X1110" s="134"/>
      <c r="Z1110" s="149"/>
      <c r="AA1110" s="149"/>
      <c r="AE1110" s="151"/>
      <c r="AF1110" s="150"/>
      <c r="AK1110" s="134">
        <v>541</v>
      </c>
      <c r="AL1110" s="130">
        <f t="shared" si="225"/>
        <v>-1.8359999999999999</v>
      </c>
      <c r="AM1110" s="149">
        <f t="shared" si="226"/>
        <v>7.3948488227550416E-2</v>
      </c>
      <c r="AN1110" s="149">
        <f t="shared" si="227"/>
        <v>3.3178828326262726E-2</v>
      </c>
      <c r="AO1110" s="130">
        <f t="shared" si="232"/>
        <v>7.3948488227550416E-2</v>
      </c>
      <c r="AP1110" s="130" t="str">
        <f t="shared" si="233"/>
        <v/>
      </c>
      <c r="AQ1110" s="130" t="str">
        <f t="shared" si="228"/>
        <v/>
      </c>
      <c r="AR1110" s="150">
        <f t="shared" si="229"/>
        <v>0</v>
      </c>
      <c r="AS1110" s="150" t="str">
        <f t="shared" si="230"/>
        <v/>
      </c>
      <c r="AT1110" s="150" t="str">
        <f t="shared" si="231"/>
        <v/>
      </c>
      <c r="AU1110" s="150"/>
      <c r="AV1110" s="150"/>
      <c r="AW1110" s="150"/>
      <c r="AX1110" s="150"/>
      <c r="AY1110" s="150"/>
      <c r="AZ1110" s="150"/>
      <c r="BA1110" s="150"/>
      <c r="BB1110" s="131"/>
      <c r="BC1110" s="132"/>
      <c r="BD1110" s="131"/>
      <c r="BE1110" s="153"/>
      <c r="BF1110" s="154"/>
      <c r="BG1110" s="155"/>
      <c r="BH1110" s="155"/>
      <c r="BI1110" s="156"/>
      <c r="BJ1110" s="156"/>
      <c r="BK1110" s="133"/>
      <c r="BM1110" s="134">
        <v>518</v>
      </c>
      <c r="BN1110" s="157">
        <f t="shared" si="235"/>
        <v>3.3088000000000291</v>
      </c>
      <c r="BO1110" s="158">
        <f t="shared" si="236"/>
        <v>0.85504283935762937</v>
      </c>
      <c r="BP1110" s="159">
        <f t="shared" si="237"/>
        <v>6.4868345057389476E-4</v>
      </c>
      <c r="BQ1110" s="160" t="str">
        <f t="shared" si="238"/>
        <v/>
      </c>
      <c r="BR1110" s="160" t="str">
        <f t="shared" si="234"/>
        <v/>
      </c>
    </row>
    <row r="1111" spans="11:70" ht="20.100000000000001" customHeight="1" x14ac:dyDescent="0.25">
      <c r="K1111" s="134">
        <v>542</v>
      </c>
      <c r="L1111" s="130">
        <f t="shared" si="216"/>
        <v>-173.75208153924473</v>
      </c>
      <c r="M1111" s="149">
        <f t="shared" si="217"/>
        <v>7.8543588135718528E-4</v>
      </c>
      <c r="N1111" s="149">
        <f t="shared" si="218"/>
        <v>3.3475710305225947E-2</v>
      </c>
      <c r="O1111" s="130">
        <f t="shared" si="219"/>
        <v>7.8543588135718528E-4</v>
      </c>
      <c r="P1111" s="130" t="str">
        <f t="shared" si="220"/>
        <v/>
      </c>
      <c r="Q1111" s="130" t="str">
        <f t="shared" si="221"/>
        <v/>
      </c>
      <c r="R1111" s="130">
        <f t="shared" si="222"/>
        <v>1.7690710917508456E-11</v>
      </c>
      <c r="S1111" s="130" t="str">
        <f t="shared" si="223"/>
        <v/>
      </c>
      <c r="T1111" s="130" t="str">
        <f t="shared" si="224"/>
        <v/>
      </c>
      <c r="X1111" s="134"/>
      <c r="Z1111" s="149"/>
      <c r="AA1111" s="149"/>
      <c r="AE1111" s="151"/>
      <c r="AF1111" s="150"/>
      <c r="AK1111" s="134">
        <v>542</v>
      </c>
      <c r="AL1111" s="130">
        <f t="shared" si="225"/>
        <v>-1.8319999999999999</v>
      </c>
      <c r="AM1111" s="149">
        <f t="shared" si="226"/>
        <v>7.4492969050994659E-2</v>
      </c>
      <c r="AN1111" s="149">
        <f t="shared" si="227"/>
        <v>3.3475710305225947E-2</v>
      </c>
      <c r="AO1111" s="130">
        <f t="shared" si="232"/>
        <v>7.4492969050994659E-2</v>
      </c>
      <c r="AP1111" s="130" t="str">
        <f t="shared" si="233"/>
        <v/>
      </c>
      <c r="AQ1111" s="130" t="str">
        <f t="shared" si="228"/>
        <v/>
      </c>
      <c r="AR1111" s="150">
        <f t="shared" si="229"/>
        <v>0</v>
      </c>
      <c r="AS1111" s="150" t="str">
        <f t="shared" si="230"/>
        <v/>
      </c>
      <c r="AT1111" s="150" t="str">
        <f t="shared" si="231"/>
        <v/>
      </c>
      <c r="AU1111" s="150"/>
      <c r="AV1111" s="150"/>
      <c r="AW1111" s="150"/>
      <c r="AX1111" s="150"/>
      <c r="AY1111" s="150"/>
      <c r="AZ1111" s="150"/>
      <c r="BA1111" s="150"/>
      <c r="BB1111" s="131"/>
      <c r="BC1111" s="132"/>
      <c r="BD1111" s="131"/>
      <c r="BE1111" s="153"/>
      <c r="BF1111" s="154"/>
      <c r="BG1111" s="155"/>
      <c r="BH1111" s="155"/>
      <c r="BI1111" s="156"/>
      <c r="BJ1111" s="156"/>
      <c r="BK1111" s="133"/>
      <c r="BM1111" s="134">
        <v>519</v>
      </c>
      <c r="BN1111" s="157">
        <f t="shared" si="235"/>
        <v>3.3152000000000292</v>
      </c>
      <c r="BO1111" s="158">
        <f t="shared" si="236"/>
        <v>0.85439415590705547</v>
      </c>
      <c r="BP1111" s="159">
        <f t="shared" si="237"/>
        <v>6.4973923454669791E-4</v>
      </c>
      <c r="BQ1111" s="160" t="str">
        <f t="shared" si="238"/>
        <v/>
      </c>
      <c r="BR1111" s="160" t="str">
        <f t="shared" si="234"/>
        <v/>
      </c>
    </row>
    <row r="1112" spans="11:70" ht="20.100000000000001" customHeight="1" x14ac:dyDescent="0.25">
      <c r="K1112" s="134">
        <v>543</v>
      </c>
      <c r="L1112" s="130">
        <f t="shared" si="216"/>
        <v>-173.37271018217214</v>
      </c>
      <c r="M1112" s="149">
        <f t="shared" si="217"/>
        <v>7.9120636621696021E-4</v>
      </c>
      <c r="N1112" s="149">
        <f t="shared" si="218"/>
        <v>3.3774775823135109E-2</v>
      </c>
      <c r="O1112" s="130">
        <f t="shared" si="219"/>
        <v>7.9120636621696021E-4</v>
      </c>
      <c r="P1112" s="130" t="str">
        <f t="shared" si="220"/>
        <v/>
      </c>
      <c r="Q1112" s="130" t="str">
        <f t="shared" si="221"/>
        <v/>
      </c>
      <c r="R1112" s="130">
        <f t="shared" si="222"/>
        <v>1.8135562112595517E-11</v>
      </c>
      <c r="S1112" s="130" t="str">
        <f t="shared" si="223"/>
        <v/>
      </c>
      <c r="T1112" s="130" t="str">
        <f t="shared" si="224"/>
        <v/>
      </c>
      <c r="X1112" s="134"/>
      <c r="Z1112" s="149"/>
      <c r="AA1112" s="149"/>
      <c r="AE1112" s="151"/>
      <c r="AF1112" s="150"/>
      <c r="AK1112" s="134">
        <v>543</v>
      </c>
      <c r="AL1112" s="130">
        <f t="shared" si="225"/>
        <v>-1.8279999999999998</v>
      </c>
      <c r="AM1112" s="149">
        <f t="shared" si="226"/>
        <v>7.5040258219049624E-2</v>
      </c>
      <c r="AN1112" s="149">
        <f t="shared" si="227"/>
        <v>3.3774775823135136E-2</v>
      </c>
      <c r="AO1112" s="130">
        <f t="shared" si="232"/>
        <v>7.5040258219049624E-2</v>
      </c>
      <c r="AP1112" s="130" t="str">
        <f t="shared" si="233"/>
        <v/>
      </c>
      <c r="AQ1112" s="130" t="str">
        <f t="shared" si="228"/>
        <v/>
      </c>
      <c r="AR1112" s="150">
        <f t="shared" si="229"/>
        <v>0</v>
      </c>
      <c r="AS1112" s="150" t="str">
        <f t="shared" si="230"/>
        <v/>
      </c>
      <c r="AT1112" s="150" t="str">
        <f t="shared" si="231"/>
        <v/>
      </c>
      <c r="AU1112" s="150"/>
      <c r="AV1112" s="150"/>
      <c r="AW1112" s="150"/>
      <c r="AX1112" s="150"/>
      <c r="AY1112" s="150"/>
      <c r="AZ1112" s="150"/>
      <c r="BA1112" s="150"/>
      <c r="BB1112" s="131"/>
      <c r="BC1112" s="132"/>
      <c r="BD1112" s="131"/>
      <c r="BE1112" s="153"/>
      <c r="BF1112" s="154"/>
      <c r="BG1112" s="155"/>
      <c r="BH1112" s="155"/>
      <c r="BI1112" s="156"/>
      <c r="BJ1112" s="156"/>
      <c r="BK1112" s="133"/>
      <c r="BM1112" s="134">
        <v>520</v>
      </c>
      <c r="BN1112" s="157">
        <f t="shared" si="235"/>
        <v>3.3216000000000294</v>
      </c>
      <c r="BO1112" s="158">
        <f t="shared" si="236"/>
        <v>0.85374441667250878</v>
      </c>
      <c r="BP1112" s="159">
        <f t="shared" si="237"/>
        <v>6.5079068506523896E-4</v>
      </c>
      <c r="BQ1112" s="160" t="str">
        <f t="shared" si="238"/>
        <v/>
      </c>
      <c r="BR1112" s="160" t="str">
        <f t="shared" si="234"/>
        <v/>
      </c>
    </row>
    <row r="1113" spans="11:70" ht="20.100000000000001" customHeight="1" x14ac:dyDescent="0.25">
      <c r="K1113" s="134">
        <v>544</v>
      </c>
      <c r="L1113" s="130">
        <f t="shared" si="216"/>
        <v>-172.99333882509956</v>
      </c>
      <c r="M1113" s="149">
        <f t="shared" si="217"/>
        <v>7.9700649379611582E-4</v>
      </c>
      <c r="N1113" s="149">
        <f t="shared" si="218"/>
        <v>3.4076036119516234E-2</v>
      </c>
      <c r="O1113" s="130">
        <f t="shared" si="219"/>
        <v>7.9700649379611582E-4</v>
      </c>
      <c r="P1113" s="130" t="str">
        <f t="shared" si="220"/>
        <v/>
      </c>
      <c r="Q1113" s="130" t="str">
        <f t="shared" si="221"/>
        <v/>
      </c>
      <c r="R1113" s="130">
        <f t="shared" si="222"/>
        <v>1.8591302087164437E-11</v>
      </c>
      <c r="S1113" s="130" t="str">
        <f t="shared" si="223"/>
        <v/>
      </c>
      <c r="T1113" s="130" t="str">
        <f t="shared" si="224"/>
        <v/>
      </c>
      <c r="X1113" s="134"/>
      <c r="Z1113" s="149"/>
      <c r="AA1113" s="149"/>
      <c r="AE1113" s="151"/>
      <c r="AF1113" s="150"/>
      <c r="AK1113" s="134">
        <v>544</v>
      </c>
      <c r="AL1113" s="130">
        <f t="shared" si="225"/>
        <v>-1.8239999999999998</v>
      </c>
      <c r="AM1113" s="149">
        <f t="shared" si="226"/>
        <v>7.5590358786774225E-2</v>
      </c>
      <c r="AN1113" s="149">
        <f t="shared" si="227"/>
        <v>3.4076036119516297E-2</v>
      </c>
      <c r="AO1113" s="130">
        <f t="shared" si="232"/>
        <v>7.5590358786774225E-2</v>
      </c>
      <c r="AP1113" s="130" t="str">
        <f t="shared" si="233"/>
        <v/>
      </c>
      <c r="AQ1113" s="130" t="str">
        <f t="shared" si="228"/>
        <v/>
      </c>
      <c r="AR1113" s="150">
        <f t="shared" si="229"/>
        <v>0</v>
      </c>
      <c r="AS1113" s="150" t="str">
        <f t="shared" si="230"/>
        <v/>
      </c>
      <c r="AT1113" s="150" t="str">
        <f t="shared" si="231"/>
        <v/>
      </c>
      <c r="AU1113" s="150"/>
      <c r="AV1113" s="150"/>
      <c r="AW1113" s="150"/>
      <c r="AX1113" s="150"/>
      <c r="AY1113" s="150"/>
      <c r="AZ1113" s="150"/>
      <c r="BA1113" s="150"/>
      <c r="BB1113" s="131"/>
      <c r="BC1113" s="132"/>
      <c r="BD1113" s="131"/>
      <c r="BE1113" s="153"/>
      <c r="BF1113" s="154"/>
      <c r="BG1113" s="155"/>
      <c r="BH1113" s="155"/>
      <c r="BI1113" s="156"/>
      <c r="BJ1113" s="156"/>
      <c r="BK1113" s="133"/>
      <c r="BM1113" s="134">
        <v>521</v>
      </c>
      <c r="BN1113" s="157">
        <f t="shared" si="235"/>
        <v>3.3280000000000296</v>
      </c>
      <c r="BO1113" s="158">
        <f t="shared" si="236"/>
        <v>0.85309362598744354</v>
      </c>
      <c r="BP1113" s="159">
        <f t="shared" si="237"/>
        <v>6.5183779885980009E-4</v>
      </c>
      <c r="BQ1113" s="160" t="str">
        <f t="shared" si="238"/>
        <v/>
      </c>
      <c r="BR1113" s="160" t="str">
        <f t="shared" si="234"/>
        <v/>
      </c>
    </row>
    <row r="1114" spans="11:70" ht="20.100000000000001" customHeight="1" x14ac:dyDescent="0.25">
      <c r="K1114" s="134">
        <v>545</v>
      </c>
      <c r="L1114" s="130">
        <f t="shared" si="216"/>
        <v>-172.61396746802697</v>
      </c>
      <c r="M1114" s="149">
        <f t="shared" si="217"/>
        <v>8.0283629511479937E-4</v>
      </c>
      <c r="N1114" s="149">
        <f t="shared" si="218"/>
        <v>3.4379502445889977E-2</v>
      </c>
      <c r="O1114" s="130">
        <f t="shared" si="219"/>
        <v>8.0283629511479937E-4</v>
      </c>
      <c r="P1114" s="130" t="str">
        <f t="shared" si="220"/>
        <v/>
      </c>
      <c r="Q1114" s="130" t="str">
        <f t="shared" si="221"/>
        <v/>
      </c>
      <c r="R1114" s="130">
        <f t="shared" si="222"/>
        <v>1.9058189705417647E-11</v>
      </c>
      <c r="S1114" s="130" t="str">
        <f t="shared" si="223"/>
        <v/>
      </c>
      <c r="T1114" s="130" t="str">
        <f t="shared" si="224"/>
        <v/>
      </c>
      <c r="X1114" s="134"/>
      <c r="Z1114" s="149"/>
      <c r="AA1114" s="149"/>
      <c r="AE1114" s="151"/>
      <c r="AF1114" s="150"/>
      <c r="AK1114" s="134">
        <v>545</v>
      </c>
      <c r="AL1114" s="130">
        <f t="shared" si="225"/>
        <v>-1.8199999999999998</v>
      </c>
      <c r="AM1114" s="149">
        <f t="shared" si="226"/>
        <v>7.6143273696207353E-2</v>
      </c>
      <c r="AN1114" s="149">
        <f t="shared" si="227"/>
        <v>3.4379502445890005E-2</v>
      </c>
      <c r="AO1114" s="130">
        <f t="shared" si="232"/>
        <v>7.6143273696207353E-2</v>
      </c>
      <c r="AP1114" s="130" t="str">
        <f t="shared" si="233"/>
        <v/>
      </c>
      <c r="AQ1114" s="130" t="str">
        <f t="shared" si="228"/>
        <v/>
      </c>
      <c r="AR1114" s="150">
        <f t="shared" si="229"/>
        <v>0</v>
      </c>
      <c r="AS1114" s="150" t="str">
        <f t="shared" si="230"/>
        <v/>
      </c>
      <c r="AT1114" s="150" t="str">
        <f t="shared" si="231"/>
        <v/>
      </c>
      <c r="AU1114" s="150"/>
      <c r="AV1114" s="150"/>
      <c r="AW1114" s="150"/>
      <c r="AX1114" s="150"/>
      <c r="AY1114" s="150"/>
      <c r="AZ1114" s="150"/>
      <c r="BA1114" s="150"/>
      <c r="BB1114" s="131"/>
      <c r="BC1114" s="132"/>
      <c r="BD1114" s="131"/>
      <c r="BE1114" s="153"/>
      <c r="BF1114" s="154"/>
      <c r="BG1114" s="155"/>
      <c r="BH1114" s="155"/>
      <c r="BI1114" s="156"/>
      <c r="BJ1114" s="156"/>
      <c r="BK1114" s="133"/>
      <c r="BM1114" s="134">
        <v>522</v>
      </c>
      <c r="BN1114" s="157">
        <f t="shared" si="235"/>
        <v>3.3344000000000298</v>
      </c>
      <c r="BO1114" s="158">
        <f t="shared" si="236"/>
        <v>0.85244178818858374</v>
      </c>
      <c r="BP1114" s="159">
        <f t="shared" si="237"/>
        <v>6.5288057275370015E-4</v>
      </c>
      <c r="BQ1114" s="160" t="str">
        <f t="shared" si="238"/>
        <v/>
      </c>
      <c r="BR1114" s="160" t="str">
        <f t="shared" si="234"/>
        <v/>
      </c>
    </row>
    <row r="1115" spans="11:70" ht="20.100000000000001" customHeight="1" x14ac:dyDescent="0.25">
      <c r="K1115" s="134">
        <v>546</v>
      </c>
      <c r="L1115" s="130">
        <f t="shared" si="216"/>
        <v>-172.23459611095439</v>
      </c>
      <c r="M1115" s="149">
        <f t="shared" si="217"/>
        <v>8.086957999907722E-4</v>
      </c>
      <c r="N1115" s="149">
        <f t="shared" si="218"/>
        <v>3.4685186065317286E-2</v>
      </c>
      <c r="O1115" s="130">
        <f t="shared" si="219"/>
        <v>8.086957999907722E-4</v>
      </c>
      <c r="P1115" s="130" t="str">
        <f t="shared" si="220"/>
        <v/>
      </c>
      <c r="Q1115" s="130" t="str">
        <f t="shared" si="221"/>
        <v/>
      </c>
      <c r="R1115" s="130">
        <f t="shared" si="222"/>
        <v>1.9536489792795471E-11</v>
      </c>
      <c r="S1115" s="130" t="str">
        <f t="shared" si="223"/>
        <v/>
      </c>
      <c r="T1115" s="130" t="str">
        <f t="shared" si="224"/>
        <v/>
      </c>
      <c r="X1115" s="134"/>
      <c r="Z1115" s="149"/>
      <c r="AA1115" s="149"/>
      <c r="AE1115" s="151"/>
      <c r="AF1115" s="150"/>
      <c r="AK1115" s="134">
        <v>546</v>
      </c>
      <c r="AL1115" s="130">
        <f t="shared" si="225"/>
        <v>-1.8159999999999998</v>
      </c>
      <c r="AM1115" s="149">
        <f t="shared" si="226"/>
        <v>7.6699005775350174E-2</v>
      </c>
      <c r="AN1115" s="149">
        <f t="shared" si="227"/>
        <v>3.4685186065317328E-2</v>
      </c>
      <c r="AO1115" s="130">
        <f t="shared" si="232"/>
        <v>7.6699005775350174E-2</v>
      </c>
      <c r="AP1115" s="130" t="str">
        <f t="shared" si="233"/>
        <v/>
      </c>
      <c r="AQ1115" s="130" t="str">
        <f t="shared" si="228"/>
        <v/>
      </c>
      <c r="AR1115" s="150">
        <f t="shared" si="229"/>
        <v>0</v>
      </c>
      <c r="AS1115" s="150" t="str">
        <f t="shared" si="230"/>
        <v/>
      </c>
      <c r="AT1115" s="150" t="str">
        <f t="shared" si="231"/>
        <v/>
      </c>
      <c r="AU1115" s="150"/>
      <c r="AV1115" s="150"/>
      <c r="AW1115" s="150"/>
      <c r="AX1115" s="150"/>
      <c r="AY1115" s="150"/>
      <c r="AZ1115" s="150"/>
      <c r="BA1115" s="150"/>
      <c r="BB1115" s="131"/>
      <c r="BC1115" s="132"/>
      <c r="BD1115" s="131"/>
      <c r="BE1115" s="153"/>
      <c r="BF1115" s="154"/>
      <c r="BG1115" s="155"/>
      <c r="BH1115" s="155"/>
      <c r="BI1115" s="156"/>
      <c r="BJ1115" s="156"/>
      <c r="BK1115" s="133"/>
      <c r="BM1115" s="134">
        <v>523</v>
      </c>
      <c r="BN1115" s="157">
        <f t="shared" si="235"/>
        <v>3.34080000000003</v>
      </c>
      <c r="BO1115" s="158">
        <f t="shared" si="236"/>
        <v>0.85178890761583004</v>
      </c>
      <c r="BP1115" s="159">
        <f t="shared" si="237"/>
        <v>6.5391900366340572E-4</v>
      </c>
      <c r="BQ1115" s="160" t="str">
        <f t="shared" si="238"/>
        <v/>
      </c>
      <c r="BR1115" s="160" t="str">
        <f t="shared" si="234"/>
        <v/>
      </c>
    </row>
    <row r="1116" spans="11:70" ht="20.100000000000001" customHeight="1" x14ac:dyDescent="0.25">
      <c r="K1116" s="134">
        <v>547</v>
      </c>
      <c r="L1116" s="130">
        <f t="shared" si="216"/>
        <v>-171.8552247538818</v>
      </c>
      <c r="M1116" s="149">
        <f t="shared" si="217"/>
        <v>8.1458503702870177E-4</v>
      </c>
      <c r="N1116" s="149">
        <f t="shared" si="218"/>
        <v>3.4993098251941475E-2</v>
      </c>
      <c r="O1116" s="130">
        <f t="shared" si="219"/>
        <v>8.1458503702870177E-4</v>
      </c>
      <c r="P1116" s="130" t="str">
        <f t="shared" si="220"/>
        <v/>
      </c>
      <c r="Q1116" s="130" t="str">
        <f t="shared" si="221"/>
        <v/>
      </c>
      <c r="R1116" s="130">
        <f t="shared" si="222"/>
        <v>2.0026473268519497E-11</v>
      </c>
      <c r="S1116" s="130" t="str">
        <f t="shared" si="223"/>
        <v/>
      </c>
      <c r="T1116" s="130" t="str">
        <f t="shared" si="224"/>
        <v/>
      </c>
      <c r="X1116" s="134"/>
      <c r="Z1116" s="149"/>
      <c r="AA1116" s="149"/>
      <c r="AE1116" s="151"/>
      <c r="AF1116" s="150"/>
      <c r="AK1116" s="134">
        <v>547</v>
      </c>
      <c r="AL1116" s="130">
        <f t="shared" si="225"/>
        <v>-1.8119999999999998</v>
      </c>
      <c r="AM1116" s="149">
        <f t="shared" si="226"/>
        <v>7.725755773715054E-2</v>
      </c>
      <c r="AN1116" s="149">
        <f t="shared" si="227"/>
        <v>3.4993098251941503E-2</v>
      </c>
      <c r="AO1116" s="130">
        <f t="shared" si="232"/>
        <v>7.725755773715054E-2</v>
      </c>
      <c r="AP1116" s="130" t="str">
        <f t="shared" si="233"/>
        <v/>
      </c>
      <c r="AQ1116" s="130" t="str">
        <f t="shared" si="228"/>
        <v/>
      </c>
      <c r="AR1116" s="150">
        <f t="shared" si="229"/>
        <v>0</v>
      </c>
      <c r="AS1116" s="150" t="str">
        <f t="shared" si="230"/>
        <v/>
      </c>
      <c r="AT1116" s="150" t="str">
        <f t="shared" si="231"/>
        <v/>
      </c>
      <c r="AU1116" s="150"/>
      <c r="AV1116" s="150"/>
      <c r="AW1116" s="150"/>
      <c r="AX1116" s="150"/>
      <c r="AY1116" s="150"/>
      <c r="AZ1116" s="150"/>
      <c r="BA1116" s="150"/>
      <c r="BB1116" s="131"/>
      <c r="BC1116" s="132"/>
      <c r="BD1116" s="131"/>
      <c r="BE1116" s="153"/>
      <c r="BF1116" s="154"/>
      <c r="BG1116" s="155"/>
      <c r="BH1116" s="155"/>
      <c r="BI1116" s="156"/>
      <c r="BJ1116" s="156"/>
      <c r="BK1116" s="133"/>
      <c r="BM1116" s="134">
        <v>524</v>
      </c>
      <c r="BN1116" s="157">
        <f t="shared" si="235"/>
        <v>3.3472000000000302</v>
      </c>
      <c r="BO1116" s="158">
        <f t="shared" si="236"/>
        <v>0.85113498861216663</v>
      </c>
      <c r="BP1116" s="159">
        <f t="shared" si="237"/>
        <v>6.5495308859830903E-4</v>
      </c>
      <c r="BQ1116" s="160" t="str">
        <f t="shared" si="238"/>
        <v/>
      </c>
      <c r="BR1116" s="160" t="str">
        <f t="shared" si="234"/>
        <v/>
      </c>
    </row>
    <row r="1117" spans="11:70" ht="20.100000000000001" customHeight="1" x14ac:dyDescent="0.25">
      <c r="K1117" s="134">
        <v>548</v>
      </c>
      <c r="L1117" s="130">
        <f t="shared" si="216"/>
        <v>-171.47585339680921</v>
      </c>
      <c r="M1117" s="149">
        <f t="shared" si="217"/>
        <v>8.2050403360946818E-4</v>
      </c>
      <c r="N1117" s="149">
        <f t="shared" si="218"/>
        <v>3.5303250290525737E-2</v>
      </c>
      <c r="O1117" s="130">
        <f t="shared" si="219"/>
        <v>8.2050403360946818E-4</v>
      </c>
      <c r="P1117" s="130" t="str">
        <f t="shared" si="220"/>
        <v/>
      </c>
      <c r="Q1117" s="130" t="str">
        <f t="shared" si="221"/>
        <v/>
      </c>
      <c r="R1117" s="130">
        <f t="shared" si="222"/>
        <v>2.0528417280971834E-11</v>
      </c>
      <c r="S1117" s="130" t="str">
        <f t="shared" si="223"/>
        <v/>
      </c>
      <c r="T1117" s="130" t="str">
        <f t="shared" si="224"/>
        <v/>
      </c>
      <c r="X1117" s="134"/>
      <c r="Z1117" s="149"/>
      <c r="AA1117" s="149"/>
      <c r="AE1117" s="151"/>
      <c r="AF1117" s="150"/>
      <c r="AK1117" s="134">
        <v>548</v>
      </c>
      <c r="AL1117" s="130">
        <f t="shared" si="225"/>
        <v>-1.8079999999999998</v>
      </c>
      <c r="AM1117" s="149">
        <f t="shared" si="226"/>
        <v>7.7818932178488898E-2</v>
      </c>
      <c r="AN1117" s="149">
        <f t="shared" si="227"/>
        <v>3.5303250290525799E-2</v>
      </c>
      <c r="AO1117" s="130">
        <f t="shared" si="232"/>
        <v>7.7818932178488898E-2</v>
      </c>
      <c r="AP1117" s="130" t="str">
        <f t="shared" si="233"/>
        <v/>
      </c>
      <c r="AQ1117" s="130" t="str">
        <f t="shared" si="228"/>
        <v/>
      </c>
      <c r="AR1117" s="150">
        <f t="shared" si="229"/>
        <v>0</v>
      </c>
      <c r="AS1117" s="150" t="str">
        <f t="shared" si="230"/>
        <v/>
      </c>
      <c r="AT1117" s="150" t="str">
        <f t="shared" si="231"/>
        <v/>
      </c>
      <c r="AU1117" s="150"/>
      <c r="AV1117" s="150"/>
      <c r="AW1117" s="150"/>
      <c r="AX1117" s="150"/>
      <c r="AY1117" s="150"/>
      <c r="AZ1117" s="150"/>
      <c r="BA1117" s="150"/>
      <c r="BB1117" s="131"/>
      <c r="BC1117" s="132"/>
      <c r="BD1117" s="131"/>
      <c r="BE1117" s="153"/>
      <c r="BF1117" s="154"/>
      <c r="BG1117" s="155"/>
      <c r="BH1117" s="155"/>
      <c r="BI1117" s="156"/>
      <c r="BJ1117" s="156"/>
      <c r="BK1117" s="133"/>
      <c r="BM1117" s="134">
        <v>525</v>
      </c>
      <c r="BN1117" s="157">
        <f t="shared" si="235"/>
        <v>3.3536000000000303</v>
      </c>
      <c r="BO1117" s="158">
        <f t="shared" si="236"/>
        <v>0.85048003552356832</v>
      </c>
      <c r="BP1117" s="159">
        <f t="shared" si="237"/>
        <v>6.5598282465972879E-4</v>
      </c>
      <c r="BQ1117" s="160" t="str">
        <f t="shared" si="238"/>
        <v/>
      </c>
      <c r="BR1117" s="160" t="str">
        <f t="shared" si="234"/>
        <v/>
      </c>
    </row>
    <row r="1118" spans="11:70" ht="20.100000000000001" customHeight="1" x14ac:dyDescent="0.25">
      <c r="K1118" s="134">
        <v>549</v>
      </c>
      <c r="L1118" s="130">
        <f t="shared" si="216"/>
        <v>-171.09648203973663</v>
      </c>
      <c r="M1118" s="149">
        <f t="shared" si="217"/>
        <v>8.2645281587949524E-4</v>
      </c>
      <c r="N1118" s="149">
        <f t="shared" si="218"/>
        <v>3.561565347598708E-2</v>
      </c>
      <c r="O1118" s="130">
        <f t="shared" si="219"/>
        <v>8.2645281587949524E-4</v>
      </c>
      <c r="P1118" s="130" t="str">
        <f t="shared" si="220"/>
        <v/>
      </c>
      <c r="Q1118" s="130" t="str">
        <f t="shared" si="221"/>
        <v/>
      </c>
      <c r="R1118" s="130">
        <f t="shared" si="222"/>
        <v>2.1042605345965849E-11</v>
      </c>
      <c r="S1118" s="130" t="str">
        <f t="shared" si="223"/>
        <v/>
      </c>
      <c r="T1118" s="130" t="str">
        <f t="shared" si="224"/>
        <v/>
      </c>
      <c r="X1118" s="134"/>
      <c r="Z1118" s="149"/>
      <c r="AA1118" s="149"/>
      <c r="AE1118" s="151"/>
      <c r="AF1118" s="150"/>
      <c r="AK1118" s="134">
        <v>549</v>
      </c>
      <c r="AL1118" s="130">
        <f t="shared" si="225"/>
        <v>-1.8039999999999998</v>
      </c>
      <c r="AM1118" s="149">
        <f t="shared" si="226"/>
        <v>7.8383131579166238E-2</v>
      </c>
      <c r="AN1118" s="149">
        <f t="shared" si="227"/>
        <v>3.5615653475987115E-2</v>
      </c>
      <c r="AO1118" s="130">
        <f t="shared" si="232"/>
        <v>7.8383131579166238E-2</v>
      </c>
      <c r="AP1118" s="130" t="str">
        <f t="shared" si="233"/>
        <v/>
      </c>
      <c r="AQ1118" s="130" t="str">
        <f t="shared" si="228"/>
        <v/>
      </c>
      <c r="AR1118" s="150">
        <f t="shared" si="229"/>
        <v>0</v>
      </c>
      <c r="AS1118" s="150" t="str">
        <f t="shared" si="230"/>
        <v/>
      </c>
      <c r="AT1118" s="150" t="str">
        <f t="shared" si="231"/>
        <v/>
      </c>
      <c r="AU1118" s="150"/>
      <c r="AV1118" s="150"/>
      <c r="AW1118" s="150"/>
      <c r="AX1118" s="150"/>
      <c r="AY1118" s="150"/>
      <c r="AZ1118" s="150"/>
      <c r="BA1118" s="150"/>
      <c r="BB1118" s="131"/>
      <c r="BC1118" s="132"/>
      <c r="BD1118" s="131"/>
      <c r="BE1118" s="153"/>
      <c r="BF1118" s="154"/>
      <c r="BG1118" s="155"/>
      <c r="BH1118" s="155"/>
      <c r="BI1118" s="156"/>
      <c r="BJ1118" s="156"/>
      <c r="BK1118" s="133"/>
      <c r="BM1118" s="134">
        <v>526</v>
      </c>
      <c r="BN1118" s="157">
        <f t="shared" si="235"/>
        <v>3.3600000000000305</v>
      </c>
      <c r="BO1118" s="158">
        <f t="shared" si="236"/>
        <v>0.84982405269890859</v>
      </c>
      <c r="BP1118" s="159">
        <f t="shared" si="237"/>
        <v>6.5700820904046608E-4</v>
      </c>
      <c r="BQ1118" s="160" t="str">
        <f t="shared" si="238"/>
        <v/>
      </c>
      <c r="BR1118" s="160" t="str">
        <f t="shared" si="234"/>
        <v/>
      </c>
    </row>
    <row r="1119" spans="11:70" ht="20.100000000000001" customHeight="1" x14ac:dyDescent="0.25">
      <c r="K1119" s="134">
        <v>550</v>
      </c>
      <c r="L1119" s="130">
        <f t="shared" si="216"/>
        <v>-170.71711068266404</v>
      </c>
      <c r="M1119" s="149">
        <f t="shared" si="217"/>
        <v>8.3243140874009896E-4</v>
      </c>
      <c r="N1119" s="149">
        <f t="shared" si="218"/>
        <v>3.5930319112925754E-2</v>
      </c>
      <c r="O1119" s="130">
        <f t="shared" si="219"/>
        <v>8.3243140874009896E-4</v>
      </c>
      <c r="P1119" s="130" t="str">
        <f t="shared" si="220"/>
        <v/>
      </c>
      <c r="Q1119" s="130" t="str">
        <f t="shared" si="221"/>
        <v/>
      </c>
      <c r="R1119" s="130">
        <f t="shared" si="222"/>
        <v>2.1569327487966499E-11</v>
      </c>
      <c r="S1119" s="130" t="str">
        <f t="shared" si="223"/>
        <v/>
      </c>
      <c r="T1119" s="130" t="str">
        <f t="shared" si="224"/>
        <v/>
      </c>
      <c r="X1119" s="134"/>
      <c r="Z1119" s="149"/>
      <c r="AA1119" s="149"/>
      <c r="AE1119" s="151"/>
      <c r="AF1119" s="150"/>
      <c r="AK1119" s="134">
        <v>550</v>
      </c>
      <c r="AL1119" s="130">
        <f t="shared" si="225"/>
        <v>-1.7999999999999998</v>
      </c>
      <c r="AM1119" s="149">
        <f t="shared" si="226"/>
        <v>7.8950158300894177E-2</v>
      </c>
      <c r="AN1119" s="149">
        <f t="shared" si="227"/>
        <v>3.593031911292581E-2</v>
      </c>
      <c r="AO1119" s="130">
        <f t="shared" si="232"/>
        <v>7.8950158300894177E-2</v>
      </c>
      <c r="AP1119" s="130" t="str">
        <f t="shared" si="233"/>
        <v/>
      </c>
      <c r="AQ1119" s="130" t="str">
        <f t="shared" si="228"/>
        <v/>
      </c>
      <c r="AR1119" s="150">
        <f t="shared" si="229"/>
        <v>0</v>
      </c>
      <c r="AS1119" s="150" t="str">
        <f t="shared" si="230"/>
        <v/>
      </c>
      <c r="AT1119" s="150" t="str">
        <f t="shared" si="231"/>
        <v/>
      </c>
      <c r="AU1119" s="150"/>
      <c r="AV1119" s="150"/>
      <c r="AW1119" s="150"/>
      <c r="AX1119" s="150"/>
      <c r="AY1119" s="150"/>
      <c r="AZ1119" s="150"/>
      <c r="BA1119" s="150"/>
      <c r="BB1119" s="131"/>
      <c r="BC1119" s="132"/>
      <c r="BD1119" s="131"/>
      <c r="BE1119" s="153"/>
      <c r="BF1119" s="154"/>
      <c r="BG1119" s="155"/>
      <c r="BH1119" s="155"/>
      <c r="BI1119" s="156"/>
      <c r="BJ1119" s="156"/>
      <c r="BK1119" s="133"/>
      <c r="BM1119" s="134">
        <v>527</v>
      </c>
      <c r="BN1119" s="157">
        <f t="shared" si="235"/>
        <v>3.3664000000000307</v>
      </c>
      <c r="BO1119" s="158">
        <f t="shared" si="236"/>
        <v>0.84916704448986813</v>
      </c>
      <c r="BP1119" s="159">
        <f t="shared" si="237"/>
        <v>6.5802923902458232E-4</v>
      </c>
      <c r="BQ1119" s="160" t="str">
        <f t="shared" si="238"/>
        <v/>
      </c>
      <c r="BR1119" s="160" t="str">
        <f t="shared" si="234"/>
        <v/>
      </c>
    </row>
    <row r="1120" spans="11:70" ht="20.100000000000001" customHeight="1" x14ac:dyDescent="0.25">
      <c r="K1120" s="134">
        <v>551</v>
      </c>
      <c r="L1120" s="130">
        <f t="shared" si="216"/>
        <v>-170.33773932559146</v>
      </c>
      <c r="M1120" s="149">
        <f t="shared" si="217"/>
        <v>8.3843983583686398E-4</v>
      </c>
      <c r="N1120" s="149">
        <f t="shared" si="218"/>
        <v>3.6247258515151121E-2</v>
      </c>
      <c r="O1120" s="130">
        <f t="shared" si="219"/>
        <v>8.3843983583686398E-4</v>
      </c>
      <c r="P1120" s="130" t="str">
        <f t="shared" si="220"/>
        <v/>
      </c>
      <c r="Q1120" s="130" t="str">
        <f t="shared" si="221"/>
        <v/>
      </c>
      <c r="R1120" s="130">
        <f t="shared" si="222"/>
        <v>2.2108880384323494E-11</v>
      </c>
      <c r="S1120" s="130" t="str">
        <f t="shared" si="223"/>
        <v/>
      </c>
      <c r="T1120" s="130" t="str">
        <f t="shared" si="224"/>
        <v/>
      </c>
      <c r="X1120" s="134"/>
      <c r="Z1120" s="149"/>
      <c r="AA1120" s="149"/>
      <c r="AE1120" s="151"/>
      <c r="AF1120" s="150"/>
      <c r="AK1120" s="134">
        <v>551</v>
      </c>
      <c r="AL1120" s="130">
        <f t="shared" si="225"/>
        <v>-1.7959999999999998</v>
      </c>
      <c r="AM1120" s="149">
        <f t="shared" si="226"/>
        <v>7.9520014586287047E-2</v>
      </c>
      <c r="AN1120" s="149">
        <f t="shared" si="227"/>
        <v>3.6247258515151162E-2</v>
      </c>
      <c r="AO1120" s="130">
        <f t="shared" si="232"/>
        <v>7.9520014586287047E-2</v>
      </c>
      <c r="AP1120" s="130" t="str">
        <f t="shared" si="233"/>
        <v/>
      </c>
      <c r="AQ1120" s="130" t="str">
        <f t="shared" si="228"/>
        <v/>
      </c>
      <c r="AR1120" s="150">
        <f t="shared" si="229"/>
        <v>0</v>
      </c>
      <c r="AS1120" s="150" t="str">
        <f t="shared" si="230"/>
        <v/>
      </c>
      <c r="AT1120" s="150" t="str">
        <f t="shared" si="231"/>
        <v/>
      </c>
      <c r="AU1120" s="150"/>
      <c r="AV1120" s="150"/>
      <c r="AW1120" s="150"/>
      <c r="AX1120" s="150"/>
      <c r="AY1120" s="150"/>
      <c r="AZ1120" s="150"/>
      <c r="BA1120" s="150"/>
      <c r="BB1120" s="131"/>
      <c r="BC1120" s="132"/>
      <c r="BD1120" s="131"/>
      <c r="BE1120" s="153"/>
      <c r="BF1120" s="154"/>
      <c r="BG1120" s="155"/>
      <c r="BH1120" s="155"/>
      <c r="BI1120" s="156"/>
      <c r="BJ1120" s="156"/>
      <c r="BK1120" s="133"/>
      <c r="BM1120" s="134">
        <v>528</v>
      </c>
      <c r="BN1120" s="157">
        <f t="shared" si="235"/>
        <v>3.3728000000000309</v>
      </c>
      <c r="BO1120" s="158">
        <f t="shared" si="236"/>
        <v>0.84850901525084355</v>
      </c>
      <c r="BP1120" s="159">
        <f t="shared" si="237"/>
        <v>6.5904591198695517E-4</v>
      </c>
      <c r="BQ1120" s="160" t="str">
        <f t="shared" si="238"/>
        <v/>
      </c>
      <c r="BR1120" s="160" t="str">
        <f t="shared" si="234"/>
        <v/>
      </c>
    </row>
    <row r="1121" spans="11:70" ht="20.100000000000001" customHeight="1" x14ac:dyDescent="0.25">
      <c r="K1121" s="134">
        <v>552</v>
      </c>
      <c r="L1121" s="130">
        <f t="shared" si="216"/>
        <v>-169.95836796851887</v>
      </c>
      <c r="M1121" s="149">
        <f t="shared" si="217"/>
        <v>8.4447811954903795E-4</v>
      </c>
      <c r="N1121" s="149">
        <f t="shared" si="218"/>
        <v>3.6566483005203029E-2</v>
      </c>
      <c r="O1121" s="130">
        <f t="shared" si="219"/>
        <v>8.4447811954903795E-4</v>
      </c>
      <c r="P1121" s="130" t="str">
        <f t="shared" si="220"/>
        <v/>
      </c>
      <c r="Q1121" s="130" t="str">
        <f t="shared" si="221"/>
        <v/>
      </c>
      <c r="R1121" s="130">
        <f t="shared" si="222"/>
        <v>2.2661567512576269E-11</v>
      </c>
      <c r="S1121" s="130" t="str">
        <f t="shared" si="223"/>
        <v/>
      </c>
      <c r="T1121" s="130" t="str">
        <f t="shared" si="224"/>
        <v/>
      </c>
      <c r="X1121" s="134"/>
      <c r="Z1121" s="149"/>
      <c r="AA1121" s="149"/>
      <c r="AE1121" s="151"/>
      <c r="AF1121" s="150"/>
      <c r="AK1121" s="134">
        <v>552</v>
      </c>
      <c r="AL1121" s="130">
        <f t="shared" si="225"/>
        <v>-1.7919999999999998</v>
      </c>
      <c r="AM1121" s="149">
        <f t="shared" si="226"/>
        <v>8.0092702557856207E-2</v>
      </c>
      <c r="AN1121" s="149">
        <f t="shared" si="227"/>
        <v>3.6566483005203057E-2</v>
      </c>
      <c r="AO1121" s="130">
        <f t="shared" si="232"/>
        <v>8.0092702557856207E-2</v>
      </c>
      <c r="AP1121" s="130" t="str">
        <f t="shared" si="233"/>
        <v/>
      </c>
      <c r="AQ1121" s="130" t="str">
        <f t="shared" si="228"/>
        <v/>
      </c>
      <c r="AR1121" s="150">
        <f t="shared" si="229"/>
        <v>0</v>
      </c>
      <c r="AS1121" s="150" t="str">
        <f t="shared" si="230"/>
        <v/>
      </c>
      <c r="AT1121" s="150" t="str">
        <f t="shared" si="231"/>
        <v/>
      </c>
      <c r="AU1121" s="150"/>
      <c r="AV1121" s="150"/>
      <c r="AW1121" s="150"/>
      <c r="AX1121" s="150"/>
      <c r="AY1121" s="150"/>
      <c r="AZ1121" s="150"/>
      <c r="BA1121" s="150"/>
      <c r="BB1121" s="131"/>
      <c r="BC1121" s="132"/>
      <c r="BD1121" s="131"/>
      <c r="BE1121" s="153"/>
      <c r="BF1121" s="154"/>
      <c r="BG1121" s="155"/>
      <c r="BH1121" s="155"/>
      <c r="BI1121" s="156"/>
      <c r="BJ1121" s="156"/>
      <c r="BK1121" s="133"/>
      <c r="BM1121" s="134">
        <v>529</v>
      </c>
      <c r="BN1121" s="157">
        <f t="shared" si="235"/>
        <v>3.3792000000000311</v>
      </c>
      <c r="BO1121" s="158">
        <f t="shared" si="236"/>
        <v>0.84784996933885659</v>
      </c>
      <c r="BP1121" s="159">
        <f t="shared" si="237"/>
        <v>6.6005822539205727E-4</v>
      </c>
      <c r="BQ1121" s="160" t="str">
        <f t="shared" si="238"/>
        <v/>
      </c>
      <c r="BR1121" s="160" t="str">
        <f t="shared" si="234"/>
        <v/>
      </c>
    </row>
    <row r="1122" spans="11:70" ht="20.100000000000001" customHeight="1" x14ac:dyDescent="0.25">
      <c r="K1122" s="134">
        <v>553</v>
      </c>
      <c r="L1122" s="130">
        <f t="shared" si="216"/>
        <v>-169.57899661144626</v>
      </c>
      <c r="M1122" s="149">
        <f t="shared" si="217"/>
        <v>8.505462809789558E-4</v>
      </c>
      <c r="N1122" s="149">
        <f t="shared" si="218"/>
        <v>3.6888003913869545E-2</v>
      </c>
      <c r="O1122" s="130">
        <f t="shared" si="219"/>
        <v>8.505462809789558E-4</v>
      </c>
      <c r="P1122" s="130" t="str">
        <f t="shared" si="220"/>
        <v/>
      </c>
      <c r="Q1122" s="130" t="str">
        <f t="shared" si="221"/>
        <v/>
      </c>
      <c r="R1122" s="130">
        <f t="shared" si="222"/>
        <v>2.3227699300894486E-11</v>
      </c>
      <c r="S1122" s="130" t="str">
        <f t="shared" si="223"/>
        <v/>
      </c>
      <c r="T1122" s="130" t="str">
        <f t="shared" si="224"/>
        <v/>
      </c>
      <c r="X1122" s="134"/>
      <c r="Z1122" s="149"/>
      <c r="AA1122" s="149"/>
      <c r="AE1122" s="151"/>
      <c r="AF1122" s="150"/>
      <c r="AK1122" s="134">
        <v>553</v>
      </c>
      <c r="AL1122" s="130">
        <f t="shared" si="225"/>
        <v>-1.7879999999999998</v>
      </c>
      <c r="AM1122" s="149">
        <f t="shared" si="226"/>
        <v>8.0668224217007062E-2</v>
      </c>
      <c r="AN1122" s="149">
        <f t="shared" si="227"/>
        <v>3.6888003913869559E-2</v>
      </c>
      <c r="AO1122" s="130">
        <f t="shared" si="232"/>
        <v>8.0668224217007062E-2</v>
      </c>
      <c r="AP1122" s="130" t="str">
        <f t="shared" si="233"/>
        <v/>
      </c>
      <c r="AQ1122" s="130" t="str">
        <f t="shared" si="228"/>
        <v/>
      </c>
      <c r="AR1122" s="150">
        <f t="shared" si="229"/>
        <v>0</v>
      </c>
      <c r="AS1122" s="150" t="str">
        <f t="shared" si="230"/>
        <v/>
      </c>
      <c r="AT1122" s="150" t="str">
        <f t="shared" si="231"/>
        <v/>
      </c>
      <c r="AU1122" s="150"/>
      <c r="AV1122" s="150"/>
      <c r="AW1122" s="150"/>
      <c r="AX1122" s="150"/>
      <c r="AY1122" s="150"/>
      <c r="AZ1122" s="150"/>
      <c r="BA1122" s="150"/>
      <c r="BB1122" s="131"/>
      <c r="BC1122" s="132"/>
      <c r="BD1122" s="131"/>
      <c r="BE1122" s="153"/>
      <c r="BF1122" s="154"/>
      <c r="BG1122" s="155"/>
      <c r="BH1122" s="155"/>
      <c r="BI1122" s="156"/>
      <c r="BJ1122" s="156"/>
      <c r="BK1122" s="133"/>
      <c r="BM1122" s="134">
        <v>530</v>
      </c>
      <c r="BN1122" s="157">
        <f t="shared" si="235"/>
        <v>3.3856000000000313</v>
      </c>
      <c r="BO1122" s="158">
        <f t="shared" si="236"/>
        <v>0.84718991111346453</v>
      </c>
      <c r="BP1122" s="159">
        <f t="shared" si="237"/>
        <v>6.6106617679428936E-4</v>
      </c>
      <c r="BQ1122" s="160" t="str">
        <f t="shared" si="238"/>
        <v/>
      </c>
      <c r="BR1122" s="160" t="str">
        <f t="shared" si="234"/>
        <v/>
      </c>
    </row>
    <row r="1123" spans="11:70" ht="20.100000000000001" customHeight="1" x14ac:dyDescent="0.25">
      <c r="K1123" s="134">
        <v>554</v>
      </c>
      <c r="L1123" s="130">
        <f t="shared" si="216"/>
        <v>-169.19962525437367</v>
      </c>
      <c r="M1123" s="149">
        <f t="shared" si="217"/>
        <v>8.5664433994148701E-4</v>
      </c>
      <c r="N1123" s="149">
        <f t="shared" si="218"/>
        <v>3.7211832579700392E-2</v>
      </c>
      <c r="O1123" s="130">
        <f t="shared" si="219"/>
        <v>8.5664433994148701E-4</v>
      </c>
      <c r="P1123" s="130" t="str">
        <f t="shared" si="220"/>
        <v/>
      </c>
      <c r="Q1123" s="130" t="str">
        <f t="shared" si="221"/>
        <v/>
      </c>
      <c r="R1123" s="130">
        <f t="shared" si="222"/>
        <v>2.380759328171735E-11</v>
      </c>
      <c r="S1123" s="130" t="str">
        <f t="shared" si="223"/>
        <v/>
      </c>
      <c r="T1123" s="130" t="str">
        <f t="shared" si="224"/>
        <v/>
      </c>
      <c r="X1123" s="134"/>
      <c r="Z1123" s="149"/>
      <c r="AA1123" s="149"/>
      <c r="AE1123" s="151"/>
      <c r="AF1123" s="150"/>
      <c r="AK1123" s="134">
        <v>554</v>
      </c>
      <c r="AL1123" s="130">
        <f t="shared" si="225"/>
        <v>-1.7839999999999998</v>
      </c>
      <c r="AM1123" s="149">
        <f t="shared" si="226"/>
        <v>8.1246581443038091E-2</v>
      </c>
      <c r="AN1123" s="149">
        <f t="shared" si="227"/>
        <v>3.7211832579700434E-2</v>
      </c>
      <c r="AO1123" s="130">
        <f t="shared" si="232"/>
        <v>8.1246581443038091E-2</v>
      </c>
      <c r="AP1123" s="130" t="str">
        <f t="shared" si="233"/>
        <v/>
      </c>
      <c r="AQ1123" s="130" t="str">
        <f t="shared" si="228"/>
        <v/>
      </c>
      <c r="AR1123" s="150">
        <f t="shared" si="229"/>
        <v>0</v>
      </c>
      <c r="AS1123" s="150" t="str">
        <f t="shared" si="230"/>
        <v/>
      </c>
      <c r="AT1123" s="150" t="str">
        <f t="shared" si="231"/>
        <v/>
      </c>
      <c r="AU1123" s="150"/>
      <c r="AV1123" s="150"/>
      <c r="AW1123" s="150"/>
      <c r="AX1123" s="150"/>
      <c r="AY1123" s="150"/>
      <c r="AZ1123" s="150"/>
      <c r="BA1123" s="150"/>
      <c r="BB1123" s="131"/>
      <c r="BC1123" s="132"/>
      <c r="BD1123" s="131"/>
      <c r="BE1123" s="153"/>
      <c r="BF1123" s="154"/>
      <c r="BG1123" s="155"/>
      <c r="BH1123" s="155"/>
      <c r="BI1123" s="156"/>
      <c r="BJ1123" s="156"/>
      <c r="BK1123" s="133"/>
      <c r="BM1123" s="134">
        <v>531</v>
      </c>
      <c r="BN1123" s="157">
        <f t="shared" si="235"/>
        <v>3.3920000000000314</v>
      </c>
      <c r="BO1123" s="158">
        <f t="shared" si="236"/>
        <v>0.84652884493667024</v>
      </c>
      <c r="BP1123" s="159">
        <f t="shared" si="237"/>
        <v>6.6206976383753613E-4</v>
      </c>
      <c r="BQ1123" s="160" t="str">
        <f t="shared" si="238"/>
        <v/>
      </c>
      <c r="BR1123" s="160" t="str">
        <f t="shared" si="234"/>
        <v/>
      </c>
    </row>
    <row r="1124" spans="11:70" ht="20.100000000000001" customHeight="1" x14ac:dyDescent="0.25">
      <c r="K1124" s="134">
        <v>555</v>
      </c>
      <c r="L1124" s="130">
        <f t="shared" si="216"/>
        <v>-168.82025389730109</v>
      </c>
      <c r="M1124" s="149">
        <f t="shared" si="217"/>
        <v>8.6277231495351242E-4</v>
      </c>
      <c r="N1124" s="149">
        <f t="shared" si="218"/>
        <v>3.7537980348516783E-2</v>
      </c>
      <c r="O1124" s="130">
        <f t="shared" si="219"/>
        <v>8.6277231495351242E-4</v>
      </c>
      <c r="P1124" s="130" t="str">
        <f t="shared" si="220"/>
        <v/>
      </c>
      <c r="Q1124" s="130" t="str">
        <f t="shared" si="221"/>
        <v/>
      </c>
      <c r="R1124" s="130">
        <f t="shared" si="222"/>
        <v>2.4401574248657215E-11</v>
      </c>
      <c r="S1124" s="130" t="str">
        <f t="shared" si="223"/>
        <v/>
      </c>
      <c r="T1124" s="130" t="str">
        <f t="shared" si="224"/>
        <v/>
      </c>
      <c r="X1124" s="134"/>
      <c r="Z1124" s="149"/>
      <c r="AA1124" s="149"/>
      <c r="AE1124" s="151"/>
      <c r="AF1124" s="150"/>
      <c r="AK1124" s="134">
        <v>555</v>
      </c>
      <c r="AL1124" s="130">
        <f t="shared" si="225"/>
        <v>-1.7799999999999998</v>
      </c>
      <c r="AM1124" s="149">
        <f t="shared" si="226"/>
        <v>8.1827775992142845E-2</v>
      </c>
      <c r="AN1124" s="149">
        <f t="shared" si="227"/>
        <v>3.7537980348516818E-2</v>
      </c>
      <c r="AO1124" s="130">
        <f t="shared" si="232"/>
        <v>8.1827775992142845E-2</v>
      </c>
      <c r="AP1124" s="130" t="str">
        <f t="shared" si="233"/>
        <v/>
      </c>
      <c r="AQ1124" s="130" t="str">
        <f t="shared" si="228"/>
        <v/>
      </c>
      <c r="AR1124" s="150">
        <f t="shared" si="229"/>
        <v>0</v>
      </c>
      <c r="AS1124" s="150" t="str">
        <f t="shared" si="230"/>
        <v/>
      </c>
      <c r="AT1124" s="150" t="str">
        <f t="shared" si="231"/>
        <v/>
      </c>
      <c r="AU1124" s="150"/>
      <c r="AV1124" s="150"/>
      <c r="AW1124" s="150"/>
      <c r="AX1124" s="150"/>
      <c r="AY1124" s="150"/>
      <c r="AZ1124" s="150"/>
      <c r="BA1124" s="150"/>
      <c r="BB1124" s="131"/>
      <c r="BC1124" s="132"/>
      <c r="BD1124" s="131"/>
      <c r="BE1124" s="153"/>
      <c r="BF1124" s="154"/>
      <c r="BG1124" s="155"/>
      <c r="BH1124" s="155"/>
      <c r="BI1124" s="156"/>
      <c r="BJ1124" s="156"/>
      <c r="BK1124" s="133"/>
      <c r="BM1124" s="134">
        <v>532</v>
      </c>
      <c r="BN1124" s="157">
        <f t="shared" si="235"/>
        <v>3.3984000000000316</v>
      </c>
      <c r="BO1124" s="158">
        <f t="shared" si="236"/>
        <v>0.84586677517283271</v>
      </c>
      <c r="BP1124" s="159">
        <f t="shared" si="237"/>
        <v>6.6306898425427807E-4</v>
      </c>
      <c r="BQ1124" s="160" t="str">
        <f t="shared" si="238"/>
        <v/>
      </c>
      <c r="BR1124" s="160" t="str">
        <f t="shared" si="234"/>
        <v/>
      </c>
    </row>
    <row r="1125" spans="11:70" ht="20.100000000000001" customHeight="1" x14ac:dyDescent="0.25">
      <c r="K1125" s="134">
        <v>556</v>
      </c>
      <c r="L1125" s="130">
        <f t="shared" si="216"/>
        <v>-168.4408825402285</v>
      </c>
      <c r="M1125" s="149">
        <f t="shared" si="217"/>
        <v>8.6893022322342896E-4</v>
      </c>
      <c r="N1125" s="149">
        <f t="shared" si="218"/>
        <v>3.7866458572916685E-2</v>
      </c>
      <c r="O1125" s="130">
        <f t="shared" si="219"/>
        <v>8.6893022322342896E-4</v>
      </c>
      <c r="P1125" s="130" t="str">
        <f t="shared" si="220"/>
        <v/>
      </c>
      <c r="Q1125" s="130" t="str">
        <f t="shared" si="221"/>
        <v/>
      </c>
      <c r="R1125" s="130">
        <f t="shared" si="222"/>
        <v>2.5009974416732779E-11</v>
      </c>
      <c r="S1125" s="130" t="str">
        <f t="shared" si="223"/>
        <v/>
      </c>
      <c r="T1125" s="130" t="str">
        <f t="shared" si="224"/>
        <v/>
      </c>
      <c r="X1125" s="134"/>
      <c r="Z1125" s="149"/>
      <c r="AA1125" s="149"/>
      <c r="AE1125" s="151"/>
      <c r="AF1125" s="150"/>
      <c r="AK1125" s="134">
        <v>556</v>
      </c>
      <c r="AL1125" s="130">
        <f t="shared" si="225"/>
        <v>-1.7759999999999998</v>
      </c>
      <c r="AM1125" s="149">
        <f t="shared" si="226"/>
        <v>8.2411809496414523E-2</v>
      </c>
      <c r="AN1125" s="149">
        <f t="shared" si="227"/>
        <v>3.7866458572916685E-2</v>
      </c>
      <c r="AO1125" s="130">
        <f t="shared" si="232"/>
        <v>8.2411809496414523E-2</v>
      </c>
      <c r="AP1125" s="130" t="str">
        <f t="shared" si="233"/>
        <v/>
      </c>
      <c r="AQ1125" s="130" t="str">
        <f t="shared" si="228"/>
        <v/>
      </c>
      <c r="AR1125" s="150">
        <f t="shared" si="229"/>
        <v>0</v>
      </c>
      <c r="AS1125" s="150" t="str">
        <f t="shared" si="230"/>
        <v/>
      </c>
      <c r="AT1125" s="150" t="str">
        <f t="shared" si="231"/>
        <v/>
      </c>
      <c r="AU1125" s="150"/>
      <c r="AV1125" s="150"/>
      <c r="AW1125" s="150"/>
      <c r="AX1125" s="150"/>
      <c r="AY1125" s="150"/>
      <c r="AZ1125" s="150"/>
      <c r="BA1125" s="150"/>
      <c r="BB1125" s="131"/>
      <c r="BC1125" s="132"/>
      <c r="BD1125" s="131"/>
      <c r="BE1125" s="153"/>
      <c r="BF1125" s="154"/>
      <c r="BG1125" s="155"/>
      <c r="BH1125" s="155"/>
      <c r="BI1125" s="156"/>
      <c r="BJ1125" s="156"/>
      <c r="BK1125" s="133"/>
      <c r="BM1125" s="134">
        <v>533</v>
      </c>
      <c r="BN1125" s="157">
        <f t="shared" si="235"/>
        <v>3.4048000000000318</v>
      </c>
      <c r="BO1125" s="158">
        <f t="shared" si="236"/>
        <v>0.84520370618857843</v>
      </c>
      <c r="BP1125" s="159">
        <f t="shared" si="237"/>
        <v>6.6406383586481432E-4</v>
      </c>
      <c r="BQ1125" s="160" t="str">
        <f t="shared" si="238"/>
        <v/>
      </c>
      <c r="BR1125" s="160" t="str">
        <f t="shared" si="234"/>
        <v/>
      </c>
    </row>
    <row r="1126" spans="11:70" ht="20.100000000000001" customHeight="1" x14ac:dyDescent="0.25">
      <c r="K1126" s="134">
        <v>557</v>
      </c>
      <c r="L1126" s="130">
        <f t="shared" si="216"/>
        <v>-168.06151118315591</v>
      </c>
      <c r="M1126" s="149">
        <f t="shared" si="217"/>
        <v>8.7511808064068383E-4</v>
      </c>
      <c r="N1126" s="149">
        <f t="shared" si="218"/>
        <v>3.8197278611776589E-2</v>
      </c>
      <c r="O1126" s="130">
        <f t="shared" si="219"/>
        <v>8.7511808064068383E-4</v>
      </c>
      <c r="P1126" s="130" t="str">
        <f t="shared" si="220"/>
        <v/>
      </c>
      <c r="Q1126" s="130" t="str">
        <f t="shared" si="221"/>
        <v/>
      </c>
      <c r="R1126" s="130">
        <f t="shared" si="222"/>
        <v>2.5633133586001605E-11</v>
      </c>
      <c r="S1126" s="130" t="str">
        <f t="shared" si="223"/>
        <v/>
      </c>
      <c r="T1126" s="130" t="str">
        <f t="shared" si="224"/>
        <v/>
      </c>
      <c r="X1126" s="134"/>
      <c r="Z1126" s="149"/>
      <c r="AA1126" s="149"/>
      <c r="AE1126" s="151"/>
      <c r="AF1126" s="150"/>
      <c r="AK1126" s="134">
        <v>557</v>
      </c>
      <c r="AL1126" s="130">
        <f t="shared" si="225"/>
        <v>-1.7719999999999998</v>
      </c>
      <c r="AM1126" s="149">
        <f t="shared" si="226"/>
        <v>8.299868346285344E-2</v>
      </c>
      <c r="AN1126" s="149">
        <f t="shared" si="227"/>
        <v>3.8197278611776603E-2</v>
      </c>
      <c r="AO1126" s="130">
        <f t="shared" si="232"/>
        <v>8.299868346285344E-2</v>
      </c>
      <c r="AP1126" s="130" t="str">
        <f t="shared" si="233"/>
        <v/>
      </c>
      <c r="AQ1126" s="130" t="str">
        <f t="shared" si="228"/>
        <v/>
      </c>
      <c r="AR1126" s="150">
        <f t="shared" si="229"/>
        <v>0</v>
      </c>
      <c r="AS1126" s="150" t="str">
        <f t="shared" si="230"/>
        <v/>
      </c>
      <c r="AT1126" s="150" t="str">
        <f t="shared" si="231"/>
        <v/>
      </c>
      <c r="AU1126" s="150"/>
      <c r="AV1126" s="150"/>
      <c r="AW1126" s="150"/>
      <c r="AX1126" s="150"/>
      <c r="AY1126" s="150"/>
      <c r="AZ1126" s="150"/>
      <c r="BA1126" s="150"/>
      <c r="BB1126" s="131"/>
      <c r="BC1126" s="132"/>
      <c r="BD1126" s="131"/>
      <c r="BE1126" s="153"/>
      <c r="BF1126" s="154"/>
      <c r="BG1126" s="155"/>
      <c r="BH1126" s="155"/>
      <c r="BI1126" s="156"/>
      <c r="BJ1126" s="156"/>
      <c r="BK1126" s="133"/>
      <c r="BM1126" s="134">
        <v>534</v>
      </c>
      <c r="BN1126" s="157">
        <f t="shared" si="235"/>
        <v>3.411200000000032</v>
      </c>
      <c r="BO1126" s="158">
        <f t="shared" si="236"/>
        <v>0.84453964235271362</v>
      </c>
      <c r="BP1126" s="159">
        <f t="shared" si="237"/>
        <v>6.6505431657781777E-4</v>
      </c>
      <c r="BQ1126" s="160" t="str">
        <f t="shared" si="238"/>
        <v/>
      </c>
      <c r="BR1126" s="160" t="str">
        <f t="shared" si="234"/>
        <v/>
      </c>
    </row>
    <row r="1127" spans="11:70" ht="20.100000000000001" customHeight="1" x14ac:dyDescent="0.25">
      <c r="K1127" s="134">
        <v>558</v>
      </c>
      <c r="L1127" s="130">
        <f t="shared" si="216"/>
        <v>-167.68213982608333</v>
      </c>
      <c r="M1127" s="149">
        <f t="shared" si="217"/>
        <v>8.8133590176534059E-4</v>
      </c>
      <c r="N1127" s="149">
        <f t="shared" si="218"/>
        <v>3.8530451829749263E-2</v>
      </c>
      <c r="O1127" s="130">
        <f t="shared" si="219"/>
        <v>8.8133590176534059E-4</v>
      </c>
      <c r="P1127" s="130" t="str">
        <f t="shared" si="220"/>
        <v/>
      </c>
      <c r="Q1127" s="130" t="str">
        <f t="shared" si="221"/>
        <v/>
      </c>
      <c r="R1127" s="130">
        <f t="shared" si="222"/>
        <v>2.6271399308658113E-11</v>
      </c>
      <c r="S1127" s="130" t="str">
        <f t="shared" si="223"/>
        <v/>
      </c>
      <c r="T1127" s="130" t="str">
        <f t="shared" si="224"/>
        <v/>
      </c>
      <c r="X1127" s="134"/>
      <c r="Z1127" s="149"/>
      <c r="AA1127" s="149"/>
      <c r="AE1127" s="151"/>
      <c r="AF1127" s="150"/>
      <c r="AK1127" s="134">
        <v>558</v>
      </c>
      <c r="AL1127" s="130">
        <f t="shared" si="225"/>
        <v>-1.7679999999999998</v>
      </c>
      <c r="AM1127" s="149">
        <f t="shared" si="226"/>
        <v>8.3588399272377337E-2</v>
      </c>
      <c r="AN1127" s="149">
        <f t="shared" si="227"/>
        <v>3.8530451829749263E-2</v>
      </c>
      <c r="AO1127" s="130">
        <f t="shared" si="232"/>
        <v>8.3588399272377337E-2</v>
      </c>
      <c r="AP1127" s="130" t="str">
        <f t="shared" si="233"/>
        <v/>
      </c>
      <c r="AQ1127" s="130" t="str">
        <f t="shared" si="228"/>
        <v/>
      </c>
      <c r="AR1127" s="150">
        <f t="shared" si="229"/>
        <v>0</v>
      </c>
      <c r="AS1127" s="150" t="str">
        <f t="shared" si="230"/>
        <v/>
      </c>
      <c r="AT1127" s="150" t="str">
        <f t="shared" si="231"/>
        <v/>
      </c>
      <c r="AU1127" s="150"/>
      <c r="AV1127" s="150"/>
      <c r="AW1127" s="150"/>
      <c r="AX1127" s="150"/>
      <c r="AY1127" s="150"/>
      <c r="AZ1127" s="150"/>
      <c r="BA1127" s="150"/>
      <c r="BB1127" s="131"/>
      <c r="BC1127" s="132"/>
      <c r="BD1127" s="131"/>
      <c r="BE1127" s="153"/>
      <c r="BF1127" s="154"/>
      <c r="BG1127" s="155"/>
      <c r="BH1127" s="155"/>
      <c r="BI1127" s="156"/>
      <c r="BJ1127" s="156"/>
      <c r="BK1127" s="133"/>
      <c r="BM1127" s="134">
        <v>535</v>
      </c>
      <c r="BN1127" s="157">
        <f t="shared" si="235"/>
        <v>3.4176000000000322</v>
      </c>
      <c r="BO1127" s="158">
        <f t="shared" si="236"/>
        <v>0.8438745880361358</v>
      </c>
      <c r="BP1127" s="159">
        <f t="shared" si="237"/>
        <v>6.6604042438855871E-4</v>
      </c>
      <c r="BQ1127" s="160" t="str">
        <f t="shared" si="238"/>
        <v/>
      </c>
      <c r="BR1127" s="160" t="str">
        <f t="shared" si="234"/>
        <v/>
      </c>
    </row>
    <row r="1128" spans="11:70" ht="20.100000000000001" customHeight="1" x14ac:dyDescent="0.25">
      <c r="K1128" s="134">
        <v>559</v>
      </c>
      <c r="L1128" s="130">
        <f t="shared" si="216"/>
        <v>-167.30276846901074</v>
      </c>
      <c r="M1128" s="149">
        <f t="shared" si="217"/>
        <v>8.8758369981767641E-4</v>
      </c>
      <c r="N1128" s="149">
        <f t="shared" si="218"/>
        <v>3.8865989596757217E-2</v>
      </c>
      <c r="O1128" s="130">
        <f t="shared" si="219"/>
        <v>8.8758369981767641E-4</v>
      </c>
      <c r="P1128" s="130" t="str">
        <f t="shared" si="220"/>
        <v/>
      </c>
      <c r="Q1128" s="130" t="str">
        <f t="shared" si="221"/>
        <v/>
      </c>
      <c r="R1128" s="130">
        <f t="shared" si="222"/>
        <v>2.6925127059668921E-11</v>
      </c>
      <c r="S1128" s="130" t="str">
        <f t="shared" si="223"/>
        <v/>
      </c>
      <c r="T1128" s="130" t="str">
        <f t="shared" si="224"/>
        <v/>
      </c>
      <c r="X1128" s="134"/>
      <c r="Z1128" s="149"/>
      <c r="AA1128" s="149"/>
      <c r="AE1128" s="151"/>
      <c r="AF1128" s="150"/>
      <c r="AK1128" s="134">
        <v>559</v>
      </c>
      <c r="AL1128" s="130">
        <f t="shared" si="225"/>
        <v>-1.7639999999999998</v>
      </c>
      <c r="AM1128" s="149">
        <f t="shared" si="226"/>
        <v>8.4180958178834878E-2</v>
      </c>
      <c r="AN1128" s="149">
        <f t="shared" si="227"/>
        <v>3.8865989596757237E-2</v>
      </c>
      <c r="AO1128" s="130">
        <f t="shared" si="232"/>
        <v>8.4180958178834878E-2</v>
      </c>
      <c r="AP1128" s="130" t="str">
        <f t="shared" si="233"/>
        <v/>
      </c>
      <c r="AQ1128" s="130" t="str">
        <f t="shared" si="228"/>
        <v/>
      </c>
      <c r="AR1128" s="150">
        <f t="shared" si="229"/>
        <v>0</v>
      </c>
      <c r="AS1128" s="150" t="str">
        <f t="shared" si="230"/>
        <v/>
      </c>
      <c r="AT1128" s="150" t="str">
        <f t="shared" si="231"/>
        <v/>
      </c>
      <c r="AU1128" s="150"/>
      <c r="AV1128" s="150"/>
      <c r="AW1128" s="150"/>
      <c r="AX1128" s="150"/>
      <c r="AY1128" s="150"/>
      <c r="AZ1128" s="150"/>
      <c r="BA1128" s="150"/>
      <c r="BB1128" s="131"/>
      <c r="BC1128" s="132"/>
      <c r="BD1128" s="131"/>
      <c r="BE1128" s="153"/>
      <c r="BF1128" s="154"/>
      <c r="BG1128" s="155"/>
      <c r="BH1128" s="155"/>
      <c r="BI1128" s="156"/>
      <c r="BJ1128" s="156"/>
      <c r="BK1128" s="133"/>
      <c r="BM1128" s="134">
        <v>536</v>
      </c>
      <c r="BN1128" s="157">
        <f t="shared" si="235"/>
        <v>3.4240000000000324</v>
      </c>
      <c r="BO1128" s="158">
        <f t="shared" si="236"/>
        <v>0.84320854761174724</v>
      </c>
      <c r="BP1128" s="159">
        <f t="shared" si="237"/>
        <v>6.6702215737979298E-4</v>
      </c>
      <c r="BQ1128" s="160" t="str">
        <f t="shared" si="238"/>
        <v/>
      </c>
      <c r="BR1128" s="160" t="str">
        <f t="shared" si="234"/>
        <v/>
      </c>
    </row>
    <row r="1129" spans="11:70" ht="20.100000000000001" customHeight="1" x14ac:dyDescent="0.25">
      <c r="K1129" s="134">
        <v>560</v>
      </c>
      <c r="L1129" s="130">
        <f t="shared" si="216"/>
        <v>-166.92339711193816</v>
      </c>
      <c r="M1129" s="149">
        <f t="shared" si="217"/>
        <v>8.9386148666781534E-4</v>
      </c>
      <c r="N1129" s="149">
        <f t="shared" si="218"/>
        <v>3.9203903287482647E-2</v>
      </c>
      <c r="O1129" s="130">
        <f t="shared" si="219"/>
        <v>8.9386148666781534E-4</v>
      </c>
      <c r="P1129" s="130" t="str">
        <f t="shared" si="220"/>
        <v/>
      </c>
      <c r="Q1129" s="130" t="str">
        <f t="shared" si="221"/>
        <v/>
      </c>
      <c r="R1129" s="130">
        <f t="shared" si="222"/>
        <v>2.7594680411016911E-11</v>
      </c>
      <c r="S1129" s="130" t="str">
        <f t="shared" si="223"/>
        <v/>
      </c>
      <c r="T1129" s="130" t="str">
        <f t="shared" si="224"/>
        <v/>
      </c>
      <c r="X1129" s="134"/>
      <c r="Z1129" s="149"/>
      <c r="AA1129" s="149"/>
      <c r="AE1129" s="151"/>
      <c r="AF1129" s="150"/>
      <c r="AK1129" s="134">
        <v>560</v>
      </c>
      <c r="AL1129" s="130">
        <f t="shared" si="225"/>
        <v>-1.7599999999999998</v>
      </c>
      <c r="AM1129" s="149">
        <f t="shared" si="226"/>
        <v>8.4776361308022255E-2</v>
      </c>
      <c r="AN1129" s="149">
        <f t="shared" si="227"/>
        <v>3.9203903287482647E-2</v>
      </c>
      <c r="AO1129" s="130">
        <f t="shared" si="232"/>
        <v>8.4776361308022255E-2</v>
      </c>
      <c r="AP1129" s="130" t="str">
        <f t="shared" si="233"/>
        <v/>
      </c>
      <c r="AQ1129" s="130" t="str">
        <f t="shared" si="228"/>
        <v/>
      </c>
      <c r="AR1129" s="150">
        <f t="shared" si="229"/>
        <v>0</v>
      </c>
      <c r="AS1129" s="150" t="str">
        <f t="shared" si="230"/>
        <v/>
      </c>
      <c r="AT1129" s="150" t="str">
        <f t="shared" si="231"/>
        <v/>
      </c>
      <c r="AU1129" s="150"/>
      <c r="AV1129" s="150"/>
      <c r="AW1129" s="150"/>
      <c r="AX1129" s="150"/>
      <c r="AY1129" s="150"/>
      <c r="AZ1129" s="150"/>
      <c r="BA1129" s="150"/>
      <c r="BB1129" s="131"/>
      <c r="BC1129" s="132"/>
      <c r="BD1129" s="131"/>
      <c r="BE1129" s="153"/>
      <c r="BF1129" s="154"/>
      <c r="BG1129" s="155"/>
      <c r="BH1129" s="155"/>
      <c r="BI1129" s="156"/>
      <c r="BJ1129" s="156"/>
      <c r="BK1129" s="133"/>
      <c r="BM1129" s="134">
        <v>537</v>
      </c>
      <c r="BN1129" s="157">
        <f t="shared" si="235"/>
        <v>3.4304000000000325</v>
      </c>
      <c r="BO1129" s="158">
        <f t="shared" si="236"/>
        <v>0.84254152545436745</v>
      </c>
      <c r="BP1129" s="159">
        <f t="shared" si="237"/>
        <v>6.6799951371987465E-4</v>
      </c>
      <c r="BQ1129" s="160" t="str">
        <f t="shared" si="238"/>
        <v/>
      </c>
      <c r="BR1129" s="160" t="str">
        <f t="shared" si="234"/>
        <v/>
      </c>
    </row>
    <row r="1130" spans="11:70" ht="20.100000000000001" customHeight="1" x14ac:dyDescent="0.25">
      <c r="K1130" s="134">
        <v>561</v>
      </c>
      <c r="L1130" s="130">
        <f t="shared" si="216"/>
        <v>-166.54402575486557</v>
      </c>
      <c r="M1130" s="149">
        <f t="shared" si="217"/>
        <v>9.001692728253922E-4</v>
      </c>
      <c r="N1130" s="149">
        <f t="shared" si="218"/>
        <v>3.9544204280853153E-2</v>
      </c>
      <c r="O1130" s="130">
        <f t="shared" si="219"/>
        <v>9.001692728253922E-4</v>
      </c>
      <c r="P1130" s="130" t="str">
        <f t="shared" si="220"/>
        <v/>
      </c>
      <c r="Q1130" s="130" t="str">
        <f t="shared" si="221"/>
        <v/>
      </c>
      <c r="R1130" s="130">
        <f t="shared" si="222"/>
        <v>2.8280431209627224E-11</v>
      </c>
      <c r="S1130" s="130" t="str">
        <f t="shared" si="223"/>
        <v/>
      </c>
      <c r="T1130" s="130" t="str">
        <f t="shared" si="224"/>
        <v/>
      </c>
      <c r="X1130" s="134"/>
      <c r="Z1130" s="149"/>
      <c r="AA1130" s="149"/>
      <c r="AE1130" s="151"/>
      <c r="AF1130" s="150"/>
      <c r="AK1130" s="134">
        <v>561</v>
      </c>
      <c r="AL1130" s="130">
        <f t="shared" si="225"/>
        <v>-1.7559999999999998</v>
      </c>
      <c r="AM1130" s="149">
        <f t="shared" si="226"/>
        <v>8.5374609656703196E-2</v>
      </c>
      <c r="AN1130" s="149">
        <f t="shared" si="227"/>
        <v>3.9544204280853187E-2</v>
      </c>
      <c r="AO1130" s="130">
        <f t="shared" si="232"/>
        <v>8.5374609656703196E-2</v>
      </c>
      <c r="AP1130" s="130" t="str">
        <f t="shared" si="233"/>
        <v/>
      </c>
      <c r="AQ1130" s="130" t="str">
        <f t="shared" si="228"/>
        <v/>
      </c>
      <c r="AR1130" s="150">
        <f t="shared" si="229"/>
        <v>0</v>
      </c>
      <c r="AS1130" s="150" t="str">
        <f t="shared" si="230"/>
        <v/>
      </c>
      <c r="AT1130" s="150" t="str">
        <f t="shared" si="231"/>
        <v/>
      </c>
      <c r="AU1130" s="150"/>
      <c r="AV1130" s="150"/>
      <c r="AW1130" s="150"/>
      <c r="AX1130" s="150"/>
      <c r="AY1130" s="150"/>
      <c r="AZ1130" s="150"/>
      <c r="BA1130" s="150"/>
      <c r="BB1130" s="131"/>
      <c r="BC1130" s="132"/>
      <c r="BD1130" s="131"/>
      <c r="BE1130" s="153"/>
      <c r="BF1130" s="154"/>
      <c r="BG1130" s="155"/>
      <c r="BH1130" s="155"/>
      <c r="BI1130" s="156"/>
      <c r="BJ1130" s="156"/>
      <c r="BK1130" s="133"/>
      <c r="BM1130" s="134">
        <v>538</v>
      </c>
      <c r="BN1130" s="157">
        <f t="shared" si="235"/>
        <v>3.4368000000000327</v>
      </c>
      <c r="BO1130" s="158">
        <f t="shared" si="236"/>
        <v>0.84187352594064757</v>
      </c>
      <c r="BP1130" s="159">
        <f t="shared" si="237"/>
        <v>6.6897249166375516E-4</v>
      </c>
      <c r="BQ1130" s="160" t="str">
        <f t="shared" si="238"/>
        <v/>
      </c>
      <c r="BR1130" s="160" t="str">
        <f t="shared" si="234"/>
        <v/>
      </c>
    </row>
    <row r="1131" spans="11:70" ht="20.100000000000001" customHeight="1" x14ac:dyDescent="0.25">
      <c r="K1131" s="134">
        <v>562</v>
      </c>
      <c r="L1131" s="130">
        <f t="shared" si="216"/>
        <v>-166.16465439779299</v>
      </c>
      <c r="M1131" s="149">
        <f t="shared" si="217"/>
        <v>9.0650706742925833E-4</v>
      </c>
      <c r="N1131" s="149">
        <f t="shared" si="218"/>
        <v>3.988690395952376E-2</v>
      </c>
      <c r="O1131" s="130">
        <f t="shared" si="219"/>
        <v>9.0650706742925833E-4</v>
      </c>
      <c r="P1131" s="130" t="str">
        <f t="shared" si="220"/>
        <v/>
      </c>
      <c r="Q1131" s="130" t="str">
        <f t="shared" si="221"/>
        <v/>
      </c>
      <c r="R1131" s="130">
        <f t="shared" si="222"/>
        <v>2.898275975904739E-11</v>
      </c>
      <c r="S1131" s="130" t="str">
        <f t="shared" si="223"/>
        <v/>
      </c>
      <c r="T1131" s="130" t="str">
        <f t="shared" si="224"/>
        <v/>
      </c>
      <c r="X1131" s="134"/>
      <c r="Z1131" s="149"/>
      <c r="AA1131" s="149"/>
      <c r="AE1131" s="151"/>
      <c r="AF1131" s="150"/>
      <c r="AK1131" s="134">
        <v>562</v>
      </c>
      <c r="AL1131" s="130">
        <f t="shared" si="225"/>
        <v>-1.7519999999999998</v>
      </c>
      <c r="AM1131" s="149">
        <f t="shared" si="226"/>
        <v>8.5975704091632174E-2</v>
      </c>
      <c r="AN1131" s="149">
        <f t="shared" si="227"/>
        <v>3.9886903959523781E-2</v>
      </c>
      <c r="AO1131" s="130">
        <f t="shared" si="232"/>
        <v>8.5975704091632174E-2</v>
      </c>
      <c r="AP1131" s="130" t="str">
        <f t="shared" si="233"/>
        <v/>
      </c>
      <c r="AQ1131" s="130" t="str">
        <f t="shared" si="228"/>
        <v/>
      </c>
      <c r="AR1131" s="150">
        <f t="shared" si="229"/>
        <v>0</v>
      </c>
      <c r="AS1131" s="150" t="str">
        <f t="shared" si="230"/>
        <v/>
      </c>
      <c r="AT1131" s="150" t="str">
        <f t="shared" si="231"/>
        <v/>
      </c>
      <c r="AU1131" s="150"/>
      <c r="AV1131" s="150"/>
      <c r="AW1131" s="150"/>
      <c r="AX1131" s="150"/>
      <c r="AY1131" s="150"/>
      <c r="AZ1131" s="150"/>
      <c r="BA1131" s="150"/>
      <c r="BB1131" s="131"/>
      <c r="BC1131" s="132"/>
      <c r="BD1131" s="131"/>
      <c r="BE1131" s="153"/>
      <c r="BF1131" s="154"/>
      <c r="BG1131" s="155"/>
      <c r="BH1131" s="155"/>
      <c r="BI1131" s="156"/>
      <c r="BJ1131" s="156"/>
      <c r="BK1131" s="133"/>
      <c r="BM1131" s="134">
        <v>539</v>
      </c>
      <c r="BN1131" s="157">
        <f t="shared" si="235"/>
        <v>3.4432000000000329</v>
      </c>
      <c r="BO1131" s="158">
        <f t="shared" si="236"/>
        <v>0.84120455344898382</v>
      </c>
      <c r="BP1131" s="159">
        <f t="shared" si="237"/>
        <v>6.6994108955142906E-4</v>
      </c>
      <c r="BQ1131" s="160" t="str">
        <f t="shared" si="238"/>
        <v/>
      </c>
      <c r="BR1131" s="160" t="str">
        <f t="shared" si="234"/>
        <v/>
      </c>
    </row>
    <row r="1132" spans="11:70" ht="20.100000000000001" customHeight="1" x14ac:dyDescent="0.25">
      <c r="K1132" s="134">
        <v>563</v>
      </c>
      <c r="L1132" s="130">
        <f t="shared" si="216"/>
        <v>-165.7852830407204</v>
      </c>
      <c r="M1132" s="149">
        <f t="shared" si="217"/>
        <v>9.1287487823721769E-4</v>
      </c>
      <c r="N1132" s="149">
        <f t="shared" si="218"/>
        <v>4.0232013709354766E-2</v>
      </c>
      <c r="O1132" s="130">
        <f t="shared" si="219"/>
        <v>9.1287487823721769E-4</v>
      </c>
      <c r="P1132" s="130" t="str">
        <f t="shared" si="220"/>
        <v/>
      </c>
      <c r="Q1132" s="130" t="str">
        <f t="shared" si="221"/>
        <v/>
      </c>
      <c r="R1132" s="130">
        <f t="shared" si="222"/>
        <v>2.9702055004961063E-11</v>
      </c>
      <c r="S1132" s="130" t="str">
        <f t="shared" si="223"/>
        <v/>
      </c>
      <c r="T1132" s="130" t="str">
        <f t="shared" si="224"/>
        <v/>
      </c>
      <c r="X1132" s="134"/>
      <c r="Z1132" s="149"/>
      <c r="AA1132" s="149"/>
      <c r="AE1132" s="151"/>
      <c r="AF1132" s="150"/>
      <c r="AK1132" s="134">
        <v>563</v>
      </c>
      <c r="AL1132" s="130">
        <f t="shared" si="225"/>
        <v>-1.7479999999999998</v>
      </c>
      <c r="AM1132" s="149">
        <f t="shared" si="226"/>
        <v>8.657964534858148E-2</v>
      </c>
      <c r="AN1132" s="149">
        <f t="shared" si="227"/>
        <v>4.0232013709354801E-2</v>
      </c>
      <c r="AO1132" s="130">
        <f t="shared" si="232"/>
        <v>8.657964534858148E-2</v>
      </c>
      <c r="AP1132" s="130" t="str">
        <f t="shared" si="233"/>
        <v/>
      </c>
      <c r="AQ1132" s="130" t="str">
        <f t="shared" si="228"/>
        <v/>
      </c>
      <c r="AR1132" s="150">
        <f t="shared" si="229"/>
        <v>0</v>
      </c>
      <c r="AS1132" s="150" t="str">
        <f t="shared" si="230"/>
        <v/>
      </c>
      <c r="AT1132" s="150" t="str">
        <f t="shared" si="231"/>
        <v/>
      </c>
      <c r="AU1132" s="150"/>
      <c r="AV1132" s="150"/>
      <c r="AW1132" s="150"/>
      <c r="AX1132" s="150"/>
      <c r="AY1132" s="150"/>
      <c r="AZ1132" s="150"/>
      <c r="BA1132" s="150"/>
      <c r="BB1132" s="131"/>
      <c r="BC1132" s="132"/>
      <c r="BD1132" s="131"/>
      <c r="BE1132" s="153"/>
      <c r="BF1132" s="154"/>
      <c r="BG1132" s="155"/>
      <c r="BH1132" s="155"/>
      <c r="BI1132" s="156"/>
      <c r="BJ1132" s="156"/>
      <c r="BK1132" s="133"/>
      <c r="BM1132" s="134">
        <v>540</v>
      </c>
      <c r="BN1132" s="157">
        <f t="shared" si="235"/>
        <v>3.4496000000000331</v>
      </c>
      <c r="BO1132" s="158">
        <f t="shared" si="236"/>
        <v>0.84053461235943239</v>
      </c>
      <c r="BP1132" s="159">
        <f t="shared" si="237"/>
        <v>6.7090530580782293E-4</v>
      </c>
      <c r="BQ1132" s="160" t="str">
        <f t="shared" si="238"/>
        <v/>
      </c>
      <c r="BR1132" s="160" t="str">
        <f t="shared" si="234"/>
        <v/>
      </c>
    </row>
    <row r="1133" spans="11:70" ht="20.100000000000001" customHeight="1" x14ac:dyDescent="0.25">
      <c r="K1133" s="134">
        <v>564</v>
      </c>
      <c r="L1133" s="130">
        <f t="shared" si="216"/>
        <v>-165.40591168364782</v>
      </c>
      <c r="M1133" s="149">
        <f t="shared" si="217"/>
        <v>9.1927271161580909E-4</v>
      </c>
      <c r="N1133" s="149">
        <f t="shared" si="218"/>
        <v>4.0579544918886067E-2</v>
      </c>
      <c r="O1133" s="130">
        <f t="shared" si="219"/>
        <v>9.1927271161580909E-4</v>
      </c>
      <c r="P1133" s="130" t="str">
        <f t="shared" si="220"/>
        <v/>
      </c>
      <c r="Q1133" s="130" t="str">
        <f t="shared" si="221"/>
        <v/>
      </c>
      <c r="R1133" s="130">
        <f t="shared" si="222"/>
        <v>3.043871472460868E-11</v>
      </c>
      <c r="S1133" s="130" t="str">
        <f t="shared" si="223"/>
        <v/>
      </c>
      <c r="T1133" s="130" t="str">
        <f t="shared" si="224"/>
        <v/>
      </c>
      <c r="X1133" s="134"/>
      <c r="Z1133" s="149"/>
      <c r="AA1133" s="149"/>
      <c r="AE1133" s="151"/>
      <c r="AF1133" s="150"/>
      <c r="AK1133" s="134">
        <v>564</v>
      </c>
      <c r="AL1133" s="130">
        <f t="shared" si="225"/>
        <v>-1.7439999999999998</v>
      </c>
      <c r="AM1133" s="149">
        <f t="shared" si="226"/>
        <v>8.7186434031371593E-2</v>
      </c>
      <c r="AN1133" s="149">
        <f t="shared" si="227"/>
        <v>4.0579544918886129E-2</v>
      </c>
      <c r="AO1133" s="130">
        <f t="shared" si="232"/>
        <v>8.7186434031371593E-2</v>
      </c>
      <c r="AP1133" s="130" t="str">
        <f t="shared" si="233"/>
        <v/>
      </c>
      <c r="AQ1133" s="130" t="str">
        <f t="shared" si="228"/>
        <v/>
      </c>
      <c r="AR1133" s="150">
        <f t="shared" si="229"/>
        <v>0</v>
      </c>
      <c r="AS1133" s="150" t="str">
        <f t="shared" si="230"/>
        <v/>
      </c>
      <c r="AT1133" s="150" t="str">
        <f t="shared" si="231"/>
        <v/>
      </c>
      <c r="AU1133" s="150"/>
      <c r="AV1133" s="150"/>
      <c r="AW1133" s="150"/>
      <c r="AX1133" s="150"/>
      <c r="AY1133" s="150"/>
      <c r="AZ1133" s="150"/>
      <c r="BA1133" s="150"/>
      <c r="BB1133" s="131"/>
      <c r="BC1133" s="132"/>
      <c r="BD1133" s="131"/>
      <c r="BE1133" s="153"/>
      <c r="BF1133" s="154"/>
      <c r="BG1133" s="155"/>
      <c r="BH1133" s="155"/>
      <c r="BI1133" s="156"/>
      <c r="BJ1133" s="156"/>
      <c r="BK1133" s="133"/>
      <c r="BM1133" s="134">
        <v>541</v>
      </c>
      <c r="BN1133" s="157">
        <f t="shared" si="235"/>
        <v>3.4560000000000333</v>
      </c>
      <c r="BO1133" s="158">
        <f t="shared" si="236"/>
        <v>0.83986370705362456</v>
      </c>
      <c r="BP1133" s="159">
        <f t="shared" si="237"/>
        <v>6.718651389416852E-4</v>
      </c>
      <c r="BQ1133" s="160" t="str">
        <f t="shared" si="238"/>
        <v/>
      </c>
      <c r="BR1133" s="160" t="str">
        <f t="shared" si="234"/>
        <v/>
      </c>
    </row>
    <row r="1134" spans="11:70" ht="20.100000000000001" customHeight="1" x14ac:dyDescent="0.25">
      <c r="K1134" s="134">
        <v>565</v>
      </c>
      <c r="L1134" s="130">
        <f t="shared" si="216"/>
        <v>-165.02654032657523</v>
      </c>
      <c r="M1134" s="149">
        <f t="shared" si="217"/>
        <v>9.2570057253012076E-4</v>
      </c>
      <c r="N1134" s="149">
        <f t="shared" si="218"/>
        <v>4.0929508978807351E-2</v>
      </c>
      <c r="O1134" s="130">
        <f t="shared" si="219"/>
        <v>9.2570057253012076E-4</v>
      </c>
      <c r="P1134" s="130" t="str">
        <f t="shared" si="220"/>
        <v/>
      </c>
      <c r="Q1134" s="130" t="str">
        <f t="shared" si="221"/>
        <v/>
      </c>
      <c r="R1134" s="130">
        <f t="shared" si="222"/>
        <v>3.1193145720196268E-11</v>
      </c>
      <c r="S1134" s="130" t="str">
        <f t="shared" si="223"/>
        <v/>
      </c>
      <c r="T1134" s="130" t="str">
        <f t="shared" si="224"/>
        <v/>
      </c>
      <c r="X1134" s="134"/>
      <c r="Z1134" s="149"/>
      <c r="AA1134" s="149"/>
      <c r="AE1134" s="151"/>
      <c r="AF1134" s="150"/>
      <c r="AK1134" s="134">
        <v>565</v>
      </c>
      <c r="AL1134" s="130">
        <f t="shared" si="225"/>
        <v>-1.7399999999999998</v>
      </c>
      <c r="AM1134" s="149">
        <f t="shared" si="226"/>
        <v>8.7796070610905663E-2</v>
      </c>
      <c r="AN1134" s="149">
        <f t="shared" si="227"/>
        <v>4.0929508978807365E-2</v>
      </c>
      <c r="AO1134" s="130">
        <f t="shared" si="232"/>
        <v>8.7796070610905663E-2</v>
      </c>
      <c r="AP1134" s="130" t="str">
        <f t="shared" si="233"/>
        <v/>
      </c>
      <c r="AQ1134" s="130" t="str">
        <f t="shared" si="228"/>
        <v/>
      </c>
      <c r="AR1134" s="150">
        <f t="shared" si="229"/>
        <v>0</v>
      </c>
      <c r="AS1134" s="150" t="str">
        <f t="shared" si="230"/>
        <v/>
      </c>
      <c r="AT1134" s="150" t="str">
        <f t="shared" si="231"/>
        <v/>
      </c>
      <c r="AU1134" s="150"/>
      <c r="AV1134" s="150"/>
      <c r="AW1134" s="150"/>
      <c r="AX1134" s="150"/>
      <c r="AY1134" s="150"/>
      <c r="AZ1134" s="150"/>
      <c r="BA1134" s="150"/>
      <c r="BB1134" s="131"/>
      <c r="BC1134" s="132"/>
      <c r="BD1134" s="131"/>
      <c r="BE1134" s="153"/>
      <c r="BF1134" s="154"/>
      <c r="BG1134" s="155"/>
      <c r="BH1134" s="155"/>
      <c r="BI1134" s="156"/>
      <c r="BJ1134" s="156"/>
      <c r="BK1134" s="133"/>
      <c r="BM1134" s="134">
        <v>542</v>
      </c>
      <c r="BN1134" s="157">
        <f t="shared" si="235"/>
        <v>3.4624000000000335</v>
      </c>
      <c r="BO1134" s="158">
        <f t="shared" si="236"/>
        <v>0.83919184191468288</v>
      </c>
      <c r="BP1134" s="159">
        <f t="shared" si="237"/>
        <v>6.7282058754725149E-4</v>
      </c>
      <c r="BQ1134" s="160" t="str">
        <f t="shared" si="238"/>
        <v/>
      </c>
      <c r="BR1134" s="160" t="str">
        <f t="shared" si="234"/>
        <v/>
      </c>
    </row>
    <row r="1135" spans="11:70" ht="20.100000000000001" customHeight="1" x14ac:dyDescent="0.25">
      <c r="K1135" s="134">
        <v>566</v>
      </c>
      <c r="L1135" s="130">
        <f t="shared" si="216"/>
        <v>-164.64716896950264</v>
      </c>
      <c r="M1135" s="149">
        <f t="shared" si="217"/>
        <v>9.3215846453365155E-4</v>
      </c>
      <c r="N1135" s="149">
        <f t="shared" si="218"/>
        <v>4.128191728142433E-2</v>
      </c>
      <c r="O1135" s="130">
        <f t="shared" si="219"/>
        <v>9.3215846453365155E-4</v>
      </c>
      <c r="P1135" s="130" t="str">
        <f t="shared" si="220"/>
        <v/>
      </c>
      <c r="Q1135" s="130" t="str">
        <f t="shared" si="221"/>
        <v/>
      </c>
      <c r="R1135" s="130">
        <f t="shared" si="222"/>
        <v>3.1965764016372138E-11</v>
      </c>
      <c r="S1135" s="130" t="str">
        <f t="shared" si="223"/>
        <v/>
      </c>
      <c r="T1135" s="130" t="str">
        <f t="shared" si="224"/>
        <v/>
      </c>
      <c r="X1135" s="134"/>
      <c r="Z1135" s="149"/>
      <c r="AA1135" s="149"/>
      <c r="AE1135" s="151"/>
      <c r="AF1135" s="150"/>
      <c r="AK1135" s="134">
        <v>566</v>
      </c>
      <c r="AL1135" s="130">
        <f t="shared" si="225"/>
        <v>-1.7359999999999998</v>
      </c>
      <c r="AM1135" s="149">
        <f t="shared" si="226"/>
        <v>8.8408555424207613E-2</v>
      </c>
      <c r="AN1135" s="149">
        <f t="shared" si="227"/>
        <v>4.1281917281424371E-2</v>
      </c>
      <c r="AO1135" s="130">
        <f t="shared" si="232"/>
        <v>8.8408555424207613E-2</v>
      </c>
      <c r="AP1135" s="130" t="str">
        <f t="shared" si="233"/>
        <v/>
      </c>
      <c r="AQ1135" s="130" t="str">
        <f t="shared" si="228"/>
        <v/>
      </c>
      <c r="AR1135" s="150">
        <f t="shared" si="229"/>
        <v>0</v>
      </c>
      <c r="AS1135" s="150" t="str">
        <f t="shared" si="230"/>
        <v/>
      </c>
      <c r="AT1135" s="150" t="str">
        <f t="shared" si="231"/>
        <v/>
      </c>
      <c r="AU1135" s="150"/>
      <c r="AV1135" s="150"/>
      <c r="AW1135" s="150"/>
      <c r="AX1135" s="150"/>
      <c r="AY1135" s="150"/>
      <c r="AZ1135" s="150"/>
      <c r="BA1135" s="150"/>
      <c r="BB1135" s="131"/>
      <c r="BC1135" s="132"/>
      <c r="BD1135" s="131"/>
      <c r="BE1135" s="153"/>
      <c r="BF1135" s="154"/>
      <c r="BG1135" s="155"/>
      <c r="BH1135" s="155"/>
      <c r="BI1135" s="156"/>
      <c r="BJ1135" s="156"/>
      <c r="BK1135" s="133"/>
      <c r="BM1135" s="134">
        <v>543</v>
      </c>
      <c r="BN1135" s="157">
        <f t="shared" si="235"/>
        <v>3.4688000000000336</v>
      </c>
      <c r="BO1135" s="158">
        <f t="shared" si="236"/>
        <v>0.83851902132713563</v>
      </c>
      <c r="BP1135" s="159">
        <f t="shared" si="237"/>
        <v>6.7377165030046982E-4</v>
      </c>
      <c r="BQ1135" s="160" t="str">
        <f t="shared" si="238"/>
        <v/>
      </c>
      <c r="BR1135" s="160" t="str">
        <f t="shared" si="234"/>
        <v/>
      </c>
    </row>
    <row r="1136" spans="11:70" ht="20.100000000000001" customHeight="1" x14ac:dyDescent="0.25">
      <c r="K1136" s="134">
        <v>567</v>
      </c>
      <c r="L1136" s="130">
        <f t="shared" si="216"/>
        <v>-164.26779761243006</v>
      </c>
      <c r="M1136" s="149">
        <f t="shared" si="217"/>
        <v>9.3864638975821259E-4</v>
      </c>
      <c r="N1136" s="149">
        <f t="shared" si="218"/>
        <v>4.1636781220121641E-2</v>
      </c>
      <c r="O1136" s="130">
        <f t="shared" si="219"/>
        <v>9.3864638975821259E-4</v>
      </c>
      <c r="P1136" s="130" t="str">
        <f t="shared" si="220"/>
        <v/>
      </c>
      <c r="Q1136" s="130" t="str">
        <f t="shared" si="221"/>
        <v/>
      </c>
      <c r="R1136" s="130">
        <f t="shared" si="222"/>
        <v>3.2756995061850985E-11</v>
      </c>
      <c r="S1136" s="130" t="str">
        <f t="shared" si="223"/>
        <v/>
      </c>
      <c r="T1136" s="130" t="str">
        <f t="shared" si="224"/>
        <v/>
      </c>
      <c r="X1136" s="134"/>
      <c r="Z1136" s="149"/>
      <c r="AA1136" s="149"/>
      <c r="AE1136" s="151"/>
      <c r="AF1136" s="150"/>
      <c r="AK1136" s="134">
        <v>567</v>
      </c>
      <c r="AL1136" s="130">
        <f t="shared" si="225"/>
        <v>-1.7319999999999998</v>
      </c>
      <c r="AM1136" s="149">
        <f t="shared" si="226"/>
        <v>8.9023888673464391E-2</v>
      </c>
      <c r="AN1136" s="149">
        <f t="shared" si="227"/>
        <v>4.1636781220121676E-2</v>
      </c>
      <c r="AO1136" s="130">
        <f t="shared" si="232"/>
        <v>8.9023888673464391E-2</v>
      </c>
      <c r="AP1136" s="130" t="str">
        <f t="shared" si="233"/>
        <v/>
      </c>
      <c r="AQ1136" s="130" t="str">
        <f t="shared" si="228"/>
        <v/>
      </c>
      <c r="AR1136" s="150">
        <f t="shared" si="229"/>
        <v>0</v>
      </c>
      <c r="AS1136" s="150" t="str">
        <f t="shared" si="230"/>
        <v/>
      </c>
      <c r="AT1136" s="150" t="str">
        <f t="shared" si="231"/>
        <v/>
      </c>
      <c r="AU1136" s="150"/>
      <c r="AV1136" s="150"/>
      <c r="AW1136" s="150"/>
      <c r="AX1136" s="150"/>
      <c r="AY1136" s="150"/>
      <c r="AZ1136" s="150"/>
      <c r="BA1136" s="150"/>
      <c r="BB1136" s="131"/>
      <c r="BC1136" s="132"/>
      <c r="BD1136" s="131"/>
      <c r="BE1136" s="153"/>
      <c r="BF1136" s="154"/>
      <c r="BG1136" s="155"/>
      <c r="BH1136" s="155"/>
      <c r="BI1136" s="156"/>
      <c r="BJ1136" s="156"/>
      <c r="BK1136" s="133"/>
      <c r="BM1136" s="134">
        <v>544</v>
      </c>
      <c r="BN1136" s="157">
        <f t="shared" si="235"/>
        <v>3.4752000000000338</v>
      </c>
      <c r="BO1136" s="158">
        <f t="shared" si="236"/>
        <v>0.83784524967683516</v>
      </c>
      <c r="BP1136" s="159">
        <f t="shared" si="237"/>
        <v>6.7471832596222026E-4</v>
      </c>
      <c r="BQ1136" s="160" t="str">
        <f t="shared" si="238"/>
        <v/>
      </c>
      <c r="BR1136" s="160" t="str">
        <f t="shared" si="234"/>
        <v/>
      </c>
    </row>
    <row r="1137" spans="11:70" ht="20.100000000000001" customHeight="1" x14ac:dyDescent="0.25">
      <c r="K1137" s="134">
        <v>568</v>
      </c>
      <c r="L1137" s="130">
        <f t="shared" si="216"/>
        <v>-163.88842625535747</v>
      </c>
      <c r="M1137" s="149">
        <f t="shared" si="217"/>
        <v>9.4516434890387104E-4</v>
      </c>
      <c r="N1137" s="149">
        <f t="shared" si="218"/>
        <v>4.199411218882125E-2</v>
      </c>
      <c r="O1137" s="130">
        <f t="shared" si="219"/>
        <v>9.4516434890387104E-4</v>
      </c>
      <c r="P1137" s="130" t="str">
        <f t="shared" si="220"/>
        <v/>
      </c>
      <c r="Q1137" s="130" t="str">
        <f t="shared" si="221"/>
        <v/>
      </c>
      <c r="R1137" s="130">
        <f t="shared" si="222"/>
        <v>3.3567273935273521E-11</v>
      </c>
      <c r="S1137" s="130" t="str">
        <f t="shared" si="223"/>
        <v/>
      </c>
      <c r="T1137" s="130" t="str">
        <f t="shared" si="224"/>
        <v/>
      </c>
      <c r="X1137" s="134"/>
      <c r="Z1137" s="149"/>
      <c r="AA1137" s="149"/>
      <c r="AE1137" s="151"/>
      <c r="AF1137" s="150"/>
      <c r="AK1137" s="134">
        <v>568</v>
      </c>
      <c r="AL1137" s="130">
        <f t="shared" si="225"/>
        <v>-1.7279999999999998</v>
      </c>
      <c r="AM1137" s="149">
        <f t="shared" si="226"/>
        <v>8.9642070425072398E-2</v>
      </c>
      <c r="AN1137" s="149">
        <f t="shared" si="227"/>
        <v>4.1994112188821313E-2</v>
      </c>
      <c r="AO1137" s="130">
        <f t="shared" si="232"/>
        <v>8.9642070425072398E-2</v>
      </c>
      <c r="AP1137" s="130" t="str">
        <f t="shared" si="233"/>
        <v/>
      </c>
      <c r="AQ1137" s="130" t="str">
        <f t="shared" si="228"/>
        <v/>
      </c>
      <c r="AR1137" s="150">
        <f t="shared" si="229"/>
        <v>0</v>
      </c>
      <c r="AS1137" s="150" t="str">
        <f t="shared" si="230"/>
        <v/>
      </c>
      <c r="AT1137" s="150" t="str">
        <f t="shared" si="231"/>
        <v/>
      </c>
      <c r="AU1137" s="150"/>
      <c r="AV1137" s="150"/>
      <c r="AW1137" s="150"/>
      <c r="AX1137" s="150"/>
      <c r="AY1137" s="150"/>
      <c r="AZ1137" s="150"/>
      <c r="BA1137" s="150"/>
      <c r="BB1137" s="131"/>
      <c r="BC1137" s="132"/>
      <c r="BD1137" s="131"/>
      <c r="BE1137" s="153"/>
      <c r="BF1137" s="154"/>
      <c r="BG1137" s="155"/>
      <c r="BH1137" s="155"/>
      <c r="BI1137" s="156"/>
      <c r="BJ1137" s="156"/>
      <c r="BK1137" s="133"/>
      <c r="BM1137" s="134">
        <v>545</v>
      </c>
      <c r="BN1137" s="157">
        <f t="shared" si="235"/>
        <v>3.481600000000034</v>
      </c>
      <c r="BO1137" s="158">
        <f t="shared" si="236"/>
        <v>0.83717053135087294</v>
      </c>
      <c r="BP1137" s="159">
        <f t="shared" si="237"/>
        <v>6.7566061337342997E-4</v>
      </c>
      <c r="BQ1137" s="160" t="str">
        <f t="shared" si="238"/>
        <v/>
      </c>
      <c r="BR1137" s="160" t="str">
        <f t="shared" si="234"/>
        <v/>
      </c>
    </row>
    <row r="1138" spans="11:70" ht="20.100000000000001" customHeight="1" x14ac:dyDescent="0.25">
      <c r="K1138" s="134">
        <v>569</v>
      </c>
      <c r="L1138" s="130">
        <f t="shared" si="216"/>
        <v>-163.50905489828489</v>
      </c>
      <c r="M1138" s="149">
        <f t="shared" si="217"/>
        <v>9.5171234122894122E-4</v>
      </c>
      <c r="N1138" s="149">
        <f t="shared" si="218"/>
        <v>4.2353921581437685E-2</v>
      </c>
      <c r="O1138" s="130">
        <f t="shared" si="219"/>
        <v>9.5171234122894122E-4</v>
      </c>
      <c r="P1138" s="130" t="str">
        <f t="shared" si="220"/>
        <v/>
      </c>
      <c r="Q1138" s="130" t="str">
        <f t="shared" si="221"/>
        <v/>
      </c>
      <c r="R1138" s="130">
        <f t="shared" si="222"/>
        <v>3.4397045555380074E-11</v>
      </c>
      <c r="S1138" s="130" t="str">
        <f t="shared" si="223"/>
        <v/>
      </c>
      <c r="T1138" s="130" t="str">
        <f t="shared" si="224"/>
        <v/>
      </c>
      <c r="X1138" s="134"/>
      <c r="Z1138" s="149"/>
      <c r="AA1138" s="149"/>
      <c r="AE1138" s="151"/>
      <c r="AF1138" s="150"/>
      <c r="AK1138" s="134">
        <v>569</v>
      </c>
      <c r="AL1138" s="130">
        <f t="shared" si="225"/>
        <v>-1.7239999999999998</v>
      </c>
      <c r="AM1138" s="149">
        <f t="shared" si="226"/>
        <v>9.0263100608688085E-2</v>
      </c>
      <c r="AN1138" s="149">
        <f t="shared" si="227"/>
        <v>4.2353921581437699E-2</v>
      </c>
      <c r="AO1138" s="130">
        <f t="shared" si="232"/>
        <v>9.0263100608688085E-2</v>
      </c>
      <c r="AP1138" s="130" t="str">
        <f t="shared" si="233"/>
        <v/>
      </c>
      <c r="AQ1138" s="130" t="str">
        <f t="shared" si="228"/>
        <v/>
      </c>
      <c r="AR1138" s="150">
        <f t="shared" si="229"/>
        <v>0</v>
      </c>
      <c r="AS1138" s="150" t="str">
        <f t="shared" si="230"/>
        <v/>
      </c>
      <c r="AT1138" s="150" t="str">
        <f t="shared" si="231"/>
        <v/>
      </c>
      <c r="AU1138" s="150"/>
      <c r="AV1138" s="150"/>
      <c r="AW1138" s="150"/>
      <c r="AX1138" s="150"/>
      <c r="AY1138" s="150"/>
      <c r="AZ1138" s="150"/>
      <c r="BA1138" s="150"/>
      <c r="BB1138" s="131"/>
      <c r="BC1138" s="132"/>
      <c r="BD1138" s="131"/>
      <c r="BE1138" s="153"/>
      <c r="BF1138" s="154"/>
      <c r="BG1138" s="155"/>
      <c r="BH1138" s="155"/>
      <c r="BI1138" s="156"/>
      <c r="BJ1138" s="156"/>
      <c r="BK1138" s="133"/>
      <c r="BM1138" s="134">
        <v>546</v>
      </c>
      <c r="BN1138" s="157">
        <f t="shared" si="235"/>
        <v>3.4880000000000342</v>
      </c>
      <c r="BO1138" s="158">
        <f t="shared" si="236"/>
        <v>0.83649487073749951</v>
      </c>
      <c r="BP1138" s="159">
        <f t="shared" si="237"/>
        <v>6.7659851146018024E-4</v>
      </c>
      <c r="BQ1138" s="160" t="str">
        <f t="shared" si="238"/>
        <v/>
      </c>
      <c r="BR1138" s="160" t="str">
        <f t="shared" si="234"/>
        <v/>
      </c>
    </row>
    <row r="1139" spans="11:70" ht="20.100000000000001" customHeight="1" x14ac:dyDescent="0.25">
      <c r="K1139" s="134">
        <v>570</v>
      </c>
      <c r="L1139" s="130">
        <f t="shared" si="216"/>
        <v>-163.1296835412123</v>
      </c>
      <c r="M1139" s="149">
        <f t="shared" si="217"/>
        <v>9.5829036454002034E-4</v>
      </c>
      <c r="N1139" s="149">
        <f t="shared" si="218"/>
        <v>4.2716220791328911E-2</v>
      </c>
      <c r="O1139" s="130">
        <f t="shared" si="219"/>
        <v>9.5829036454002034E-4</v>
      </c>
      <c r="P1139" s="130" t="str">
        <f t="shared" si="220"/>
        <v/>
      </c>
      <c r="Q1139" s="130" t="str">
        <f t="shared" si="221"/>
        <v/>
      </c>
      <c r="R1139" s="130">
        <f t="shared" si="222"/>
        <v>3.5246764895589691E-11</v>
      </c>
      <c r="S1139" s="130" t="str">
        <f t="shared" si="223"/>
        <v/>
      </c>
      <c r="T1139" s="130" t="str">
        <f t="shared" si="224"/>
        <v/>
      </c>
      <c r="X1139" s="134"/>
      <c r="Z1139" s="149"/>
      <c r="AA1139" s="149"/>
      <c r="AE1139" s="151"/>
      <c r="AF1139" s="150"/>
      <c r="AK1139" s="134">
        <v>570</v>
      </c>
      <c r="AL1139" s="130">
        <f t="shared" si="225"/>
        <v>-1.7199999999999998</v>
      </c>
      <c r="AM1139" s="149">
        <f t="shared" si="226"/>
        <v>9.0886979016282898E-2</v>
      </c>
      <c r="AN1139" s="149">
        <f t="shared" si="227"/>
        <v>4.2716220791328946E-2</v>
      </c>
      <c r="AO1139" s="130">
        <f t="shared" si="232"/>
        <v>9.0886979016282898E-2</v>
      </c>
      <c r="AP1139" s="130" t="str">
        <f t="shared" si="233"/>
        <v/>
      </c>
      <c r="AQ1139" s="130" t="str">
        <f t="shared" si="228"/>
        <v/>
      </c>
      <c r="AR1139" s="150">
        <f t="shared" si="229"/>
        <v>0</v>
      </c>
      <c r="AS1139" s="150" t="str">
        <f t="shared" si="230"/>
        <v/>
      </c>
      <c r="AT1139" s="150" t="str">
        <f t="shared" si="231"/>
        <v/>
      </c>
      <c r="AU1139" s="150"/>
      <c r="AV1139" s="150"/>
      <c r="AW1139" s="150"/>
      <c r="AX1139" s="150"/>
      <c r="AY1139" s="150"/>
      <c r="AZ1139" s="150"/>
      <c r="BA1139" s="150"/>
      <c r="BB1139" s="131"/>
      <c r="BC1139" s="132"/>
      <c r="BD1139" s="131"/>
      <c r="BE1139" s="153"/>
      <c r="BF1139" s="154"/>
      <c r="BG1139" s="155"/>
      <c r="BH1139" s="155"/>
      <c r="BI1139" s="156"/>
      <c r="BJ1139" s="156"/>
      <c r="BK1139" s="133"/>
      <c r="BM1139" s="134">
        <v>547</v>
      </c>
      <c r="BN1139" s="157">
        <f t="shared" si="235"/>
        <v>3.4944000000000344</v>
      </c>
      <c r="BO1139" s="158">
        <f t="shared" si="236"/>
        <v>0.83581827222603933</v>
      </c>
      <c r="BP1139" s="159">
        <f t="shared" si="237"/>
        <v>6.7753201922771122E-4</v>
      </c>
      <c r="BQ1139" s="160" t="str">
        <f t="shared" si="238"/>
        <v/>
      </c>
      <c r="BR1139" s="160" t="str">
        <f t="shared" si="234"/>
        <v/>
      </c>
    </row>
    <row r="1140" spans="11:70" ht="20.100000000000001" customHeight="1" x14ac:dyDescent="0.25">
      <c r="K1140" s="134">
        <v>571</v>
      </c>
      <c r="L1140" s="130">
        <f t="shared" si="216"/>
        <v>-162.75031218413972</v>
      </c>
      <c r="M1140" s="149">
        <f t="shared" si="217"/>
        <v>9.6489841518207237E-4</v>
      </c>
      <c r="N1140" s="149">
        <f t="shared" si="218"/>
        <v>4.3081021210743912E-2</v>
      </c>
      <c r="O1140" s="130">
        <f t="shared" si="219"/>
        <v>9.6489841518207237E-4</v>
      </c>
      <c r="P1140" s="130" t="str">
        <f t="shared" si="220"/>
        <v/>
      </c>
      <c r="Q1140" s="130" t="str">
        <f t="shared" si="221"/>
        <v/>
      </c>
      <c r="R1140" s="130">
        <f t="shared" si="222"/>
        <v>3.6116897203071334E-11</v>
      </c>
      <c r="S1140" s="130" t="str">
        <f t="shared" si="223"/>
        <v/>
      </c>
      <c r="T1140" s="130" t="str">
        <f t="shared" si="224"/>
        <v/>
      </c>
      <c r="X1140" s="134"/>
      <c r="Z1140" s="149"/>
      <c r="AA1140" s="149"/>
      <c r="AE1140" s="151"/>
      <c r="AF1140" s="150"/>
      <c r="AK1140" s="134">
        <v>571</v>
      </c>
      <c r="AL1140" s="130">
        <f t="shared" si="225"/>
        <v>-1.7159999999999997</v>
      </c>
      <c r="AM1140" s="149">
        <f t="shared" si="226"/>
        <v>9.1513705301202827E-2</v>
      </c>
      <c r="AN1140" s="149">
        <f t="shared" si="227"/>
        <v>4.3081021210743968E-2</v>
      </c>
      <c r="AO1140" s="130">
        <f t="shared" si="232"/>
        <v>9.1513705301202827E-2</v>
      </c>
      <c r="AP1140" s="130" t="str">
        <f t="shared" si="233"/>
        <v/>
      </c>
      <c r="AQ1140" s="130" t="str">
        <f t="shared" si="228"/>
        <v/>
      </c>
      <c r="AR1140" s="150">
        <f t="shared" si="229"/>
        <v>0</v>
      </c>
      <c r="AS1140" s="150" t="str">
        <f t="shared" si="230"/>
        <v/>
      </c>
      <c r="AT1140" s="150" t="str">
        <f t="shared" si="231"/>
        <v/>
      </c>
      <c r="AU1140" s="150"/>
      <c r="AV1140" s="150"/>
      <c r="AW1140" s="150"/>
      <c r="AX1140" s="150"/>
      <c r="AY1140" s="150"/>
      <c r="AZ1140" s="150"/>
      <c r="BA1140" s="150"/>
      <c r="BB1140" s="131"/>
      <c r="BC1140" s="132"/>
      <c r="BD1140" s="131"/>
      <c r="BE1140" s="153"/>
      <c r="BF1140" s="154"/>
      <c r="BG1140" s="155"/>
      <c r="BH1140" s="155"/>
      <c r="BI1140" s="156"/>
      <c r="BJ1140" s="156"/>
      <c r="BK1140" s="133"/>
      <c r="BM1140" s="134">
        <v>548</v>
      </c>
      <c r="BN1140" s="157">
        <f t="shared" si="235"/>
        <v>3.5008000000000346</v>
      </c>
      <c r="BO1140" s="158">
        <f t="shared" si="236"/>
        <v>0.83514074020681162</v>
      </c>
      <c r="BP1140" s="159">
        <f t="shared" si="237"/>
        <v>6.7846113576397471E-4</v>
      </c>
      <c r="BQ1140" s="160" t="str">
        <f t="shared" si="238"/>
        <v/>
      </c>
      <c r="BR1140" s="160" t="str">
        <f t="shared" si="234"/>
        <v/>
      </c>
    </row>
    <row r="1141" spans="11:70" ht="20.100000000000001" customHeight="1" x14ac:dyDescent="0.25">
      <c r="K1141" s="134">
        <v>572</v>
      </c>
      <c r="L1141" s="130">
        <f t="shared" si="216"/>
        <v>-162.37094082706713</v>
      </c>
      <c r="M1141" s="149">
        <f t="shared" si="217"/>
        <v>9.7153648802856044E-4</v>
      </c>
      <c r="N1141" s="149">
        <f t="shared" si="218"/>
        <v>4.344833423026627E-2</v>
      </c>
      <c r="O1141" s="130">
        <f t="shared" si="219"/>
        <v>9.7153648802856044E-4</v>
      </c>
      <c r="P1141" s="130" t="str">
        <f t="shared" si="220"/>
        <v/>
      </c>
      <c r="Q1141" s="130" t="str">
        <f t="shared" si="221"/>
        <v/>
      </c>
      <c r="R1141" s="130">
        <f t="shared" si="222"/>
        <v>3.7007918222395298E-11</v>
      </c>
      <c r="S1141" s="130" t="str">
        <f t="shared" si="223"/>
        <v/>
      </c>
      <c r="T1141" s="130" t="str">
        <f t="shared" si="224"/>
        <v/>
      </c>
      <c r="X1141" s="134"/>
      <c r="Z1141" s="149"/>
      <c r="AA1141" s="149"/>
      <c r="AE1141" s="151"/>
      <c r="AF1141" s="150"/>
      <c r="AK1141" s="134">
        <v>572</v>
      </c>
      <c r="AL1141" s="130">
        <f t="shared" si="225"/>
        <v>-1.7119999999999997</v>
      </c>
      <c r="AM1141" s="149">
        <f t="shared" si="226"/>
        <v>9.2143278977232526E-2</v>
      </c>
      <c r="AN1141" s="149">
        <f t="shared" si="227"/>
        <v>4.344833423026629E-2</v>
      </c>
      <c r="AO1141" s="130">
        <f t="shared" si="232"/>
        <v>9.2143278977232526E-2</v>
      </c>
      <c r="AP1141" s="130" t="str">
        <f t="shared" si="233"/>
        <v/>
      </c>
      <c r="AQ1141" s="130" t="str">
        <f t="shared" si="228"/>
        <v/>
      </c>
      <c r="AR1141" s="150">
        <f t="shared" si="229"/>
        <v>0</v>
      </c>
      <c r="AS1141" s="150" t="str">
        <f t="shared" si="230"/>
        <v/>
      </c>
      <c r="AT1141" s="150" t="str">
        <f t="shared" si="231"/>
        <v/>
      </c>
      <c r="AU1141" s="150"/>
      <c r="AV1141" s="150"/>
      <c r="AW1141" s="150"/>
      <c r="AX1141" s="150"/>
      <c r="AY1141" s="150"/>
      <c r="AZ1141" s="150"/>
      <c r="BA1141" s="150"/>
      <c r="BB1141" s="131"/>
      <c r="BC1141" s="132"/>
      <c r="BD1141" s="131"/>
      <c r="BE1141" s="153"/>
      <c r="BF1141" s="154"/>
      <c r="BG1141" s="155"/>
      <c r="BH1141" s="155"/>
      <c r="BI1141" s="156"/>
      <c r="BJ1141" s="156"/>
      <c r="BK1141" s="133"/>
      <c r="BM1141" s="134">
        <v>549</v>
      </c>
      <c r="BN1141" s="157">
        <f t="shared" si="235"/>
        <v>3.5072000000000347</v>
      </c>
      <c r="BO1141" s="158">
        <f t="shared" si="236"/>
        <v>0.83446227907104764</v>
      </c>
      <c r="BP1141" s="159">
        <f t="shared" si="237"/>
        <v>6.7938586023652547E-4</v>
      </c>
      <c r="BQ1141" s="160" t="str">
        <f t="shared" si="238"/>
        <v/>
      </c>
      <c r="BR1141" s="160" t="str">
        <f t="shared" si="234"/>
        <v/>
      </c>
    </row>
    <row r="1142" spans="11:70" ht="20.100000000000001" customHeight="1" x14ac:dyDescent="0.25">
      <c r="K1142" s="134">
        <v>573</v>
      </c>
      <c r="L1142" s="130">
        <f t="shared" si="216"/>
        <v>-161.99156946999454</v>
      </c>
      <c r="M1142" s="149">
        <f t="shared" si="217"/>
        <v>9.7820457647162812E-4</v>
      </c>
      <c r="N1142" s="149">
        <f t="shared" si="218"/>
        <v>4.3818171238253927E-2</v>
      </c>
      <c r="O1142" s="130">
        <f t="shared" si="219"/>
        <v>9.7820457647162812E-4</v>
      </c>
      <c r="P1142" s="130" t="str">
        <f t="shared" si="220"/>
        <v/>
      </c>
      <c r="Q1142" s="130" t="str">
        <f t="shared" si="221"/>
        <v/>
      </c>
      <c r="R1142" s="130">
        <f t="shared" si="222"/>
        <v>3.7920314423857877E-11</v>
      </c>
      <c r="S1142" s="130" t="str">
        <f t="shared" si="223"/>
        <v/>
      </c>
      <c r="T1142" s="130" t="str">
        <f t="shared" si="224"/>
        <v/>
      </c>
      <c r="X1142" s="134"/>
      <c r="Z1142" s="149"/>
      <c r="AA1142" s="149"/>
      <c r="AE1142" s="151"/>
      <c r="AF1142" s="150"/>
      <c r="AK1142" s="134">
        <v>573</v>
      </c>
      <c r="AL1142" s="130">
        <f t="shared" si="225"/>
        <v>-1.7079999999999997</v>
      </c>
      <c r="AM1142" s="149">
        <f t="shared" si="226"/>
        <v>9.2775699417664198E-2</v>
      </c>
      <c r="AN1142" s="149">
        <f t="shared" si="227"/>
        <v>4.3818171238253989E-2</v>
      </c>
      <c r="AO1142" s="130">
        <f t="shared" si="232"/>
        <v>9.2775699417664198E-2</v>
      </c>
      <c r="AP1142" s="130" t="str">
        <f t="shared" si="233"/>
        <v/>
      </c>
      <c r="AQ1142" s="130" t="str">
        <f t="shared" si="228"/>
        <v/>
      </c>
      <c r="AR1142" s="150">
        <f t="shared" si="229"/>
        <v>0</v>
      </c>
      <c r="AS1142" s="150" t="str">
        <f t="shared" si="230"/>
        <v/>
      </c>
      <c r="AT1142" s="150" t="str">
        <f t="shared" si="231"/>
        <v/>
      </c>
      <c r="AU1142" s="150"/>
      <c r="AV1142" s="150"/>
      <c r="AW1142" s="150"/>
      <c r="AX1142" s="150"/>
      <c r="AY1142" s="150"/>
      <c r="AZ1142" s="150"/>
      <c r="BA1142" s="150"/>
      <c r="BB1142" s="131"/>
      <c r="BC1142" s="132"/>
      <c r="BD1142" s="131"/>
      <c r="BE1142" s="153"/>
      <c r="BF1142" s="154"/>
      <c r="BG1142" s="155"/>
      <c r="BH1142" s="155"/>
      <c r="BI1142" s="156"/>
      <c r="BJ1142" s="156"/>
      <c r="BK1142" s="133"/>
      <c r="BM1142" s="134">
        <v>550</v>
      </c>
      <c r="BN1142" s="157">
        <f t="shared" si="235"/>
        <v>3.5136000000000349</v>
      </c>
      <c r="BO1142" s="158">
        <f t="shared" si="236"/>
        <v>0.83378289321081112</v>
      </c>
      <c r="BP1142" s="159">
        <f t="shared" si="237"/>
        <v>6.803061918940756E-4</v>
      </c>
      <c r="BQ1142" s="160" t="str">
        <f t="shared" si="238"/>
        <v/>
      </c>
      <c r="BR1142" s="160" t="str">
        <f t="shared" si="234"/>
        <v/>
      </c>
    </row>
    <row r="1143" spans="11:70" ht="20.100000000000001" customHeight="1" x14ac:dyDescent="0.25">
      <c r="K1143" s="134">
        <v>574</v>
      </c>
      <c r="L1143" s="130">
        <f t="shared" si="216"/>
        <v>-161.61219811292196</v>
      </c>
      <c r="M1143" s="149">
        <f t="shared" si="217"/>
        <v>9.8490267241233432E-4</v>
      </c>
      <c r="N1143" s="149">
        <f t="shared" si="218"/>
        <v>4.4190543620275607E-2</v>
      </c>
      <c r="O1143" s="130">
        <f t="shared" si="219"/>
        <v>9.8490267241233432E-4</v>
      </c>
      <c r="P1143" s="130" t="str">
        <f t="shared" si="220"/>
        <v/>
      </c>
      <c r="Q1143" s="130" t="str">
        <f t="shared" si="221"/>
        <v/>
      </c>
      <c r="R1143" s="130">
        <f t="shared" si="222"/>
        <v>3.8854583236573574E-11</v>
      </c>
      <c r="S1143" s="130" t="str">
        <f t="shared" si="223"/>
        <v/>
      </c>
      <c r="T1143" s="130" t="str">
        <f t="shared" si="224"/>
        <v/>
      </c>
      <c r="X1143" s="134"/>
      <c r="Z1143" s="149"/>
      <c r="AA1143" s="149"/>
      <c r="AE1143" s="151"/>
      <c r="AF1143" s="150"/>
      <c r="AK1143" s="134">
        <v>574</v>
      </c>
      <c r="AL1143" s="130">
        <f t="shared" si="225"/>
        <v>-1.7039999999999997</v>
      </c>
      <c r="AM1143" s="149">
        <f t="shared" si="226"/>
        <v>9.3410965854371211E-2</v>
      </c>
      <c r="AN1143" s="149">
        <f t="shared" si="227"/>
        <v>4.4190543620275628E-2</v>
      </c>
      <c r="AO1143" s="130">
        <f t="shared" si="232"/>
        <v>9.3410965854371211E-2</v>
      </c>
      <c r="AP1143" s="130" t="str">
        <f t="shared" si="233"/>
        <v/>
      </c>
      <c r="AQ1143" s="130" t="str">
        <f t="shared" si="228"/>
        <v/>
      </c>
      <c r="AR1143" s="150">
        <f t="shared" si="229"/>
        <v>0</v>
      </c>
      <c r="AS1143" s="150" t="str">
        <f t="shared" si="230"/>
        <v/>
      </c>
      <c r="AT1143" s="150" t="str">
        <f t="shared" si="231"/>
        <v/>
      </c>
      <c r="AU1143" s="150"/>
      <c r="AV1143" s="150"/>
      <c r="AW1143" s="150"/>
      <c r="AX1143" s="150"/>
      <c r="AY1143" s="150"/>
      <c r="AZ1143" s="150"/>
      <c r="BA1143" s="150"/>
      <c r="BB1143" s="131"/>
      <c r="BC1143" s="132"/>
      <c r="BD1143" s="131"/>
      <c r="BE1143" s="153"/>
      <c r="BF1143" s="154"/>
      <c r="BG1143" s="155"/>
      <c r="BH1143" s="155"/>
      <c r="BI1143" s="156"/>
      <c r="BJ1143" s="156"/>
      <c r="BK1143" s="133"/>
      <c r="BM1143" s="134">
        <v>551</v>
      </c>
      <c r="BN1143" s="157">
        <f t="shared" si="235"/>
        <v>3.5200000000000351</v>
      </c>
      <c r="BO1143" s="158">
        <f t="shared" si="236"/>
        <v>0.83310258701891704</v>
      </c>
      <c r="BP1143" s="159">
        <f t="shared" si="237"/>
        <v>6.812221300647181E-4</v>
      </c>
      <c r="BQ1143" s="160" t="str">
        <f t="shared" si="238"/>
        <v/>
      </c>
      <c r="BR1143" s="160" t="str">
        <f t="shared" si="234"/>
        <v/>
      </c>
    </row>
    <row r="1144" spans="11:70" ht="20.100000000000001" customHeight="1" x14ac:dyDescent="0.25">
      <c r="K1144" s="134">
        <v>575</v>
      </c>
      <c r="L1144" s="130">
        <f t="shared" si="216"/>
        <v>-161.23282675584937</v>
      </c>
      <c r="M1144" s="149">
        <f t="shared" si="217"/>
        <v>9.9163076625093864E-4</v>
      </c>
      <c r="N1144" s="149">
        <f t="shared" si="218"/>
        <v>4.4565462758542999E-2</v>
      </c>
      <c r="O1144" s="130">
        <f t="shared" si="219"/>
        <v>9.9163076625093864E-4</v>
      </c>
      <c r="P1144" s="130" t="str">
        <f t="shared" si="220"/>
        <v/>
      </c>
      <c r="Q1144" s="130" t="str">
        <f t="shared" si="221"/>
        <v/>
      </c>
      <c r="R1144" s="130">
        <f t="shared" si="222"/>
        <v>3.9811233286426606E-11</v>
      </c>
      <c r="S1144" s="130" t="str">
        <f t="shared" si="223"/>
        <v/>
      </c>
      <c r="T1144" s="130" t="str">
        <f t="shared" si="224"/>
        <v/>
      </c>
      <c r="X1144" s="134"/>
      <c r="Z1144" s="149"/>
      <c r="AA1144" s="149"/>
      <c r="AE1144" s="151"/>
      <c r="AF1144" s="150"/>
      <c r="AK1144" s="134">
        <v>575</v>
      </c>
      <c r="AL1144" s="130">
        <f t="shared" si="225"/>
        <v>-1.6999999999999997</v>
      </c>
      <c r="AM1144" s="149">
        <f t="shared" si="226"/>
        <v>9.4049077376886975E-2</v>
      </c>
      <c r="AN1144" s="149">
        <f t="shared" si="227"/>
        <v>4.4565462758543076E-2</v>
      </c>
      <c r="AO1144" s="130">
        <f t="shared" si="232"/>
        <v>9.4049077376886975E-2</v>
      </c>
      <c r="AP1144" s="130" t="str">
        <f t="shared" si="233"/>
        <v/>
      </c>
      <c r="AQ1144" s="130" t="str">
        <f t="shared" si="228"/>
        <v/>
      </c>
      <c r="AR1144" s="150">
        <f t="shared" si="229"/>
        <v>0</v>
      </c>
      <c r="AS1144" s="150" t="str">
        <f t="shared" si="230"/>
        <v/>
      </c>
      <c r="AT1144" s="150" t="str">
        <f t="shared" si="231"/>
        <v/>
      </c>
      <c r="AU1144" s="150"/>
      <c r="AV1144" s="150"/>
      <c r="AW1144" s="150"/>
      <c r="AX1144" s="150"/>
      <c r="AY1144" s="150"/>
      <c r="AZ1144" s="150"/>
      <c r="BA1144" s="150"/>
      <c r="BB1144" s="131"/>
      <c r="BC1144" s="132"/>
      <c r="BD1144" s="131"/>
      <c r="BE1144" s="153"/>
      <c r="BF1144" s="154"/>
      <c r="BG1144" s="155"/>
      <c r="BH1144" s="155"/>
      <c r="BI1144" s="156"/>
      <c r="BJ1144" s="156"/>
      <c r="BK1144" s="133"/>
      <c r="BM1144" s="134">
        <v>552</v>
      </c>
      <c r="BN1144" s="157">
        <f t="shared" si="235"/>
        <v>3.5264000000000353</v>
      </c>
      <c r="BO1144" s="158">
        <f t="shared" si="236"/>
        <v>0.83242136488885232</v>
      </c>
      <c r="BP1144" s="159">
        <f t="shared" si="237"/>
        <v>6.8213367415603798E-4</v>
      </c>
      <c r="BQ1144" s="160" t="str">
        <f t="shared" si="238"/>
        <v/>
      </c>
      <c r="BR1144" s="160" t="str">
        <f t="shared" si="234"/>
        <v/>
      </c>
    </row>
    <row r="1145" spans="11:70" ht="20.100000000000001" customHeight="1" x14ac:dyDescent="0.25">
      <c r="K1145" s="134">
        <v>576</v>
      </c>
      <c r="L1145" s="130">
        <f t="shared" ref="L1145:L1208" si="239">L$563+(K1145*L$566)</f>
        <v>-160.85345539877679</v>
      </c>
      <c r="M1145" s="149">
        <f t="shared" ref="M1145:M1208" si="240">_xlfn.NORM.DIST(L1145,L$560,L$561,0)</f>
        <v>9.9838884687724174E-4</v>
      </c>
      <c r="N1145" s="149">
        <f t="shared" ref="N1145:N1208" si="241">_xlfn.NORM.DIST(L1145,L$560,L$561,1)</f>
        <v>4.4942940031339883E-2</v>
      </c>
      <c r="O1145" s="130">
        <f t="shared" ref="O1145:O1208" si="242">IF(OR(N1145&lt;P$565,N1145&gt;P$566),M1145,"")</f>
        <v>9.9838884687724174E-4</v>
      </c>
      <c r="P1145" s="130" t="str">
        <f t="shared" ref="P1145:P1208" si="243">IF(AND(N1145&gt;P$565,N1145&lt;P$566),M1145,"")</f>
        <v/>
      </c>
      <c r="Q1145" s="130" t="str">
        <f t="shared" ref="Q1145:Q1208" si="244">IF(M1145=MAX(M$569:M$2569),M1145,"")</f>
        <v/>
      </c>
      <c r="R1145" s="130">
        <f t="shared" ref="R1145:R1208" si="245">_xlfn.NORM.DIST(L1145,P$561,P$562,0)</f>
        <v>4.0790784638980547E-11</v>
      </c>
      <c r="S1145" s="130" t="str">
        <f t="shared" ref="S1145:S1208" si="246">IF(R1145=MAX(R$569:R$2569),M1145,"")</f>
        <v/>
      </c>
      <c r="T1145" s="130" t="str">
        <f t="shared" ref="T1145:T1208" si="247">IF(S1145=MIN(S$569:S$2569),S1145,"")</f>
        <v/>
      </c>
      <c r="X1145" s="134"/>
      <c r="Z1145" s="149"/>
      <c r="AA1145" s="149"/>
      <c r="AE1145" s="151"/>
      <c r="AF1145" s="150"/>
      <c r="AK1145" s="134">
        <v>576</v>
      </c>
      <c r="AL1145" s="130">
        <f t="shared" ref="AL1145:AL1208" si="248">AL$563+(AK1145*AL$566)</f>
        <v>-1.6959999999999997</v>
      </c>
      <c r="AM1145" s="149">
        <f t="shared" ref="AM1145:AM1208" si="249">_xlfn.NORM.DIST(AL1145,AL$560,AL$561,0)</f>
        <v>9.4690032931488616E-2</v>
      </c>
      <c r="AN1145" s="149">
        <f t="shared" ref="AN1145:AN1208" si="250">_xlfn.NORM.DIST(AL1145,AL$560,AL$561,1)</f>
        <v>4.4942940031339911E-2</v>
      </c>
      <c r="AO1145" s="130">
        <f t="shared" si="232"/>
        <v>9.4690032931488616E-2</v>
      </c>
      <c r="AP1145" s="130" t="str">
        <f t="shared" si="233"/>
        <v/>
      </c>
      <c r="AQ1145" s="130" t="str">
        <f t="shared" ref="AQ1145:AQ1208" si="251">IF(AM1145=MAX(AM$569:AM$2569),AM1145,"")</f>
        <v/>
      </c>
      <c r="AR1145" s="150">
        <f t="shared" ref="AR1145:AR1208" si="252">_xlfn.NORM.DIST(AK1145,AP$561,AP$562,0)</f>
        <v>0</v>
      </c>
      <c r="AS1145" s="150" t="str">
        <f t="shared" ref="AS1145:AS1208" si="253">IF(AR1145=MAX(AR$569:AR$2569),AM1145,"")</f>
        <v/>
      </c>
      <c r="AT1145" s="150" t="str">
        <f t="shared" ref="AT1145:AT1208" si="254">IF(AS1145=MIN(AS$569:AS$2569),AS1145,"")</f>
        <v/>
      </c>
      <c r="AU1145" s="150"/>
      <c r="AV1145" s="150"/>
      <c r="AW1145" s="150"/>
      <c r="AX1145" s="150"/>
      <c r="AY1145" s="150"/>
      <c r="AZ1145" s="150"/>
      <c r="BA1145" s="150"/>
      <c r="BB1145" s="131"/>
      <c r="BC1145" s="132"/>
      <c r="BD1145" s="131"/>
      <c r="BE1145" s="153"/>
      <c r="BF1145" s="154"/>
      <c r="BG1145" s="155"/>
      <c r="BH1145" s="155"/>
      <c r="BI1145" s="156"/>
      <c r="BJ1145" s="156"/>
      <c r="BK1145" s="133"/>
      <c r="BM1145" s="134">
        <v>553</v>
      </c>
      <c r="BN1145" s="157">
        <f t="shared" si="235"/>
        <v>3.5328000000000355</v>
      </c>
      <c r="BO1145" s="158">
        <f t="shared" si="236"/>
        <v>0.83173923121469628</v>
      </c>
      <c r="BP1145" s="159">
        <f t="shared" si="237"/>
        <v>6.8304082365455709E-4</v>
      </c>
      <c r="BQ1145" s="160" t="str">
        <f t="shared" si="238"/>
        <v/>
      </c>
      <c r="BR1145" s="160" t="str">
        <f t="shared" si="234"/>
        <v/>
      </c>
    </row>
    <row r="1146" spans="11:70" ht="20.100000000000001" customHeight="1" x14ac:dyDescent="0.25">
      <c r="K1146" s="134">
        <v>577</v>
      </c>
      <c r="L1146" s="130">
        <f t="shared" si="239"/>
        <v>-160.4740840417042</v>
      </c>
      <c r="M1146" s="149">
        <f t="shared" si="240"/>
        <v>1.0051769016609807E-3</v>
      </c>
      <c r="N1146" s="149">
        <f t="shared" si="241"/>
        <v>4.532298681244696E-2</v>
      </c>
      <c r="O1146" s="130">
        <f t="shared" si="242"/>
        <v>1.0051769016609807E-3</v>
      </c>
      <c r="P1146" s="130" t="str">
        <f t="shared" si="243"/>
        <v/>
      </c>
      <c r="Q1146" s="130" t="str">
        <f t="shared" si="244"/>
        <v/>
      </c>
      <c r="R1146" s="130">
        <f t="shared" si="245"/>
        <v>4.1793769047445448E-11</v>
      </c>
      <c r="S1146" s="130" t="str">
        <f t="shared" si="246"/>
        <v/>
      </c>
      <c r="T1146" s="130" t="str">
        <f t="shared" si="247"/>
        <v/>
      </c>
      <c r="X1146" s="134"/>
      <c r="Z1146" s="149"/>
      <c r="AA1146" s="149"/>
      <c r="AE1146" s="151"/>
      <c r="AF1146" s="150"/>
      <c r="AK1146" s="134">
        <v>577</v>
      </c>
      <c r="AL1146" s="130">
        <f t="shared" si="248"/>
        <v>-1.6920000000000002</v>
      </c>
      <c r="AM1146" s="149">
        <f t="shared" si="249"/>
        <v>9.5333831320286069E-2</v>
      </c>
      <c r="AN1146" s="149">
        <f t="shared" si="250"/>
        <v>4.532298681244696E-2</v>
      </c>
      <c r="AO1146" s="130">
        <f t="shared" ref="AO1146:AO1209" si="255">IF(OR(AN1146&lt;AP$565,AN1146&gt;AP$566),AM1146,"")</f>
        <v>9.5333831320286069E-2</v>
      </c>
      <c r="AP1146" s="130" t="str">
        <f t="shared" ref="AP1146:AP1209" si="256">IF(AND(AN1146&gt;AP$565,AN1146&lt;AP$566),AM1146,"")</f>
        <v/>
      </c>
      <c r="AQ1146" s="130" t="str">
        <f t="shared" si="251"/>
        <v/>
      </c>
      <c r="AR1146" s="150">
        <f t="shared" si="252"/>
        <v>0</v>
      </c>
      <c r="AS1146" s="150" t="str">
        <f t="shared" si="253"/>
        <v/>
      </c>
      <c r="AT1146" s="150" t="str">
        <f t="shared" si="254"/>
        <v/>
      </c>
      <c r="AU1146" s="150"/>
      <c r="AV1146" s="150"/>
      <c r="AW1146" s="150"/>
      <c r="AX1146" s="150"/>
      <c r="AY1146" s="150"/>
      <c r="AZ1146" s="150"/>
      <c r="BA1146" s="150"/>
      <c r="BB1146" s="131"/>
      <c r="BC1146" s="132"/>
      <c r="BD1146" s="131"/>
      <c r="BE1146" s="153"/>
      <c r="BF1146" s="154"/>
      <c r="BG1146" s="155"/>
      <c r="BH1146" s="155"/>
      <c r="BI1146" s="156"/>
      <c r="BJ1146" s="156"/>
      <c r="BK1146" s="133"/>
      <c r="BM1146" s="134">
        <v>554</v>
      </c>
      <c r="BN1146" s="157">
        <f t="shared" si="235"/>
        <v>3.5392000000000357</v>
      </c>
      <c r="BO1146" s="158">
        <f t="shared" si="236"/>
        <v>0.83105619039104173</v>
      </c>
      <c r="BP1146" s="159">
        <f t="shared" si="237"/>
        <v>6.8394357812484596E-4</v>
      </c>
      <c r="BQ1146" s="160" t="str">
        <f t="shared" si="238"/>
        <v/>
      </c>
      <c r="BR1146" s="160" t="str">
        <f t="shared" si="234"/>
        <v/>
      </c>
    </row>
    <row r="1147" spans="11:70" ht="20.100000000000001" customHeight="1" x14ac:dyDescent="0.25">
      <c r="K1147" s="134">
        <v>578</v>
      </c>
      <c r="L1147" s="130">
        <f t="shared" si="239"/>
        <v>-160.09471268463162</v>
      </c>
      <c r="M1147" s="149">
        <f t="shared" si="240"/>
        <v>1.0119949164422797E-3</v>
      </c>
      <c r="N1147" s="149">
        <f t="shared" si="241"/>
        <v>4.5705614470563601E-2</v>
      </c>
      <c r="O1147" s="130">
        <f t="shared" si="242"/>
        <v>1.0119949164422797E-3</v>
      </c>
      <c r="P1147" s="130" t="str">
        <f t="shared" si="243"/>
        <v/>
      </c>
      <c r="Q1147" s="130" t="str">
        <f t="shared" si="244"/>
        <v/>
      </c>
      <c r="R1147" s="130">
        <f t="shared" si="245"/>
        <v>4.2820730205799902E-11</v>
      </c>
      <c r="S1147" s="130" t="str">
        <f t="shared" si="246"/>
        <v/>
      </c>
      <c r="T1147" s="130" t="str">
        <f t="shared" si="247"/>
        <v/>
      </c>
      <c r="X1147" s="134"/>
      <c r="Z1147" s="149"/>
      <c r="AA1147" s="149"/>
      <c r="AE1147" s="151"/>
      <c r="AF1147" s="150"/>
      <c r="AK1147" s="134">
        <v>578</v>
      </c>
      <c r="AL1147" s="130">
        <f t="shared" si="248"/>
        <v>-1.6880000000000002</v>
      </c>
      <c r="AM1147" s="149">
        <f t="shared" si="249"/>
        <v>9.5980471200316692E-2</v>
      </c>
      <c r="AN1147" s="149">
        <f t="shared" si="250"/>
        <v>4.5705614470563628E-2</v>
      </c>
      <c r="AO1147" s="130">
        <f t="shared" si="255"/>
        <v>9.5980471200316692E-2</v>
      </c>
      <c r="AP1147" s="130" t="str">
        <f t="shared" si="256"/>
        <v/>
      </c>
      <c r="AQ1147" s="130" t="str">
        <f t="shared" si="251"/>
        <v/>
      </c>
      <c r="AR1147" s="150">
        <f t="shared" si="252"/>
        <v>0</v>
      </c>
      <c r="AS1147" s="150" t="str">
        <f t="shared" si="253"/>
        <v/>
      </c>
      <c r="AT1147" s="150" t="str">
        <f t="shared" si="254"/>
        <v/>
      </c>
      <c r="AU1147" s="150"/>
      <c r="AV1147" s="150"/>
      <c r="AW1147" s="150"/>
      <c r="AX1147" s="150"/>
      <c r="AY1147" s="150"/>
      <c r="AZ1147" s="150"/>
      <c r="BA1147" s="150"/>
      <c r="BB1147" s="131"/>
      <c r="BC1147" s="132"/>
      <c r="BD1147" s="131"/>
      <c r="BE1147" s="153"/>
      <c r="BF1147" s="154"/>
      <c r="BG1147" s="155"/>
      <c r="BH1147" s="155"/>
      <c r="BI1147" s="156"/>
      <c r="BJ1147" s="156"/>
      <c r="BK1147" s="133"/>
      <c r="BM1147" s="134">
        <v>555</v>
      </c>
      <c r="BN1147" s="157">
        <f t="shared" si="235"/>
        <v>3.5456000000000358</v>
      </c>
      <c r="BO1147" s="158">
        <f t="shared" si="236"/>
        <v>0.83037224681291688</v>
      </c>
      <c r="BP1147" s="159">
        <f t="shared" si="237"/>
        <v>6.8484193721030096E-4</v>
      </c>
      <c r="BQ1147" s="160" t="str">
        <f t="shared" si="238"/>
        <v/>
      </c>
      <c r="BR1147" s="160" t="str">
        <f t="shared" si="234"/>
        <v/>
      </c>
    </row>
    <row r="1148" spans="11:70" ht="20.100000000000001" customHeight="1" x14ac:dyDescent="0.25">
      <c r="K1148" s="134">
        <v>579</v>
      </c>
      <c r="L1148" s="130">
        <f t="shared" si="239"/>
        <v>-159.71534132755903</v>
      </c>
      <c r="M1148" s="149">
        <f t="shared" si="240"/>
        <v>1.018842875522162E-3</v>
      </c>
      <c r="N1148" s="149">
        <f t="shared" si="241"/>
        <v>4.6090834368725742E-2</v>
      </c>
      <c r="O1148" s="130">
        <f t="shared" si="242"/>
        <v>1.018842875522162E-3</v>
      </c>
      <c r="P1148" s="130" t="str">
        <f t="shared" si="243"/>
        <v/>
      </c>
      <c r="Q1148" s="130" t="str">
        <f t="shared" si="244"/>
        <v/>
      </c>
      <c r="R1148" s="130">
        <f t="shared" si="245"/>
        <v>4.38722240071748E-11</v>
      </c>
      <c r="S1148" s="130" t="str">
        <f t="shared" si="246"/>
        <v/>
      </c>
      <c r="T1148" s="130" t="str">
        <f t="shared" si="247"/>
        <v/>
      </c>
      <c r="X1148" s="134"/>
      <c r="Z1148" s="149"/>
      <c r="AA1148" s="149"/>
      <c r="AE1148" s="151"/>
      <c r="AF1148" s="150"/>
      <c r="AK1148" s="134">
        <v>579</v>
      </c>
      <c r="AL1148" s="130">
        <f t="shared" si="248"/>
        <v>-1.6840000000000002</v>
      </c>
      <c r="AM1148" s="149">
        <f t="shared" si="249"/>
        <v>9.6629951082644813E-2</v>
      </c>
      <c r="AN1148" s="149">
        <f t="shared" si="250"/>
        <v>4.6090834368725755E-2</v>
      </c>
      <c r="AO1148" s="130">
        <f t="shared" si="255"/>
        <v>9.6629951082644813E-2</v>
      </c>
      <c r="AP1148" s="130" t="str">
        <f t="shared" si="256"/>
        <v/>
      </c>
      <c r="AQ1148" s="130" t="str">
        <f t="shared" si="251"/>
        <v/>
      </c>
      <c r="AR1148" s="150">
        <f t="shared" si="252"/>
        <v>0</v>
      </c>
      <c r="AS1148" s="150" t="str">
        <f t="shared" si="253"/>
        <v/>
      </c>
      <c r="AT1148" s="150" t="str">
        <f t="shared" si="254"/>
        <v/>
      </c>
      <c r="AU1148" s="150"/>
      <c r="AV1148" s="150"/>
      <c r="AW1148" s="150"/>
      <c r="AX1148" s="150"/>
      <c r="AY1148" s="150"/>
      <c r="AZ1148" s="150"/>
      <c r="BA1148" s="150"/>
      <c r="BB1148" s="131"/>
      <c r="BC1148" s="132"/>
      <c r="BD1148" s="131"/>
      <c r="BE1148" s="153"/>
      <c r="BF1148" s="154"/>
      <c r="BG1148" s="155"/>
      <c r="BH1148" s="155"/>
      <c r="BI1148" s="156"/>
      <c r="BJ1148" s="156"/>
      <c r="BK1148" s="133"/>
      <c r="BM1148" s="134">
        <v>556</v>
      </c>
      <c r="BN1148" s="157">
        <f t="shared" si="235"/>
        <v>3.552000000000036</v>
      </c>
      <c r="BO1148" s="158">
        <f t="shared" si="236"/>
        <v>0.82968740487570658</v>
      </c>
      <c r="BP1148" s="159">
        <f t="shared" si="237"/>
        <v>6.8573590063047973E-4</v>
      </c>
      <c r="BQ1148" s="160" t="str">
        <f t="shared" si="238"/>
        <v/>
      </c>
      <c r="BR1148" s="160" t="str">
        <f t="shared" si="234"/>
        <v/>
      </c>
    </row>
    <row r="1149" spans="11:70" ht="20.100000000000001" customHeight="1" x14ac:dyDescent="0.25">
      <c r="K1149" s="134">
        <v>580</v>
      </c>
      <c r="L1149" s="130">
        <f t="shared" si="239"/>
        <v>-159.33596997048642</v>
      </c>
      <c r="M1149" s="149">
        <f t="shared" si="240"/>
        <v>1.0257207616531164E-3</v>
      </c>
      <c r="N1149" s="149">
        <f t="shared" si="241"/>
        <v>4.6478657863720053E-2</v>
      </c>
      <c r="O1149" s="130">
        <f t="shared" si="242"/>
        <v>1.0257207616531164E-3</v>
      </c>
      <c r="P1149" s="130" t="str">
        <f t="shared" si="243"/>
        <v/>
      </c>
      <c r="Q1149" s="130" t="str">
        <f t="shared" si="244"/>
        <v/>
      </c>
      <c r="R1149" s="130">
        <f t="shared" si="245"/>
        <v>4.4948818807596336E-11</v>
      </c>
      <c r="S1149" s="130" t="str">
        <f t="shared" si="246"/>
        <v/>
      </c>
      <c r="T1149" s="130" t="str">
        <f t="shared" si="247"/>
        <v/>
      </c>
      <c r="X1149" s="134"/>
      <c r="Z1149" s="149"/>
      <c r="AA1149" s="149"/>
      <c r="AE1149" s="151"/>
      <c r="AF1149" s="150"/>
      <c r="AK1149" s="134">
        <v>580</v>
      </c>
      <c r="AL1149" s="130">
        <f t="shared" si="248"/>
        <v>-1.6800000000000002</v>
      </c>
      <c r="AM1149" s="149">
        <f t="shared" si="249"/>
        <v>9.7282269331467469E-2</v>
      </c>
      <c r="AN1149" s="149">
        <f t="shared" si="250"/>
        <v>4.6478657863720019E-2</v>
      </c>
      <c r="AO1149" s="130">
        <f t="shared" si="255"/>
        <v>9.7282269331467469E-2</v>
      </c>
      <c r="AP1149" s="130" t="str">
        <f t="shared" si="256"/>
        <v/>
      </c>
      <c r="AQ1149" s="130" t="str">
        <f t="shared" si="251"/>
        <v/>
      </c>
      <c r="AR1149" s="150">
        <f t="shared" si="252"/>
        <v>0</v>
      </c>
      <c r="AS1149" s="150" t="str">
        <f t="shared" si="253"/>
        <v/>
      </c>
      <c r="AT1149" s="150" t="str">
        <f t="shared" si="254"/>
        <v/>
      </c>
      <c r="AU1149" s="150"/>
      <c r="AV1149" s="150"/>
      <c r="AW1149" s="150"/>
      <c r="AX1149" s="150"/>
      <c r="AY1149" s="150"/>
      <c r="AZ1149" s="150"/>
      <c r="BA1149" s="150"/>
      <c r="BB1149" s="131"/>
      <c r="BC1149" s="132"/>
      <c r="BD1149" s="131"/>
      <c r="BE1149" s="153"/>
      <c r="BF1149" s="154"/>
      <c r="BG1149" s="155"/>
      <c r="BH1149" s="155"/>
      <c r="BI1149" s="156"/>
      <c r="BJ1149" s="156"/>
      <c r="BK1149" s="133"/>
      <c r="BM1149" s="134">
        <v>557</v>
      </c>
      <c r="BN1149" s="157">
        <f t="shared" si="235"/>
        <v>3.5584000000000362</v>
      </c>
      <c r="BO1149" s="158">
        <f t="shared" si="236"/>
        <v>0.8290016689750761</v>
      </c>
      <c r="BP1149" s="159">
        <f t="shared" si="237"/>
        <v>6.866254681837658E-4</v>
      </c>
      <c r="BQ1149" s="160" t="str">
        <f t="shared" si="238"/>
        <v/>
      </c>
      <c r="BR1149" s="160" t="str">
        <f t="shared" si="234"/>
        <v/>
      </c>
    </row>
    <row r="1150" spans="11:70" ht="20.100000000000001" customHeight="1" x14ac:dyDescent="0.25">
      <c r="K1150" s="134">
        <v>581</v>
      </c>
      <c r="L1150" s="130">
        <f t="shared" si="239"/>
        <v>-158.95659861341383</v>
      </c>
      <c r="M1150" s="149">
        <f t="shared" si="240"/>
        <v>1.0326285560297247E-3</v>
      </c>
      <c r="N1150" s="149">
        <f t="shared" si="241"/>
        <v>4.6869096305494684E-2</v>
      </c>
      <c r="O1150" s="130">
        <f t="shared" si="242"/>
        <v>1.0326285560297247E-3</v>
      </c>
      <c r="P1150" s="130" t="str">
        <f t="shared" si="243"/>
        <v/>
      </c>
      <c r="Q1150" s="130" t="str">
        <f t="shared" si="244"/>
        <v/>
      </c>
      <c r="R1150" s="130">
        <f t="shared" si="245"/>
        <v>4.6051095695201953E-11</v>
      </c>
      <c r="S1150" s="130" t="str">
        <f t="shared" si="246"/>
        <v/>
      </c>
      <c r="T1150" s="130" t="str">
        <f t="shared" si="247"/>
        <v/>
      </c>
      <c r="X1150" s="134"/>
      <c r="Z1150" s="149"/>
      <c r="AA1150" s="149"/>
      <c r="AE1150" s="151"/>
      <c r="AF1150" s="150"/>
      <c r="AK1150" s="134">
        <v>581</v>
      </c>
      <c r="AL1150" s="130">
        <f t="shared" si="248"/>
        <v>-1.6760000000000002</v>
      </c>
      <c r="AM1150" s="149">
        <f t="shared" si="249"/>
        <v>9.7937424163225553E-2</v>
      </c>
      <c r="AN1150" s="149">
        <f t="shared" si="250"/>
        <v>4.6869096305494684E-2</v>
      </c>
      <c r="AO1150" s="130">
        <f t="shared" si="255"/>
        <v>9.7937424163225553E-2</v>
      </c>
      <c r="AP1150" s="130" t="str">
        <f t="shared" si="256"/>
        <v/>
      </c>
      <c r="AQ1150" s="130" t="str">
        <f t="shared" si="251"/>
        <v/>
      </c>
      <c r="AR1150" s="150">
        <f t="shared" si="252"/>
        <v>0</v>
      </c>
      <c r="AS1150" s="150" t="str">
        <f t="shared" si="253"/>
        <v/>
      </c>
      <c r="AT1150" s="150" t="str">
        <f t="shared" si="254"/>
        <v/>
      </c>
      <c r="AU1150" s="150"/>
      <c r="AV1150" s="150"/>
      <c r="AW1150" s="150"/>
      <c r="AX1150" s="150"/>
      <c r="AY1150" s="150"/>
      <c r="AZ1150" s="150"/>
      <c r="BA1150" s="150"/>
      <c r="BB1150" s="131"/>
      <c r="BC1150" s="132"/>
      <c r="BD1150" s="131"/>
      <c r="BE1150" s="153"/>
      <c r="BF1150" s="154"/>
      <c r="BG1150" s="155"/>
      <c r="BH1150" s="155"/>
      <c r="BI1150" s="156"/>
      <c r="BJ1150" s="156"/>
      <c r="BK1150" s="133"/>
      <c r="BM1150" s="134">
        <v>558</v>
      </c>
      <c r="BN1150" s="157">
        <f t="shared" si="235"/>
        <v>3.5648000000000364</v>
      </c>
      <c r="BO1150" s="158">
        <f t="shared" si="236"/>
        <v>0.82831504350689233</v>
      </c>
      <c r="BP1150" s="159">
        <f t="shared" si="237"/>
        <v>6.8751063974392679E-4</v>
      </c>
      <c r="BQ1150" s="160" t="str">
        <f t="shared" si="238"/>
        <v/>
      </c>
      <c r="BR1150" s="160" t="str">
        <f t="shared" si="234"/>
        <v/>
      </c>
    </row>
    <row r="1151" spans="11:70" ht="20.100000000000001" customHeight="1" x14ac:dyDescent="0.25">
      <c r="K1151" s="134">
        <v>582</v>
      </c>
      <c r="L1151" s="130">
        <f t="shared" si="239"/>
        <v>-158.57722725634125</v>
      </c>
      <c r="M1151" s="149">
        <f t="shared" si="240"/>
        <v>1.039566238279357E-3</v>
      </c>
      <c r="N1151" s="149">
        <f t="shared" si="241"/>
        <v>4.7262161036566809E-2</v>
      </c>
      <c r="O1151" s="130">
        <f t="shared" si="242"/>
        <v>1.039566238279357E-3</v>
      </c>
      <c r="P1151" s="130" t="str">
        <f t="shared" si="243"/>
        <v/>
      </c>
      <c r="Q1151" s="130" t="str">
        <f t="shared" si="244"/>
        <v/>
      </c>
      <c r="R1151" s="130">
        <f t="shared" si="245"/>
        <v>4.7179648765031421E-11</v>
      </c>
      <c r="S1151" s="130" t="str">
        <f t="shared" si="246"/>
        <v/>
      </c>
      <c r="T1151" s="130" t="str">
        <f t="shared" si="247"/>
        <v/>
      </c>
      <c r="X1151" s="134"/>
      <c r="Z1151" s="149"/>
      <c r="AA1151" s="149"/>
      <c r="AE1151" s="151"/>
      <c r="AF1151" s="150"/>
      <c r="AK1151" s="134">
        <v>582</v>
      </c>
      <c r="AL1151" s="130">
        <f t="shared" si="248"/>
        <v>-1.6720000000000002</v>
      </c>
      <c r="AM1151" s="149">
        <f t="shared" si="249"/>
        <v>9.85954136457209E-2</v>
      </c>
      <c r="AN1151" s="149">
        <f t="shared" si="250"/>
        <v>4.7262161036566781E-2</v>
      </c>
      <c r="AO1151" s="130">
        <f t="shared" si="255"/>
        <v>9.85954136457209E-2</v>
      </c>
      <c r="AP1151" s="130" t="str">
        <f t="shared" si="256"/>
        <v/>
      </c>
      <c r="AQ1151" s="130" t="str">
        <f t="shared" si="251"/>
        <v/>
      </c>
      <c r="AR1151" s="150">
        <f t="shared" si="252"/>
        <v>0</v>
      </c>
      <c r="AS1151" s="150" t="str">
        <f t="shared" si="253"/>
        <v/>
      </c>
      <c r="AT1151" s="150" t="str">
        <f t="shared" si="254"/>
        <v/>
      </c>
      <c r="AU1151" s="150"/>
      <c r="AV1151" s="150"/>
      <c r="AW1151" s="150"/>
      <c r="AX1151" s="150"/>
      <c r="AY1151" s="150"/>
      <c r="AZ1151" s="150"/>
      <c r="BA1151" s="150"/>
      <c r="BB1151" s="131"/>
      <c r="BC1151" s="132"/>
      <c r="BD1151" s="131"/>
      <c r="BE1151" s="153"/>
      <c r="BF1151" s="154"/>
      <c r="BG1151" s="155"/>
      <c r="BH1151" s="155"/>
      <c r="BI1151" s="156"/>
      <c r="BJ1151" s="156"/>
      <c r="BK1151" s="133"/>
      <c r="BM1151" s="134">
        <v>559</v>
      </c>
      <c r="BN1151" s="157">
        <f t="shared" si="235"/>
        <v>3.5712000000000366</v>
      </c>
      <c r="BO1151" s="158">
        <f t="shared" si="236"/>
        <v>0.82762753286714841</v>
      </c>
      <c r="BP1151" s="159">
        <f t="shared" si="237"/>
        <v>6.8839141526122472E-4</v>
      </c>
      <c r="BQ1151" s="160" t="str">
        <f t="shared" si="238"/>
        <v/>
      </c>
      <c r="BR1151" s="160" t="str">
        <f t="shared" si="234"/>
        <v/>
      </c>
    </row>
    <row r="1152" spans="11:70" ht="20.100000000000001" customHeight="1" x14ac:dyDescent="0.25">
      <c r="K1152" s="134">
        <v>583</v>
      </c>
      <c r="L1152" s="130">
        <f t="shared" si="239"/>
        <v>-158.19785589926866</v>
      </c>
      <c r="M1152" s="149">
        <f t="shared" si="240"/>
        <v>1.0465337864529213E-3</v>
      </c>
      <c r="N1152" s="149">
        <f t="shared" si="241"/>
        <v>4.7657863391425838E-2</v>
      </c>
      <c r="O1152" s="130">
        <f t="shared" si="242"/>
        <v>1.0465337864529213E-3</v>
      </c>
      <c r="P1152" s="130" t="str">
        <f t="shared" si="243"/>
        <v/>
      </c>
      <c r="Q1152" s="130" t="str">
        <f t="shared" si="244"/>
        <v/>
      </c>
      <c r="R1152" s="130">
        <f t="shared" si="245"/>
        <v>4.8335085399509092E-11</v>
      </c>
      <c r="S1152" s="130" t="str">
        <f t="shared" si="246"/>
        <v/>
      </c>
      <c r="T1152" s="130" t="str">
        <f t="shared" si="247"/>
        <v/>
      </c>
      <c r="X1152" s="134"/>
      <c r="Z1152" s="149"/>
      <c r="AA1152" s="149"/>
      <c r="AE1152" s="151"/>
      <c r="AF1152" s="150"/>
      <c r="AK1152" s="134">
        <v>583</v>
      </c>
      <c r="AL1152" s="130">
        <f t="shared" si="248"/>
        <v>-1.6680000000000001</v>
      </c>
      <c r="AM1152" s="149">
        <f t="shared" si="249"/>
        <v>9.9256235697239362E-2</v>
      </c>
      <c r="AN1152" s="149">
        <f t="shared" si="250"/>
        <v>4.7657863391425838E-2</v>
      </c>
      <c r="AO1152" s="130">
        <f t="shared" si="255"/>
        <v>9.9256235697239362E-2</v>
      </c>
      <c r="AP1152" s="130" t="str">
        <f t="shared" si="256"/>
        <v/>
      </c>
      <c r="AQ1152" s="130" t="str">
        <f t="shared" si="251"/>
        <v/>
      </c>
      <c r="AR1152" s="150">
        <f t="shared" si="252"/>
        <v>0</v>
      </c>
      <c r="AS1152" s="150" t="str">
        <f t="shared" si="253"/>
        <v/>
      </c>
      <c r="AT1152" s="150" t="str">
        <f t="shared" si="254"/>
        <v/>
      </c>
      <c r="AU1152" s="150"/>
      <c r="AV1152" s="150"/>
      <c r="AW1152" s="150"/>
      <c r="AX1152" s="150"/>
      <c r="AY1152" s="150"/>
      <c r="AZ1152" s="150"/>
      <c r="BA1152" s="150"/>
      <c r="BB1152" s="131"/>
      <c r="BC1152" s="132"/>
      <c r="BD1152" s="131"/>
      <c r="BE1152" s="153"/>
      <c r="BF1152" s="154"/>
      <c r="BG1152" s="155"/>
      <c r="BH1152" s="155"/>
      <c r="BI1152" s="156"/>
      <c r="BJ1152" s="156"/>
      <c r="BK1152" s="133"/>
      <c r="BM1152" s="134">
        <v>560</v>
      </c>
      <c r="BN1152" s="157">
        <f t="shared" si="235"/>
        <v>3.5776000000000368</v>
      </c>
      <c r="BO1152" s="158">
        <f t="shared" si="236"/>
        <v>0.82693914145188718</v>
      </c>
      <c r="BP1152" s="159">
        <f t="shared" si="237"/>
        <v>6.8926779476208289E-4</v>
      </c>
      <c r="BQ1152" s="160" t="str">
        <f t="shared" si="238"/>
        <v/>
      </c>
      <c r="BR1152" s="160" t="str">
        <f t="shared" si="234"/>
        <v/>
      </c>
    </row>
    <row r="1153" spans="11:70" ht="20.100000000000001" customHeight="1" x14ac:dyDescent="0.25">
      <c r="K1153" s="134">
        <v>584</v>
      </c>
      <c r="L1153" s="130">
        <f t="shared" si="239"/>
        <v>-157.81848454219607</v>
      </c>
      <c r="M1153" s="149">
        <f t="shared" si="240"/>
        <v>1.0535311770156854E-3</v>
      </c>
      <c r="N1153" s="149">
        <f t="shared" si="241"/>
        <v>4.8056214695933984E-2</v>
      </c>
      <c r="O1153" s="130">
        <f t="shared" si="242"/>
        <v>1.0535311770156854E-3</v>
      </c>
      <c r="P1153" s="130" t="str">
        <f t="shared" si="243"/>
        <v/>
      </c>
      <c r="Q1153" s="130" t="str">
        <f t="shared" si="244"/>
        <v/>
      </c>
      <c r="R1153" s="130">
        <f t="shared" si="245"/>
        <v>4.9518026554719932E-11</v>
      </c>
      <c r="S1153" s="130" t="str">
        <f t="shared" si="246"/>
        <v/>
      </c>
      <c r="T1153" s="130" t="str">
        <f t="shared" si="247"/>
        <v/>
      </c>
      <c r="X1153" s="134"/>
      <c r="Z1153" s="149"/>
      <c r="AA1153" s="149"/>
      <c r="AE1153" s="151"/>
      <c r="AF1153" s="150"/>
      <c r="AK1153" s="134">
        <v>584</v>
      </c>
      <c r="AL1153" s="130">
        <f t="shared" si="248"/>
        <v>-1.6640000000000001</v>
      </c>
      <c r="AM1153" s="149">
        <f t="shared" si="249"/>
        <v>9.9919888085680031E-2</v>
      </c>
      <c r="AN1153" s="149">
        <f t="shared" si="250"/>
        <v>4.8056214695933984E-2</v>
      </c>
      <c r="AO1153" s="130">
        <f t="shared" si="255"/>
        <v>9.9919888085680031E-2</v>
      </c>
      <c r="AP1153" s="130" t="str">
        <f t="shared" si="256"/>
        <v/>
      </c>
      <c r="AQ1153" s="130" t="str">
        <f t="shared" si="251"/>
        <v/>
      </c>
      <c r="AR1153" s="150">
        <f t="shared" si="252"/>
        <v>0</v>
      </c>
      <c r="AS1153" s="150" t="str">
        <f t="shared" si="253"/>
        <v/>
      </c>
      <c r="AT1153" s="150" t="str">
        <f t="shared" si="254"/>
        <v/>
      </c>
      <c r="AU1153" s="150"/>
      <c r="AV1153" s="150"/>
      <c r="AW1153" s="150"/>
      <c r="AX1153" s="150"/>
      <c r="AY1153" s="150"/>
      <c r="AZ1153" s="150"/>
      <c r="BA1153" s="150"/>
      <c r="BB1153" s="131"/>
      <c r="BC1153" s="132"/>
      <c r="BD1153" s="131"/>
      <c r="BE1153" s="153"/>
      <c r="BF1153" s="154"/>
      <c r="BG1153" s="155"/>
      <c r="BH1153" s="155"/>
      <c r="BI1153" s="156"/>
      <c r="BJ1153" s="156"/>
      <c r="BK1153" s="133"/>
      <c r="BM1153" s="134">
        <v>561</v>
      </c>
      <c r="BN1153" s="157">
        <f t="shared" si="235"/>
        <v>3.5840000000000369</v>
      </c>
      <c r="BO1153" s="158">
        <f t="shared" si="236"/>
        <v>0.8262498736571251</v>
      </c>
      <c r="BP1153" s="159">
        <f t="shared" si="237"/>
        <v>6.9013977834730955E-4</v>
      </c>
      <c r="BQ1153" s="160" t="str">
        <f t="shared" si="238"/>
        <v/>
      </c>
      <c r="BR1153" s="160" t="str">
        <f t="shared" si="234"/>
        <v/>
      </c>
    </row>
    <row r="1154" spans="11:70" ht="20.100000000000001" customHeight="1" x14ac:dyDescent="0.25">
      <c r="K1154" s="134">
        <v>585</v>
      </c>
      <c r="L1154" s="130">
        <f t="shared" si="239"/>
        <v>-157.43911318512349</v>
      </c>
      <c r="M1154" s="149">
        <f t="shared" si="240"/>
        <v>1.0605583848381566E-3</v>
      </c>
      <c r="N1154" s="149">
        <f t="shared" si="241"/>
        <v>4.845722626672281E-2</v>
      </c>
      <c r="O1154" s="130">
        <f t="shared" si="242"/>
        <v>1.0605583848381566E-3</v>
      </c>
      <c r="P1154" s="130" t="str">
        <f t="shared" si="243"/>
        <v/>
      </c>
      <c r="Q1154" s="130" t="str">
        <f t="shared" si="244"/>
        <v/>
      </c>
      <c r="R1154" s="130">
        <f t="shared" si="245"/>
        <v>5.0729107052605963E-11</v>
      </c>
      <c r="S1154" s="130" t="str">
        <f t="shared" si="246"/>
        <v/>
      </c>
      <c r="T1154" s="130" t="str">
        <f t="shared" si="247"/>
        <v/>
      </c>
      <c r="X1154" s="134"/>
      <c r="Z1154" s="149"/>
      <c r="AA1154" s="149"/>
      <c r="AE1154" s="151"/>
      <c r="AF1154" s="150"/>
      <c r="AK1154" s="134">
        <v>585</v>
      </c>
      <c r="AL1154" s="130">
        <f t="shared" si="248"/>
        <v>-1.6600000000000001</v>
      </c>
      <c r="AM1154" s="149">
        <f t="shared" si="249"/>
        <v>0.10058636842769055</v>
      </c>
      <c r="AN1154" s="149">
        <f t="shared" si="250"/>
        <v>4.845722626672281E-2</v>
      </c>
      <c r="AO1154" s="130">
        <f t="shared" si="255"/>
        <v>0.10058636842769055</v>
      </c>
      <c r="AP1154" s="130" t="str">
        <f t="shared" si="256"/>
        <v/>
      </c>
      <c r="AQ1154" s="130" t="str">
        <f t="shared" si="251"/>
        <v/>
      </c>
      <c r="AR1154" s="150">
        <f t="shared" si="252"/>
        <v>0</v>
      </c>
      <c r="AS1154" s="150" t="str">
        <f t="shared" si="253"/>
        <v/>
      </c>
      <c r="AT1154" s="150" t="str">
        <f t="shared" si="254"/>
        <v/>
      </c>
      <c r="AU1154" s="150"/>
      <c r="AV1154" s="150"/>
      <c r="AW1154" s="150"/>
      <c r="AX1154" s="150"/>
      <c r="AY1154" s="150"/>
      <c r="AZ1154" s="150"/>
      <c r="BA1154" s="150"/>
      <c r="BB1154" s="131"/>
      <c r="BC1154" s="132"/>
      <c r="BD1154" s="131"/>
      <c r="BE1154" s="153"/>
      <c r="BF1154" s="154"/>
      <c r="BG1154" s="155"/>
      <c r="BH1154" s="155"/>
      <c r="BI1154" s="156"/>
      <c r="BJ1154" s="156"/>
      <c r="BK1154" s="133"/>
      <c r="BM1154" s="134">
        <v>562</v>
      </c>
      <c r="BN1154" s="157">
        <f t="shared" si="235"/>
        <v>3.5904000000000371</v>
      </c>
      <c r="BO1154" s="158">
        <f t="shared" si="236"/>
        <v>0.82555973387877779</v>
      </c>
      <c r="BP1154" s="159">
        <f t="shared" si="237"/>
        <v>6.9100736619376324E-4</v>
      </c>
      <c r="BQ1154" s="160" t="str">
        <f t="shared" si="238"/>
        <v/>
      </c>
      <c r="BR1154" s="160" t="str">
        <f t="shared" si="234"/>
        <v/>
      </c>
    </row>
    <row r="1155" spans="11:70" ht="20.100000000000001" customHeight="1" x14ac:dyDescent="0.25">
      <c r="K1155" s="134">
        <v>586</v>
      </c>
      <c r="L1155" s="130">
        <f t="shared" si="239"/>
        <v>-157.0597418280509</v>
      </c>
      <c r="M1155" s="149">
        <f t="shared" si="240"/>
        <v>1.0676153831870347E-3</v>
      </c>
      <c r="N1155" s="149">
        <f t="shared" si="241"/>
        <v>4.8860909410586482E-2</v>
      </c>
      <c r="O1155" s="130">
        <f t="shared" si="242"/>
        <v>1.0676153831870347E-3</v>
      </c>
      <c r="P1155" s="130" t="str">
        <f t="shared" si="243"/>
        <v/>
      </c>
      <c r="Q1155" s="130" t="str">
        <f t="shared" si="244"/>
        <v/>
      </c>
      <c r="R1155" s="130">
        <f t="shared" si="245"/>
        <v>5.1968975879189799E-11</v>
      </c>
      <c r="S1155" s="130" t="str">
        <f t="shared" si="246"/>
        <v/>
      </c>
      <c r="T1155" s="130" t="str">
        <f t="shared" si="247"/>
        <v/>
      </c>
      <c r="X1155" s="134"/>
      <c r="Z1155" s="149"/>
      <c r="AA1155" s="149"/>
      <c r="AE1155" s="151"/>
      <c r="AF1155" s="150"/>
      <c r="AK1155" s="134">
        <v>586</v>
      </c>
      <c r="AL1155" s="130">
        <f t="shared" si="248"/>
        <v>-1.6560000000000001</v>
      </c>
      <c r="AM1155" s="149">
        <f t="shared" si="249"/>
        <v>0.10125567418780876</v>
      </c>
      <c r="AN1155" s="149">
        <f t="shared" si="250"/>
        <v>4.8860909410586482E-2</v>
      </c>
      <c r="AO1155" s="130">
        <f t="shared" si="255"/>
        <v>0.10125567418780876</v>
      </c>
      <c r="AP1155" s="130" t="str">
        <f t="shared" si="256"/>
        <v/>
      </c>
      <c r="AQ1155" s="130" t="str">
        <f t="shared" si="251"/>
        <v/>
      </c>
      <c r="AR1155" s="150">
        <f t="shared" si="252"/>
        <v>0</v>
      </c>
      <c r="AS1155" s="150" t="str">
        <f t="shared" si="253"/>
        <v/>
      </c>
      <c r="AT1155" s="150" t="str">
        <f t="shared" si="254"/>
        <v/>
      </c>
      <c r="AU1155" s="150"/>
      <c r="AV1155" s="150"/>
      <c r="AW1155" s="150"/>
      <c r="AX1155" s="150"/>
      <c r="AY1155" s="150"/>
      <c r="AZ1155" s="150"/>
      <c r="BA1155" s="150"/>
      <c r="BB1155" s="131"/>
      <c r="BC1155" s="132"/>
      <c r="BD1155" s="131"/>
      <c r="BE1155" s="153"/>
      <c r="BF1155" s="154"/>
      <c r="BG1155" s="155"/>
      <c r="BH1155" s="155"/>
      <c r="BI1155" s="156"/>
      <c r="BJ1155" s="156"/>
      <c r="BK1155" s="133"/>
      <c r="BM1155" s="134">
        <v>563</v>
      </c>
      <c r="BN1155" s="157">
        <f t="shared" si="235"/>
        <v>3.5968000000000373</v>
      </c>
      <c r="BO1155" s="158">
        <f t="shared" si="236"/>
        <v>0.82486872651258403</v>
      </c>
      <c r="BP1155" s="159">
        <f t="shared" si="237"/>
        <v>6.9187055855168822E-4</v>
      </c>
      <c r="BQ1155" s="160" t="str">
        <f t="shared" si="238"/>
        <v/>
      </c>
      <c r="BR1155" s="160" t="str">
        <f t="shared" si="234"/>
        <v/>
      </c>
    </row>
    <row r="1156" spans="11:70" ht="20.100000000000001" customHeight="1" x14ac:dyDescent="0.25">
      <c r="K1156" s="134">
        <v>587</v>
      </c>
      <c r="L1156" s="130">
        <f t="shared" si="239"/>
        <v>-156.68037047097832</v>
      </c>
      <c r="M1156" s="149">
        <f t="shared" si="240"/>
        <v>1.0747021437162304E-3</v>
      </c>
      <c r="N1156" s="149">
        <f t="shared" si="241"/>
        <v>4.926727542387168E-2</v>
      </c>
      <c r="O1156" s="130">
        <f t="shared" si="242"/>
        <v>1.0747021437162304E-3</v>
      </c>
      <c r="P1156" s="130" t="str">
        <f t="shared" si="243"/>
        <v/>
      </c>
      <c r="Q1156" s="130" t="str">
        <f t="shared" si="244"/>
        <v/>
      </c>
      <c r="R1156" s="130">
        <f t="shared" si="245"/>
        <v>5.3238296488947837E-11</v>
      </c>
      <c r="S1156" s="130" t="str">
        <f t="shared" si="246"/>
        <v/>
      </c>
      <c r="T1156" s="130" t="str">
        <f t="shared" si="247"/>
        <v/>
      </c>
      <c r="X1156" s="134"/>
      <c r="Z1156" s="149"/>
      <c r="AA1156" s="149"/>
      <c r="AE1156" s="151"/>
      <c r="AF1156" s="150"/>
      <c r="AK1156" s="134">
        <v>587</v>
      </c>
      <c r="AL1156" s="130">
        <f t="shared" si="248"/>
        <v>-1.6520000000000001</v>
      </c>
      <c r="AM1156" s="149">
        <f t="shared" si="249"/>
        <v>0.10192780267761112</v>
      </c>
      <c r="AN1156" s="149">
        <f t="shared" si="250"/>
        <v>4.926727542387168E-2</v>
      </c>
      <c r="AO1156" s="130">
        <f t="shared" si="255"/>
        <v>0.10192780267761112</v>
      </c>
      <c r="AP1156" s="130" t="str">
        <f t="shared" si="256"/>
        <v/>
      </c>
      <c r="AQ1156" s="130" t="str">
        <f t="shared" si="251"/>
        <v/>
      </c>
      <c r="AR1156" s="150">
        <f t="shared" si="252"/>
        <v>0</v>
      </c>
      <c r="AS1156" s="150" t="str">
        <f t="shared" si="253"/>
        <v/>
      </c>
      <c r="AT1156" s="150" t="str">
        <f t="shared" si="254"/>
        <v/>
      </c>
      <c r="AU1156" s="150"/>
      <c r="AV1156" s="150"/>
      <c r="AW1156" s="150"/>
      <c r="AX1156" s="150"/>
      <c r="AY1156" s="150"/>
      <c r="AZ1156" s="150"/>
      <c r="BA1156" s="150"/>
      <c r="BB1156" s="131"/>
      <c r="BC1156" s="132"/>
      <c r="BD1156" s="131"/>
      <c r="BE1156" s="153"/>
      <c r="BF1156" s="154"/>
      <c r="BG1156" s="155"/>
      <c r="BH1156" s="155"/>
      <c r="BI1156" s="156"/>
      <c r="BJ1156" s="156"/>
      <c r="BK1156" s="133"/>
      <c r="BM1156" s="134">
        <v>564</v>
      </c>
      <c r="BN1156" s="157">
        <f t="shared" si="235"/>
        <v>3.6032000000000375</v>
      </c>
      <c r="BO1156" s="158">
        <f t="shared" si="236"/>
        <v>0.82417685595403234</v>
      </c>
      <c r="BP1156" s="159">
        <f t="shared" si="237"/>
        <v>6.9272935574560268E-4</v>
      </c>
      <c r="BQ1156" s="160" t="str">
        <f t="shared" si="238"/>
        <v/>
      </c>
      <c r="BR1156" s="160" t="str">
        <f t="shared" si="234"/>
        <v/>
      </c>
    </row>
    <row r="1157" spans="11:70" ht="20.100000000000001" customHeight="1" x14ac:dyDescent="0.25">
      <c r="K1157" s="134">
        <v>588</v>
      </c>
      <c r="L1157" s="130">
        <f t="shared" si="239"/>
        <v>-156.30099911390573</v>
      </c>
      <c r="M1157" s="149">
        <f t="shared" si="240"/>
        <v>1.0818186364579556E-3</v>
      </c>
      <c r="N1157" s="149">
        <f t="shared" si="241"/>
        <v>4.9676335591864164E-2</v>
      </c>
      <c r="O1157" s="130">
        <f t="shared" si="242"/>
        <v>1.0818186364579556E-3</v>
      </c>
      <c r="P1157" s="130" t="str">
        <f t="shared" si="243"/>
        <v/>
      </c>
      <c r="Q1157" s="130" t="str">
        <f t="shared" si="244"/>
        <v/>
      </c>
      <c r="R1157" s="130">
        <f t="shared" si="245"/>
        <v>5.4537747115456886E-11</v>
      </c>
      <c r="S1157" s="130" t="str">
        <f t="shared" si="246"/>
        <v/>
      </c>
      <c r="T1157" s="130" t="str">
        <f t="shared" si="247"/>
        <v/>
      </c>
      <c r="X1157" s="134"/>
      <c r="Z1157" s="149"/>
      <c r="AA1157" s="149"/>
      <c r="AE1157" s="151"/>
      <c r="AF1157" s="150"/>
      <c r="AK1157" s="134">
        <v>588</v>
      </c>
      <c r="AL1157" s="130">
        <f t="shared" si="248"/>
        <v>-1.6480000000000001</v>
      </c>
      <c r="AM1157" s="149">
        <f t="shared" si="249"/>
        <v>0.10260275105486748</v>
      </c>
      <c r="AN1157" s="149">
        <f t="shared" si="250"/>
        <v>4.9676335591864164E-2</v>
      </c>
      <c r="AO1157" s="130">
        <f t="shared" si="255"/>
        <v>0.10260275105486748</v>
      </c>
      <c r="AP1157" s="130" t="str">
        <f t="shared" si="256"/>
        <v/>
      </c>
      <c r="AQ1157" s="130" t="str">
        <f t="shared" si="251"/>
        <v/>
      </c>
      <c r="AR1157" s="150">
        <f t="shared" si="252"/>
        <v>0</v>
      </c>
      <c r="AS1157" s="150" t="str">
        <f t="shared" si="253"/>
        <v/>
      </c>
      <c r="AT1157" s="150" t="str">
        <f t="shared" si="254"/>
        <v/>
      </c>
      <c r="AU1157" s="150"/>
      <c r="AV1157" s="150"/>
      <c r="AW1157" s="150"/>
      <c r="AX1157" s="150"/>
      <c r="AY1157" s="150"/>
      <c r="AZ1157" s="150"/>
      <c r="BA1157" s="150"/>
      <c r="BB1157" s="131"/>
      <c r="BC1157" s="132"/>
      <c r="BD1157" s="131"/>
      <c r="BE1157" s="153"/>
      <c r="BF1157" s="154"/>
      <c r="BG1157" s="155"/>
      <c r="BH1157" s="155"/>
      <c r="BI1157" s="156"/>
      <c r="BJ1157" s="156"/>
      <c r="BK1157" s="133"/>
      <c r="BM1157" s="134">
        <v>565</v>
      </c>
      <c r="BN1157" s="157">
        <f t="shared" si="235"/>
        <v>3.6096000000000377</v>
      </c>
      <c r="BO1157" s="158">
        <f t="shared" si="236"/>
        <v>0.82348412659828674</v>
      </c>
      <c r="BP1157" s="159">
        <f t="shared" si="237"/>
        <v>6.9358375817452078E-4</v>
      </c>
      <c r="BQ1157" s="160" t="str">
        <f t="shared" si="238"/>
        <v/>
      </c>
      <c r="BR1157" s="160" t="str">
        <f t="shared" si="234"/>
        <v/>
      </c>
    </row>
    <row r="1158" spans="11:70" ht="20.100000000000001" customHeight="1" x14ac:dyDescent="0.25">
      <c r="K1158" s="134">
        <v>589</v>
      </c>
      <c r="L1158" s="130">
        <f t="shared" si="239"/>
        <v>-155.92162775683315</v>
      </c>
      <c r="M1158" s="149">
        <f t="shared" si="240"/>
        <v>1.0889648298138797E-3</v>
      </c>
      <c r="N1158" s="149">
        <f t="shared" si="241"/>
        <v>5.0088101188171627E-2</v>
      </c>
      <c r="O1158" s="130">
        <f t="shared" si="242"/>
        <v>1.0889648298138797E-3</v>
      </c>
      <c r="P1158" s="130" t="str">
        <f t="shared" si="243"/>
        <v/>
      </c>
      <c r="Q1158" s="130" t="str">
        <f t="shared" si="244"/>
        <v/>
      </c>
      <c r="R1158" s="130">
        <f t="shared" si="245"/>
        <v>5.5868021088427221E-11</v>
      </c>
      <c r="S1158" s="130" t="str">
        <f t="shared" si="246"/>
        <v/>
      </c>
      <c r="T1158" s="130" t="str">
        <f t="shared" si="247"/>
        <v/>
      </c>
      <c r="X1158" s="134"/>
      <c r="Z1158" s="149"/>
      <c r="AA1158" s="149"/>
      <c r="AE1158" s="151"/>
      <c r="AF1158" s="150"/>
      <c r="AK1158" s="134">
        <v>589</v>
      </c>
      <c r="AL1158" s="130">
        <f t="shared" si="248"/>
        <v>-1.6440000000000001</v>
      </c>
      <c r="AM1158" s="149">
        <f t="shared" si="249"/>
        <v>0.10328051632270249</v>
      </c>
      <c r="AN1158" s="149">
        <f t="shared" si="250"/>
        <v>5.0088101188171627E-2</v>
      </c>
      <c r="AO1158" s="130">
        <f t="shared" si="255"/>
        <v>0.10328051632270249</v>
      </c>
      <c r="AP1158" s="130" t="str">
        <f t="shared" si="256"/>
        <v/>
      </c>
      <c r="AQ1158" s="130" t="str">
        <f t="shared" si="251"/>
        <v/>
      </c>
      <c r="AR1158" s="150">
        <f t="shared" si="252"/>
        <v>0</v>
      </c>
      <c r="AS1158" s="150" t="str">
        <f t="shared" si="253"/>
        <v/>
      </c>
      <c r="AT1158" s="150" t="str">
        <f t="shared" si="254"/>
        <v/>
      </c>
      <c r="AU1158" s="150"/>
      <c r="AV1158" s="150"/>
      <c r="AW1158" s="150"/>
      <c r="AX1158" s="150"/>
      <c r="AY1158" s="150"/>
      <c r="AZ1158" s="150"/>
      <c r="BA1158" s="150"/>
      <c r="BB1158" s="131"/>
      <c r="BC1158" s="132"/>
      <c r="BD1158" s="131"/>
      <c r="BE1158" s="153"/>
      <c r="BF1158" s="154"/>
      <c r="BG1158" s="155"/>
      <c r="BH1158" s="155"/>
      <c r="BI1158" s="156"/>
      <c r="BJ1158" s="156"/>
      <c r="BK1158" s="133"/>
      <c r="BM1158" s="134">
        <v>566</v>
      </c>
      <c r="BN1158" s="157">
        <f t="shared" si="235"/>
        <v>3.6160000000000379</v>
      </c>
      <c r="BO1158" s="158">
        <f t="shared" si="236"/>
        <v>0.82279054284011222</v>
      </c>
      <c r="BP1158" s="159">
        <f t="shared" si="237"/>
        <v>6.9443376630873299E-4</v>
      </c>
      <c r="BQ1158" s="160" t="str">
        <f t="shared" si="238"/>
        <v/>
      </c>
      <c r="BR1158" s="160" t="str">
        <f t="shared" si="234"/>
        <v/>
      </c>
    </row>
    <row r="1159" spans="11:70" ht="20.100000000000001" customHeight="1" x14ac:dyDescent="0.25">
      <c r="K1159" s="134">
        <v>590</v>
      </c>
      <c r="L1159" s="130">
        <f t="shared" si="239"/>
        <v>-155.54225639976056</v>
      </c>
      <c r="M1159" s="149">
        <f t="shared" si="240"/>
        <v>1.0961406905463649E-3</v>
      </c>
      <c r="N1159" s="149">
        <f t="shared" si="241"/>
        <v>5.0502583474103704E-2</v>
      </c>
      <c r="O1159" s="130">
        <f t="shared" si="242"/>
        <v>1.0961406905463649E-3</v>
      </c>
      <c r="P1159" s="130" t="str">
        <f t="shared" si="243"/>
        <v/>
      </c>
      <c r="Q1159" s="130" t="str">
        <f t="shared" si="244"/>
        <v/>
      </c>
      <c r="R1159" s="130">
        <f t="shared" si="245"/>
        <v>5.7229827157259761E-11</v>
      </c>
      <c r="S1159" s="130" t="str">
        <f t="shared" si="246"/>
        <v/>
      </c>
      <c r="T1159" s="130" t="str">
        <f t="shared" si="247"/>
        <v/>
      </c>
      <c r="X1159" s="134"/>
      <c r="Z1159" s="149"/>
      <c r="AA1159" s="149"/>
      <c r="AE1159" s="151"/>
      <c r="AF1159" s="150"/>
      <c r="AK1159" s="134">
        <v>590</v>
      </c>
      <c r="AL1159" s="130">
        <f t="shared" si="248"/>
        <v>-1.6400000000000001</v>
      </c>
      <c r="AM1159" s="149">
        <f t="shared" si="249"/>
        <v>0.10396109532876419</v>
      </c>
      <c r="AN1159" s="149">
        <f t="shared" si="250"/>
        <v>5.0502583474103704E-2</v>
      </c>
      <c r="AO1159" s="130">
        <f t="shared" si="255"/>
        <v>0.10396109532876419</v>
      </c>
      <c r="AP1159" s="130" t="str">
        <f t="shared" si="256"/>
        <v/>
      </c>
      <c r="AQ1159" s="130" t="str">
        <f t="shared" si="251"/>
        <v/>
      </c>
      <c r="AR1159" s="150">
        <f t="shared" si="252"/>
        <v>0</v>
      </c>
      <c r="AS1159" s="150" t="str">
        <f t="shared" si="253"/>
        <v/>
      </c>
      <c r="AT1159" s="150" t="str">
        <f t="shared" si="254"/>
        <v/>
      </c>
      <c r="AU1159" s="150"/>
      <c r="AV1159" s="150"/>
      <c r="AW1159" s="150"/>
      <c r="AX1159" s="150"/>
      <c r="AY1159" s="150"/>
      <c r="AZ1159" s="150"/>
      <c r="BA1159" s="150"/>
      <c r="BB1159" s="131"/>
      <c r="BC1159" s="132"/>
      <c r="BD1159" s="131"/>
      <c r="BE1159" s="153"/>
      <c r="BF1159" s="154"/>
      <c r="BG1159" s="155"/>
      <c r="BH1159" s="155"/>
      <c r="BI1159" s="156"/>
      <c r="BJ1159" s="156"/>
      <c r="BK1159" s="133"/>
      <c r="BM1159" s="134">
        <v>567</v>
      </c>
      <c r="BN1159" s="157">
        <f t="shared" si="235"/>
        <v>3.622400000000038</v>
      </c>
      <c r="BO1159" s="158">
        <f t="shared" si="236"/>
        <v>0.82209610907380348</v>
      </c>
      <c r="BP1159" s="159">
        <f t="shared" si="237"/>
        <v>6.9527938069247064E-4</v>
      </c>
      <c r="BQ1159" s="160" t="str">
        <f t="shared" si="238"/>
        <v/>
      </c>
      <c r="BR1159" s="160" t="str">
        <f t="shared" si="234"/>
        <v/>
      </c>
    </row>
    <row r="1160" spans="11:70" ht="20.100000000000001" customHeight="1" x14ac:dyDescent="0.25">
      <c r="K1160" s="134">
        <v>591</v>
      </c>
      <c r="L1160" s="130">
        <f t="shared" si="239"/>
        <v>-155.16288504268798</v>
      </c>
      <c r="M1160" s="149">
        <f t="shared" si="240"/>
        <v>1.1033461837697692E-3</v>
      </c>
      <c r="N1160" s="149">
        <f t="shared" si="241"/>
        <v>5.0919793698048145E-2</v>
      </c>
      <c r="O1160" s="130">
        <f t="shared" si="242"/>
        <v>1.1033461837697692E-3</v>
      </c>
      <c r="P1160" s="130" t="str">
        <f t="shared" si="243"/>
        <v/>
      </c>
      <c r="Q1160" s="130" t="str">
        <f t="shared" si="244"/>
        <v/>
      </c>
      <c r="R1160" s="130">
        <f t="shared" si="245"/>
        <v>5.8623889821250079E-11</v>
      </c>
      <c r="S1160" s="130" t="str">
        <f t="shared" si="246"/>
        <v/>
      </c>
      <c r="T1160" s="130" t="str">
        <f t="shared" si="247"/>
        <v/>
      </c>
      <c r="X1160" s="134"/>
      <c r="Z1160" s="149"/>
      <c r="AA1160" s="149"/>
      <c r="AE1160" s="151"/>
      <c r="AF1160" s="150"/>
      <c r="AK1160" s="134">
        <v>591</v>
      </c>
      <c r="AL1160" s="130">
        <f t="shared" si="248"/>
        <v>-1.6360000000000001</v>
      </c>
      <c r="AM1160" s="149">
        <f t="shared" si="249"/>
        <v>0.10464448476439925</v>
      </c>
      <c r="AN1160" s="149">
        <f t="shared" si="250"/>
        <v>5.0919793698048145E-2</v>
      </c>
      <c r="AO1160" s="130">
        <f t="shared" si="255"/>
        <v>0.10464448476439925</v>
      </c>
      <c r="AP1160" s="130" t="str">
        <f t="shared" si="256"/>
        <v/>
      </c>
      <c r="AQ1160" s="130" t="str">
        <f t="shared" si="251"/>
        <v/>
      </c>
      <c r="AR1160" s="150">
        <f t="shared" si="252"/>
        <v>0</v>
      </c>
      <c r="AS1160" s="150" t="str">
        <f t="shared" si="253"/>
        <v/>
      </c>
      <c r="AT1160" s="150" t="str">
        <f t="shared" si="254"/>
        <v/>
      </c>
      <c r="AU1160" s="150"/>
      <c r="AV1160" s="150"/>
      <c r="AW1160" s="150"/>
      <c r="AX1160" s="150"/>
      <c r="AY1160" s="150"/>
      <c r="AZ1160" s="150"/>
      <c r="BA1160" s="150"/>
      <c r="BB1160" s="131"/>
      <c r="BC1160" s="132"/>
      <c r="BD1160" s="131"/>
      <c r="BE1160" s="153"/>
      <c r="BF1160" s="154"/>
      <c r="BG1160" s="155"/>
      <c r="BH1160" s="155"/>
      <c r="BI1160" s="156"/>
      <c r="BJ1160" s="156"/>
      <c r="BK1160" s="133"/>
      <c r="BM1160" s="134">
        <v>568</v>
      </c>
      <c r="BN1160" s="157">
        <f t="shared" si="235"/>
        <v>3.6288000000000382</v>
      </c>
      <c r="BO1160" s="158">
        <f t="shared" si="236"/>
        <v>0.82140082969311101</v>
      </c>
      <c r="BP1160" s="159">
        <f t="shared" si="237"/>
        <v>6.9612060194224057E-4</v>
      </c>
      <c r="BQ1160" s="160" t="str">
        <f t="shared" si="238"/>
        <v/>
      </c>
      <c r="BR1160" s="160" t="str">
        <f t="shared" si="234"/>
        <v/>
      </c>
    </row>
    <row r="1161" spans="11:70" ht="20.100000000000001" customHeight="1" x14ac:dyDescent="0.25">
      <c r="K1161" s="134">
        <v>592</v>
      </c>
      <c r="L1161" s="130">
        <f t="shared" si="239"/>
        <v>-154.78351368561539</v>
      </c>
      <c r="M1161" s="149">
        <f t="shared" si="240"/>
        <v>1.110581272941828E-3</v>
      </c>
      <c r="N1161" s="149">
        <f t="shared" si="241"/>
        <v>5.1339743094844313E-2</v>
      </c>
      <c r="O1161" s="130">
        <f t="shared" si="242"/>
        <v>1.110581272941828E-3</v>
      </c>
      <c r="P1161" s="130" t="str">
        <f t="shared" si="243"/>
        <v/>
      </c>
      <c r="Q1161" s="130" t="str">
        <f t="shared" si="244"/>
        <v/>
      </c>
      <c r="R1161" s="130">
        <f t="shared" si="245"/>
        <v>6.0050949666561835E-11</v>
      </c>
      <c r="S1161" s="130" t="str">
        <f t="shared" si="246"/>
        <v/>
      </c>
      <c r="T1161" s="130" t="str">
        <f t="shared" si="247"/>
        <v/>
      </c>
      <c r="X1161" s="134"/>
      <c r="Z1161" s="149"/>
      <c r="AA1161" s="149"/>
      <c r="AE1161" s="151"/>
      <c r="AF1161" s="150"/>
      <c r="AK1161" s="134">
        <v>592</v>
      </c>
      <c r="AL1161" s="130">
        <f t="shared" si="248"/>
        <v>-1.6320000000000001</v>
      </c>
      <c r="AM1161" s="149">
        <f t="shared" si="249"/>
        <v>0.10533068116383551</v>
      </c>
      <c r="AN1161" s="149">
        <f t="shared" si="250"/>
        <v>5.1339743094844313E-2</v>
      </c>
      <c r="AO1161" s="130">
        <f t="shared" si="255"/>
        <v>0.10533068116383551</v>
      </c>
      <c r="AP1161" s="130" t="str">
        <f t="shared" si="256"/>
        <v/>
      </c>
      <c r="AQ1161" s="130" t="str">
        <f t="shared" si="251"/>
        <v/>
      </c>
      <c r="AR1161" s="150">
        <f t="shared" si="252"/>
        <v>0</v>
      </c>
      <c r="AS1161" s="150" t="str">
        <f t="shared" si="253"/>
        <v/>
      </c>
      <c r="AT1161" s="150" t="str">
        <f t="shared" si="254"/>
        <v/>
      </c>
      <c r="AU1161" s="150"/>
      <c r="AV1161" s="150"/>
      <c r="AW1161" s="150"/>
      <c r="AX1161" s="150"/>
      <c r="AY1161" s="150"/>
      <c r="AZ1161" s="150"/>
      <c r="BA1161" s="150"/>
      <c r="BB1161" s="131"/>
      <c r="BC1161" s="132"/>
      <c r="BD1161" s="131"/>
      <c r="BE1161" s="153"/>
      <c r="BF1161" s="154"/>
      <c r="BG1161" s="155"/>
      <c r="BH1161" s="155"/>
      <c r="BI1161" s="156"/>
      <c r="BJ1161" s="156"/>
      <c r="BK1161" s="133"/>
      <c r="BM1161" s="134">
        <v>569</v>
      </c>
      <c r="BN1161" s="157">
        <f t="shared" si="235"/>
        <v>3.6352000000000384</v>
      </c>
      <c r="BO1161" s="158">
        <f t="shared" si="236"/>
        <v>0.82070470909116877</v>
      </c>
      <c r="BP1161" s="159">
        <f t="shared" si="237"/>
        <v>6.9695743074515981E-4</v>
      </c>
      <c r="BQ1161" s="160" t="str">
        <f t="shared" si="238"/>
        <v/>
      </c>
      <c r="BR1161" s="160" t="str">
        <f t="shared" si="234"/>
        <v/>
      </c>
    </row>
    <row r="1162" spans="11:70" ht="20.100000000000001" customHeight="1" x14ac:dyDescent="0.25">
      <c r="K1162" s="134">
        <v>593</v>
      </c>
      <c r="L1162" s="130">
        <f t="shared" si="239"/>
        <v>-154.4041423285428</v>
      </c>
      <c r="M1162" s="149">
        <f t="shared" si="240"/>
        <v>1.1178459198551104E-3</v>
      </c>
      <c r="N1162" s="149">
        <f t="shared" si="241"/>
        <v>5.1762442885152686E-2</v>
      </c>
      <c r="O1162" s="130">
        <f t="shared" si="242"/>
        <v>1.1178459198551104E-3</v>
      </c>
      <c r="P1162" s="130" t="str">
        <f t="shared" si="243"/>
        <v/>
      </c>
      <c r="Q1162" s="130" t="str">
        <f t="shared" si="244"/>
        <v/>
      </c>
      <c r="R1162" s="130">
        <f t="shared" si="245"/>
        <v>6.1511763710116415E-11</v>
      </c>
      <c r="S1162" s="130" t="str">
        <f t="shared" si="246"/>
        <v/>
      </c>
      <c r="T1162" s="130" t="str">
        <f t="shared" si="247"/>
        <v/>
      </c>
      <c r="X1162" s="134"/>
      <c r="Z1162" s="149"/>
      <c r="AA1162" s="149"/>
      <c r="AE1162" s="151"/>
      <c r="AF1162" s="150"/>
      <c r="AK1162" s="134">
        <v>593</v>
      </c>
      <c r="AL1162" s="130">
        <f t="shared" si="248"/>
        <v>-1.6280000000000001</v>
      </c>
      <c r="AM1162" s="149">
        <f t="shared" si="249"/>
        <v>0.10601968090337181</v>
      </c>
      <c r="AN1162" s="149">
        <f t="shared" si="250"/>
        <v>5.1762442885152686E-2</v>
      </c>
      <c r="AO1162" s="130">
        <f t="shared" si="255"/>
        <v>0.10601968090337181</v>
      </c>
      <c r="AP1162" s="130" t="str">
        <f t="shared" si="256"/>
        <v/>
      </c>
      <c r="AQ1162" s="130" t="str">
        <f t="shared" si="251"/>
        <v/>
      </c>
      <c r="AR1162" s="150">
        <f t="shared" si="252"/>
        <v>0</v>
      </c>
      <c r="AS1162" s="150" t="str">
        <f t="shared" si="253"/>
        <v/>
      </c>
      <c r="AT1162" s="150" t="str">
        <f t="shared" si="254"/>
        <v/>
      </c>
      <c r="AU1162" s="150"/>
      <c r="AV1162" s="150"/>
      <c r="AW1162" s="150"/>
      <c r="AX1162" s="150"/>
      <c r="AY1162" s="150"/>
      <c r="AZ1162" s="150"/>
      <c r="BA1162" s="150"/>
      <c r="BB1162" s="131"/>
      <c r="BC1162" s="132"/>
      <c r="BD1162" s="131"/>
      <c r="BE1162" s="153"/>
      <c r="BF1162" s="154"/>
      <c r="BG1162" s="155"/>
      <c r="BH1162" s="155"/>
      <c r="BI1162" s="156"/>
      <c r="BJ1162" s="156"/>
      <c r="BK1162" s="133"/>
      <c r="BM1162" s="134">
        <v>570</v>
      </c>
      <c r="BN1162" s="157">
        <f t="shared" si="235"/>
        <v>3.6416000000000386</v>
      </c>
      <c r="BO1162" s="158">
        <f t="shared" si="236"/>
        <v>0.82000775166042361</v>
      </c>
      <c r="BP1162" s="159">
        <f t="shared" si="237"/>
        <v>6.9778986786150909E-4</v>
      </c>
      <c r="BQ1162" s="160" t="str">
        <f t="shared" si="238"/>
        <v/>
      </c>
      <c r="BR1162" s="160" t="str">
        <f t="shared" si="234"/>
        <v/>
      </c>
    </row>
    <row r="1163" spans="11:70" ht="20.100000000000001" customHeight="1" x14ac:dyDescent="0.25">
      <c r="K1163" s="134">
        <v>594</v>
      </c>
      <c r="L1163" s="130">
        <f t="shared" si="239"/>
        <v>-154.02477097147022</v>
      </c>
      <c r="M1163" s="149">
        <f t="shared" si="240"/>
        <v>1.125140084628553E-3</v>
      </c>
      <c r="N1163" s="149">
        <f t="shared" si="241"/>
        <v>5.2187904274821929E-2</v>
      </c>
      <c r="O1163" s="130">
        <f t="shared" si="242"/>
        <v>1.125140084628553E-3</v>
      </c>
      <c r="P1163" s="130" t="str">
        <f t="shared" si="243"/>
        <v/>
      </c>
      <c r="Q1163" s="130" t="str">
        <f t="shared" si="244"/>
        <v/>
      </c>
      <c r="R1163" s="130">
        <f t="shared" si="245"/>
        <v>6.3007105750521443E-11</v>
      </c>
      <c r="S1163" s="130" t="str">
        <f t="shared" si="246"/>
        <v/>
      </c>
      <c r="T1163" s="130" t="str">
        <f t="shared" si="247"/>
        <v/>
      </c>
      <c r="X1163" s="134"/>
      <c r="Z1163" s="149"/>
      <c r="AA1163" s="149"/>
      <c r="AE1163" s="151"/>
      <c r="AF1163" s="150"/>
      <c r="AK1163" s="134">
        <v>594</v>
      </c>
      <c r="AL1163" s="130">
        <f t="shared" si="248"/>
        <v>-1.6240000000000001</v>
      </c>
      <c r="AM1163" s="149">
        <f t="shared" si="249"/>
        <v>0.10671148020057482</v>
      </c>
      <c r="AN1163" s="149">
        <f t="shared" si="250"/>
        <v>5.2187904274821929E-2</v>
      </c>
      <c r="AO1163" s="130">
        <f t="shared" si="255"/>
        <v>0.10671148020057482</v>
      </c>
      <c r="AP1163" s="130" t="str">
        <f t="shared" si="256"/>
        <v/>
      </c>
      <c r="AQ1163" s="130" t="str">
        <f t="shared" si="251"/>
        <v/>
      </c>
      <c r="AR1163" s="150">
        <f t="shared" si="252"/>
        <v>0</v>
      </c>
      <c r="AS1163" s="150" t="str">
        <f t="shared" si="253"/>
        <v/>
      </c>
      <c r="AT1163" s="150" t="str">
        <f t="shared" si="254"/>
        <v/>
      </c>
      <c r="AU1163" s="150"/>
      <c r="AV1163" s="150"/>
      <c r="AW1163" s="150"/>
      <c r="AX1163" s="150"/>
      <c r="AY1163" s="150"/>
      <c r="AZ1163" s="150"/>
      <c r="BA1163" s="150"/>
      <c r="BB1163" s="131"/>
      <c r="BC1163" s="132"/>
      <c r="BD1163" s="131"/>
      <c r="BE1163" s="153"/>
      <c r="BF1163" s="154"/>
      <c r="BG1163" s="155"/>
      <c r="BH1163" s="155"/>
      <c r="BI1163" s="156"/>
      <c r="BJ1163" s="156"/>
      <c r="BK1163" s="133"/>
      <c r="BM1163" s="134">
        <v>571</v>
      </c>
      <c r="BN1163" s="157">
        <f t="shared" si="235"/>
        <v>3.6480000000000388</v>
      </c>
      <c r="BO1163" s="158">
        <f t="shared" si="236"/>
        <v>0.8193099617925621</v>
      </c>
      <c r="BP1163" s="159">
        <f t="shared" si="237"/>
        <v>6.9861791412073604E-4</v>
      </c>
      <c r="BQ1163" s="160" t="str">
        <f t="shared" si="238"/>
        <v/>
      </c>
      <c r="BR1163" s="160" t="str">
        <f t="shared" si="234"/>
        <v/>
      </c>
    </row>
    <row r="1164" spans="11:70" ht="20.100000000000001" customHeight="1" x14ac:dyDescent="0.25">
      <c r="K1164" s="134">
        <v>595</v>
      </c>
      <c r="L1164" s="130">
        <f t="shared" si="239"/>
        <v>-153.64539961439763</v>
      </c>
      <c r="M1164" s="149">
        <f t="shared" si="240"/>
        <v>1.1324637256990738E-3</v>
      </c>
      <c r="N1164" s="149">
        <f t="shared" si="241"/>
        <v>5.2616138454252052E-2</v>
      </c>
      <c r="O1164" s="130">
        <f t="shared" si="242"/>
        <v>1.1324637256990738E-3</v>
      </c>
      <c r="P1164" s="130" t="str">
        <f t="shared" si="243"/>
        <v/>
      </c>
      <c r="Q1164" s="130" t="str">
        <f t="shared" si="244"/>
        <v/>
      </c>
      <c r="R1164" s="130">
        <f t="shared" si="245"/>
        <v>6.4537766726182086E-11</v>
      </c>
      <c r="S1164" s="130" t="str">
        <f t="shared" si="246"/>
        <v/>
      </c>
      <c r="T1164" s="130" t="str">
        <f t="shared" si="247"/>
        <v/>
      </c>
      <c r="X1164" s="134"/>
      <c r="Z1164" s="149"/>
      <c r="AA1164" s="149"/>
      <c r="AE1164" s="151"/>
      <c r="AF1164" s="150"/>
      <c r="AK1164" s="134">
        <v>595</v>
      </c>
      <c r="AL1164" s="130">
        <f t="shared" si="248"/>
        <v>-1.62</v>
      </c>
      <c r="AM1164" s="149">
        <f t="shared" si="249"/>
        <v>0.1074060751134838</v>
      </c>
      <c r="AN1164" s="149">
        <f t="shared" si="250"/>
        <v>5.2616138454252052E-2</v>
      </c>
      <c r="AO1164" s="130">
        <f t="shared" si="255"/>
        <v>0.1074060751134838</v>
      </c>
      <c r="AP1164" s="130" t="str">
        <f t="shared" si="256"/>
        <v/>
      </c>
      <c r="AQ1164" s="130" t="str">
        <f t="shared" si="251"/>
        <v/>
      </c>
      <c r="AR1164" s="150">
        <f t="shared" si="252"/>
        <v>0</v>
      </c>
      <c r="AS1164" s="150" t="str">
        <f t="shared" si="253"/>
        <v/>
      </c>
      <c r="AT1164" s="150" t="str">
        <f t="shared" si="254"/>
        <v/>
      </c>
      <c r="AU1164" s="150"/>
      <c r="AV1164" s="150"/>
      <c r="AW1164" s="150"/>
      <c r="AX1164" s="150"/>
      <c r="AY1164" s="150"/>
      <c r="AZ1164" s="150"/>
      <c r="BA1164" s="150"/>
      <c r="BB1164" s="131"/>
      <c r="BC1164" s="132"/>
      <c r="BD1164" s="131"/>
      <c r="BE1164" s="153"/>
      <c r="BF1164" s="154"/>
      <c r="BG1164" s="155"/>
      <c r="BH1164" s="155"/>
      <c r="BI1164" s="156"/>
      <c r="BJ1164" s="156"/>
      <c r="BK1164" s="133"/>
      <c r="BM1164" s="134">
        <v>572</v>
      </c>
      <c r="BN1164" s="157">
        <f t="shared" si="235"/>
        <v>3.654400000000039</v>
      </c>
      <c r="BO1164" s="158">
        <f t="shared" si="236"/>
        <v>0.81861134387844137</v>
      </c>
      <c r="BP1164" s="159">
        <f t="shared" si="237"/>
        <v>6.9944157042367561E-4</v>
      </c>
      <c r="BQ1164" s="160" t="str">
        <f t="shared" si="238"/>
        <v/>
      </c>
      <c r="BR1164" s="160" t="str">
        <f t="shared" si="234"/>
        <v/>
      </c>
    </row>
    <row r="1165" spans="11:70" ht="20.100000000000001" customHeight="1" x14ac:dyDescent="0.25">
      <c r="K1165" s="134">
        <v>596</v>
      </c>
      <c r="L1165" s="130">
        <f t="shared" si="239"/>
        <v>-153.26602825732505</v>
      </c>
      <c r="M1165" s="149">
        <f t="shared" si="240"/>
        <v>1.1398167998132639E-3</v>
      </c>
      <c r="N1165" s="149">
        <f t="shared" si="241"/>
        <v>5.3047156597754865E-2</v>
      </c>
      <c r="O1165" s="130">
        <f t="shared" si="242"/>
        <v>1.1398167998132639E-3</v>
      </c>
      <c r="P1165" s="130" t="str">
        <f t="shared" si="243"/>
        <v/>
      </c>
      <c r="Q1165" s="130" t="str">
        <f t="shared" si="244"/>
        <v/>
      </c>
      <c r="R1165" s="130">
        <f t="shared" si="245"/>
        <v>6.6104555080732875E-11</v>
      </c>
      <c r="S1165" s="130" t="str">
        <f t="shared" si="246"/>
        <v/>
      </c>
      <c r="T1165" s="130" t="str">
        <f t="shared" si="247"/>
        <v/>
      </c>
      <c r="X1165" s="134"/>
      <c r="Z1165" s="149"/>
      <c r="AA1165" s="149"/>
      <c r="AE1165" s="151"/>
      <c r="AF1165" s="150"/>
      <c r="AK1165" s="134">
        <v>596</v>
      </c>
      <c r="AL1165" s="130">
        <f t="shared" si="248"/>
        <v>-1.6160000000000001</v>
      </c>
      <c r="AM1165" s="149">
        <f t="shared" si="249"/>
        <v>0.10810346153982271</v>
      </c>
      <c r="AN1165" s="149">
        <f t="shared" si="250"/>
        <v>5.3047156597754865E-2</v>
      </c>
      <c r="AO1165" s="130">
        <f t="shared" si="255"/>
        <v>0.10810346153982271</v>
      </c>
      <c r="AP1165" s="130" t="str">
        <f t="shared" si="256"/>
        <v/>
      </c>
      <c r="AQ1165" s="130" t="str">
        <f t="shared" si="251"/>
        <v/>
      </c>
      <c r="AR1165" s="150">
        <f t="shared" si="252"/>
        <v>0</v>
      </c>
      <c r="AS1165" s="150" t="str">
        <f t="shared" si="253"/>
        <v/>
      </c>
      <c r="AT1165" s="150" t="str">
        <f t="shared" si="254"/>
        <v/>
      </c>
      <c r="AU1165" s="150"/>
      <c r="AV1165" s="150"/>
      <c r="AW1165" s="150"/>
      <c r="AX1165" s="150"/>
      <c r="AY1165" s="150"/>
      <c r="AZ1165" s="150"/>
      <c r="BA1165" s="150"/>
      <c r="BB1165" s="131"/>
      <c r="BC1165" s="132"/>
      <c r="BD1165" s="131"/>
      <c r="BE1165" s="153"/>
      <c r="BF1165" s="154"/>
      <c r="BG1165" s="155"/>
      <c r="BH1165" s="155"/>
      <c r="BI1165" s="156"/>
      <c r="BJ1165" s="156"/>
      <c r="BK1165" s="133"/>
      <c r="BM1165" s="134">
        <v>573</v>
      </c>
      <c r="BN1165" s="157">
        <f t="shared" si="235"/>
        <v>3.6608000000000391</v>
      </c>
      <c r="BO1165" s="158">
        <f t="shared" si="236"/>
        <v>0.81791190230801769</v>
      </c>
      <c r="BP1165" s="159">
        <f t="shared" si="237"/>
        <v>7.0026083774099579E-4</v>
      </c>
      <c r="BQ1165" s="160" t="str">
        <f t="shared" si="238"/>
        <v/>
      </c>
      <c r="BR1165" s="160" t="str">
        <f t="shared" si="234"/>
        <v/>
      </c>
    </row>
    <row r="1166" spans="11:70" ht="20.100000000000001" customHeight="1" x14ac:dyDescent="0.25">
      <c r="K1166" s="134">
        <v>597</v>
      </c>
      <c r="L1166" s="130">
        <f t="shared" si="239"/>
        <v>-152.88665690025246</v>
      </c>
      <c r="M1166" s="149">
        <f t="shared" si="240"/>
        <v>1.1471992620191642E-3</v>
      </c>
      <c r="N1166" s="149">
        <f t="shared" si="241"/>
        <v>5.3480969862911225E-2</v>
      </c>
      <c r="O1166" s="130">
        <f t="shared" si="242"/>
        <v>1.1471992620191642E-3</v>
      </c>
      <c r="P1166" s="130" t="str">
        <f t="shared" si="243"/>
        <v/>
      </c>
      <c r="Q1166" s="130" t="str">
        <f t="shared" si="244"/>
        <v/>
      </c>
      <c r="R1166" s="130">
        <f t="shared" si="245"/>
        <v>6.7708297135930885E-11</v>
      </c>
      <c r="S1166" s="130" t="str">
        <f t="shared" si="246"/>
        <v/>
      </c>
      <c r="T1166" s="130" t="str">
        <f t="shared" si="247"/>
        <v/>
      </c>
      <c r="X1166" s="134"/>
      <c r="Z1166" s="149"/>
      <c r="AA1166" s="149"/>
      <c r="AE1166" s="151"/>
      <c r="AF1166" s="150"/>
      <c r="AK1166" s="134">
        <v>597</v>
      </c>
      <c r="AL1166" s="130">
        <f t="shared" si="248"/>
        <v>-1.6120000000000001</v>
      </c>
      <c r="AM1166" s="149">
        <f t="shared" si="249"/>
        <v>0.10880363521622008</v>
      </c>
      <c r="AN1166" s="149">
        <f t="shared" si="250"/>
        <v>5.3480969862911225E-2</v>
      </c>
      <c r="AO1166" s="130">
        <f t="shared" si="255"/>
        <v>0.10880363521622008</v>
      </c>
      <c r="AP1166" s="130" t="str">
        <f t="shared" si="256"/>
        <v/>
      </c>
      <c r="AQ1166" s="130" t="str">
        <f t="shared" si="251"/>
        <v/>
      </c>
      <c r="AR1166" s="150">
        <f t="shared" si="252"/>
        <v>0</v>
      </c>
      <c r="AS1166" s="150" t="str">
        <f t="shared" si="253"/>
        <v/>
      </c>
      <c r="AT1166" s="150" t="str">
        <f t="shared" si="254"/>
        <v/>
      </c>
      <c r="AU1166" s="150"/>
      <c r="AV1166" s="150"/>
      <c r="AW1166" s="150"/>
      <c r="AX1166" s="150"/>
      <c r="AY1166" s="150"/>
      <c r="AZ1166" s="150"/>
      <c r="BA1166" s="150"/>
      <c r="BB1166" s="131"/>
      <c r="BC1166" s="132"/>
      <c r="BD1166" s="131"/>
      <c r="BE1166" s="153"/>
      <c r="BF1166" s="154"/>
      <c r="BG1166" s="155"/>
      <c r="BH1166" s="155"/>
      <c r="BI1166" s="156"/>
      <c r="BJ1166" s="156"/>
      <c r="BK1166" s="133"/>
      <c r="BM1166" s="134">
        <v>574</v>
      </c>
      <c r="BN1166" s="157">
        <f t="shared" si="235"/>
        <v>3.6672000000000393</v>
      </c>
      <c r="BO1166" s="158">
        <f t="shared" si="236"/>
        <v>0.8172116414702767</v>
      </c>
      <c r="BP1166" s="159">
        <f t="shared" si="237"/>
        <v>7.0107571711341965E-4</v>
      </c>
      <c r="BQ1166" s="160" t="str">
        <f t="shared" si="238"/>
        <v/>
      </c>
      <c r="BR1166" s="160" t="str">
        <f t="shared" si="234"/>
        <v/>
      </c>
    </row>
    <row r="1167" spans="11:70" ht="20.100000000000001" customHeight="1" x14ac:dyDescent="0.25">
      <c r="K1167" s="134">
        <v>598</v>
      </c>
      <c r="L1167" s="130">
        <f t="shared" si="239"/>
        <v>-152.50728554317988</v>
      </c>
      <c r="M1167" s="149">
        <f t="shared" si="240"/>
        <v>1.1546110656581211E-3</v>
      </c>
      <c r="N1167" s="149">
        <f t="shared" si="241"/>
        <v>5.3917589389924921E-2</v>
      </c>
      <c r="O1167" s="130">
        <f t="shared" si="242"/>
        <v>1.1546110656581211E-3</v>
      </c>
      <c r="P1167" s="130" t="str">
        <f t="shared" si="243"/>
        <v/>
      </c>
      <c r="Q1167" s="130" t="str">
        <f t="shared" si="244"/>
        <v/>
      </c>
      <c r="R1167" s="130">
        <f t="shared" si="245"/>
        <v>6.9349837472159632E-11</v>
      </c>
      <c r="S1167" s="130" t="str">
        <f t="shared" si="246"/>
        <v/>
      </c>
      <c r="T1167" s="130" t="str">
        <f t="shared" si="247"/>
        <v/>
      </c>
      <c r="X1167" s="134"/>
      <c r="Z1167" s="149"/>
      <c r="AA1167" s="149"/>
      <c r="AE1167" s="151"/>
      <c r="AF1167" s="150"/>
      <c r="AK1167" s="134">
        <v>598</v>
      </c>
      <c r="AL1167" s="130">
        <f t="shared" si="248"/>
        <v>-1.6080000000000001</v>
      </c>
      <c r="AM1167" s="149">
        <f t="shared" si="249"/>
        <v>0.10950659171743674</v>
      </c>
      <c r="AN1167" s="149">
        <f t="shared" si="250"/>
        <v>5.3917589389924941E-2</v>
      </c>
      <c r="AO1167" s="130">
        <f t="shared" si="255"/>
        <v>0.10950659171743674</v>
      </c>
      <c r="AP1167" s="130" t="str">
        <f t="shared" si="256"/>
        <v/>
      </c>
      <c r="AQ1167" s="130" t="str">
        <f t="shared" si="251"/>
        <v/>
      </c>
      <c r="AR1167" s="150">
        <f t="shared" si="252"/>
        <v>0</v>
      </c>
      <c r="AS1167" s="150" t="str">
        <f t="shared" si="253"/>
        <v/>
      </c>
      <c r="AT1167" s="150" t="str">
        <f t="shared" si="254"/>
        <v/>
      </c>
      <c r="AU1167" s="150"/>
      <c r="AV1167" s="150"/>
      <c r="AW1167" s="150"/>
      <c r="AX1167" s="150"/>
      <c r="AY1167" s="150"/>
      <c r="AZ1167" s="150"/>
      <c r="BA1167" s="150"/>
      <c r="BB1167" s="131"/>
      <c r="BC1167" s="132"/>
      <c r="BD1167" s="131"/>
      <c r="BE1167" s="153"/>
      <c r="BF1167" s="154"/>
      <c r="BG1167" s="155"/>
      <c r="BH1167" s="155"/>
      <c r="BI1167" s="156"/>
      <c r="BJ1167" s="156"/>
      <c r="BK1167" s="133"/>
      <c r="BM1167" s="134">
        <v>575</v>
      </c>
      <c r="BN1167" s="157">
        <f t="shared" si="235"/>
        <v>3.6736000000000395</v>
      </c>
      <c r="BO1167" s="158">
        <f t="shared" si="236"/>
        <v>0.81651056575316328</v>
      </c>
      <c r="BP1167" s="159">
        <f t="shared" si="237"/>
        <v>7.0188620965039306E-4</v>
      </c>
      <c r="BQ1167" s="160" t="str">
        <f t="shared" si="238"/>
        <v/>
      </c>
      <c r="BR1167" s="160" t="str">
        <f t="shared" si="234"/>
        <v/>
      </c>
    </row>
    <row r="1168" spans="11:70" ht="20.100000000000001" customHeight="1" x14ac:dyDescent="0.25">
      <c r="K1168" s="134">
        <v>599</v>
      </c>
      <c r="L1168" s="130">
        <f t="shared" si="239"/>
        <v>-152.12791418610729</v>
      </c>
      <c r="M1168" s="149">
        <f t="shared" si="240"/>
        <v>1.1620521623567294E-3</v>
      </c>
      <c r="N1168" s="149">
        <f t="shared" si="241"/>
        <v>5.4357026300973894E-2</v>
      </c>
      <c r="O1168" s="130">
        <f t="shared" si="242"/>
        <v>1.1620521623567294E-3</v>
      </c>
      <c r="P1168" s="130" t="str">
        <f t="shared" si="243"/>
        <v/>
      </c>
      <c r="Q1168" s="130" t="str">
        <f t="shared" si="244"/>
        <v/>
      </c>
      <c r="R1168" s="130">
        <f t="shared" si="245"/>
        <v>7.1030039316689939E-11</v>
      </c>
      <c r="S1168" s="130" t="str">
        <f t="shared" si="246"/>
        <v/>
      </c>
      <c r="T1168" s="130" t="str">
        <f t="shared" si="247"/>
        <v/>
      </c>
      <c r="X1168" s="134"/>
      <c r="Z1168" s="149"/>
      <c r="AA1168" s="149"/>
      <c r="AE1168" s="151"/>
      <c r="AF1168" s="150"/>
      <c r="AK1168" s="134">
        <v>599</v>
      </c>
      <c r="AL1168" s="130">
        <f t="shared" si="248"/>
        <v>-1.6040000000000001</v>
      </c>
      <c r="AM1168" s="149">
        <f t="shared" si="249"/>
        <v>0.11021232645560161</v>
      </c>
      <c r="AN1168" s="149">
        <f t="shared" si="250"/>
        <v>5.4357026300973915E-2</v>
      </c>
      <c r="AO1168" s="130">
        <f t="shared" si="255"/>
        <v>0.11021232645560161</v>
      </c>
      <c r="AP1168" s="130" t="str">
        <f t="shared" si="256"/>
        <v/>
      </c>
      <c r="AQ1168" s="130" t="str">
        <f t="shared" si="251"/>
        <v/>
      </c>
      <c r="AR1168" s="150">
        <f t="shared" si="252"/>
        <v>0</v>
      </c>
      <c r="AS1168" s="150" t="str">
        <f t="shared" si="253"/>
        <v/>
      </c>
      <c r="AT1168" s="150" t="str">
        <f t="shared" si="254"/>
        <v/>
      </c>
      <c r="AU1168" s="150"/>
      <c r="AV1168" s="150"/>
      <c r="AW1168" s="150"/>
      <c r="AX1168" s="150"/>
      <c r="AY1168" s="150"/>
      <c r="AZ1168" s="150"/>
      <c r="BA1168" s="150"/>
      <c r="BB1168" s="131"/>
      <c r="BC1168" s="132"/>
      <c r="BD1168" s="131"/>
      <c r="BE1168" s="153"/>
      <c r="BF1168" s="154"/>
      <c r="BG1168" s="155"/>
      <c r="BH1168" s="155"/>
      <c r="BI1168" s="156"/>
      <c r="BJ1168" s="156"/>
      <c r="BK1168" s="133"/>
      <c r="BM1168" s="134">
        <v>576</v>
      </c>
      <c r="BN1168" s="157">
        <f t="shared" si="235"/>
        <v>3.6800000000000397</v>
      </c>
      <c r="BO1168" s="158">
        <f t="shared" si="236"/>
        <v>0.81580867954351288</v>
      </c>
      <c r="BP1168" s="159">
        <f t="shared" si="237"/>
        <v>7.0269231652964059E-4</v>
      </c>
      <c r="BQ1168" s="160" t="str">
        <f t="shared" si="238"/>
        <v/>
      </c>
      <c r="BR1168" s="160" t="str">
        <f t="shared" si="234"/>
        <v/>
      </c>
    </row>
    <row r="1169" spans="11:70" ht="20.100000000000001" customHeight="1" x14ac:dyDescent="0.25">
      <c r="K1169" s="134">
        <v>600</v>
      </c>
      <c r="L1169" s="130">
        <f t="shared" si="239"/>
        <v>-151.7485428290347</v>
      </c>
      <c r="M1169" s="149">
        <f t="shared" si="240"/>
        <v>1.1695225020188604E-3</v>
      </c>
      <c r="N1169" s="149">
        <f t="shared" si="241"/>
        <v>5.4799291699557967E-2</v>
      </c>
      <c r="O1169" s="130">
        <f t="shared" si="242"/>
        <v>1.1695225020188604E-3</v>
      </c>
      <c r="P1169" s="130" t="str">
        <f t="shared" si="243"/>
        <v/>
      </c>
      <c r="Q1169" s="130" t="str">
        <f t="shared" si="244"/>
        <v/>
      </c>
      <c r="R1169" s="130">
        <f t="shared" si="245"/>
        <v>7.2749784939841137E-11</v>
      </c>
      <c r="S1169" s="130" t="str">
        <f t="shared" si="246"/>
        <v/>
      </c>
      <c r="T1169" s="130" t="str">
        <f t="shared" si="247"/>
        <v/>
      </c>
      <c r="X1169" s="134"/>
      <c r="Z1169" s="149"/>
      <c r="AA1169" s="149"/>
      <c r="AE1169" s="151"/>
      <c r="AF1169" s="150"/>
      <c r="AK1169" s="134">
        <v>600</v>
      </c>
      <c r="AL1169" s="130">
        <f t="shared" si="248"/>
        <v>-1.6</v>
      </c>
      <c r="AM1169" s="149">
        <f t="shared" si="249"/>
        <v>0.11092083467945554</v>
      </c>
      <c r="AN1169" s="149">
        <f t="shared" si="250"/>
        <v>5.4799291699557967E-2</v>
      </c>
      <c r="AO1169" s="130">
        <f t="shared" si="255"/>
        <v>0.11092083467945554</v>
      </c>
      <c r="AP1169" s="130" t="str">
        <f t="shared" si="256"/>
        <v/>
      </c>
      <c r="AQ1169" s="130" t="str">
        <f t="shared" si="251"/>
        <v/>
      </c>
      <c r="AR1169" s="150">
        <f t="shared" si="252"/>
        <v>0</v>
      </c>
      <c r="AS1169" s="150" t="str">
        <f t="shared" si="253"/>
        <v/>
      </c>
      <c r="AT1169" s="150" t="str">
        <f t="shared" si="254"/>
        <v/>
      </c>
      <c r="AU1169" s="150"/>
      <c r="AV1169" s="150"/>
      <c r="AW1169" s="150"/>
      <c r="AX1169" s="150"/>
      <c r="AY1169" s="150"/>
      <c r="AZ1169" s="150"/>
      <c r="BA1169" s="150"/>
      <c r="BB1169" s="131"/>
      <c r="BC1169" s="132"/>
      <c r="BD1169" s="131"/>
      <c r="BE1169" s="153"/>
      <c r="BF1169" s="154"/>
      <c r="BG1169" s="155"/>
      <c r="BH1169" s="155"/>
      <c r="BI1169" s="156"/>
      <c r="BJ1169" s="156"/>
      <c r="BK1169" s="133"/>
      <c r="BM1169" s="134">
        <v>577</v>
      </c>
      <c r="BN1169" s="157">
        <f t="shared" si="235"/>
        <v>3.6864000000000399</v>
      </c>
      <c r="BO1169" s="158">
        <f t="shared" si="236"/>
        <v>0.81510598722698324</v>
      </c>
      <c r="BP1169" s="159">
        <f t="shared" si="237"/>
        <v>7.034940389988309E-4</v>
      </c>
      <c r="BQ1169" s="160" t="str">
        <f t="shared" si="238"/>
        <v/>
      </c>
      <c r="BR1169" s="160" t="str">
        <f t="shared" ref="BR1169:BR1232" si="257">IF($BO1169&lt;(1-$BK$605),$BP1169,"")</f>
        <v/>
      </c>
    </row>
    <row r="1170" spans="11:70" ht="20.100000000000001" customHeight="1" x14ac:dyDescent="0.25">
      <c r="K1170" s="134">
        <v>601</v>
      </c>
      <c r="L1170" s="130">
        <f t="shared" si="239"/>
        <v>-151.36917147196212</v>
      </c>
      <c r="M1170" s="149">
        <f t="shared" si="240"/>
        <v>1.1770220328177732E-3</v>
      </c>
      <c r="N1170" s="149">
        <f t="shared" si="241"/>
        <v>5.5244396669843904E-2</v>
      </c>
      <c r="O1170" s="130">
        <f t="shared" si="242"/>
        <v>1.1770220328177732E-3</v>
      </c>
      <c r="P1170" s="130" t="str">
        <f t="shared" si="243"/>
        <v/>
      </c>
      <c r="Q1170" s="130" t="str">
        <f t="shared" si="244"/>
        <v/>
      </c>
      <c r="R1170" s="130">
        <f t="shared" si="245"/>
        <v>7.4509976059208757E-11</v>
      </c>
      <c r="S1170" s="130" t="str">
        <f t="shared" si="246"/>
        <v/>
      </c>
      <c r="T1170" s="130" t="str">
        <f t="shared" si="247"/>
        <v/>
      </c>
      <c r="X1170" s="134"/>
      <c r="Z1170" s="149"/>
      <c r="AA1170" s="149"/>
      <c r="AE1170" s="151"/>
      <c r="AF1170" s="150"/>
      <c r="AK1170" s="134">
        <v>601</v>
      </c>
      <c r="AL1170" s="130">
        <f t="shared" si="248"/>
        <v>-1.5960000000000001</v>
      </c>
      <c r="AM1170" s="149">
        <f t="shared" si="249"/>
        <v>0.11163211147360337</v>
      </c>
      <c r="AN1170" s="149">
        <f t="shared" si="250"/>
        <v>5.5244396669843952E-2</v>
      </c>
      <c r="AO1170" s="130">
        <f t="shared" si="255"/>
        <v>0.11163211147360337</v>
      </c>
      <c r="AP1170" s="130" t="str">
        <f t="shared" si="256"/>
        <v/>
      </c>
      <c r="AQ1170" s="130" t="str">
        <f t="shared" si="251"/>
        <v/>
      </c>
      <c r="AR1170" s="150">
        <f t="shared" si="252"/>
        <v>0</v>
      </c>
      <c r="AS1170" s="150" t="str">
        <f t="shared" si="253"/>
        <v/>
      </c>
      <c r="AT1170" s="150" t="str">
        <f t="shared" si="254"/>
        <v/>
      </c>
      <c r="AU1170" s="150"/>
      <c r="AV1170" s="150"/>
      <c r="AW1170" s="150"/>
      <c r="AX1170" s="150"/>
      <c r="AY1170" s="150"/>
      <c r="AZ1170" s="150"/>
      <c r="BA1170" s="150"/>
      <c r="BB1170" s="131"/>
      <c r="BC1170" s="132"/>
      <c r="BD1170" s="131"/>
      <c r="BE1170" s="153"/>
      <c r="BF1170" s="154"/>
      <c r="BG1170" s="155"/>
      <c r="BH1170" s="155"/>
      <c r="BI1170" s="156"/>
      <c r="BJ1170" s="156"/>
      <c r="BK1170" s="133"/>
      <c r="BM1170" s="134">
        <v>578</v>
      </c>
      <c r="BN1170" s="157">
        <f t="shared" ref="BN1170:BN1233" si="258">BN1169+$BQ$590</f>
        <v>3.6928000000000401</v>
      </c>
      <c r="BO1170" s="158">
        <f t="shared" ref="BO1170:BO1233" si="259">_xlfn.CHISQ.DIST.RT(BN1170,7)</f>
        <v>0.81440249318798441</v>
      </c>
      <c r="BP1170" s="159">
        <f t="shared" ref="BP1170:BP1233" si="260">BO1170-BO1171</f>
        <v>7.0429137837180189E-4</v>
      </c>
      <c r="BQ1170" s="160" t="str">
        <f t="shared" ref="BQ1170:BQ1233" si="261">IF(BO1170&lt;(1-$BK$597),BP1170,"")</f>
        <v/>
      </c>
      <c r="BR1170" s="160" t="str">
        <f t="shared" si="257"/>
        <v/>
      </c>
    </row>
    <row r="1171" spans="11:70" ht="20.100000000000001" customHeight="1" x14ac:dyDescent="0.25">
      <c r="K1171" s="134">
        <v>602</v>
      </c>
      <c r="L1171" s="130">
        <f t="shared" si="239"/>
        <v>-150.98980011488953</v>
      </c>
      <c r="M1171" s="149">
        <f t="shared" si="240"/>
        <v>1.1845507011883196E-3</v>
      </c>
      <c r="N1171" s="149">
        <f t="shared" si="241"/>
        <v>5.5692352276007509E-2</v>
      </c>
      <c r="O1171" s="130">
        <f t="shared" si="242"/>
        <v>1.1845507011883196E-3</v>
      </c>
      <c r="P1171" s="130" t="str">
        <f t="shared" si="243"/>
        <v/>
      </c>
      <c r="Q1171" s="130" t="str">
        <f t="shared" si="244"/>
        <v/>
      </c>
      <c r="R1171" s="130">
        <f t="shared" si="245"/>
        <v>7.631153425210463E-11</v>
      </c>
      <c r="S1171" s="130" t="str">
        <f t="shared" si="246"/>
        <v/>
      </c>
      <c r="T1171" s="130" t="str">
        <f t="shared" si="247"/>
        <v/>
      </c>
      <c r="X1171" s="134"/>
      <c r="Z1171" s="149"/>
      <c r="AA1171" s="149"/>
      <c r="AE1171" s="151"/>
      <c r="AF1171" s="150"/>
      <c r="AK1171" s="134">
        <v>602</v>
      </c>
      <c r="AL1171" s="130">
        <f t="shared" si="248"/>
        <v>-1.5920000000000001</v>
      </c>
      <c r="AM1171" s="149">
        <f t="shared" si="249"/>
        <v>0.11234615175777428</v>
      </c>
      <c r="AN1171" s="149">
        <f t="shared" si="250"/>
        <v>5.5692352276007509E-2</v>
      </c>
      <c r="AO1171" s="130">
        <f t="shared" si="255"/>
        <v>0.11234615175777428</v>
      </c>
      <c r="AP1171" s="130" t="str">
        <f t="shared" si="256"/>
        <v/>
      </c>
      <c r="AQ1171" s="130" t="str">
        <f t="shared" si="251"/>
        <v/>
      </c>
      <c r="AR1171" s="150">
        <f t="shared" si="252"/>
        <v>0</v>
      </c>
      <c r="AS1171" s="150" t="str">
        <f t="shared" si="253"/>
        <v/>
      </c>
      <c r="AT1171" s="150" t="str">
        <f t="shared" si="254"/>
        <v/>
      </c>
      <c r="AU1171" s="150"/>
      <c r="AV1171" s="150"/>
      <c r="AW1171" s="150"/>
      <c r="AX1171" s="150"/>
      <c r="AY1171" s="150"/>
      <c r="AZ1171" s="150"/>
      <c r="BA1171" s="150"/>
      <c r="BB1171" s="131"/>
      <c r="BC1171" s="132"/>
      <c r="BD1171" s="131"/>
      <c r="BE1171" s="153"/>
      <c r="BF1171" s="154"/>
      <c r="BG1171" s="155"/>
      <c r="BH1171" s="155"/>
      <c r="BI1171" s="156"/>
      <c r="BJ1171" s="156"/>
      <c r="BK1171" s="133"/>
      <c r="BM1171" s="134">
        <v>579</v>
      </c>
      <c r="BN1171" s="157">
        <f t="shared" si="258"/>
        <v>3.6992000000000402</v>
      </c>
      <c r="BO1171" s="158">
        <f t="shared" si="259"/>
        <v>0.81369820180961261</v>
      </c>
      <c r="BP1171" s="159">
        <f t="shared" si="260"/>
        <v>7.0508433603100329E-4</v>
      </c>
      <c r="BQ1171" s="160" t="str">
        <f t="shared" si="261"/>
        <v/>
      </c>
      <c r="BR1171" s="160" t="str">
        <f t="shared" si="257"/>
        <v/>
      </c>
    </row>
    <row r="1172" spans="11:70" ht="20.100000000000001" customHeight="1" x14ac:dyDescent="0.25">
      <c r="K1172" s="134">
        <v>603</v>
      </c>
      <c r="L1172" s="130">
        <f t="shared" si="239"/>
        <v>-150.61042875781695</v>
      </c>
      <c r="M1172" s="149">
        <f t="shared" si="240"/>
        <v>1.1921084518192349E-3</v>
      </c>
      <c r="N1172" s="149">
        <f t="shared" si="241"/>
        <v>5.6143169561572344E-2</v>
      </c>
      <c r="O1172" s="130">
        <f t="shared" si="242"/>
        <v>1.1921084518192349E-3</v>
      </c>
      <c r="P1172" s="130" t="str">
        <f t="shared" si="243"/>
        <v/>
      </c>
      <c r="Q1172" s="130" t="str">
        <f t="shared" si="244"/>
        <v/>
      </c>
      <c r="R1172" s="130">
        <f t="shared" si="245"/>
        <v>7.8155401376372742E-11</v>
      </c>
      <c r="S1172" s="130" t="str">
        <f t="shared" si="246"/>
        <v/>
      </c>
      <c r="T1172" s="130" t="str">
        <f t="shared" si="247"/>
        <v/>
      </c>
      <c r="X1172" s="134"/>
      <c r="Z1172" s="149"/>
      <c r="AA1172" s="149"/>
      <c r="AE1172" s="151"/>
      <c r="AF1172" s="150"/>
      <c r="AK1172" s="134">
        <v>603</v>
      </c>
      <c r="AL1172" s="130">
        <f t="shared" si="248"/>
        <v>-1.5880000000000001</v>
      </c>
      <c r="AM1172" s="149">
        <f t="shared" si="249"/>
        <v>0.1130629502860909</v>
      </c>
      <c r="AN1172" s="149">
        <f t="shared" si="250"/>
        <v>5.6143169561572386E-2</v>
      </c>
      <c r="AO1172" s="130">
        <f t="shared" si="255"/>
        <v>0.1130629502860909</v>
      </c>
      <c r="AP1172" s="130" t="str">
        <f t="shared" si="256"/>
        <v/>
      </c>
      <c r="AQ1172" s="130" t="str">
        <f t="shared" si="251"/>
        <v/>
      </c>
      <c r="AR1172" s="150">
        <f t="shared" si="252"/>
        <v>0</v>
      </c>
      <c r="AS1172" s="150" t="str">
        <f t="shared" si="253"/>
        <v/>
      </c>
      <c r="AT1172" s="150" t="str">
        <f t="shared" si="254"/>
        <v/>
      </c>
      <c r="AU1172" s="150"/>
      <c r="AV1172" s="150"/>
      <c r="AW1172" s="150"/>
      <c r="AX1172" s="150"/>
      <c r="AY1172" s="150"/>
      <c r="AZ1172" s="150"/>
      <c r="BA1172" s="150"/>
      <c r="BB1172" s="131"/>
      <c r="BC1172" s="132"/>
      <c r="BD1172" s="131"/>
      <c r="BE1172" s="153"/>
      <c r="BF1172" s="154"/>
      <c r="BG1172" s="155"/>
      <c r="BH1172" s="155"/>
      <c r="BI1172" s="156"/>
      <c r="BJ1172" s="156"/>
      <c r="BK1172" s="133"/>
      <c r="BM1172" s="134">
        <v>580</v>
      </c>
      <c r="BN1172" s="157">
        <f t="shared" si="258"/>
        <v>3.7056000000000404</v>
      </c>
      <c r="BO1172" s="158">
        <f t="shared" si="259"/>
        <v>0.81299311747358161</v>
      </c>
      <c r="BP1172" s="159">
        <f t="shared" si="260"/>
        <v>7.0587291342572023E-4</v>
      </c>
      <c r="BQ1172" s="160" t="str">
        <f t="shared" si="261"/>
        <v/>
      </c>
      <c r="BR1172" s="160" t="str">
        <f t="shared" si="257"/>
        <v/>
      </c>
    </row>
    <row r="1173" spans="11:70" ht="20.100000000000001" customHeight="1" x14ac:dyDescent="0.25">
      <c r="K1173" s="134">
        <v>604</v>
      </c>
      <c r="L1173" s="130">
        <f t="shared" si="239"/>
        <v>-150.23105740074436</v>
      </c>
      <c r="M1173" s="149">
        <f t="shared" si="240"/>
        <v>1.1996952276455202E-3</v>
      </c>
      <c r="N1173" s="149">
        <f t="shared" si="241"/>
        <v>5.6596859548746235E-2</v>
      </c>
      <c r="O1173" s="130">
        <f t="shared" si="242"/>
        <v>1.1996952276455202E-3</v>
      </c>
      <c r="P1173" s="130" t="str">
        <f t="shared" si="243"/>
        <v/>
      </c>
      <c r="Q1173" s="130" t="str">
        <f t="shared" si="244"/>
        <v/>
      </c>
      <c r="R1173" s="130">
        <f t="shared" si="245"/>
        <v>8.0042539999739562E-11</v>
      </c>
      <c r="S1173" s="130" t="str">
        <f t="shared" si="246"/>
        <v/>
      </c>
      <c r="T1173" s="130" t="str">
        <f t="shared" si="247"/>
        <v/>
      </c>
      <c r="X1173" s="134"/>
      <c r="Z1173" s="149"/>
      <c r="AA1173" s="149"/>
      <c r="AE1173" s="151"/>
      <c r="AF1173" s="150"/>
      <c r="AK1173" s="134">
        <v>604</v>
      </c>
      <c r="AL1173" s="130">
        <f t="shared" si="248"/>
        <v>-1.5840000000000001</v>
      </c>
      <c r="AM1173" s="149">
        <f t="shared" si="249"/>
        <v>0.11378250164634675</v>
      </c>
      <c r="AN1173" s="149">
        <f t="shared" si="250"/>
        <v>5.659685954874627E-2</v>
      </c>
      <c r="AO1173" s="130">
        <f t="shared" si="255"/>
        <v>0.11378250164634675</v>
      </c>
      <c r="AP1173" s="130" t="str">
        <f t="shared" si="256"/>
        <v/>
      </c>
      <c r="AQ1173" s="130" t="str">
        <f t="shared" si="251"/>
        <v/>
      </c>
      <c r="AR1173" s="150">
        <f t="shared" si="252"/>
        <v>0</v>
      </c>
      <c r="AS1173" s="150" t="str">
        <f t="shared" si="253"/>
        <v/>
      </c>
      <c r="AT1173" s="150" t="str">
        <f t="shared" si="254"/>
        <v/>
      </c>
      <c r="AU1173" s="150"/>
      <c r="AV1173" s="150"/>
      <c r="AW1173" s="150"/>
      <c r="AX1173" s="150"/>
      <c r="AY1173" s="150"/>
      <c r="AZ1173" s="150"/>
      <c r="BA1173" s="150"/>
      <c r="BB1173" s="131"/>
      <c r="BC1173" s="132"/>
      <c r="BD1173" s="131"/>
      <c r="BE1173" s="153"/>
      <c r="BF1173" s="154"/>
      <c r="BG1173" s="155"/>
      <c r="BH1173" s="155"/>
      <c r="BI1173" s="156"/>
      <c r="BJ1173" s="156"/>
      <c r="BK1173" s="133"/>
      <c r="BM1173" s="134">
        <v>581</v>
      </c>
      <c r="BN1173" s="157">
        <f t="shared" si="258"/>
        <v>3.7120000000000406</v>
      </c>
      <c r="BO1173" s="158">
        <f t="shared" si="259"/>
        <v>0.81228724456015589</v>
      </c>
      <c r="BP1173" s="159">
        <f t="shared" si="260"/>
        <v>7.0665711207140713E-4</v>
      </c>
      <c r="BQ1173" s="160" t="str">
        <f t="shared" si="261"/>
        <v/>
      </c>
      <c r="BR1173" s="160" t="str">
        <f t="shared" si="257"/>
        <v/>
      </c>
    </row>
    <row r="1174" spans="11:70" ht="20.100000000000001" customHeight="1" x14ac:dyDescent="0.25">
      <c r="K1174" s="134">
        <v>605</v>
      </c>
      <c r="L1174" s="130">
        <f t="shared" si="239"/>
        <v>-149.85168604367178</v>
      </c>
      <c r="M1174" s="149">
        <f t="shared" si="240"/>
        <v>1.2073109698409166E-3</v>
      </c>
      <c r="N1174" s="149">
        <f t="shared" si="241"/>
        <v>5.7053433237754171E-2</v>
      </c>
      <c r="O1174" s="130">
        <f t="shared" si="242"/>
        <v>1.2073109698409166E-3</v>
      </c>
      <c r="P1174" s="130" t="str">
        <f t="shared" si="243"/>
        <v/>
      </c>
      <c r="Q1174" s="130" t="str">
        <f t="shared" si="244"/>
        <v/>
      </c>
      <c r="R1174" s="130">
        <f t="shared" si="245"/>
        <v>8.1973933837865283E-11</v>
      </c>
      <c r="S1174" s="130" t="str">
        <f t="shared" si="246"/>
        <v/>
      </c>
      <c r="T1174" s="130" t="str">
        <f t="shared" si="247"/>
        <v/>
      </c>
      <c r="X1174" s="134"/>
      <c r="Z1174" s="149"/>
      <c r="AA1174" s="149"/>
      <c r="AE1174" s="151"/>
      <c r="AF1174" s="150"/>
      <c r="AK1174" s="134">
        <v>605</v>
      </c>
      <c r="AL1174" s="130">
        <f t="shared" si="248"/>
        <v>-1.58</v>
      </c>
      <c r="AM1174" s="149">
        <f t="shared" si="249"/>
        <v>0.11450480025929236</v>
      </c>
      <c r="AN1174" s="149">
        <f t="shared" si="250"/>
        <v>5.7053433237754192E-2</v>
      </c>
      <c r="AO1174" s="130">
        <f t="shared" si="255"/>
        <v>0.11450480025929236</v>
      </c>
      <c r="AP1174" s="130" t="str">
        <f t="shared" si="256"/>
        <v/>
      </c>
      <c r="AQ1174" s="130" t="str">
        <f t="shared" si="251"/>
        <v/>
      </c>
      <c r="AR1174" s="150">
        <f t="shared" si="252"/>
        <v>0</v>
      </c>
      <c r="AS1174" s="150" t="str">
        <f t="shared" si="253"/>
        <v/>
      </c>
      <c r="AT1174" s="150" t="str">
        <f t="shared" si="254"/>
        <v/>
      </c>
      <c r="AU1174" s="150"/>
      <c r="AV1174" s="150"/>
      <c r="AW1174" s="150"/>
      <c r="AX1174" s="150"/>
      <c r="AY1174" s="150"/>
      <c r="AZ1174" s="150"/>
      <c r="BA1174" s="150"/>
      <c r="BB1174" s="131"/>
      <c r="BC1174" s="132"/>
      <c r="BD1174" s="131"/>
      <c r="BE1174" s="153"/>
      <c r="BF1174" s="154"/>
      <c r="BG1174" s="155"/>
      <c r="BH1174" s="155"/>
      <c r="BI1174" s="156"/>
      <c r="BJ1174" s="156"/>
      <c r="BK1174" s="133"/>
      <c r="BM1174" s="134">
        <v>582</v>
      </c>
      <c r="BN1174" s="157">
        <f t="shared" si="258"/>
        <v>3.7184000000000408</v>
      </c>
      <c r="BO1174" s="158">
        <f t="shared" si="259"/>
        <v>0.81158058744808448</v>
      </c>
      <c r="BP1174" s="159">
        <f t="shared" si="260"/>
        <v>7.0743693355057591E-4</v>
      </c>
      <c r="BQ1174" s="160" t="str">
        <f t="shared" si="261"/>
        <v/>
      </c>
      <c r="BR1174" s="160" t="str">
        <f t="shared" si="257"/>
        <v/>
      </c>
    </row>
    <row r="1175" spans="11:70" ht="20.100000000000001" customHeight="1" x14ac:dyDescent="0.25">
      <c r="K1175" s="134">
        <v>606</v>
      </c>
      <c r="L1175" s="130">
        <f t="shared" si="239"/>
        <v>-149.47231468659919</v>
      </c>
      <c r="M1175" s="149">
        <f t="shared" si="240"/>
        <v>1.2149556178104738E-3</v>
      </c>
      <c r="N1175" s="149">
        <f t="shared" si="241"/>
        <v>5.7512901606168988E-2</v>
      </c>
      <c r="O1175" s="130">
        <f t="shared" si="242"/>
        <v>1.2149556178104738E-3</v>
      </c>
      <c r="P1175" s="130" t="str">
        <f t="shared" si="243"/>
        <v/>
      </c>
      <c r="Q1175" s="130" t="str">
        <f t="shared" si="244"/>
        <v/>
      </c>
      <c r="R1175" s="130">
        <f t="shared" si="245"/>
        <v>8.3950588201267049E-11</v>
      </c>
      <c r="S1175" s="130" t="str">
        <f t="shared" si="246"/>
        <v/>
      </c>
      <c r="T1175" s="130" t="str">
        <f t="shared" si="247"/>
        <v/>
      </c>
      <c r="X1175" s="134"/>
      <c r="Z1175" s="149"/>
      <c r="AA1175" s="149"/>
      <c r="AE1175" s="151"/>
      <c r="AF1175" s="150"/>
      <c r="AK1175" s="134">
        <v>606</v>
      </c>
      <c r="AL1175" s="130">
        <f t="shared" si="248"/>
        <v>-1.5760000000000001</v>
      </c>
      <c r="AM1175" s="149">
        <f t="shared" si="249"/>
        <v>0.11522984037793065</v>
      </c>
      <c r="AN1175" s="149">
        <f t="shared" si="250"/>
        <v>5.7512901606169016E-2</v>
      </c>
      <c r="AO1175" s="130">
        <f t="shared" si="255"/>
        <v>0.11522984037793065</v>
      </c>
      <c r="AP1175" s="130" t="str">
        <f t="shared" si="256"/>
        <v/>
      </c>
      <c r="AQ1175" s="130" t="str">
        <f t="shared" si="251"/>
        <v/>
      </c>
      <c r="AR1175" s="150">
        <f t="shared" si="252"/>
        <v>0</v>
      </c>
      <c r="AS1175" s="150" t="str">
        <f t="shared" si="253"/>
        <v/>
      </c>
      <c r="AT1175" s="150" t="str">
        <f t="shared" si="254"/>
        <v/>
      </c>
      <c r="AU1175" s="150"/>
      <c r="AV1175" s="150"/>
      <c r="AW1175" s="150"/>
      <c r="AX1175" s="150"/>
      <c r="AY1175" s="150"/>
      <c r="AZ1175" s="150"/>
      <c r="BA1175" s="150"/>
      <c r="BB1175" s="131"/>
      <c r="BC1175" s="132"/>
      <c r="BD1175" s="131"/>
      <c r="BE1175" s="153"/>
      <c r="BF1175" s="154"/>
      <c r="BG1175" s="155"/>
      <c r="BH1175" s="155"/>
      <c r="BI1175" s="156"/>
      <c r="BJ1175" s="156"/>
      <c r="BK1175" s="133"/>
      <c r="BM1175" s="134">
        <v>583</v>
      </c>
      <c r="BN1175" s="157">
        <f t="shared" si="258"/>
        <v>3.724800000000041</v>
      </c>
      <c r="BO1175" s="158">
        <f t="shared" si="259"/>
        <v>0.8108731505145339</v>
      </c>
      <c r="BP1175" s="159">
        <f t="shared" si="260"/>
        <v>7.0821237951124161E-4</v>
      </c>
      <c r="BQ1175" s="160" t="str">
        <f t="shared" si="261"/>
        <v/>
      </c>
      <c r="BR1175" s="160" t="str">
        <f t="shared" si="257"/>
        <v/>
      </c>
    </row>
    <row r="1176" spans="11:70" ht="20.100000000000001" customHeight="1" x14ac:dyDescent="0.25">
      <c r="K1176" s="134">
        <v>607</v>
      </c>
      <c r="L1176" s="130">
        <f t="shared" si="239"/>
        <v>-149.09294332952658</v>
      </c>
      <c r="M1176" s="149">
        <f t="shared" si="240"/>
        <v>1.2226291091832126E-3</v>
      </c>
      <c r="N1176" s="149">
        <f t="shared" si="241"/>
        <v>5.7975275608238813E-2</v>
      </c>
      <c r="O1176" s="130">
        <f t="shared" si="242"/>
        <v>1.2226291091832126E-3</v>
      </c>
      <c r="P1176" s="130" t="str">
        <f t="shared" si="243"/>
        <v/>
      </c>
      <c r="Q1176" s="130" t="str">
        <f t="shared" si="244"/>
        <v/>
      </c>
      <c r="R1176" s="130">
        <f t="shared" si="245"/>
        <v>8.597353045127735E-11</v>
      </c>
      <c r="S1176" s="130" t="str">
        <f t="shared" si="246"/>
        <v/>
      </c>
      <c r="T1176" s="130" t="str">
        <f t="shared" si="247"/>
        <v/>
      </c>
      <c r="X1176" s="134"/>
      <c r="Z1176" s="149"/>
      <c r="AA1176" s="149"/>
      <c r="AE1176" s="151"/>
      <c r="AF1176" s="150"/>
      <c r="AK1176" s="134">
        <v>607</v>
      </c>
      <c r="AL1176" s="130">
        <f t="shared" si="248"/>
        <v>-1.5720000000000001</v>
      </c>
      <c r="AM1176" s="149">
        <f t="shared" si="249"/>
        <v>0.1159576160868208</v>
      </c>
      <c r="AN1176" s="149">
        <f t="shared" si="250"/>
        <v>5.7975275608238813E-2</v>
      </c>
      <c r="AO1176" s="130">
        <f t="shared" si="255"/>
        <v>0.1159576160868208</v>
      </c>
      <c r="AP1176" s="130" t="str">
        <f t="shared" si="256"/>
        <v/>
      </c>
      <c r="AQ1176" s="130" t="str">
        <f t="shared" si="251"/>
        <v/>
      </c>
      <c r="AR1176" s="150">
        <f t="shared" si="252"/>
        <v>0</v>
      </c>
      <c r="AS1176" s="150" t="str">
        <f t="shared" si="253"/>
        <v/>
      </c>
      <c r="AT1176" s="150" t="str">
        <f t="shared" si="254"/>
        <v/>
      </c>
      <c r="AU1176" s="150"/>
      <c r="AV1176" s="150"/>
      <c r="AW1176" s="150"/>
      <c r="AX1176" s="150"/>
      <c r="AY1176" s="150"/>
      <c r="AZ1176" s="150"/>
      <c r="BA1176" s="150"/>
      <c r="BB1176" s="131"/>
      <c r="BC1176" s="132"/>
      <c r="BD1176" s="131"/>
      <c r="BE1176" s="153"/>
      <c r="BF1176" s="154"/>
      <c r="BG1176" s="155"/>
      <c r="BH1176" s="155"/>
      <c r="BI1176" s="156"/>
      <c r="BJ1176" s="156"/>
      <c r="BK1176" s="133"/>
      <c r="BM1176" s="134">
        <v>584</v>
      </c>
      <c r="BN1176" s="157">
        <f t="shared" si="258"/>
        <v>3.7312000000000412</v>
      </c>
      <c r="BO1176" s="158">
        <f t="shared" si="259"/>
        <v>0.81016493813502266</v>
      </c>
      <c r="BP1176" s="159">
        <f t="shared" si="260"/>
        <v>7.0898345166614529E-4</v>
      </c>
      <c r="BQ1176" s="160" t="str">
        <f t="shared" si="261"/>
        <v/>
      </c>
      <c r="BR1176" s="160" t="str">
        <f t="shared" si="257"/>
        <v/>
      </c>
    </row>
    <row r="1177" spans="11:70" ht="20.100000000000001" customHeight="1" x14ac:dyDescent="0.25">
      <c r="K1177" s="134">
        <v>608</v>
      </c>
      <c r="L1177" s="130">
        <f t="shared" si="239"/>
        <v>-148.71357197245399</v>
      </c>
      <c r="M1177" s="149">
        <f t="shared" si="240"/>
        <v>1.2303313798048829E-3</v>
      </c>
      <c r="N1177" s="149">
        <f t="shared" si="241"/>
        <v>5.8440566174212026E-2</v>
      </c>
      <c r="O1177" s="130">
        <f t="shared" si="242"/>
        <v>1.2303313798048829E-3</v>
      </c>
      <c r="P1177" s="130" t="str">
        <f t="shared" si="243"/>
        <v/>
      </c>
      <c r="Q1177" s="130" t="str">
        <f t="shared" si="244"/>
        <v/>
      </c>
      <c r="R1177" s="130">
        <f t="shared" si="245"/>
        <v>8.8043810465216654E-11</v>
      </c>
      <c r="S1177" s="130" t="str">
        <f t="shared" si="246"/>
        <v/>
      </c>
      <c r="T1177" s="130" t="str">
        <f t="shared" si="247"/>
        <v/>
      </c>
      <c r="X1177" s="134"/>
      <c r="Z1177" s="149"/>
      <c r="AA1177" s="149"/>
      <c r="AE1177" s="151"/>
      <c r="AF1177" s="150"/>
      <c r="AK1177" s="134">
        <v>608</v>
      </c>
      <c r="AL1177" s="130">
        <f t="shared" si="248"/>
        <v>-1.5680000000000001</v>
      </c>
      <c r="AM1177" s="149">
        <f t="shared" si="249"/>
        <v>0.11668812130139163</v>
      </c>
      <c r="AN1177" s="149">
        <f t="shared" si="250"/>
        <v>5.8440566174212026E-2</v>
      </c>
      <c r="AO1177" s="130">
        <f t="shared" si="255"/>
        <v>0.11668812130139163</v>
      </c>
      <c r="AP1177" s="130" t="str">
        <f t="shared" si="256"/>
        <v/>
      </c>
      <c r="AQ1177" s="130" t="str">
        <f t="shared" si="251"/>
        <v/>
      </c>
      <c r="AR1177" s="150">
        <f t="shared" si="252"/>
        <v>0</v>
      </c>
      <c r="AS1177" s="150" t="str">
        <f t="shared" si="253"/>
        <v/>
      </c>
      <c r="AT1177" s="150" t="str">
        <f t="shared" si="254"/>
        <v/>
      </c>
      <c r="AU1177" s="150"/>
      <c r="AV1177" s="150"/>
      <c r="AW1177" s="150"/>
      <c r="AX1177" s="150"/>
      <c r="AY1177" s="150"/>
      <c r="AZ1177" s="150"/>
      <c r="BA1177" s="150"/>
      <c r="BB1177" s="131"/>
      <c r="BC1177" s="132"/>
      <c r="BD1177" s="131"/>
      <c r="BE1177" s="153"/>
      <c r="BF1177" s="154"/>
      <c r="BG1177" s="155"/>
      <c r="BH1177" s="155"/>
      <c r="BI1177" s="156"/>
      <c r="BJ1177" s="156"/>
      <c r="BK1177" s="133"/>
      <c r="BM1177" s="134">
        <v>585</v>
      </c>
      <c r="BN1177" s="157">
        <f t="shared" si="258"/>
        <v>3.7376000000000413</v>
      </c>
      <c r="BO1177" s="158">
        <f t="shared" si="259"/>
        <v>0.80945595468335652</v>
      </c>
      <c r="BP1177" s="159">
        <f t="shared" si="260"/>
        <v>7.0975015179419731E-4</v>
      </c>
      <c r="BQ1177" s="160" t="str">
        <f t="shared" si="261"/>
        <v/>
      </c>
      <c r="BR1177" s="160" t="str">
        <f t="shared" si="257"/>
        <v/>
      </c>
    </row>
    <row r="1178" spans="11:70" ht="20.100000000000001" customHeight="1" x14ac:dyDescent="0.25">
      <c r="K1178" s="134">
        <v>609</v>
      </c>
      <c r="L1178" s="130">
        <f t="shared" si="239"/>
        <v>-148.33420061538141</v>
      </c>
      <c r="M1178" s="149">
        <f t="shared" si="240"/>
        <v>1.2380623637308203E-3</v>
      </c>
      <c r="N1178" s="149">
        <f t="shared" si="241"/>
        <v>5.8908784209659282E-2</v>
      </c>
      <c r="O1178" s="130">
        <f t="shared" si="242"/>
        <v>1.2380623637308203E-3</v>
      </c>
      <c r="P1178" s="130" t="str">
        <f t="shared" si="243"/>
        <v/>
      </c>
      <c r="Q1178" s="130" t="str">
        <f t="shared" si="244"/>
        <v/>
      </c>
      <c r="R1178" s="130">
        <f t="shared" si="245"/>
        <v>9.0162501110956629E-11</v>
      </c>
      <c r="S1178" s="130" t="str">
        <f t="shared" si="246"/>
        <v/>
      </c>
      <c r="T1178" s="130" t="str">
        <f t="shared" si="247"/>
        <v/>
      </c>
      <c r="X1178" s="134"/>
      <c r="Z1178" s="149"/>
      <c r="AA1178" s="149"/>
      <c r="AE1178" s="151"/>
      <c r="AF1178" s="150"/>
      <c r="AK1178" s="134">
        <v>609</v>
      </c>
      <c r="AL1178" s="130">
        <f t="shared" si="248"/>
        <v>-1.5640000000000001</v>
      </c>
      <c r="AM1178" s="149">
        <f t="shared" si="249"/>
        <v>0.11742134976726393</v>
      </c>
      <c r="AN1178" s="149">
        <f t="shared" si="250"/>
        <v>5.8908784209659282E-2</v>
      </c>
      <c r="AO1178" s="130">
        <f t="shared" si="255"/>
        <v>0.11742134976726393</v>
      </c>
      <c r="AP1178" s="130" t="str">
        <f t="shared" si="256"/>
        <v/>
      </c>
      <c r="AQ1178" s="130" t="str">
        <f t="shared" si="251"/>
        <v/>
      </c>
      <c r="AR1178" s="150">
        <f t="shared" si="252"/>
        <v>0</v>
      </c>
      <c r="AS1178" s="150" t="str">
        <f t="shared" si="253"/>
        <v/>
      </c>
      <c r="AT1178" s="150" t="str">
        <f t="shared" si="254"/>
        <v/>
      </c>
      <c r="AU1178" s="150"/>
      <c r="AV1178" s="150"/>
      <c r="AW1178" s="150"/>
      <c r="AX1178" s="150"/>
      <c r="AY1178" s="150"/>
      <c r="AZ1178" s="150"/>
      <c r="BA1178" s="150"/>
      <c r="BB1178" s="131"/>
      <c r="BC1178" s="132"/>
      <c r="BD1178" s="131"/>
      <c r="BE1178" s="153"/>
      <c r="BF1178" s="154"/>
      <c r="BG1178" s="155"/>
      <c r="BH1178" s="155"/>
      <c r="BI1178" s="156"/>
      <c r="BJ1178" s="156"/>
      <c r="BK1178" s="133"/>
      <c r="BM1178" s="134">
        <v>586</v>
      </c>
      <c r="BN1178" s="157">
        <f t="shared" si="258"/>
        <v>3.7440000000000415</v>
      </c>
      <c r="BO1178" s="158">
        <f t="shared" si="259"/>
        <v>0.80874620453156232</v>
      </c>
      <c r="BP1178" s="159">
        <f t="shared" si="260"/>
        <v>7.1051248173825687E-4</v>
      </c>
      <c r="BQ1178" s="160" t="str">
        <f t="shared" si="261"/>
        <v/>
      </c>
      <c r="BR1178" s="160" t="str">
        <f t="shared" si="257"/>
        <v/>
      </c>
    </row>
    <row r="1179" spans="11:70" ht="20.100000000000001" customHeight="1" x14ac:dyDescent="0.25">
      <c r="K1179" s="134">
        <v>610</v>
      </c>
      <c r="L1179" s="130">
        <f t="shared" si="239"/>
        <v>-147.95482925830882</v>
      </c>
      <c r="M1179" s="149">
        <f t="shared" si="240"/>
        <v>1.2458219932189002E-3</v>
      </c>
      <c r="N1179" s="149">
        <f t="shared" si="241"/>
        <v>5.9379940594793013E-2</v>
      </c>
      <c r="O1179" s="130">
        <f t="shared" si="242"/>
        <v>1.2458219932189002E-3</v>
      </c>
      <c r="P1179" s="130" t="str">
        <f t="shared" si="243"/>
        <v/>
      </c>
      <c r="Q1179" s="130" t="str">
        <f t="shared" si="244"/>
        <v/>
      </c>
      <c r="R1179" s="130">
        <f t="shared" si="245"/>
        <v>9.2330698731056508E-11</v>
      </c>
      <c r="S1179" s="130" t="str">
        <f t="shared" si="246"/>
        <v/>
      </c>
      <c r="T1179" s="130" t="str">
        <f t="shared" si="247"/>
        <v/>
      </c>
      <c r="X1179" s="134"/>
      <c r="Z1179" s="149"/>
      <c r="AA1179" s="149"/>
      <c r="AE1179" s="151"/>
      <c r="AF1179" s="150"/>
      <c r="AK1179" s="134">
        <v>610</v>
      </c>
      <c r="AL1179" s="130">
        <f t="shared" si="248"/>
        <v>-1.56</v>
      </c>
      <c r="AM1179" s="149">
        <f t="shared" si="249"/>
        <v>0.11815729505958227</v>
      </c>
      <c r="AN1179" s="149">
        <f t="shared" si="250"/>
        <v>5.9379940594793013E-2</v>
      </c>
      <c r="AO1179" s="130">
        <f t="shared" si="255"/>
        <v>0.11815729505958227</v>
      </c>
      <c r="AP1179" s="130" t="str">
        <f t="shared" si="256"/>
        <v/>
      </c>
      <c r="AQ1179" s="130" t="str">
        <f t="shared" si="251"/>
        <v/>
      </c>
      <c r="AR1179" s="150">
        <f t="shared" si="252"/>
        <v>0</v>
      </c>
      <c r="AS1179" s="150" t="str">
        <f t="shared" si="253"/>
        <v/>
      </c>
      <c r="AT1179" s="150" t="str">
        <f t="shared" si="254"/>
        <v/>
      </c>
      <c r="AU1179" s="150"/>
      <c r="AV1179" s="150"/>
      <c r="AW1179" s="150"/>
      <c r="AX1179" s="150"/>
      <c r="AY1179" s="150"/>
      <c r="AZ1179" s="150"/>
      <c r="BA1179" s="150"/>
      <c r="BB1179" s="131"/>
      <c r="BC1179" s="132"/>
      <c r="BD1179" s="131"/>
      <c r="BE1179" s="153"/>
      <c r="BF1179" s="154"/>
      <c r="BG1179" s="155"/>
      <c r="BH1179" s="155"/>
      <c r="BI1179" s="156"/>
      <c r="BJ1179" s="156"/>
      <c r="BK1179" s="133"/>
      <c r="BM1179" s="134">
        <v>587</v>
      </c>
      <c r="BN1179" s="157">
        <f t="shared" si="258"/>
        <v>3.7504000000000417</v>
      </c>
      <c r="BO1179" s="158">
        <f t="shared" si="259"/>
        <v>0.80803569204982406</v>
      </c>
      <c r="BP1179" s="159">
        <f t="shared" si="260"/>
        <v>7.1127044340513201E-4</v>
      </c>
      <c r="BQ1179" s="160" t="str">
        <f t="shared" si="261"/>
        <v/>
      </c>
      <c r="BR1179" s="160" t="str">
        <f t="shared" si="257"/>
        <v/>
      </c>
    </row>
    <row r="1180" spans="11:70" ht="20.100000000000001" customHeight="1" x14ac:dyDescent="0.25">
      <c r="K1180" s="134">
        <v>611</v>
      </c>
      <c r="L1180" s="130">
        <f t="shared" si="239"/>
        <v>-147.57545790123623</v>
      </c>
      <c r="M1180" s="149">
        <f t="shared" si="240"/>
        <v>1.2536101987225936E-3</v>
      </c>
      <c r="N1180" s="149">
        <f t="shared" si="241"/>
        <v>5.9854046183784156E-2</v>
      </c>
      <c r="O1180" s="130">
        <f t="shared" si="242"/>
        <v>1.2536101987225936E-3</v>
      </c>
      <c r="P1180" s="130" t="str">
        <f t="shared" si="243"/>
        <v/>
      </c>
      <c r="Q1180" s="130" t="str">
        <f t="shared" si="244"/>
        <v/>
      </c>
      <c r="R1180" s="130">
        <f t="shared" si="245"/>
        <v>9.4549523636645506E-11</v>
      </c>
      <c r="S1180" s="130" t="str">
        <f t="shared" si="246"/>
        <v/>
      </c>
      <c r="T1180" s="130" t="str">
        <f t="shared" si="247"/>
        <v/>
      </c>
      <c r="X1180" s="134"/>
      <c r="Z1180" s="149"/>
      <c r="AA1180" s="149"/>
      <c r="AE1180" s="151"/>
      <c r="AF1180" s="150"/>
      <c r="AK1180" s="134">
        <v>611</v>
      </c>
      <c r="AL1180" s="130">
        <f t="shared" si="248"/>
        <v>-1.556</v>
      </c>
      <c r="AM1180" s="149">
        <f t="shared" si="249"/>
        <v>0.11889595058235634</v>
      </c>
      <c r="AN1180" s="149">
        <f t="shared" si="250"/>
        <v>5.9854046183784156E-2</v>
      </c>
      <c r="AO1180" s="130">
        <f t="shared" si="255"/>
        <v>0.11889595058235634</v>
      </c>
      <c r="AP1180" s="130" t="str">
        <f t="shared" si="256"/>
        <v/>
      </c>
      <c r="AQ1180" s="130" t="str">
        <f t="shared" si="251"/>
        <v/>
      </c>
      <c r="AR1180" s="150">
        <f t="shared" si="252"/>
        <v>0</v>
      </c>
      <c r="AS1180" s="150" t="str">
        <f t="shared" si="253"/>
        <v/>
      </c>
      <c r="AT1180" s="150" t="str">
        <f t="shared" si="254"/>
        <v/>
      </c>
      <c r="AU1180" s="150"/>
      <c r="AV1180" s="150"/>
      <c r="AW1180" s="150"/>
      <c r="AX1180" s="150"/>
      <c r="AY1180" s="150"/>
      <c r="AZ1180" s="150"/>
      <c r="BA1180" s="150"/>
      <c r="BB1180" s="131"/>
      <c r="BC1180" s="132"/>
      <c r="BD1180" s="131"/>
      <c r="BE1180" s="153"/>
      <c r="BF1180" s="154"/>
      <c r="BG1180" s="155"/>
      <c r="BH1180" s="155"/>
      <c r="BI1180" s="156"/>
      <c r="BJ1180" s="156"/>
      <c r="BK1180" s="133"/>
      <c r="BM1180" s="134">
        <v>588</v>
      </c>
      <c r="BN1180" s="157">
        <f t="shared" si="258"/>
        <v>3.7568000000000419</v>
      </c>
      <c r="BO1180" s="158">
        <f t="shared" si="259"/>
        <v>0.80732442160641893</v>
      </c>
      <c r="BP1180" s="159">
        <f t="shared" si="260"/>
        <v>7.1202403876602371E-4</v>
      </c>
      <c r="BQ1180" s="160" t="str">
        <f t="shared" si="261"/>
        <v/>
      </c>
      <c r="BR1180" s="160" t="str">
        <f t="shared" si="257"/>
        <v/>
      </c>
    </row>
    <row r="1181" spans="11:70" ht="20.100000000000001" customHeight="1" x14ac:dyDescent="0.25">
      <c r="K1181" s="134">
        <v>612</v>
      </c>
      <c r="L1181" s="130">
        <f t="shared" si="239"/>
        <v>-147.19608654416365</v>
      </c>
      <c r="M1181" s="149">
        <f t="shared" si="240"/>
        <v>1.26142690888412E-3</v>
      </c>
      <c r="N1181" s="149">
        <f t="shared" si="241"/>
        <v>6.0331111804076423E-2</v>
      </c>
      <c r="O1181" s="130">
        <f t="shared" si="242"/>
        <v>1.26142690888412E-3</v>
      </c>
      <c r="P1181" s="130" t="str">
        <f t="shared" si="243"/>
        <v/>
      </c>
      <c r="Q1181" s="130" t="str">
        <f t="shared" si="244"/>
        <v/>
      </c>
      <c r="R1181" s="130">
        <f t="shared" si="245"/>
        <v>9.6820120611251821E-11</v>
      </c>
      <c r="S1181" s="130" t="str">
        <f t="shared" si="246"/>
        <v/>
      </c>
      <c r="T1181" s="130" t="str">
        <f t="shared" si="247"/>
        <v/>
      </c>
      <c r="X1181" s="134"/>
      <c r="Z1181" s="149"/>
      <c r="AA1181" s="149"/>
      <c r="AE1181" s="151"/>
      <c r="AF1181" s="150"/>
      <c r="AK1181" s="134">
        <v>612</v>
      </c>
      <c r="AL1181" s="130">
        <f t="shared" si="248"/>
        <v>-1.552</v>
      </c>
      <c r="AM1181" s="149">
        <f t="shared" si="249"/>
        <v>0.1196373095678117</v>
      </c>
      <c r="AN1181" s="149">
        <f t="shared" si="250"/>
        <v>6.0331111804076423E-2</v>
      </c>
      <c r="AO1181" s="130">
        <f t="shared" si="255"/>
        <v>0.1196373095678117</v>
      </c>
      <c r="AP1181" s="130" t="str">
        <f t="shared" si="256"/>
        <v/>
      </c>
      <c r="AQ1181" s="130" t="str">
        <f t="shared" si="251"/>
        <v/>
      </c>
      <c r="AR1181" s="150">
        <f t="shared" si="252"/>
        <v>0</v>
      </c>
      <c r="AS1181" s="150" t="str">
        <f t="shared" si="253"/>
        <v/>
      </c>
      <c r="AT1181" s="150" t="str">
        <f t="shared" si="254"/>
        <v/>
      </c>
      <c r="AU1181" s="150"/>
      <c r="AV1181" s="150"/>
      <c r="AW1181" s="150"/>
      <c r="AX1181" s="150"/>
      <c r="AY1181" s="150"/>
      <c r="AZ1181" s="150"/>
      <c r="BA1181" s="150"/>
      <c r="BB1181" s="131"/>
      <c r="BC1181" s="132"/>
      <c r="BD1181" s="131"/>
      <c r="BE1181" s="153"/>
      <c r="BF1181" s="154"/>
      <c r="BG1181" s="155"/>
      <c r="BH1181" s="155"/>
      <c r="BI1181" s="156"/>
      <c r="BJ1181" s="156"/>
      <c r="BK1181" s="133"/>
      <c r="BM1181" s="134">
        <v>589</v>
      </c>
      <c r="BN1181" s="157">
        <f t="shared" si="258"/>
        <v>3.7632000000000421</v>
      </c>
      <c r="BO1181" s="158">
        <f t="shared" si="259"/>
        <v>0.80661239756765291</v>
      </c>
      <c r="BP1181" s="159">
        <f t="shared" si="260"/>
        <v>7.127732698550826E-4</v>
      </c>
      <c r="BQ1181" s="160" t="str">
        <f t="shared" si="261"/>
        <v/>
      </c>
      <c r="BR1181" s="160" t="str">
        <f t="shared" si="257"/>
        <v/>
      </c>
    </row>
    <row r="1182" spans="11:70" ht="20.100000000000001" customHeight="1" x14ac:dyDescent="0.25">
      <c r="K1182" s="134">
        <v>613</v>
      </c>
      <c r="L1182" s="130">
        <f t="shared" si="239"/>
        <v>-146.81671518709106</v>
      </c>
      <c r="M1182" s="149">
        <f t="shared" si="240"/>
        <v>1.2692720505277089E-3</v>
      </c>
      <c r="N1182" s="149">
        <f t="shared" si="241"/>
        <v>6.0811148255697681E-2</v>
      </c>
      <c r="O1182" s="130">
        <f t="shared" si="242"/>
        <v>1.2692720505277089E-3</v>
      </c>
      <c r="P1182" s="130" t="str">
        <f t="shared" si="243"/>
        <v/>
      </c>
      <c r="Q1182" s="130" t="str">
        <f t="shared" si="244"/>
        <v/>
      </c>
      <c r="R1182" s="130">
        <f t="shared" si="245"/>
        <v>9.9143659424763389E-11</v>
      </c>
      <c r="S1182" s="130" t="str">
        <f t="shared" si="246"/>
        <v/>
      </c>
      <c r="T1182" s="130" t="str">
        <f t="shared" si="247"/>
        <v/>
      </c>
      <c r="X1182" s="134"/>
      <c r="Z1182" s="149"/>
      <c r="AA1182" s="149"/>
      <c r="AE1182" s="151"/>
      <c r="AF1182" s="150"/>
      <c r="AK1182" s="134">
        <v>613</v>
      </c>
      <c r="AL1182" s="130">
        <f t="shared" si="248"/>
        <v>-1.548</v>
      </c>
      <c r="AM1182" s="149">
        <f t="shared" si="249"/>
        <v>0.12038136507575044</v>
      </c>
      <c r="AN1182" s="149">
        <f t="shared" si="250"/>
        <v>6.0811148255697681E-2</v>
      </c>
      <c r="AO1182" s="130">
        <f t="shared" si="255"/>
        <v>0.12038136507575044</v>
      </c>
      <c r="AP1182" s="130" t="str">
        <f t="shared" si="256"/>
        <v/>
      </c>
      <c r="AQ1182" s="130" t="str">
        <f t="shared" si="251"/>
        <v/>
      </c>
      <c r="AR1182" s="150">
        <f t="shared" si="252"/>
        <v>0</v>
      </c>
      <c r="AS1182" s="150" t="str">
        <f t="shared" si="253"/>
        <v/>
      </c>
      <c r="AT1182" s="150" t="str">
        <f t="shared" si="254"/>
        <v/>
      </c>
      <c r="AU1182" s="150"/>
      <c r="AV1182" s="150"/>
      <c r="AW1182" s="150"/>
      <c r="AX1182" s="150"/>
      <c r="AY1182" s="150"/>
      <c r="AZ1182" s="150"/>
      <c r="BA1182" s="150"/>
      <c r="BB1182" s="131"/>
      <c r="BC1182" s="132"/>
      <c r="BD1182" s="131"/>
      <c r="BE1182" s="153"/>
      <c r="BF1182" s="154"/>
      <c r="BG1182" s="155"/>
      <c r="BH1182" s="155"/>
      <c r="BI1182" s="156"/>
      <c r="BJ1182" s="156"/>
      <c r="BK1182" s="133"/>
      <c r="BM1182" s="134">
        <v>590</v>
      </c>
      <c r="BN1182" s="157">
        <f t="shared" si="258"/>
        <v>3.7696000000000423</v>
      </c>
      <c r="BO1182" s="158">
        <f t="shared" si="259"/>
        <v>0.80589962429779782</v>
      </c>
      <c r="BP1182" s="159">
        <f t="shared" si="260"/>
        <v>7.1351813876896486E-4</v>
      </c>
      <c r="BQ1182" s="160" t="str">
        <f t="shared" si="261"/>
        <v/>
      </c>
      <c r="BR1182" s="160" t="str">
        <f t="shared" si="257"/>
        <v/>
      </c>
    </row>
    <row r="1183" spans="11:70" ht="20.100000000000001" customHeight="1" x14ac:dyDescent="0.25">
      <c r="K1183" s="134">
        <v>614</v>
      </c>
      <c r="L1183" s="130">
        <f t="shared" si="239"/>
        <v>-146.43734383001848</v>
      </c>
      <c r="M1183" s="149">
        <f t="shared" si="240"/>
        <v>1.2771455486529598E-3</v>
      </c>
      <c r="N1183" s="149">
        <f t="shared" si="241"/>
        <v>6.1294166310569116E-2</v>
      </c>
      <c r="O1183" s="130">
        <f t="shared" si="242"/>
        <v>1.2771455486529598E-3</v>
      </c>
      <c r="P1183" s="130" t="str">
        <f t="shared" si="243"/>
        <v/>
      </c>
      <c r="Q1183" s="130" t="str">
        <f t="shared" si="244"/>
        <v/>
      </c>
      <c r="R1183" s="130">
        <f t="shared" si="245"/>
        <v>1.0152133535770544E-10</v>
      </c>
      <c r="S1183" s="130" t="str">
        <f t="shared" si="246"/>
        <v/>
      </c>
      <c r="T1183" s="130" t="str">
        <f t="shared" si="247"/>
        <v/>
      </c>
      <c r="X1183" s="134"/>
      <c r="Z1183" s="149"/>
      <c r="AA1183" s="149"/>
      <c r="AE1183" s="151"/>
      <c r="AF1183" s="150"/>
      <c r="AK1183" s="134">
        <v>614</v>
      </c>
      <c r="AL1183" s="130">
        <f t="shared" si="248"/>
        <v>-1.544</v>
      </c>
      <c r="AM1183" s="149">
        <f t="shared" si="249"/>
        <v>0.12112810999292166</v>
      </c>
      <c r="AN1183" s="149">
        <f t="shared" si="250"/>
        <v>6.1294166310569116E-2</v>
      </c>
      <c r="AO1183" s="130">
        <f t="shared" si="255"/>
        <v>0.12112810999292166</v>
      </c>
      <c r="AP1183" s="130" t="str">
        <f t="shared" si="256"/>
        <v/>
      </c>
      <c r="AQ1183" s="130" t="str">
        <f t="shared" si="251"/>
        <v/>
      </c>
      <c r="AR1183" s="150">
        <f t="shared" si="252"/>
        <v>0</v>
      </c>
      <c r="AS1183" s="150" t="str">
        <f t="shared" si="253"/>
        <v/>
      </c>
      <c r="AT1183" s="150" t="str">
        <f t="shared" si="254"/>
        <v/>
      </c>
      <c r="AU1183" s="150"/>
      <c r="AV1183" s="150"/>
      <c r="AW1183" s="150"/>
      <c r="AX1183" s="150"/>
      <c r="AY1183" s="150"/>
      <c r="AZ1183" s="150"/>
      <c r="BA1183" s="150"/>
      <c r="BB1183" s="131"/>
      <c r="BC1183" s="132"/>
      <c r="BD1183" s="131"/>
      <c r="BE1183" s="153"/>
      <c r="BF1183" s="154"/>
      <c r="BG1183" s="155"/>
      <c r="BH1183" s="155"/>
      <c r="BI1183" s="156"/>
      <c r="BJ1183" s="156"/>
      <c r="BK1183" s="133"/>
      <c r="BM1183" s="134">
        <v>591</v>
      </c>
      <c r="BN1183" s="157">
        <f t="shared" si="258"/>
        <v>3.7760000000000424</v>
      </c>
      <c r="BO1183" s="158">
        <f t="shared" si="259"/>
        <v>0.80518610615902886</v>
      </c>
      <c r="BP1183" s="159">
        <f t="shared" si="260"/>
        <v>7.1425864766827551E-4</v>
      </c>
      <c r="BQ1183" s="160" t="str">
        <f t="shared" si="261"/>
        <v/>
      </c>
      <c r="BR1183" s="160" t="str">
        <f t="shared" si="257"/>
        <v/>
      </c>
    </row>
    <row r="1184" spans="11:70" ht="20.100000000000001" customHeight="1" x14ac:dyDescent="0.25">
      <c r="K1184" s="134">
        <v>615</v>
      </c>
      <c r="L1184" s="130">
        <f t="shared" si="239"/>
        <v>-146.05797247294589</v>
      </c>
      <c r="M1184" s="149">
        <f t="shared" si="240"/>
        <v>1.2850473264283096E-3</v>
      </c>
      <c r="N1184" s="149">
        <f t="shared" si="241"/>
        <v>6.1780176711811879E-2</v>
      </c>
      <c r="O1184" s="130">
        <f t="shared" si="242"/>
        <v>1.2850473264283096E-3</v>
      </c>
      <c r="P1184" s="130" t="str">
        <f t="shared" si="243"/>
        <v/>
      </c>
      <c r="Q1184" s="130" t="str">
        <f t="shared" si="244"/>
        <v/>
      </c>
      <c r="R1184" s="130">
        <f t="shared" si="245"/>
        <v>1.0395436973604468E-10</v>
      </c>
      <c r="S1184" s="130" t="str">
        <f t="shared" si="246"/>
        <v/>
      </c>
      <c r="T1184" s="130" t="str">
        <f t="shared" si="247"/>
        <v/>
      </c>
      <c r="X1184" s="134"/>
      <c r="Z1184" s="149"/>
      <c r="AA1184" s="149"/>
      <c r="AE1184" s="151"/>
      <c r="AF1184" s="150"/>
      <c r="AK1184" s="134">
        <v>615</v>
      </c>
      <c r="AL1184" s="130">
        <f t="shared" si="248"/>
        <v>-1.54</v>
      </c>
      <c r="AM1184" s="149">
        <f t="shared" si="249"/>
        <v>0.12187753703240178</v>
      </c>
      <c r="AN1184" s="149">
        <f t="shared" si="250"/>
        <v>6.1780176711811879E-2</v>
      </c>
      <c r="AO1184" s="130">
        <f t="shared" si="255"/>
        <v>0.12187753703240178</v>
      </c>
      <c r="AP1184" s="130" t="str">
        <f t="shared" si="256"/>
        <v/>
      </c>
      <c r="AQ1184" s="130" t="str">
        <f t="shared" si="251"/>
        <v/>
      </c>
      <c r="AR1184" s="150">
        <f t="shared" si="252"/>
        <v>0</v>
      </c>
      <c r="AS1184" s="150" t="str">
        <f t="shared" si="253"/>
        <v/>
      </c>
      <c r="AT1184" s="150" t="str">
        <f t="shared" si="254"/>
        <v/>
      </c>
      <c r="AU1184" s="150"/>
      <c r="AV1184" s="150"/>
      <c r="AW1184" s="150"/>
      <c r="AX1184" s="150"/>
      <c r="AY1184" s="150"/>
      <c r="AZ1184" s="150"/>
      <c r="BA1184" s="150"/>
      <c r="BB1184" s="131"/>
      <c r="BC1184" s="132"/>
      <c r="BD1184" s="131"/>
      <c r="BE1184" s="153"/>
      <c r="BF1184" s="154"/>
      <c r="BG1184" s="155"/>
      <c r="BH1184" s="155"/>
      <c r="BI1184" s="156"/>
      <c r="BJ1184" s="156"/>
      <c r="BK1184" s="133"/>
      <c r="BM1184" s="134">
        <v>592</v>
      </c>
      <c r="BN1184" s="157">
        <f t="shared" si="258"/>
        <v>3.7824000000000426</v>
      </c>
      <c r="BO1184" s="158">
        <f t="shared" si="259"/>
        <v>0.80447184751136058</v>
      </c>
      <c r="BP1184" s="159">
        <f t="shared" si="260"/>
        <v>7.1499479877423777E-4</v>
      </c>
      <c r="BQ1184" s="160" t="str">
        <f t="shared" si="261"/>
        <v/>
      </c>
      <c r="BR1184" s="160" t="str">
        <f t="shared" si="257"/>
        <v/>
      </c>
    </row>
    <row r="1185" spans="11:70" ht="20.100000000000001" customHeight="1" x14ac:dyDescent="0.25">
      <c r="K1185" s="134">
        <v>616</v>
      </c>
      <c r="L1185" s="130">
        <f t="shared" si="239"/>
        <v>-145.67860111587331</v>
      </c>
      <c r="M1185" s="149">
        <f t="shared" si="240"/>
        <v>1.2929773051846057E-3</v>
      </c>
      <c r="N1185" s="149">
        <f t="shared" si="241"/>
        <v>6.226919017305093E-2</v>
      </c>
      <c r="O1185" s="130">
        <f t="shared" si="242"/>
        <v>1.2929773051846057E-3</v>
      </c>
      <c r="P1185" s="130" t="str">
        <f t="shared" si="243"/>
        <v/>
      </c>
      <c r="Q1185" s="130" t="str">
        <f t="shared" si="244"/>
        <v/>
      </c>
      <c r="R1185" s="130">
        <f t="shared" si="245"/>
        <v>1.0644401047671531E-10</v>
      </c>
      <c r="S1185" s="130" t="str">
        <f t="shared" si="246"/>
        <v/>
      </c>
      <c r="T1185" s="130" t="str">
        <f t="shared" si="247"/>
        <v/>
      </c>
      <c r="X1185" s="134"/>
      <c r="Z1185" s="149"/>
      <c r="AA1185" s="149"/>
      <c r="AE1185" s="151"/>
      <c r="AF1185" s="150"/>
      <c r="AK1185" s="134">
        <v>616</v>
      </c>
      <c r="AL1185" s="130">
        <f t="shared" si="248"/>
        <v>-1.536</v>
      </c>
      <c r="AM1185" s="149">
        <f t="shared" si="249"/>
        <v>0.12262963873298499</v>
      </c>
      <c r="AN1185" s="149">
        <f t="shared" si="250"/>
        <v>6.226919017305093E-2</v>
      </c>
      <c r="AO1185" s="130">
        <f t="shared" si="255"/>
        <v>0.12262963873298499</v>
      </c>
      <c r="AP1185" s="130" t="str">
        <f t="shared" si="256"/>
        <v/>
      </c>
      <c r="AQ1185" s="130" t="str">
        <f t="shared" si="251"/>
        <v/>
      </c>
      <c r="AR1185" s="150">
        <f t="shared" si="252"/>
        <v>0</v>
      </c>
      <c r="AS1185" s="150" t="str">
        <f t="shared" si="253"/>
        <v/>
      </c>
      <c r="AT1185" s="150" t="str">
        <f t="shared" si="254"/>
        <v/>
      </c>
      <c r="AU1185" s="150"/>
      <c r="AV1185" s="150"/>
      <c r="AW1185" s="150"/>
      <c r="AX1185" s="150"/>
      <c r="AY1185" s="150"/>
      <c r="AZ1185" s="150"/>
      <c r="BA1185" s="150"/>
      <c r="BB1185" s="131"/>
      <c r="BC1185" s="132"/>
      <c r="BD1185" s="131"/>
      <c r="BE1185" s="153"/>
      <c r="BF1185" s="154"/>
      <c r="BG1185" s="155"/>
      <c r="BH1185" s="155"/>
      <c r="BI1185" s="156"/>
      <c r="BJ1185" s="156"/>
      <c r="BK1185" s="133"/>
      <c r="BM1185" s="134">
        <v>593</v>
      </c>
      <c r="BN1185" s="157">
        <f t="shared" si="258"/>
        <v>3.7888000000000428</v>
      </c>
      <c r="BO1185" s="158">
        <f t="shared" si="259"/>
        <v>0.80375685271258634</v>
      </c>
      <c r="BP1185" s="159">
        <f t="shared" si="260"/>
        <v>7.1572659437069142E-4</v>
      </c>
      <c r="BQ1185" s="160" t="str">
        <f t="shared" si="261"/>
        <v/>
      </c>
      <c r="BR1185" s="160" t="str">
        <f t="shared" si="257"/>
        <v/>
      </c>
    </row>
    <row r="1186" spans="11:70" ht="20.100000000000001" customHeight="1" x14ac:dyDescent="0.25">
      <c r="K1186" s="134">
        <v>617</v>
      </c>
      <c r="L1186" s="130">
        <f t="shared" si="239"/>
        <v>-145.29922975880072</v>
      </c>
      <c r="M1186" s="149">
        <f t="shared" si="240"/>
        <v>1.3009354044087884E-3</v>
      </c>
      <c r="N1186" s="149">
        <f t="shared" si="241"/>
        <v>6.2761217377716921E-2</v>
      </c>
      <c r="O1186" s="130">
        <f t="shared" si="242"/>
        <v>1.3009354044087884E-3</v>
      </c>
      <c r="P1186" s="130" t="str">
        <f t="shared" si="243"/>
        <v/>
      </c>
      <c r="Q1186" s="130" t="str">
        <f t="shared" si="244"/>
        <v/>
      </c>
      <c r="R1186" s="130">
        <f t="shared" si="245"/>
        <v>1.089915326440676E-10</v>
      </c>
      <c r="S1186" s="130" t="str">
        <f t="shared" si="246"/>
        <v/>
      </c>
      <c r="T1186" s="130" t="str">
        <f t="shared" si="247"/>
        <v/>
      </c>
      <c r="X1186" s="134"/>
      <c r="Z1186" s="149"/>
      <c r="AA1186" s="149"/>
      <c r="AE1186" s="151"/>
      <c r="AF1186" s="150"/>
      <c r="AK1186" s="134">
        <v>617</v>
      </c>
      <c r="AL1186" s="130">
        <f t="shared" si="248"/>
        <v>-1.532</v>
      </c>
      <c r="AM1186" s="149">
        <f t="shared" si="249"/>
        <v>0.12338440745858412</v>
      </c>
      <c r="AN1186" s="149">
        <f t="shared" si="250"/>
        <v>6.2761217377716921E-2</v>
      </c>
      <c r="AO1186" s="130">
        <f t="shared" si="255"/>
        <v>0.12338440745858412</v>
      </c>
      <c r="AP1186" s="130" t="str">
        <f t="shared" si="256"/>
        <v/>
      </c>
      <c r="AQ1186" s="130" t="str">
        <f t="shared" si="251"/>
        <v/>
      </c>
      <c r="AR1186" s="150">
        <f t="shared" si="252"/>
        <v>0</v>
      </c>
      <c r="AS1186" s="150" t="str">
        <f t="shared" si="253"/>
        <v/>
      </c>
      <c r="AT1186" s="150" t="str">
        <f t="shared" si="254"/>
        <v/>
      </c>
      <c r="AU1186" s="150"/>
      <c r="AV1186" s="150"/>
      <c r="AW1186" s="150"/>
      <c r="AX1186" s="150"/>
      <c r="AY1186" s="150"/>
      <c r="AZ1186" s="150"/>
      <c r="BA1186" s="150"/>
      <c r="BB1186" s="131"/>
      <c r="BC1186" s="132"/>
      <c r="BD1186" s="131"/>
      <c r="BE1186" s="153"/>
      <c r="BF1186" s="154"/>
      <c r="BG1186" s="155"/>
      <c r="BH1186" s="155"/>
      <c r="BI1186" s="156"/>
      <c r="BJ1186" s="156"/>
      <c r="BK1186" s="133"/>
      <c r="BM1186" s="134">
        <v>594</v>
      </c>
      <c r="BN1186" s="157">
        <f t="shared" si="258"/>
        <v>3.795200000000043</v>
      </c>
      <c r="BO1186" s="158">
        <f t="shared" si="259"/>
        <v>0.80304112611821565</v>
      </c>
      <c r="BP1186" s="159">
        <f t="shared" si="260"/>
        <v>7.1645403680209441E-4</v>
      </c>
      <c r="BQ1186" s="160" t="str">
        <f t="shared" si="261"/>
        <v/>
      </c>
      <c r="BR1186" s="160" t="str">
        <f t="shared" si="257"/>
        <v/>
      </c>
    </row>
    <row r="1187" spans="11:70" ht="20.100000000000001" customHeight="1" x14ac:dyDescent="0.25">
      <c r="K1187" s="134">
        <v>618</v>
      </c>
      <c r="L1187" s="130">
        <f t="shared" si="239"/>
        <v>-144.91985840172813</v>
      </c>
      <c r="M1187" s="149">
        <f t="shared" si="240"/>
        <v>1.3089215417376801E-3</v>
      </c>
      <c r="N1187" s="149">
        <f t="shared" si="241"/>
        <v>6.3256268978345354E-2</v>
      </c>
      <c r="O1187" s="130">
        <f t="shared" si="242"/>
        <v>1.3089215417376801E-3</v>
      </c>
      <c r="P1187" s="130" t="str">
        <f t="shared" si="243"/>
        <v/>
      </c>
      <c r="Q1187" s="130" t="str">
        <f t="shared" si="244"/>
        <v/>
      </c>
      <c r="R1187" s="130">
        <f t="shared" si="245"/>
        <v>1.115982390174492E-10</v>
      </c>
      <c r="S1187" s="130" t="str">
        <f t="shared" si="246"/>
        <v/>
      </c>
      <c r="T1187" s="130" t="str">
        <f t="shared" si="247"/>
        <v/>
      </c>
      <c r="X1187" s="134"/>
      <c r="Z1187" s="149"/>
      <c r="AA1187" s="149"/>
      <c r="AE1187" s="151"/>
      <c r="AF1187" s="150"/>
      <c r="AK1187" s="134">
        <v>618</v>
      </c>
      <c r="AL1187" s="130">
        <f t="shared" si="248"/>
        <v>-1.528</v>
      </c>
      <c r="AM1187" s="149">
        <f t="shared" si="249"/>
        <v>0.12414183539764158</v>
      </c>
      <c r="AN1187" s="149">
        <f t="shared" si="250"/>
        <v>6.3256268978345354E-2</v>
      </c>
      <c r="AO1187" s="130">
        <f t="shared" si="255"/>
        <v>0.12414183539764158</v>
      </c>
      <c r="AP1187" s="130" t="str">
        <f t="shared" si="256"/>
        <v/>
      </c>
      <c r="AQ1187" s="130" t="str">
        <f t="shared" si="251"/>
        <v/>
      </c>
      <c r="AR1187" s="150">
        <f t="shared" si="252"/>
        <v>0</v>
      </c>
      <c r="AS1187" s="150" t="str">
        <f t="shared" si="253"/>
        <v/>
      </c>
      <c r="AT1187" s="150" t="str">
        <f t="shared" si="254"/>
        <v/>
      </c>
      <c r="AU1187" s="150"/>
      <c r="AV1187" s="150"/>
      <c r="AW1187" s="150"/>
      <c r="AX1187" s="150"/>
      <c r="AY1187" s="150"/>
      <c r="AZ1187" s="150"/>
      <c r="BA1187" s="150"/>
      <c r="BB1187" s="131"/>
      <c r="BC1187" s="132"/>
      <c r="BD1187" s="131"/>
      <c r="BE1187" s="153"/>
      <c r="BF1187" s="154"/>
      <c r="BG1187" s="155"/>
      <c r="BH1187" s="155"/>
      <c r="BI1187" s="156"/>
      <c r="BJ1187" s="156"/>
      <c r="BK1187" s="133"/>
      <c r="BM1187" s="134">
        <v>595</v>
      </c>
      <c r="BN1187" s="157">
        <f t="shared" si="258"/>
        <v>3.8016000000000432</v>
      </c>
      <c r="BO1187" s="158">
        <f t="shared" si="259"/>
        <v>0.80232467208141356</v>
      </c>
      <c r="BP1187" s="159">
        <f t="shared" si="260"/>
        <v>7.1717712847496617E-4</v>
      </c>
      <c r="BQ1187" s="160" t="str">
        <f t="shared" si="261"/>
        <v/>
      </c>
      <c r="BR1187" s="160" t="str">
        <f t="shared" si="257"/>
        <v/>
      </c>
    </row>
    <row r="1188" spans="11:70" ht="20.100000000000001" customHeight="1" x14ac:dyDescent="0.25">
      <c r="K1188" s="134">
        <v>619</v>
      </c>
      <c r="L1188" s="130">
        <f t="shared" si="239"/>
        <v>-144.54048704465555</v>
      </c>
      <c r="M1188" s="149">
        <f t="shared" si="240"/>
        <v>1.3169356329518858E-3</v>
      </c>
      <c r="N1188" s="149">
        <f t="shared" si="241"/>
        <v>6.3754355595873655E-2</v>
      </c>
      <c r="O1188" s="130">
        <f t="shared" si="242"/>
        <v>1.3169356329518858E-3</v>
      </c>
      <c r="P1188" s="130" t="str">
        <f t="shared" si="243"/>
        <v/>
      </c>
      <c r="Q1188" s="130" t="str">
        <f t="shared" si="244"/>
        <v/>
      </c>
      <c r="R1188" s="130">
        <f t="shared" si="245"/>
        <v>1.1426546067013634E-10</v>
      </c>
      <c r="S1188" s="130" t="str">
        <f t="shared" si="246"/>
        <v/>
      </c>
      <c r="T1188" s="130" t="str">
        <f t="shared" si="247"/>
        <v/>
      </c>
      <c r="X1188" s="134"/>
      <c r="Z1188" s="149"/>
      <c r="AA1188" s="149"/>
      <c r="AE1188" s="151"/>
      <c r="AF1188" s="150"/>
      <c r="AK1188" s="134">
        <v>619</v>
      </c>
      <c r="AL1188" s="130">
        <f t="shared" si="248"/>
        <v>-1.524</v>
      </c>
      <c r="AM1188" s="149">
        <f t="shared" si="249"/>
        <v>0.12490191456255072</v>
      </c>
      <c r="AN1188" s="149">
        <f t="shared" si="250"/>
        <v>6.375435559587371E-2</v>
      </c>
      <c r="AO1188" s="130">
        <f t="shared" si="255"/>
        <v>0.12490191456255072</v>
      </c>
      <c r="AP1188" s="130" t="str">
        <f t="shared" si="256"/>
        <v/>
      </c>
      <c r="AQ1188" s="130" t="str">
        <f t="shared" si="251"/>
        <v/>
      </c>
      <c r="AR1188" s="150">
        <f t="shared" si="252"/>
        <v>0</v>
      </c>
      <c r="AS1188" s="150" t="str">
        <f t="shared" si="253"/>
        <v/>
      </c>
      <c r="AT1188" s="150" t="str">
        <f t="shared" si="254"/>
        <v/>
      </c>
      <c r="AU1188" s="150"/>
      <c r="AV1188" s="150"/>
      <c r="AW1188" s="150"/>
      <c r="AX1188" s="150"/>
      <c r="AY1188" s="150"/>
      <c r="AZ1188" s="150"/>
      <c r="BA1188" s="150"/>
      <c r="BB1188" s="131"/>
      <c r="BC1188" s="132"/>
      <c r="BD1188" s="131"/>
      <c r="BE1188" s="153"/>
      <c r="BF1188" s="154"/>
      <c r="BG1188" s="155"/>
      <c r="BH1188" s="155"/>
      <c r="BI1188" s="156"/>
      <c r="BJ1188" s="156"/>
      <c r="BK1188" s="133"/>
      <c r="BM1188" s="134">
        <v>596</v>
      </c>
      <c r="BN1188" s="157">
        <f t="shared" si="258"/>
        <v>3.8080000000000434</v>
      </c>
      <c r="BO1188" s="158">
        <f t="shared" si="259"/>
        <v>0.80160749495293859</v>
      </c>
      <c r="BP1188" s="159">
        <f t="shared" si="260"/>
        <v>7.1789587185500103E-4</v>
      </c>
      <c r="BQ1188" s="160" t="str">
        <f t="shared" si="261"/>
        <v/>
      </c>
      <c r="BR1188" s="160" t="str">
        <f t="shared" si="257"/>
        <v/>
      </c>
    </row>
    <row r="1189" spans="11:70" ht="20.100000000000001" customHeight="1" x14ac:dyDescent="0.25">
      <c r="K1189" s="134">
        <v>620</v>
      </c>
      <c r="L1189" s="130">
        <f t="shared" si="239"/>
        <v>-144.16111568758296</v>
      </c>
      <c r="M1189" s="149">
        <f t="shared" si="240"/>
        <v>1.3249775919698032E-3</v>
      </c>
      <c r="N1189" s="149">
        <f t="shared" si="241"/>
        <v>6.4255487818935766E-2</v>
      </c>
      <c r="O1189" s="130">
        <f t="shared" si="242"/>
        <v>1.3249775919698032E-3</v>
      </c>
      <c r="P1189" s="130" t="str">
        <f t="shared" si="243"/>
        <v/>
      </c>
      <c r="Q1189" s="130" t="str">
        <f t="shared" si="244"/>
        <v/>
      </c>
      <c r="R1189" s="130">
        <f t="shared" si="245"/>
        <v>1.1699455755982037E-10</v>
      </c>
      <c r="S1189" s="130" t="str">
        <f t="shared" si="246"/>
        <v/>
      </c>
      <c r="T1189" s="130" t="str">
        <f t="shared" si="247"/>
        <v/>
      </c>
      <c r="X1189" s="134"/>
      <c r="Z1189" s="149"/>
      <c r="AA1189" s="149"/>
      <c r="AE1189" s="151"/>
      <c r="AF1189" s="150"/>
      <c r="AK1189" s="134">
        <v>620</v>
      </c>
      <c r="AL1189" s="130">
        <f t="shared" si="248"/>
        <v>-1.52</v>
      </c>
      <c r="AM1189" s="149">
        <f t="shared" si="249"/>
        <v>0.12566463678908815</v>
      </c>
      <c r="AN1189" s="149">
        <f t="shared" si="250"/>
        <v>6.4255487818935766E-2</v>
      </c>
      <c r="AO1189" s="130">
        <f t="shared" si="255"/>
        <v>0.12566463678908815</v>
      </c>
      <c r="AP1189" s="130" t="str">
        <f t="shared" si="256"/>
        <v/>
      </c>
      <c r="AQ1189" s="130" t="str">
        <f t="shared" si="251"/>
        <v/>
      </c>
      <c r="AR1189" s="150">
        <f t="shared" si="252"/>
        <v>0</v>
      </c>
      <c r="AS1189" s="150" t="str">
        <f t="shared" si="253"/>
        <v/>
      </c>
      <c r="AT1189" s="150" t="str">
        <f t="shared" si="254"/>
        <v/>
      </c>
      <c r="AU1189" s="150"/>
      <c r="AV1189" s="150"/>
      <c r="AW1189" s="150"/>
      <c r="AX1189" s="150"/>
      <c r="AY1189" s="150"/>
      <c r="AZ1189" s="150"/>
      <c r="BA1189" s="150"/>
      <c r="BB1189" s="131"/>
      <c r="BC1189" s="132"/>
      <c r="BD1189" s="131"/>
      <c r="BE1189" s="153"/>
      <c r="BF1189" s="154"/>
      <c r="BG1189" s="155"/>
      <c r="BH1189" s="155"/>
      <c r="BI1189" s="156"/>
      <c r="BJ1189" s="156"/>
      <c r="BK1189" s="133"/>
      <c r="BM1189" s="134">
        <v>597</v>
      </c>
      <c r="BN1189" s="157">
        <f t="shared" si="258"/>
        <v>3.8144000000000435</v>
      </c>
      <c r="BO1189" s="158">
        <f t="shared" si="259"/>
        <v>0.80088959908108359</v>
      </c>
      <c r="BP1189" s="159">
        <f t="shared" si="260"/>
        <v>7.1861026946906659E-4</v>
      </c>
      <c r="BQ1189" s="160" t="str">
        <f t="shared" si="261"/>
        <v/>
      </c>
      <c r="BR1189" s="160" t="str">
        <f t="shared" si="257"/>
        <v/>
      </c>
    </row>
    <row r="1190" spans="11:70" ht="20.100000000000001" customHeight="1" x14ac:dyDescent="0.25">
      <c r="K1190" s="134">
        <v>621</v>
      </c>
      <c r="L1190" s="130">
        <f t="shared" si="239"/>
        <v>-143.78174433051038</v>
      </c>
      <c r="M1190" s="149">
        <f t="shared" si="240"/>
        <v>1.3330473308417504E-3</v>
      </c>
      <c r="N1190" s="149">
        <f t="shared" si="241"/>
        <v>6.4759676203154579E-2</v>
      </c>
      <c r="O1190" s="130">
        <f t="shared" si="242"/>
        <v>1.3330473308417504E-3</v>
      </c>
      <c r="P1190" s="130" t="str">
        <f t="shared" si="243"/>
        <v/>
      </c>
      <c r="Q1190" s="130" t="str">
        <f t="shared" si="244"/>
        <v/>
      </c>
      <c r="R1190" s="130">
        <f t="shared" si="245"/>
        <v>1.1978691913087966E-10</v>
      </c>
      <c r="S1190" s="130" t="str">
        <f t="shared" si="246"/>
        <v/>
      </c>
      <c r="T1190" s="130" t="str">
        <f t="shared" si="247"/>
        <v/>
      </c>
      <c r="X1190" s="134"/>
      <c r="Z1190" s="149"/>
      <c r="AA1190" s="149"/>
      <c r="AE1190" s="151"/>
      <c r="AF1190" s="150"/>
      <c r="AK1190" s="134">
        <v>621</v>
      </c>
      <c r="AL1190" s="130">
        <f t="shared" si="248"/>
        <v>-1.516</v>
      </c>
      <c r="AM1190" s="149">
        <f t="shared" si="249"/>
        <v>0.12642999373585614</v>
      </c>
      <c r="AN1190" s="149">
        <f t="shared" si="250"/>
        <v>6.4759676203154592E-2</v>
      </c>
      <c r="AO1190" s="130">
        <f t="shared" si="255"/>
        <v>0.12642999373585614</v>
      </c>
      <c r="AP1190" s="130" t="str">
        <f t="shared" si="256"/>
        <v/>
      </c>
      <c r="AQ1190" s="130" t="str">
        <f t="shared" si="251"/>
        <v/>
      </c>
      <c r="AR1190" s="150">
        <f t="shared" si="252"/>
        <v>0</v>
      </c>
      <c r="AS1190" s="150" t="str">
        <f t="shared" si="253"/>
        <v/>
      </c>
      <c r="AT1190" s="150" t="str">
        <f t="shared" si="254"/>
        <v/>
      </c>
      <c r="AU1190" s="150"/>
      <c r="AV1190" s="150"/>
      <c r="AW1190" s="150"/>
      <c r="AX1190" s="150"/>
      <c r="AY1190" s="150"/>
      <c r="AZ1190" s="150"/>
      <c r="BA1190" s="150"/>
      <c r="BB1190" s="131"/>
      <c r="BC1190" s="132"/>
      <c r="BD1190" s="131"/>
      <c r="BE1190" s="153"/>
      <c r="BF1190" s="154"/>
      <c r="BG1190" s="155"/>
      <c r="BH1190" s="155"/>
      <c r="BI1190" s="156"/>
      <c r="BJ1190" s="156"/>
      <c r="BK1190" s="133"/>
      <c r="BM1190" s="134">
        <v>598</v>
      </c>
      <c r="BN1190" s="157">
        <f t="shared" si="258"/>
        <v>3.8208000000000437</v>
      </c>
      <c r="BO1190" s="158">
        <f t="shared" si="259"/>
        <v>0.80017098881161453</v>
      </c>
      <c r="BP1190" s="159">
        <f t="shared" si="260"/>
        <v>7.1932032390320533E-4</v>
      </c>
      <c r="BQ1190" s="160" t="str">
        <f t="shared" si="261"/>
        <v/>
      </c>
      <c r="BR1190" s="160" t="str">
        <f t="shared" si="257"/>
        <v/>
      </c>
    </row>
    <row r="1191" spans="11:70" ht="20.100000000000001" customHeight="1" x14ac:dyDescent="0.25">
      <c r="K1191" s="134">
        <v>622</v>
      </c>
      <c r="L1191" s="130">
        <f t="shared" si="239"/>
        <v>-143.40237297343779</v>
      </c>
      <c r="M1191" s="149">
        <f t="shared" si="240"/>
        <v>1.3411447597442012E-3</v>
      </c>
      <c r="N1191" s="149">
        <f t="shared" si="241"/>
        <v>6.5266931270432052E-2</v>
      </c>
      <c r="O1191" s="130">
        <f t="shared" si="242"/>
        <v>1.3411447597442012E-3</v>
      </c>
      <c r="P1191" s="130" t="str">
        <f t="shared" si="243"/>
        <v/>
      </c>
      <c r="Q1191" s="130" t="str">
        <f t="shared" si="244"/>
        <v/>
      </c>
      <c r="R1191" s="130">
        <f t="shared" si="245"/>
        <v>1.2264396492864203E-10</v>
      </c>
      <c r="S1191" s="130" t="str">
        <f t="shared" si="246"/>
        <v/>
      </c>
      <c r="T1191" s="130" t="str">
        <f t="shared" si="247"/>
        <v/>
      </c>
      <c r="X1191" s="134"/>
      <c r="Z1191" s="149"/>
      <c r="AA1191" s="149"/>
      <c r="AE1191" s="151"/>
      <c r="AF1191" s="150"/>
      <c r="AK1191" s="134">
        <v>622</v>
      </c>
      <c r="AL1191" s="130">
        <f t="shared" si="248"/>
        <v>-1.512</v>
      </c>
      <c r="AM1191" s="149">
        <f t="shared" si="249"/>
        <v>0.12719797688373649</v>
      </c>
      <c r="AN1191" s="149">
        <f t="shared" si="250"/>
        <v>6.5266931270432108E-2</v>
      </c>
      <c r="AO1191" s="130">
        <f t="shared" si="255"/>
        <v>0.12719797688373649</v>
      </c>
      <c r="AP1191" s="130" t="str">
        <f t="shared" si="256"/>
        <v/>
      </c>
      <c r="AQ1191" s="130" t="str">
        <f t="shared" si="251"/>
        <v/>
      </c>
      <c r="AR1191" s="150">
        <f t="shared" si="252"/>
        <v>0</v>
      </c>
      <c r="AS1191" s="150" t="str">
        <f t="shared" si="253"/>
        <v/>
      </c>
      <c r="AT1191" s="150" t="str">
        <f t="shared" si="254"/>
        <v/>
      </c>
      <c r="AU1191" s="150"/>
      <c r="AV1191" s="150"/>
      <c r="AW1191" s="150"/>
      <c r="AX1191" s="150"/>
      <c r="AY1191" s="150"/>
      <c r="AZ1191" s="150"/>
      <c r="BA1191" s="150"/>
      <c r="BB1191" s="131"/>
      <c r="BC1191" s="132"/>
      <c r="BD1191" s="131"/>
      <c r="BE1191" s="153"/>
      <c r="BF1191" s="154"/>
      <c r="BG1191" s="155"/>
      <c r="BH1191" s="155"/>
      <c r="BI1191" s="156"/>
      <c r="BJ1191" s="156"/>
      <c r="BK1191" s="133"/>
      <c r="BM1191" s="134">
        <v>599</v>
      </c>
      <c r="BN1191" s="157">
        <f t="shared" si="258"/>
        <v>3.8272000000000439</v>
      </c>
      <c r="BO1191" s="158">
        <f t="shared" si="259"/>
        <v>0.79945166848771132</v>
      </c>
      <c r="BP1191" s="159">
        <f t="shared" si="260"/>
        <v>7.2002603780307872E-4</v>
      </c>
      <c r="BQ1191" s="160" t="str">
        <f t="shared" si="261"/>
        <v/>
      </c>
      <c r="BR1191" s="160" t="str">
        <f t="shared" si="257"/>
        <v/>
      </c>
    </row>
    <row r="1192" spans="11:70" ht="20.100000000000001" customHeight="1" x14ac:dyDescent="0.25">
      <c r="K1192" s="134">
        <v>623</v>
      </c>
      <c r="L1192" s="130">
        <f t="shared" si="239"/>
        <v>-143.02300161636521</v>
      </c>
      <c r="M1192" s="149">
        <f t="shared" si="240"/>
        <v>1.3492697869741397E-3</v>
      </c>
      <c r="N1192" s="149">
        <f t="shared" si="241"/>
        <v>6.5777263508237371E-2</v>
      </c>
      <c r="O1192" s="130">
        <f t="shared" si="242"/>
        <v>1.3492697869741397E-3</v>
      </c>
      <c r="P1192" s="130" t="str">
        <f t="shared" si="243"/>
        <v/>
      </c>
      <c r="Q1192" s="130" t="str">
        <f t="shared" si="244"/>
        <v/>
      </c>
      <c r="R1192" s="130">
        <f t="shared" si="245"/>
        <v>1.2556714522588918E-10</v>
      </c>
      <c r="S1192" s="130" t="str">
        <f t="shared" si="246"/>
        <v/>
      </c>
      <c r="T1192" s="130" t="str">
        <f t="shared" si="247"/>
        <v/>
      </c>
      <c r="X1192" s="134"/>
      <c r="Z1192" s="149"/>
      <c r="AA1192" s="149"/>
      <c r="AE1192" s="151"/>
      <c r="AF1192" s="150"/>
      <c r="AK1192" s="134">
        <v>623</v>
      </c>
      <c r="AL1192" s="130">
        <f t="shared" si="248"/>
        <v>-1.508</v>
      </c>
      <c r="AM1192" s="149">
        <f t="shared" si="249"/>
        <v>0.12796857753535484</v>
      </c>
      <c r="AN1192" s="149">
        <f t="shared" si="250"/>
        <v>6.5777263508237441E-2</v>
      </c>
      <c r="AO1192" s="130">
        <f t="shared" si="255"/>
        <v>0.12796857753535484</v>
      </c>
      <c r="AP1192" s="130" t="str">
        <f t="shared" si="256"/>
        <v/>
      </c>
      <c r="AQ1192" s="130" t="str">
        <f t="shared" si="251"/>
        <v/>
      </c>
      <c r="AR1192" s="150">
        <f t="shared" si="252"/>
        <v>0</v>
      </c>
      <c r="AS1192" s="150" t="str">
        <f t="shared" si="253"/>
        <v/>
      </c>
      <c r="AT1192" s="150" t="str">
        <f t="shared" si="254"/>
        <v/>
      </c>
      <c r="AU1192" s="150"/>
      <c r="AV1192" s="150"/>
      <c r="AW1192" s="150"/>
      <c r="AX1192" s="150"/>
      <c r="AY1192" s="150"/>
      <c r="AZ1192" s="150"/>
      <c r="BA1192" s="150"/>
      <c r="BB1192" s="131"/>
      <c r="BC1192" s="132"/>
      <c r="BD1192" s="131"/>
      <c r="BE1192" s="153"/>
      <c r="BF1192" s="154"/>
      <c r="BG1192" s="155"/>
      <c r="BH1192" s="155"/>
      <c r="BI1192" s="156"/>
      <c r="BJ1192" s="156"/>
      <c r="BK1192" s="133"/>
      <c r="BM1192" s="134">
        <v>600</v>
      </c>
      <c r="BN1192" s="157">
        <f t="shared" si="258"/>
        <v>3.8336000000000441</v>
      </c>
      <c r="BO1192" s="158">
        <f t="shared" si="259"/>
        <v>0.79873164244990824</v>
      </c>
      <c r="BP1192" s="159">
        <f t="shared" si="260"/>
        <v>7.2072741387319006E-4</v>
      </c>
      <c r="BQ1192" s="160" t="str">
        <f t="shared" si="261"/>
        <v/>
      </c>
      <c r="BR1192" s="160" t="str">
        <f t="shared" si="257"/>
        <v/>
      </c>
    </row>
    <row r="1193" spans="11:70" ht="20.100000000000001" customHeight="1" x14ac:dyDescent="0.25">
      <c r="K1193" s="134">
        <v>624</v>
      </c>
      <c r="L1193" s="130">
        <f t="shared" si="239"/>
        <v>-142.64363025929262</v>
      </c>
      <c r="M1193" s="149">
        <f t="shared" si="240"/>
        <v>1.3574223189435305E-3</v>
      </c>
      <c r="N1193" s="149">
        <f t="shared" si="241"/>
        <v>6.6290683368892989E-2</v>
      </c>
      <c r="O1193" s="130">
        <f t="shared" si="242"/>
        <v>1.3574223189435305E-3</v>
      </c>
      <c r="P1193" s="130" t="str">
        <f t="shared" si="243"/>
        <v/>
      </c>
      <c r="Q1193" s="130" t="str">
        <f t="shared" si="244"/>
        <v/>
      </c>
      <c r="R1193" s="130">
        <f t="shared" si="245"/>
        <v>1.285579416618191E-10</v>
      </c>
      <c r="S1193" s="130" t="str">
        <f t="shared" si="246"/>
        <v/>
      </c>
      <c r="T1193" s="130" t="str">
        <f t="shared" si="247"/>
        <v/>
      </c>
      <c r="X1193" s="134"/>
      <c r="Z1193" s="149"/>
      <c r="AA1193" s="149"/>
      <c r="AE1193" s="151"/>
      <c r="AF1193" s="150"/>
      <c r="AK1193" s="134">
        <v>624</v>
      </c>
      <c r="AL1193" s="130">
        <f t="shared" si="248"/>
        <v>-1.504</v>
      </c>
      <c r="AM1193" s="149">
        <f t="shared" si="249"/>
        <v>0.12874178681455622</v>
      </c>
      <c r="AN1193" s="149">
        <f t="shared" si="250"/>
        <v>6.6290683368892989E-2</v>
      </c>
      <c r="AO1193" s="130">
        <f t="shared" si="255"/>
        <v>0.12874178681455622</v>
      </c>
      <c r="AP1193" s="130" t="str">
        <f t="shared" si="256"/>
        <v/>
      </c>
      <c r="AQ1193" s="130" t="str">
        <f t="shared" si="251"/>
        <v/>
      </c>
      <c r="AR1193" s="150">
        <f t="shared" si="252"/>
        <v>0</v>
      </c>
      <c r="AS1193" s="150" t="str">
        <f t="shared" si="253"/>
        <v/>
      </c>
      <c r="AT1193" s="150" t="str">
        <f t="shared" si="254"/>
        <v/>
      </c>
      <c r="AU1193" s="150"/>
      <c r="AV1193" s="150"/>
      <c r="AW1193" s="150"/>
      <c r="AX1193" s="150"/>
      <c r="AY1193" s="150"/>
      <c r="AZ1193" s="150"/>
      <c r="BA1193" s="150"/>
      <c r="BB1193" s="131"/>
      <c r="BC1193" s="132"/>
      <c r="BD1193" s="131"/>
      <c r="BE1193" s="153"/>
      <c r="BF1193" s="154"/>
      <c r="BG1193" s="155"/>
      <c r="BH1193" s="155"/>
      <c r="BI1193" s="156"/>
      <c r="BJ1193" s="156"/>
      <c r="BK1193" s="133"/>
      <c r="BM1193" s="134">
        <v>601</v>
      </c>
      <c r="BN1193" s="157">
        <f t="shared" si="258"/>
        <v>3.8400000000000443</v>
      </c>
      <c r="BO1193" s="158">
        <f t="shared" si="259"/>
        <v>0.79801091503603505</v>
      </c>
      <c r="BP1193" s="159">
        <f t="shared" si="260"/>
        <v>7.2142445487599627E-4</v>
      </c>
      <c r="BQ1193" s="160" t="str">
        <f t="shared" si="261"/>
        <v/>
      </c>
      <c r="BR1193" s="160" t="str">
        <f t="shared" si="257"/>
        <v/>
      </c>
    </row>
    <row r="1194" spans="11:70" ht="20.100000000000001" customHeight="1" x14ac:dyDescent="0.25">
      <c r="K1194" s="134">
        <v>625</v>
      </c>
      <c r="L1194" s="130">
        <f t="shared" si="239"/>
        <v>-142.26425890222004</v>
      </c>
      <c r="M1194" s="149">
        <f t="shared" si="240"/>
        <v>1.365602260173907E-3</v>
      </c>
      <c r="N1194" s="149">
        <f t="shared" si="241"/>
        <v>6.6807201268858057E-2</v>
      </c>
      <c r="O1194" s="130">
        <f t="shared" si="242"/>
        <v>1.365602260173907E-3</v>
      </c>
      <c r="P1194" s="130" t="str">
        <f t="shared" si="243"/>
        <v/>
      </c>
      <c r="Q1194" s="130" t="str">
        <f t="shared" si="244"/>
        <v/>
      </c>
      <c r="R1194" s="130">
        <f t="shared" si="245"/>
        <v>1.3161786789369325E-10</v>
      </c>
      <c r="S1194" s="130" t="str">
        <f t="shared" si="246"/>
        <v/>
      </c>
      <c r="T1194" s="130" t="str">
        <f t="shared" si="247"/>
        <v/>
      </c>
      <c r="X1194" s="134"/>
      <c r="Z1194" s="149"/>
      <c r="AA1194" s="149"/>
      <c r="AE1194" s="151"/>
      <c r="AF1194" s="150"/>
      <c r="AK1194" s="134">
        <v>625</v>
      </c>
      <c r="AL1194" s="130">
        <f t="shared" si="248"/>
        <v>-1.5</v>
      </c>
      <c r="AM1194" s="149">
        <f t="shared" si="249"/>
        <v>0.12951759566589174</v>
      </c>
      <c r="AN1194" s="149">
        <f t="shared" si="250"/>
        <v>6.6807201268858057E-2</v>
      </c>
      <c r="AO1194" s="130">
        <f t="shared" si="255"/>
        <v>0.12951759566589174</v>
      </c>
      <c r="AP1194" s="130" t="str">
        <f t="shared" si="256"/>
        <v/>
      </c>
      <c r="AQ1194" s="130" t="str">
        <f t="shared" si="251"/>
        <v/>
      </c>
      <c r="AR1194" s="150">
        <f t="shared" si="252"/>
        <v>0</v>
      </c>
      <c r="AS1194" s="150" t="str">
        <f t="shared" si="253"/>
        <v/>
      </c>
      <c r="AT1194" s="150" t="str">
        <f t="shared" si="254"/>
        <v/>
      </c>
      <c r="AU1194" s="150"/>
      <c r="AV1194" s="150"/>
      <c r="AW1194" s="150"/>
      <c r="AX1194" s="150"/>
      <c r="AY1194" s="150"/>
      <c r="AZ1194" s="150"/>
      <c r="BA1194" s="150"/>
      <c r="BB1194" s="131"/>
      <c r="BC1194" s="132"/>
      <c r="BD1194" s="131"/>
      <c r="BE1194" s="153"/>
      <c r="BF1194" s="154"/>
      <c r="BG1194" s="155"/>
      <c r="BH1194" s="155"/>
      <c r="BI1194" s="156"/>
      <c r="BJ1194" s="156"/>
      <c r="BK1194" s="133"/>
      <c r="BM1194" s="134">
        <v>602</v>
      </c>
      <c r="BN1194" s="157">
        <f t="shared" si="258"/>
        <v>3.8464000000000445</v>
      </c>
      <c r="BO1194" s="158">
        <f t="shared" si="259"/>
        <v>0.79728949058115905</v>
      </c>
      <c r="BP1194" s="159">
        <f t="shared" si="260"/>
        <v>7.2211716363412837E-4</v>
      </c>
      <c r="BQ1194" s="160" t="str">
        <f t="shared" si="261"/>
        <v/>
      </c>
      <c r="BR1194" s="160" t="str">
        <f t="shared" si="257"/>
        <v/>
      </c>
    </row>
    <row r="1195" spans="11:70" ht="20.100000000000001" customHeight="1" x14ac:dyDescent="0.25">
      <c r="K1195" s="134">
        <v>626</v>
      </c>
      <c r="L1195" s="130">
        <f t="shared" si="239"/>
        <v>-141.88488754514745</v>
      </c>
      <c r="M1195" s="149">
        <f t="shared" si="240"/>
        <v>1.373809513291078E-3</v>
      </c>
      <c r="N1195" s="149">
        <f t="shared" si="241"/>
        <v>6.7326827588010632E-2</v>
      </c>
      <c r="O1195" s="130">
        <f t="shared" si="242"/>
        <v>1.373809513291078E-3</v>
      </c>
      <c r="P1195" s="130" t="str">
        <f t="shared" si="243"/>
        <v/>
      </c>
      <c r="Q1195" s="130" t="str">
        <f t="shared" si="244"/>
        <v/>
      </c>
      <c r="R1195" s="130">
        <f t="shared" si="245"/>
        <v>1.3474847026143321E-10</v>
      </c>
      <c r="S1195" s="130" t="str">
        <f t="shared" si="246"/>
        <v/>
      </c>
      <c r="T1195" s="130" t="str">
        <f t="shared" si="247"/>
        <v/>
      </c>
      <c r="X1195" s="134"/>
      <c r="Z1195" s="149"/>
      <c r="AA1195" s="149"/>
      <c r="AE1195" s="151"/>
      <c r="AF1195" s="150"/>
      <c r="AK1195" s="134">
        <v>626</v>
      </c>
      <c r="AL1195" s="130">
        <f t="shared" si="248"/>
        <v>-1.496</v>
      </c>
      <c r="AM1195" s="149">
        <f t="shared" si="249"/>
        <v>0.13029599485411655</v>
      </c>
      <c r="AN1195" s="149">
        <f t="shared" si="250"/>
        <v>6.7326827588010688E-2</v>
      </c>
      <c r="AO1195" s="130">
        <f t="shared" si="255"/>
        <v>0.13029599485411655</v>
      </c>
      <c r="AP1195" s="130" t="str">
        <f t="shared" si="256"/>
        <v/>
      </c>
      <c r="AQ1195" s="130" t="str">
        <f t="shared" si="251"/>
        <v/>
      </c>
      <c r="AR1195" s="150">
        <f t="shared" si="252"/>
        <v>0</v>
      </c>
      <c r="AS1195" s="150" t="str">
        <f t="shared" si="253"/>
        <v/>
      </c>
      <c r="AT1195" s="150" t="str">
        <f t="shared" si="254"/>
        <v/>
      </c>
      <c r="AU1195" s="150"/>
      <c r="AV1195" s="150"/>
      <c r="AW1195" s="150"/>
      <c r="AX1195" s="150"/>
      <c r="AY1195" s="150"/>
      <c r="AZ1195" s="150"/>
      <c r="BA1195" s="150"/>
      <c r="BB1195" s="131"/>
      <c r="BC1195" s="132"/>
      <c r="BD1195" s="131"/>
      <c r="BE1195" s="153"/>
      <c r="BF1195" s="154"/>
      <c r="BG1195" s="155"/>
      <c r="BH1195" s="155"/>
      <c r="BI1195" s="156"/>
      <c r="BJ1195" s="156"/>
      <c r="BK1195" s="133"/>
      <c r="BM1195" s="134">
        <v>603</v>
      </c>
      <c r="BN1195" s="157">
        <f t="shared" si="258"/>
        <v>3.8528000000000446</v>
      </c>
      <c r="BO1195" s="158">
        <f t="shared" si="259"/>
        <v>0.79656737341752493</v>
      </c>
      <c r="BP1195" s="159">
        <f t="shared" si="260"/>
        <v>7.2280554302484035E-4</v>
      </c>
      <c r="BQ1195" s="160" t="str">
        <f t="shared" si="261"/>
        <v/>
      </c>
      <c r="BR1195" s="160" t="str">
        <f t="shared" si="257"/>
        <v/>
      </c>
    </row>
    <row r="1196" spans="11:70" ht="20.100000000000001" customHeight="1" x14ac:dyDescent="0.25">
      <c r="K1196" s="134">
        <v>627</v>
      </c>
      <c r="L1196" s="130">
        <f t="shared" si="239"/>
        <v>-141.50551618807486</v>
      </c>
      <c r="M1196" s="149">
        <f t="shared" si="240"/>
        <v>1.3820439790199527E-3</v>
      </c>
      <c r="N1196" s="149">
        <f t="shared" si="241"/>
        <v>6.784957266892748E-2</v>
      </c>
      <c r="O1196" s="130">
        <f t="shared" si="242"/>
        <v>1.3820439790199527E-3</v>
      </c>
      <c r="P1196" s="130" t="str">
        <f t="shared" si="243"/>
        <v/>
      </c>
      <c r="Q1196" s="130" t="str">
        <f t="shared" si="244"/>
        <v/>
      </c>
      <c r="R1196" s="130">
        <f t="shared" si="245"/>
        <v>1.379513284653861E-10</v>
      </c>
      <c r="S1196" s="130" t="str">
        <f t="shared" si="246"/>
        <v/>
      </c>
      <c r="T1196" s="130" t="str">
        <f t="shared" si="247"/>
        <v/>
      </c>
      <c r="X1196" s="134"/>
      <c r="Z1196" s="149"/>
      <c r="AA1196" s="149"/>
      <c r="AE1196" s="151"/>
      <c r="AF1196" s="150"/>
      <c r="AK1196" s="134">
        <v>627</v>
      </c>
      <c r="AL1196" s="130">
        <f t="shared" si="248"/>
        <v>-1.492</v>
      </c>
      <c r="AM1196" s="149">
        <f t="shared" si="249"/>
        <v>0.13107697496369927</v>
      </c>
      <c r="AN1196" s="149">
        <f t="shared" si="250"/>
        <v>6.784957266892748E-2</v>
      </c>
      <c r="AO1196" s="130">
        <f t="shared" si="255"/>
        <v>0.13107697496369927</v>
      </c>
      <c r="AP1196" s="130" t="str">
        <f t="shared" si="256"/>
        <v/>
      </c>
      <c r="AQ1196" s="130" t="str">
        <f t="shared" si="251"/>
        <v/>
      </c>
      <c r="AR1196" s="150">
        <f t="shared" si="252"/>
        <v>0</v>
      </c>
      <c r="AS1196" s="150" t="str">
        <f t="shared" si="253"/>
        <v/>
      </c>
      <c r="AT1196" s="150" t="str">
        <f t="shared" si="254"/>
        <v/>
      </c>
      <c r="AU1196" s="150"/>
      <c r="AV1196" s="150"/>
      <c r="AW1196" s="150"/>
      <c r="AX1196" s="150"/>
      <c r="AY1196" s="150"/>
      <c r="AZ1196" s="150"/>
      <c r="BA1196" s="150"/>
      <c r="BB1196" s="131"/>
      <c r="BC1196" s="132"/>
      <c r="BD1196" s="131"/>
      <c r="BE1196" s="153"/>
      <c r="BF1196" s="154"/>
      <c r="BG1196" s="155"/>
      <c r="BH1196" s="155"/>
      <c r="BI1196" s="156"/>
      <c r="BJ1196" s="156"/>
      <c r="BK1196" s="133"/>
      <c r="BM1196" s="134">
        <v>604</v>
      </c>
      <c r="BN1196" s="157">
        <f t="shared" si="258"/>
        <v>3.8592000000000448</v>
      </c>
      <c r="BO1196" s="158">
        <f t="shared" si="259"/>
        <v>0.79584456787450009</v>
      </c>
      <c r="BP1196" s="159">
        <f t="shared" si="260"/>
        <v>7.2348959598533824E-4</v>
      </c>
      <c r="BQ1196" s="160" t="str">
        <f t="shared" si="261"/>
        <v/>
      </c>
      <c r="BR1196" s="160" t="str">
        <f t="shared" si="257"/>
        <v/>
      </c>
    </row>
    <row r="1197" spans="11:70" ht="20.100000000000001" customHeight="1" x14ac:dyDescent="0.25">
      <c r="K1197" s="134">
        <v>628</v>
      </c>
      <c r="L1197" s="130">
        <f t="shared" si="239"/>
        <v>-141.12614483100228</v>
      </c>
      <c r="M1197" s="149">
        <f t="shared" si="240"/>
        <v>1.3903055561794915E-3</v>
      </c>
      <c r="N1197" s="149">
        <f t="shared" si="241"/>
        <v>6.83754468161617E-2</v>
      </c>
      <c r="O1197" s="130">
        <f t="shared" si="242"/>
        <v>1.3903055561794915E-3</v>
      </c>
      <c r="P1197" s="130" t="str">
        <f t="shared" si="243"/>
        <v/>
      </c>
      <c r="Q1197" s="130" t="str">
        <f t="shared" si="244"/>
        <v/>
      </c>
      <c r="R1197" s="130">
        <f t="shared" si="245"/>
        <v>1.4122805625751735E-10</v>
      </c>
      <c r="S1197" s="130" t="str">
        <f t="shared" si="246"/>
        <v/>
      </c>
      <c r="T1197" s="130" t="str">
        <f t="shared" si="247"/>
        <v/>
      </c>
      <c r="X1197" s="134"/>
      <c r="Z1197" s="149"/>
      <c r="AA1197" s="149"/>
      <c r="AE1197" s="151"/>
      <c r="AF1197" s="150"/>
      <c r="AK1197" s="134">
        <v>628</v>
      </c>
      <c r="AL1197" s="130">
        <f t="shared" si="248"/>
        <v>-1.488</v>
      </c>
      <c r="AM1197" s="149">
        <f t="shared" si="249"/>
        <v>0.13186052639834281</v>
      </c>
      <c r="AN1197" s="149">
        <f t="shared" si="250"/>
        <v>6.8375446816161728E-2</v>
      </c>
      <c r="AO1197" s="130">
        <f t="shared" si="255"/>
        <v>0.13186052639834281</v>
      </c>
      <c r="AP1197" s="130" t="str">
        <f t="shared" si="256"/>
        <v/>
      </c>
      <c r="AQ1197" s="130" t="str">
        <f t="shared" si="251"/>
        <v/>
      </c>
      <c r="AR1197" s="150">
        <f t="shared" si="252"/>
        <v>0</v>
      </c>
      <c r="AS1197" s="150" t="str">
        <f t="shared" si="253"/>
        <v/>
      </c>
      <c r="AT1197" s="150" t="str">
        <f t="shared" si="254"/>
        <v/>
      </c>
      <c r="AU1197" s="150"/>
      <c r="AV1197" s="150"/>
      <c r="AW1197" s="150"/>
      <c r="AX1197" s="150"/>
      <c r="AY1197" s="150"/>
      <c r="AZ1197" s="150"/>
      <c r="BA1197" s="150"/>
      <c r="BB1197" s="131"/>
      <c r="BC1197" s="132"/>
      <c r="BD1197" s="131"/>
      <c r="BE1197" s="153"/>
      <c r="BF1197" s="154"/>
      <c r="BG1197" s="155"/>
      <c r="BH1197" s="155"/>
      <c r="BI1197" s="156"/>
      <c r="BJ1197" s="156"/>
      <c r="BK1197" s="133"/>
      <c r="BM1197" s="134">
        <v>605</v>
      </c>
      <c r="BN1197" s="157">
        <f t="shared" si="258"/>
        <v>3.865600000000045</v>
      </c>
      <c r="BO1197" s="158">
        <f t="shared" si="259"/>
        <v>0.79512107827851475</v>
      </c>
      <c r="BP1197" s="159">
        <f t="shared" si="260"/>
        <v>7.2416932550889435E-4</v>
      </c>
      <c r="BQ1197" s="160" t="str">
        <f t="shared" si="261"/>
        <v/>
      </c>
      <c r="BR1197" s="160" t="str">
        <f t="shared" si="257"/>
        <v/>
      </c>
    </row>
    <row r="1198" spans="11:70" ht="20.100000000000001" customHeight="1" x14ac:dyDescent="0.25">
      <c r="K1198" s="134">
        <v>629</v>
      </c>
      <c r="L1198" s="130">
        <f t="shared" si="239"/>
        <v>-140.74677347392969</v>
      </c>
      <c r="M1198" s="149">
        <f t="shared" si="240"/>
        <v>1.3985941416777758E-3</v>
      </c>
      <c r="N1198" s="149">
        <f t="shared" si="241"/>
        <v>6.8904460295518999E-2</v>
      </c>
      <c r="O1198" s="130">
        <f t="shared" si="242"/>
        <v>1.3985941416777758E-3</v>
      </c>
      <c r="P1198" s="130" t="str">
        <f t="shared" si="243"/>
        <v/>
      </c>
      <c r="Q1198" s="130" t="str">
        <f t="shared" si="244"/>
        <v/>
      </c>
      <c r="R1198" s="130">
        <f t="shared" si="245"/>
        <v>1.4458030214629081E-10</v>
      </c>
      <c r="S1198" s="130" t="str">
        <f t="shared" si="246"/>
        <v/>
      </c>
      <c r="T1198" s="130" t="str">
        <f t="shared" si="247"/>
        <v/>
      </c>
      <c r="X1198" s="134"/>
      <c r="Z1198" s="149"/>
      <c r="AA1198" s="149"/>
      <c r="AE1198" s="151"/>
      <c r="AF1198" s="150"/>
      <c r="AK1198" s="134">
        <v>629</v>
      </c>
      <c r="AL1198" s="130">
        <f t="shared" si="248"/>
        <v>-1.484</v>
      </c>
      <c r="AM1198" s="149">
        <f t="shared" si="249"/>
        <v>0.13264663938051691</v>
      </c>
      <c r="AN1198" s="149">
        <f t="shared" si="250"/>
        <v>6.8904460295518999E-2</v>
      </c>
      <c r="AO1198" s="130">
        <f t="shared" si="255"/>
        <v>0.13264663938051691</v>
      </c>
      <c r="AP1198" s="130" t="str">
        <f t="shared" si="256"/>
        <v/>
      </c>
      <c r="AQ1198" s="130" t="str">
        <f t="shared" si="251"/>
        <v/>
      </c>
      <c r="AR1198" s="150">
        <f t="shared" si="252"/>
        <v>0</v>
      </c>
      <c r="AS1198" s="150" t="str">
        <f t="shared" si="253"/>
        <v/>
      </c>
      <c r="AT1198" s="150" t="str">
        <f t="shared" si="254"/>
        <v/>
      </c>
      <c r="AU1198" s="150"/>
      <c r="AV1198" s="150"/>
      <c r="AW1198" s="150"/>
      <c r="AX1198" s="150"/>
      <c r="AY1198" s="150"/>
      <c r="AZ1198" s="150"/>
      <c r="BA1198" s="150"/>
      <c r="BB1198" s="131"/>
      <c r="BC1198" s="132"/>
      <c r="BD1198" s="131"/>
      <c r="BE1198" s="153"/>
      <c r="BF1198" s="154"/>
      <c r="BG1198" s="155"/>
      <c r="BH1198" s="155"/>
      <c r="BI1198" s="156"/>
      <c r="BJ1198" s="156"/>
      <c r="BK1198" s="133"/>
      <c r="BM1198" s="134">
        <v>606</v>
      </c>
      <c r="BN1198" s="157">
        <f t="shared" si="258"/>
        <v>3.8720000000000452</v>
      </c>
      <c r="BO1198" s="158">
        <f t="shared" si="259"/>
        <v>0.79439690895300585</v>
      </c>
      <c r="BP1198" s="159">
        <f t="shared" si="260"/>
        <v>7.2484473464529131E-4</v>
      </c>
      <c r="BQ1198" s="160" t="str">
        <f t="shared" si="261"/>
        <v/>
      </c>
      <c r="BR1198" s="160" t="str">
        <f t="shared" si="257"/>
        <v/>
      </c>
    </row>
    <row r="1199" spans="11:70" ht="20.100000000000001" customHeight="1" x14ac:dyDescent="0.25">
      <c r="K1199" s="134">
        <v>630</v>
      </c>
      <c r="L1199" s="130">
        <f t="shared" si="239"/>
        <v>-140.36740211685711</v>
      </c>
      <c r="M1199" s="149">
        <f t="shared" si="240"/>
        <v>1.4069096305072027E-3</v>
      </c>
      <c r="N1199" s="149">
        <f t="shared" si="241"/>
        <v>6.9436623333331657E-2</v>
      </c>
      <c r="O1199" s="130">
        <f t="shared" si="242"/>
        <v>1.4069096305072027E-3</v>
      </c>
      <c r="P1199" s="130" t="str">
        <f t="shared" si="243"/>
        <v/>
      </c>
      <c r="Q1199" s="130" t="str">
        <f t="shared" si="244"/>
        <v/>
      </c>
      <c r="R1199" s="130">
        <f t="shared" si="245"/>
        <v>1.4800975011546533E-10</v>
      </c>
      <c r="S1199" s="130" t="str">
        <f t="shared" si="246"/>
        <v/>
      </c>
      <c r="T1199" s="130" t="str">
        <f t="shared" si="247"/>
        <v/>
      </c>
      <c r="X1199" s="134"/>
      <c r="Z1199" s="149"/>
      <c r="AA1199" s="149"/>
      <c r="AE1199" s="151"/>
      <c r="AF1199" s="150"/>
      <c r="AK1199" s="134">
        <v>630</v>
      </c>
      <c r="AL1199" s="130">
        <f t="shared" si="248"/>
        <v>-1.48</v>
      </c>
      <c r="AM1199" s="149">
        <f t="shared" si="249"/>
        <v>0.13343530395100231</v>
      </c>
      <c r="AN1199" s="149">
        <f t="shared" si="250"/>
        <v>6.9436623333331698E-2</v>
      </c>
      <c r="AO1199" s="130">
        <f t="shared" si="255"/>
        <v>0.13343530395100231</v>
      </c>
      <c r="AP1199" s="130" t="str">
        <f t="shared" si="256"/>
        <v/>
      </c>
      <c r="AQ1199" s="130" t="str">
        <f t="shared" si="251"/>
        <v/>
      </c>
      <c r="AR1199" s="150">
        <f t="shared" si="252"/>
        <v>0</v>
      </c>
      <c r="AS1199" s="150" t="str">
        <f t="shared" si="253"/>
        <v/>
      </c>
      <c r="AT1199" s="150" t="str">
        <f t="shared" si="254"/>
        <v/>
      </c>
      <c r="AU1199" s="150"/>
      <c r="AV1199" s="150"/>
      <c r="AW1199" s="150"/>
      <c r="AX1199" s="150"/>
      <c r="AY1199" s="150"/>
      <c r="AZ1199" s="150"/>
      <c r="BA1199" s="150"/>
      <c r="BB1199" s="131"/>
      <c r="BC1199" s="132"/>
      <c r="BD1199" s="131"/>
      <c r="BE1199" s="153"/>
      <c r="BF1199" s="154"/>
      <c r="BG1199" s="155"/>
      <c r="BH1199" s="155"/>
      <c r="BI1199" s="156"/>
      <c r="BJ1199" s="156"/>
      <c r="BK1199" s="133"/>
      <c r="BM1199" s="134">
        <v>607</v>
      </c>
      <c r="BN1199" s="157">
        <f t="shared" si="258"/>
        <v>3.8784000000000454</v>
      </c>
      <c r="BO1199" s="158">
        <f t="shared" si="259"/>
        <v>0.79367206421836056</v>
      </c>
      <c r="BP1199" s="159">
        <f t="shared" si="260"/>
        <v>7.2551582650071111E-4</v>
      </c>
      <c r="BQ1199" s="160" t="str">
        <f t="shared" si="261"/>
        <v/>
      </c>
      <c r="BR1199" s="160" t="str">
        <f t="shared" si="257"/>
        <v/>
      </c>
    </row>
    <row r="1200" spans="11:70" ht="20.100000000000001" customHeight="1" x14ac:dyDescent="0.25">
      <c r="K1200" s="134">
        <v>631</v>
      </c>
      <c r="L1200" s="130">
        <f t="shared" si="239"/>
        <v>-139.98803075978452</v>
      </c>
      <c r="M1200" s="149">
        <f t="shared" si="240"/>
        <v>1.4152519157398049E-3</v>
      </c>
      <c r="N1200" s="149">
        <f t="shared" si="241"/>
        <v>6.9971946115731071E-2</v>
      </c>
      <c r="O1200" s="130">
        <f t="shared" si="242"/>
        <v>1.4152519157398049E-3</v>
      </c>
      <c r="P1200" s="130" t="str">
        <f t="shared" si="243"/>
        <v/>
      </c>
      <c r="Q1200" s="130" t="str">
        <f t="shared" si="244"/>
        <v/>
      </c>
      <c r="R1200" s="130">
        <f t="shared" si="245"/>
        <v>1.5151812035710492E-10</v>
      </c>
      <c r="S1200" s="130" t="str">
        <f t="shared" si="246"/>
        <v/>
      </c>
      <c r="T1200" s="130" t="str">
        <f t="shared" si="247"/>
        <v/>
      </c>
      <c r="X1200" s="134"/>
      <c r="Z1200" s="149"/>
      <c r="AA1200" s="149"/>
      <c r="AE1200" s="151"/>
      <c r="AF1200" s="150"/>
      <c r="AK1200" s="134">
        <v>631</v>
      </c>
      <c r="AL1200" s="130">
        <f t="shared" si="248"/>
        <v>-1.476</v>
      </c>
      <c r="AM1200" s="149">
        <f t="shared" si="249"/>
        <v>0.13422650996844704</v>
      </c>
      <c r="AN1200" s="149">
        <f t="shared" si="250"/>
        <v>6.9971946115731112E-2</v>
      </c>
      <c r="AO1200" s="130">
        <f t="shared" si="255"/>
        <v>0.13422650996844704</v>
      </c>
      <c r="AP1200" s="130" t="str">
        <f t="shared" si="256"/>
        <v/>
      </c>
      <c r="AQ1200" s="130" t="str">
        <f t="shared" si="251"/>
        <v/>
      </c>
      <c r="AR1200" s="150">
        <f t="shared" si="252"/>
        <v>0</v>
      </c>
      <c r="AS1200" s="150" t="str">
        <f t="shared" si="253"/>
        <v/>
      </c>
      <c r="AT1200" s="150" t="str">
        <f t="shared" si="254"/>
        <v/>
      </c>
      <c r="AU1200" s="150"/>
      <c r="AV1200" s="150"/>
      <c r="AW1200" s="150"/>
      <c r="AX1200" s="150"/>
      <c r="AY1200" s="150"/>
      <c r="AZ1200" s="150"/>
      <c r="BA1200" s="150"/>
      <c r="BB1200" s="131"/>
      <c r="BC1200" s="132"/>
      <c r="BD1200" s="131"/>
      <c r="BE1200" s="153"/>
      <c r="BF1200" s="154"/>
      <c r="BG1200" s="155"/>
      <c r="BH1200" s="155"/>
      <c r="BI1200" s="156"/>
      <c r="BJ1200" s="156"/>
      <c r="BK1200" s="133"/>
      <c r="BM1200" s="134">
        <v>608</v>
      </c>
      <c r="BN1200" s="157">
        <f t="shared" si="258"/>
        <v>3.8848000000000456</v>
      </c>
      <c r="BO1200" s="158">
        <f t="shared" si="259"/>
        <v>0.79294654839185985</v>
      </c>
      <c r="BP1200" s="159">
        <f t="shared" si="260"/>
        <v>7.2618260423717995E-4</v>
      </c>
      <c r="BQ1200" s="160" t="str">
        <f t="shared" si="261"/>
        <v/>
      </c>
      <c r="BR1200" s="160" t="str">
        <f t="shared" si="257"/>
        <v/>
      </c>
    </row>
    <row r="1201" spans="11:70" ht="20.100000000000001" customHeight="1" x14ac:dyDescent="0.25">
      <c r="K1201" s="134">
        <v>632</v>
      </c>
      <c r="L1201" s="130">
        <f t="shared" si="239"/>
        <v>-139.60865940271194</v>
      </c>
      <c r="M1201" s="149">
        <f t="shared" si="240"/>
        <v>1.4236208885226962E-3</v>
      </c>
      <c r="N1201" s="149">
        <f t="shared" si="241"/>
        <v>7.0510438787918114E-2</v>
      </c>
      <c r="O1201" s="130">
        <f t="shared" si="242"/>
        <v>1.4236208885226962E-3</v>
      </c>
      <c r="P1201" s="130" t="str">
        <f t="shared" si="243"/>
        <v/>
      </c>
      <c r="Q1201" s="130" t="str">
        <f t="shared" si="244"/>
        <v/>
      </c>
      <c r="R1201" s="130">
        <f t="shared" si="245"/>
        <v>1.5510717001904765E-10</v>
      </c>
      <c r="S1201" s="130" t="str">
        <f t="shared" si="246"/>
        <v/>
      </c>
      <c r="T1201" s="130" t="str">
        <f t="shared" si="247"/>
        <v/>
      </c>
      <c r="X1201" s="134"/>
      <c r="Z1201" s="149"/>
      <c r="AA1201" s="149"/>
      <c r="AE1201" s="151"/>
      <c r="AF1201" s="150"/>
      <c r="AK1201" s="134">
        <v>632</v>
      </c>
      <c r="AL1201" s="130">
        <f t="shared" si="248"/>
        <v>-1.472</v>
      </c>
      <c r="AM1201" s="149">
        <f t="shared" si="249"/>
        <v>0.13502024710893432</v>
      </c>
      <c r="AN1201" s="149">
        <f t="shared" si="250"/>
        <v>7.0510438787918114E-2</v>
      </c>
      <c r="AO1201" s="130">
        <f t="shared" si="255"/>
        <v>0.13502024710893432</v>
      </c>
      <c r="AP1201" s="130" t="str">
        <f t="shared" si="256"/>
        <v/>
      </c>
      <c r="AQ1201" s="130" t="str">
        <f t="shared" si="251"/>
        <v/>
      </c>
      <c r="AR1201" s="150">
        <f t="shared" si="252"/>
        <v>0</v>
      </c>
      <c r="AS1201" s="150" t="str">
        <f t="shared" si="253"/>
        <v/>
      </c>
      <c r="AT1201" s="150" t="str">
        <f t="shared" si="254"/>
        <v/>
      </c>
      <c r="AU1201" s="150"/>
      <c r="AV1201" s="150"/>
      <c r="AW1201" s="150"/>
      <c r="AX1201" s="150"/>
      <c r="AY1201" s="150"/>
      <c r="AZ1201" s="150"/>
      <c r="BA1201" s="150"/>
      <c r="BB1201" s="131"/>
      <c r="BC1201" s="132"/>
      <c r="BD1201" s="131"/>
      <c r="BE1201" s="153"/>
      <c r="BF1201" s="154"/>
      <c r="BG1201" s="155"/>
      <c r="BH1201" s="155"/>
      <c r="BI1201" s="156"/>
      <c r="BJ1201" s="156"/>
      <c r="BK1201" s="133"/>
      <c r="BM1201" s="134">
        <v>609</v>
      </c>
      <c r="BN1201" s="157">
        <f t="shared" si="258"/>
        <v>3.8912000000000457</v>
      </c>
      <c r="BO1201" s="158">
        <f t="shared" si="259"/>
        <v>0.79222036578762267</v>
      </c>
      <c r="BP1201" s="159">
        <f t="shared" si="260"/>
        <v>7.268450710719021E-4</v>
      </c>
      <c r="BQ1201" s="160" t="str">
        <f t="shared" si="261"/>
        <v/>
      </c>
      <c r="BR1201" s="160" t="str">
        <f t="shared" si="257"/>
        <v/>
      </c>
    </row>
    <row r="1202" spans="11:70" ht="20.100000000000001" customHeight="1" x14ac:dyDescent="0.25">
      <c r="K1202" s="134">
        <v>633</v>
      </c>
      <c r="L1202" s="130">
        <f t="shared" si="239"/>
        <v>-139.22928804563935</v>
      </c>
      <c r="M1202" s="149">
        <f t="shared" si="240"/>
        <v>1.4320164380736456E-3</v>
      </c>
      <c r="N1202" s="149">
        <f t="shared" si="241"/>
        <v>7.1052111453432168E-2</v>
      </c>
      <c r="O1202" s="130">
        <f t="shared" si="242"/>
        <v>1.4320164380736456E-3</v>
      </c>
      <c r="P1202" s="130" t="str">
        <f t="shared" si="243"/>
        <v/>
      </c>
      <c r="Q1202" s="130" t="str">
        <f t="shared" si="244"/>
        <v/>
      </c>
      <c r="R1202" s="130">
        <f t="shared" si="245"/>
        <v>1.5877869396709396E-10</v>
      </c>
      <c r="S1202" s="130" t="str">
        <f t="shared" si="246"/>
        <v/>
      </c>
      <c r="T1202" s="130" t="str">
        <f t="shared" si="247"/>
        <v/>
      </c>
      <c r="X1202" s="134"/>
      <c r="Z1202" s="149"/>
      <c r="AA1202" s="149"/>
      <c r="AE1202" s="151"/>
      <c r="AF1202" s="150"/>
      <c r="AK1202" s="134">
        <v>633</v>
      </c>
      <c r="AL1202" s="130">
        <f t="shared" si="248"/>
        <v>-1.468</v>
      </c>
      <c r="AM1202" s="149">
        <f t="shared" si="249"/>
        <v>0.13581650486556279</v>
      </c>
      <c r="AN1202" s="149">
        <f t="shared" si="250"/>
        <v>7.1052111453432251E-2</v>
      </c>
      <c r="AO1202" s="130">
        <f t="shared" si="255"/>
        <v>0.13581650486556279</v>
      </c>
      <c r="AP1202" s="130" t="str">
        <f t="shared" si="256"/>
        <v/>
      </c>
      <c r="AQ1202" s="130" t="str">
        <f t="shared" si="251"/>
        <v/>
      </c>
      <c r="AR1202" s="150">
        <f t="shared" si="252"/>
        <v>0</v>
      </c>
      <c r="AS1202" s="150" t="str">
        <f t="shared" si="253"/>
        <v/>
      </c>
      <c r="AT1202" s="150" t="str">
        <f t="shared" si="254"/>
        <v/>
      </c>
      <c r="AU1202" s="150"/>
      <c r="AV1202" s="150"/>
      <c r="AW1202" s="150"/>
      <c r="AX1202" s="150"/>
      <c r="AY1202" s="150"/>
      <c r="AZ1202" s="150"/>
      <c r="BA1202" s="150"/>
      <c r="BB1202" s="131"/>
      <c r="BC1202" s="132"/>
      <c r="BD1202" s="131"/>
      <c r="BE1202" s="153"/>
      <c r="BF1202" s="154"/>
      <c r="BG1202" s="155"/>
      <c r="BH1202" s="155"/>
      <c r="BI1202" s="156"/>
      <c r="BJ1202" s="156"/>
      <c r="BK1202" s="133"/>
      <c r="BM1202" s="134">
        <v>610</v>
      </c>
      <c r="BN1202" s="157">
        <f t="shared" si="258"/>
        <v>3.8976000000000459</v>
      </c>
      <c r="BO1202" s="158">
        <f t="shared" si="259"/>
        <v>0.79149352071655077</v>
      </c>
      <c r="BP1202" s="159">
        <f t="shared" si="260"/>
        <v>7.2750323027781505E-4</v>
      </c>
      <c r="BQ1202" s="160" t="str">
        <f t="shared" si="261"/>
        <v/>
      </c>
      <c r="BR1202" s="160" t="str">
        <f t="shared" si="257"/>
        <v/>
      </c>
    </row>
    <row r="1203" spans="11:70" ht="20.100000000000001" customHeight="1" x14ac:dyDescent="0.25">
      <c r="K1203" s="134">
        <v>634</v>
      </c>
      <c r="L1203" s="130">
        <f t="shared" si="239"/>
        <v>-138.84991668856674</v>
      </c>
      <c r="M1203" s="149">
        <f t="shared" si="240"/>
        <v>1.4404384516767809E-3</v>
      </c>
      <c r="N1203" s="149">
        <f t="shared" si="241"/>
        <v>7.159697417341862E-2</v>
      </c>
      <c r="O1203" s="130">
        <f t="shared" si="242"/>
        <v>1.4404384516767809E-3</v>
      </c>
      <c r="P1203" s="130" t="str">
        <f t="shared" si="243"/>
        <v/>
      </c>
      <c r="Q1203" s="130" t="str">
        <f t="shared" si="244"/>
        <v/>
      </c>
      <c r="R1203" s="130">
        <f t="shared" si="245"/>
        <v>1.6253452556222021E-10</v>
      </c>
      <c r="S1203" s="130" t="str">
        <f t="shared" si="246"/>
        <v/>
      </c>
      <c r="T1203" s="130" t="str">
        <f t="shared" si="247"/>
        <v/>
      </c>
      <c r="X1203" s="134"/>
      <c r="Z1203" s="149"/>
      <c r="AA1203" s="149"/>
      <c r="AE1203" s="151"/>
      <c r="AF1203" s="150"/>
      <c r="AK1203" s="134">
        <v>634</v>
      </c>
      <c r="AL1203" s="130">
        <f t="shared" si="248"/>
        <v>-1.464</v>
      </c>
      <c r="AM1203" s="149">
        <f t="shared" si="249"/>
        <v>0.13661527254803899</v>
      </c>
      <c r="AN1203" s="149">
        <f t="shared" si="250"/>
        <v>7.159697417341862E-2</v>
      </c>
      <c r="AO1203" s="130">
        <f t="shared" si="255"/>
        <v>0.13661527254803899</v>
      </c>
      <c r="AP1203" s="130" t="str">
        <f t="shared" si="256"/>
        <v/>
      </c>
      <c r="AQ1203" s="130" t="str">
        <f t="shared" si="251"/>
        <v/>
      </c>
      <c r="AR1203" s="150">
        <f t="shared" si="252"/>
        <v>0</v>
      </c>
      <c r="AS1203" s="150" t="str">
        <f t="shared" si="253"/>
        <v/>
      </c>
      <c r="AT1203" s="150" t="str">
        <f t="shared" si="254"/>
        <v/>
      </c>
      <c r="AU1203" s="150"/>
      <c r="AV1203" s="150"/>
      <c r="AW1203" s="150"/>
      <c r="AX1203" s="150"/>
      <c r="AY1203" s="150"/>
      <c r="AZ1203" s="150"/>
      <c r="BA1203" s="150"/>
      <c r="BB1203" s="131"/>
      <c r="BC1203" s="132"/>
      <c r="BD1203" s="131"/>
      <c r="BE1203" s="153"/>
      <c r="BF1203" s="154"/>
      <c r="BG1203" s="155"/>
      <c r="BH1203" s="155"/>
      <c r="BI1203" s="156"/>
      <c r="BJ1203" s="156"/>
      <c r="BK1203" s="133"/>
      <c r="BM1203" s="134">
        <v>611</v>
      </c>
      <c r="BN1203" s="157">
        <f t="shared" si="258"/>
        <v>3.9040000000000461</v>
      </c>
      <c r="BO1203" s="158">
        <f t="shared" si="259"/>
        <v>0.79076601748627295</v>
      </c>
      <c r="BP1203" s="159">
        <f t="shared" si="260"/>
        <v>7.2815708518159106E-4</v>
      </c>
      <c r="BQ1203" s="160" t="str">
        <f t="shared" si="261"/>
        <v/>
      </c>
      <c r="BR1203" s="160" t="str">
        <f t="shared" si="257"/>
        <v/>
      </c>
    </row>
    <row r="1204" spans="11:70" ht="20.100000000000001" customHeight="1" x14ac:dyDescent="0.25">
      <c r="K1204" s="134">
        <v>635</v>
      </c>
      <c r="L1204" s="130">
        <f t="shared" si="239"/>
        <v>-138.47054533149415</v>
      </c>
      <c r="M1204" s="149">
        <f t="shared" si="240"/>
        <v>1.4488868146784134E-3</v>
      </c>
      <c r="N1204" s="149">
        <f t="shared" si="241"/>
        <v>7.2145036965893777E-2</v>
      </c>
      <c r="O1204" s="130">
        <f t="shared" si="242"/>
        <v>1.4488868146784134E-3</v>
      </c>
      <c r="P1204" s="130" t="str">
        <f t="shared" si="243"/>
        <v/>
      </c>
      <c r="Q1204" s="130" t="str">
        <f t="shared" si="244"/>
        <v/>
      </c>
      <c r="R1204" s="130">
        <f t="shared" si="245"/>
        <v>1.6637653745306774E-10</v>
      </c>
      <c r="S1204" s="130" t="str">
        <f t="shared" si="246"/>
        <v/>
      </c>
      <c r="T1204" s="130" t="str">
        <f t="shared" si="247"/>
        <v/>
      </c>
      <c r="X1204" s="134"/>
      <c r="Z1204" s="149"/>
      <c r="AA1204" s="149"/>
      <c r="AE1204" s="151"/>
      <c r="AF1204" s="150"/>
      <c r="AK1204" s="134">
        <v>635</v>
      </c>
      <c r="AL1204" s="130">
        <f t="shared" si="248"/>
        <v>-1.46</v>
      </c>
      <c r="AM1204" s="149">
        <f t="shared" si="249"/>
        <v>0.13741653928228179</v>
      </c>
      <c r="AN1204" s="149">
        <f t="shared" si="250"/>
        <v>7.2145036965893777E-2</v>
      </c>
      <c r="AO1204" s="130">
        <f t="shared" si="255"/>
        <v>0.13741653928228179</v>
      </c>
      <c r="AP1204" s="130" t="str">
        <f t="shared" si="256"/>
        <v/>
      </c>
      <c r="AQ1204" s="130" t="str">
        <f t="shared" si="251"/>
        <v/>
      </c>
      <c r="AR1204" s="150">
        <f t="shared" si="252"/>
        <v>0</v>
      </c>
      <c r="AS1204" s="150" t="str">
        <f t="shared" si="253"/>
        <v/>
      </c>
      <c r="AT1204" s="150" t="str">
        <f t="shared" si="254"/>
        <v/>
      </c>
      <c r="AU1204" s="150"/>
      <c r="AV1204" s="150"/>
      <c r="AW1204" s="150"/>
      <c r="AX1204" s="150"/>
      <c r="AY1204" s="150"/>
      <c r="AZ1204" s="150"/>
      <c r="BA1204" s="150"/>
      <c r="BB1204" s="131"/>
      <c r="BC1204" s="132"/>
      <c r="BD1204" s="131"/>
      <c r="BE1204" s="153"/>
      <c r="BF1204" s="154"/>
      <c r="BG1204" s="155"/>
      <c r="BH1204" s="155"/>
      <c r="BI1204" s="156"/>
      <c r="BJ1204" s="156"/>
      <c r="BK1204" s="133"/>
      <c r="BM1204" s="134">
        <v>612</v>
      </c>
      <c r="BN1204" s="157">
        <f t="shared" si="258"/>
        <v>3.9104000000000463</v>
      </c>
      <c r="BO1204" s="158">
        <f t="shared" si="259"/>
        <v>0.79003786040109136</v>
      </c>
      <c r="BP1204" s="159">
        <f t="shared" si="260"/>
        <v>7.2880663916474742E-4</v>
      </c>
      <c r="BQ1204" s="160" t="str">
        <f t="shared" si="261"/>
        <v/>
      </c>
      <c r="BR1204" s="160" t="str">
        <f t="shared" si="257"/>
        <v/>
      </c>
    </row>
    <row r="1205" spans="11:70" ht="20.100000000000001" customHeight="1" x14ac:dyDescent="0.25">
      <c r="K1205" s="134">
        <v>636</v>
      </c>
      <c r="L1205" s="130">
        <f t="shared" si="239"/>
        <v>-138.09117397442157</v>
      </c>
      <c r="M1205" s="149">
        <f t="shared" si="240"/>
        <v>1.4573614104830099E-3</v>
      </c>
      <c r="N1205" s="149">
        <f t="shared" si="241"/>
        <v>7.269630980500974E-2</v>
      </c>
      <c r="O1205" s="130">
        <f t="shared" si="242"/>
        <v>1.4573614104830099E-3</v>
      </c>
      <c r="P1205" s="130" t="str">
        <f t="shared" si="243"/>
        <v/>
      </c>
      <c r="Q1205" s="130" t="str">
        <f t="shared" si="244"/>
        <v/>
      </c>
      <c r="R1205" s="130">
        <f t="shared" si="245"/>
        <v>1.7030664238400962E-10</v>
      </c>
      <c r="S1205" s="130" t="str">
        <f t="shared" si="246"/>
        <v/>
      </c>
      <c r="T1205" s="130" t="str">
        <f t="shared" si="247"/>
        <v/>
      </c>
      <c r="X1205" s="134"/>
      <c r="Z1205" s="149"/>
      <c r="AA1205" s="149"/>
      <c r="AE1205" s="151"/>
      <c r="AF1205" s="150"/>
      <c r="AK1205" s="134">
        <v>636</v>
      </c>
      <c r="AL1205" s="130">
        <f t="shared" si="248"/>
        <v>-1.456</v>
      </c>
      <c r="AM1205" s="149">
        <f t="shared" si="249"/>
        <v>0.13822029401003963</v>
      </c>
      <c r="AN1205" s="149">
        <f t="shared" si="250"/>
        <v>7.269630980500974E-2</v>
      </c>
      <c r="AO1205" s="130">
        <f t="shared" si="255"/>
        <v>0.13822029401003963</v>
      </c>
      <c r="AP1205" s="130" t="str">
        <f t="shared" si="256"/>
        <v/>
      </c>
      <c r="AQ1205" s="130" t="str">
        <f t="shared" si="251"/>
        <v/>
      </c>
      <c r="AR1205" s="150">
        <f t="shared" si="252"/>
        <v>0</v>
      </c>
      <c r="AS1205" s="150" t="str">
        <f t="shared" si="253"/>
        <v/>
      </c>
      <c r="AT1205" s="150" t="str">
        <f t="shared" si="254"/>
        <v/>
      </c>
      <c r="AU1205" s="150"/>
      <c r="AV1205" s="150"/>
      <c r="AW1205" s="150"/>
      <c r="AX1205" s="150"/>
      <c r="AY1205" s="150"/>
      <c r="AZ1205" s="150"/>
      <c r="BA1205" s="150"/>
      <c r="BB1205" s="131"/>
      <c r="BC1205" s="132"/>
      <c r="BD1205" s="131"/>
      <c r="BE1205" s="153"/>
      <c r="BF1205" s="154"/>
      <c r="BG1205" s="155"/>
      <c r="BH1205" s="155"/>
      <c r="BI1205" s="156"/>
      <c r="BJ1205" s="156"/>
      <c r="BK1205" s="133"/>
      <c r="BM1205" s="134">
        <v>613</v>
      </c>
      <c r="BN1205" s="157">
        <f t="shared" si="258"/>
        <v>3.9168000000000465</v>
      </c>
      <c r="BO1205" s="158">
        <f t="shared" si="259"/>
        <v>0.78930905376192662</v>
      </c>
      <c r="BP1205" s="159">
        <f t="shared" si="260"/>
        <v>7.2945189566320234E-4</v>
      </c>
      <c r="BQ1205" s="160" t="str">
        <f t="shared" si="261"/>
        <v/>
      </c>
      <c r="BR1205" s="160" t="str">
        <f t="shared" si="257"/>
        <v/>
      </c>
    </row>
    <row r="1206" spans="11:70" ht="20.100000000000001" customHeight="1" x14ac:dyDescent="0.25">
      <c r="K1206" s="134">
        <v>637</v>
      </c>
      <c r="L1206" s="130">
        <f t="shared" si="239"/>
        <v>-137.71180261734898</v>
      </c>
      <c r="M1206" s="149">
        <f t="shared" si="240"/>
        <v>1.4658621205492824E-3</v>
      </c>
      <c r="N1206" s="149">
        <f t="shared" si="241"/>
        <v>7.3250802620316594E-2</v>
      </c>
      <c r="O1206" s="130">
        <f t="shared" si="242"/>
        <v>1.4658621205492824E-3</v>
      </c>
      <c r="P1206" s="130" t="str">
        <f t="shared" si="243"/>
        <v/>
      </c>
      <c r="Q1206" s="130" t="str">
        <f t="shared" si="244"/>
        <v/>
      </c>
      <c r="R1206" s="130">
        <f t="shared" si="245"/>
        <v>1.7432679401907877E-10</v>
      </c>
      <c r="S1206" s="130" t="str">
        <f t="shared" si="246"/>
        <v/>
      </c>
      <c r="T1206" s="130" t="str">
        <f t="shared" si="247"/>
        <v/>
      </c>
      <c r="X1206" s="134"/>
      <c r="Z1206" s="149"/>
      <c r="AA1206" s="149"/>
      <c r="AE1206" s="151"/>
      <c r="AF1206" s="150"/>
      <c r="AK1206" s="134">
        <v>637</v>
      </c>
      <c r="AL1206" s="130">
        <f t="shared" si="248"/>
        <v>-1.452</v>
      </c>
      <c r="AM1206" s="149">
        <f t="shared" si="249"/>
        <v>0.13902652548852024</v>
      </c>
      <c r="AN1206" s="149">
        <f t="shared" si="250"/>
        <v>7.3250802620316594E-2</v>
      </c>
      <c r="AO1206" s="130">
        <f t="shared" si="255"/>
        <v>0.13902652548852024</v>
      </c>
      <c r="AP1206" s="130" t="str">
        <f t="shared" si="256"/>
        <v/>
      </c>
      <c r="AQ1206" s="130" t="str">
        <f t="shared" si="251"/>
        <v/>
      </c>
      <c r="AR1206" s="150">
        <f t="shared" si="252"/>
        <v>0</v>
      </c>
      <c r="AS1206" s="150" t="str">
        <f t="shared" si="253"/>
        <v/>
      </c>
      <c r="AT1206" s="150" t="str">
        <f t="shared" si="254"/>
        <v/>
      </c>
      <c r="AU1206" s="150"/>
      <c r="AV1206" s="150"/>
      <c r="AW1206" s="150"/>
      <c r="AX1206" s="150"/>
      <c r="AY1206" s="150"/>
      <c r="AZ1206" s="150"/>
      <c r="BA1206" s="150"/>
      <c r="BB1206" s="131"/>
      <c r="BC1206" s="132"/>
      <c r="BD1206" s="131"/>
      <c r="BE1206" s="153"/>
      <c r="BF1206" s="154"/>
      <c r="BG1206" s="155"/>
      <c r="BH1206" s="155"/>
      <c r="BI1206" s="156"/>
      <c r="BJ1206" s="156"/>
      <c r="BK1206" s="133"/>
      <c r="BM1206" s="134">
        <v>614</v>
      </c>
      <c r="BN1206" s="157">
        <f t="shared" si="258"/>
        <v>3.9232000000000466</v>
      </c>
      <c r="BO1206" s="158">
        <f t="shared" si="259"/>
        <v>0.78857960186626341</v>
      </c>
      <c r="BP1206" s="159">
        <f t="shared" si="260"/>
        <v>7.300928581653876E-4</v>
      </c>
      <c r="BQ1206" s="160" t="str">
        <f t="shared" si="261"/>
        <v/>
      </c>
      <c r="BR1206" s="160" t="str">
        <f t="shared" si="257"/>
        <v/>
      </c>
    </row>
    <row r="1207" spans="11:70" ht="20.100000000000001" customHeight="1" x14ac:dyDescent="0.25">
      <c r="K1207" s="134">
        <v>638</v>
      </c>
      <c r="L1207" s="130">
        <f t="shared" si="239"/>
        <v>-137.33243126027639</v>
      </c>
      <c r="M1207" s="149">
        <f t="shared" si="240"/>
        <v>1.4743888243864162E-3</v>
      </c>
      <c r="N1207" s="149">
        <f t="shared" si="241"/>
        <v>7.3808525296023483E-2</v>
      </c>
      <c r="O1207" s="130">
        <f t="shared" si="242"/>
        <v>1.4743888243864162E-3</v>
      </c>
      <c r="P1207" s="130" t="str">
        <f t="shared" si="243"/>
        <v/>
      </c>
      <c r="Q1207" s="130" t="str">
        <f t="shared" si="244"/>
        <v/>
      </c>
      <c r="R1207" s="130">
        <f t="shared" si="245"/>
        <v>1.78438987782051E-10</v>
      </c>
      <c r="S1207" s="130" t="str">
        <f t="shared" si="246"/>
        <v/>
      </c>
      <c r="T1207" s="130" t="str">
        <f t="shared" si="247"/>
        <v/>
      </c>
      <c r="X1207" s="134"/>
      <c r="Z1207" s="149"/>
      <c r="AA1207" s="149"/>
      <c r="AE1207" s="151"/>
      <c r="AF1207" s="150"/>
      <c r="AK1207" s="134">
        <v>638</v>
      </c>
      <c r="AL1207" s="130">
        <f t="shared" si="248"/>
        <v>-1.448</v>
      </c>
      <c r="AM1207" s="149">
        <f t="shared" si="249"/>
        <v>0.13983522229003265</v>
      </c>
      <c r="AN1207" s="149">
        <f t="shared" si="250"/>
        <v>7.3808525296023483E-2</v>
      </c>
      <c r="AO1207" s="130">
        <f t="shared" si="255"/>
        <v>0.13983522229003265</v>
      </c>
      <c r="AP1207" s="130" t="str">
        <f t="shared" si="256"/>
        <v/>
      </c>
      <c r="AQ1207" s="130" t="str">
        <f t="shared" si="251"/>
        <v/>
      </c>
      <c r="AR1207" s="150">
        <f t="shared" si="252"/>
        <v>0</v>
      </c>
      <c r="AS1207" s="150" t="str">
        <f t="shared" si="253"/>
        <v/>
      </c>
      <c r="AT1207" s="150" t="str">
        <f t="shared" si="254"/>
        <v/>
      </c>
      <c r="AU1207" s="150"/>
      <c r="AV1207" s="150"/>
      <c r="AW1207" s="150"/>
      <c r="AX1207" s="150"/>
      <c r="AY1207" s="150"/>
      <c r="AZ1207" s="150"/>
      <c r="BA1207" s="150"/>
      <c r="BB1207" s="131"/>
      <c r="BC1207" s="132"/>
      <c r="BD1207" s="131"/>
      <c r="BE1207" s="153"/>
      <c r="BF1207" s="154"/>
      <c r="BG1207" s="155"/>
      <c r="BH1207" s="155"/>
      <c r="BI1207" s="156"/>
      <c r="BJ1207" s="156"/>
      <c r="BK1207" s="133"/>
      <c r="BM1207" s="134">
        <v>615</v>
      </c>
      <c r="BN1207" s="157">
        <f t="shared" si="258"/>
        <v>3.9296000000000468</v>
      </c>
      <c r="BO1207" s="158">
        <f t="shared" si="259"/>
        <v>0.78784950900809803</v>
      </c>
      <c r="BP1207" s="159">
        <f t="shared" si="260"/>
        <v>7.3072953021358078E-4</v>
      </c>
      <c r="BQ1207" s="160" t="str">
        <f t="shared" si="261"/>
        <v/>
      </c>
      <c r="BR1207" s="160" t="str">
        <f t="shared" si="257"/>
        <v/>
      </c>
    </row>
    <row r="1208" spans="11:70" ht="20.100000000000001" customHeight="1" x14ac:dyDescent="0.25">
      <c r="K1208" s="134">
        <v>639</v>
      </c>
      <c r="L1208" s="130">
        <f t="shared" si="239"/>
        <v>-136.95305990320381</v>
      </c>
      <c r="M1208" s="149">
        <f t="shared" si="240"/>
        <v>1.4829413995504329E-3</v>
      </c>
      <c r="N1208" s="149">
        <f t="shared" si="241"/>
        <v>7.4369487670258541E-2</v>
      </c>
      <c r="O1208" s="130">
        <f t="shared" si="242"/>
        <v>1.4829413995504329E-3</v>
      </c>
      <c r="P1208" s="130" t="str">
        <f t="shared" si="243"/>
        <v/>
      </c>
      <c r="Q1208" s="130" t="str">
        <f t="shared" si="244"/>
        <v/>
      </c>
      <c r="R1208" s="130">
        <f t="shared" si="245"/>
        <v>1.8264526171298792E-10</v>
      </c>
      <c r="S1208" s="130" t="str">
        <f t="shared" si="246"/>
        <v/>
      </c>
      <c r="T1208" s="130" t="str">
        <f t="shared" si="247"/>
        <v/>
      </c>
      <c r="X1208" s="134"/>
      <c r="Z1208" s="149"/>
      <c r="AA1208" s="149"/>
      <c r="AE1208" s="151"/>
      <c r="AF1208" s="150"/>
      <c r="AK1208" s="134">
        <v>639</v>
      </c>
      <c r="AL1208" s="130">
        <f t="shared" si="248"/>
        <v>-1.444</v>
      </c>
      <c r="AM1208" s="149">
        <f t="shared" si="249"/>
        <v>0.14064637280164224</v>
      </c>
      <c r="AN1208" s="149">
        <f t="shared" si="250"/>
        <v>7.4369487670258569E-2</v>
      </c>
      <c r="AO1208" s="130">
        <f t="shared" si="255"/>
        <v>0.14064637280164224</v>
      </c>
      <c r="AP1208" s="130" t="str">
        <f t="shared" si="256"/>
        <v/>
      </c>
      <c r="AQ1208" s="130" t="str">
        <f t="shared" si="251"/>
        <v/>
      </c>
      <c r="AR1208" s="150">
        <f t="shared" si="252"/>
        <v>0</v>
      </c>
      <c r="AS1208" s="150" t="str">
        <f t="shared" si="253"/>
        <v/>
      </c>
      <c r="AT1208" s="150" t="str">
        <f t="shared" si="254"/>
        <v/>
      </c>
      <c r="AU1208" s="150"/>
      <c r="AV1208" s="150"/>
      <c r="AW1208" s="150"/>
      <c r="AX1208" s="150"/>
      <c r="AY1208" s="150"/>
      <c r="AZ1208" s="150"/>
      <c r="BA1208" s="150"/>
      <c r="BB1208" s="131"/>
      <c r="BC1208" s="132"/>
      <c r="BD1208" s="131"/>
      <c r="BE1208" s="153"/>
      <c r="BF1208" s="154"/>
      <c r="BG1208" s="155"/>
      <c r="BH1208" s="155"/>
      <c r="BI1208" s="156"/>
      <c r="BJ1208" s="156"/>
      <c r="BK1208" s="133"/>
      <c r="BM1208" s="134">
        <v>616</v>
      </c>
      <c r="BN1208" s="157">
        <f t="shared" si="258"/>
        <v>3.936000000000047</v>
      </c>
      <c r="BO1208" s="158">
        <f t="shared" si="259"/>
        <v>0.78711877947788444</v>
      </c>
      <c r="BP1208" s="159">
        <f t="shared" si="260"/>
        <v>7.3136191540268403E-4</v>
      </c>
      <c r="BQ1208" s="160" t="str">
        <f t="shared" si="261"/>
        <v/>
      </c>
      <c r="BR1208" s="160" t="str">
        <f t="shared" si="257"/>
        <v/>
      </c>
    </row>
    <row r="1209" spans="11:70" ht="20.100000000000001" customHeight="1" x14ac:dyDescent="0.25">
      <c r="K1209" s="134">
        <v>640</v>
      </c>
      <c r="L1209" s="130">
        <f t="shared" ref="L1209:L1272" si="262">L$563+(K1209*L$566)</f>
        <v>-136.57368854613122</v>
      </c>
      <c r="M1209" s="149">
        <f t="shared" ref="M1209:M1272" si="263">_xlfn.NORM.DIST(L1209,L$560,L$561,0)</f>
        <v>1.4915197216406892E-3</v>
      </c>
      <c r="N1209" s="149">
        <f t="shared" ref="N1209:N1272" si="264">_xlfn.NORM.DIST(L1209,L$560,L$561,1)</f>
        <v>7.4933699534326992E-2</v>
      </c>
      <c r="O1209" s="130">
        <f t="shared" ref="O1209:O1272" si="265">IF(OR(N1209&lt;P$565,N1209&gt;P$566),M1209,"")</f>
        <v>1.4915197216406892E-3</v>
      </c>
      <c r="P1209" s="130" t="str">
        <f t="shared" ref="P1209:P1272" si="266">IF(AND(N1209&gt;P$565,N1209&lt;P$566),M1209,"")</f>
        <v/>
      </c>
      <c r="Q1209" s="130" t="str">
        <f t="shared" ref="Q1209:Q1272" si="267">IF(M1209=MAX(M$569:M$2569),M1209,"")</f>
        <v/>
      </c>
      <c r="R1209" s="130">
        <f t="shared" ref="R1209:R1272" si="268">_xlfn.NORM.DIST(L1209,P$561,P$562,0)</f>
        <v>1.8694769734153925E-10</v>
      </c>
      <c r="S1209" s="130" t="str">
        <f t="shared" ref="S1209:S1272" si="269">IF(R1209=MAX(R$569:R$2569),M1209,"")</f>
        <v/>
      </c>
      <c r="T1209" s="130" t="str">
        <f t="shared" ref="T1209:T1272" si="270">IF(S1209=MIN(S$569:S$2569),S1209,"")</f>
        <v/>
      </c>
      <c r="X1209" s="134"/>
      <c r="Z1209" s="149"/>
      <c r="AA1209" s="149"/>
      <c r="AE1209" s="151"/>
      <c r="AF1209" s="150"/>
      <c r="AK1209" s="134">
        <v>640</v>
      </c>
      <c r="AL1209" s="130">
        <f t="shared" ref="AL1209:AL1272" si="271">AL$563+(AK1209*AL$566)</f>
        <v>-1.44</v>
      </c>
      <c r="AM1209" s="149">
        <f t="shared" ref="AM1209:AM1272" si="272">_xlfn.NORM.DIST(AL1209,AL$560,AL$561,0)</f>
        <v>0.14145996522483878</v>
      </c>
      <c r="AN1209" s="149">
        <f t="shared" ref="AN1209:AN1272" si="273">_xlfn.NORM.DIST(AL1209,AL$560,AL$561,1)</f>
        <v>7.4933699534327061E-2</v>
      </c>
      <c r="AO1209" s="130">
        <f t="shared" si="255"/>
        <v>0.14145996522483878</v>
      </c>
      <c r="AP1209" s="130" t="str">
        <f t="shared" si="256"/>
        <v/>
      </c>
      <c r="AQ1209" s="130" t="str">
        <f t="shared" ref="AQ1209:AQ1272" si="274">IF(AM1209=MAX(AM$569:AM$2569),AM1209,"")</f>
        <v/>
      </c>
      <c r="AR1209" s="150">
        <f t="shared" ref="AR1209:AR1272" si="275">_xlfn.NORM.DIST(AK1209,AP$561,AP$562,0)</f>
        <v>0</v>
      </c>
      <c r="AS1209" s="150" t="str">
        <f t="shared" ref="AS1209:AS1272" si="276">IF(AR1209=MAX(AR$569:AR$2569),AM1209,"")</f>
        <v/>
      </c>
      <c r="AT1209" s="150" t="str">
        <f t="shared" ref="AT1209:AT1272" si="277">IF(AS1209=MIN(AS$569:AS$2569),AS1209,"")</f>
        <v/>
      </c>
      <c r="AU1209" s="150"/>
      <c r="AV1209" s="150"/>
      <c r="AW1209" s="150"/>
      <c r="AX1209" s="150"/>
      <c r="AY1209" s="150"/>
      <c r="AZ1209" s="150"/>
      <c r="BA1209" s="150"/>
      <c r="BB1209" s="131"/>
      <c r="BC1209" s="132"/>
      <c r="BD1209" s="131"/>
      <c r="BE1209" s="153"/>
      <c r="BF1209" s="154"/>
      <c r="BG1209" s="155"/>
      <c r="BH1209" s="155"/>
      <c r="BI1209" s="156"/>
      <c r="BJ1209" s="156"/>
      <c r="BK1209" s="133"/>
      <c r="BM1209" s="134">
        <v>617</v>
      </c>
      <c r="BN1209" s="157">
        <f t="shared" si="258"/>
        <v>3.9424000000000472</v>
      </c>
      <c r="BO1209" s="158">
        <f t="shared" si="259"/>
        <v>0.78638741756248176</v>
      </c>
      <c r="BP1209" s="159">
        <f t="shared" si="260"/>
        <v>7.3199001738055713E-4</v>
      </c>
      <c r="BQ1209" s="160" t="str">
        <f t="shared" si="261"/>
        <v/>
      </c>
      <c r="BR1209" s="160" t="str">
        <f t="shared" si="257"/>
        <v/>
      </c>
    </row>
    <row r="1210" spans="11:70" ht="20.100000000000001" customHeight="1" x14ac:dyDescent="0.25">
      <c r="K1210" s="134">
        <v>641</v>
      </c>
      <c r="L1210" s="130">
        <f t="shared" si="262"/>
        <v>-136.19431718905864</v>
      </c>
      <c r="M1210" s="149">
        <f t="shared" si="263"/>
        <v>1.5001236642965094E-3</v>
      </c>
      <c r="N1210" s="149">
        <f t="shared" si="264"/>
        <v>7.5501170631968428E-2</v>
      </c>
      <c r="O1210" s="130">
        <f t="shared" si="265"/>
        <v>1.5001236642965094E-3</v>
      </c>
      <c r="P1210" s="130" t="str">
        <f t="shared" si="266"/>
        <v/>
      </c>
      <c r="Q1210" s="130" t="str">
        <f t="shared" si="267"/>
        <v/>
      </c>
      <c r="R1210" s="130">
        <f t="shared" si="268"/>
        <v>1.9134842057732769E-10</v>
      </c>
      <c r="S1210" s="130" t="str">
        <f t="shared" si="269"/>
        <v/>
      </c>
      <c r="T1210" s="130" t="str">
        <f t="shared" si="270"/>
        <v/>
      </c>
      <c r="X1210" s="134"/>
      <c r="Z1210" s="149"/>
      <c r="AA1210" s="149"/>
      <c r="AE1210" s="151"/>
      <c r="AF1210" s="150"/>
      <c r="AK1210" s="134">
        <v>641</v>
      </c>
      <c r="AL1210" s="130">
        <f t="shared" si="271"/>
        <v>-1.4359999999999999</v>
      </c>
      <c r="AM1210" s="149">
        <f t="shared" si="272"/>
        <v>0.14227598757521709</v>
      </c>
      <c r="AN1210" s="149">
        <f t="shared" si="273"/>
        <v>7.5501170631968456E-2</v>
      </c>
      <c r="AO1210" s="130">
        <f t="shared" ref="AO1210:AO1273" si="278">IF(OR(AN1210&lt;AP$565,AN1210&gt;AP$566),AM1210,"")</f>
        <v>0.14227598757521709</v>
      </c>
      <c r="AP1210" s="130" t="str">
        <f t="shared" ref="AP1210:AP1273" si="279">IF(AND(AN1210&gt;AP$565,AN1210&lt;AP$566),AM1210,"")</f>
        <v/>
      </c>
      <c r="AQ1210" s="130" t="str">
        <f t="shared" si="274"/>
        <v/>
      </c>
      <c r="AR1210" s="150">
        <f t="shared" si="275"/>
        <v>0</v>
      </c>
      <c r="AS1210" s="150" t="str">
        <f t="shared" si="276"/>
        <v/>
      </c>
      <c r="AT1210" s="150" t="str">
        <f t="shared" si="277"/>
        <v/>
      </c>
      <c r="AU1210" s="150"/>
      <c r="AV1210" s="150"/>
      <c r="AW1210" s="150"/>
      <c r="AX1210" s="150"/>
      <c r="AY1210" s="150"/>
      <c r="AZ1210" s="150"/>
      <c r="BA1210" s="150"/>
      <c r="BB1210" s="131"/>
      <c r="BC1210" s="132"/>
      <c r="BD1210" s="131"/>
      <c r="BE1210" s="153"/>
      <c r="BF1210" s="154"/>
      <c r="BG1210" s="155"/>
      <c r="BH1210" s="155"/>
      <c r="BI1210" s="156"/>
      <c r="BJ1210" s="156"/>
      <c r="BK1210" s="133"/>
      <c r="BM1210" s="134">
        <v>618</v>
      </c>
      <c r="BN1210" s="157">
        <f t="shared" si="258"/>
        <v>3.9488000000000474</v>
      </c>
      <c r="BO1210" s="158">
        <f t="shared" si="259"/>
        <v>0.7856554275451012</v>
      </c>
      <c r="BP1210" s="159">
        <f t="shared" si="260"/>
        <v>7.3261383984624118E-4</v>
      </c>
      <c r="BQ1210" s="160" t="str">
        <f t="shared" si="261"/>
        <v/>
      </c>
      <c r="BR1210" s="160" t="str">
        <f t="shared" si="257"/>
        <v/>
      </c>
    </row>
    <row r="1211" spans="11:70" ht="20.100000000000001" customHeight="1" x14ac:dyDescent="0.25">
      <c r="K1211" s="134">
        <v>642</v>
      </c>
      <c r="L1211" s="130">
        <f t="shared" si="262"/>
        <v>-135.81494583198605</v>
      </c>
      <c r="M1211" s="149">
        <f t="shared" si="263"/>
        <v>1.5087530991939593E-3</v>
      </c>
      <c r="N1211" s="149">
        <f t="shared" si="264"/>
        <v>7.6071910658612477E-2</v>
      </c>
      <c r="O1211" s="130">
        <f t="shared" si="265"/>
        <v>1.5087530991939593E-3</v>
      </c>
      <c r="P1211" s="130" t="str">
        <f t="shared" si="266"/>
        <v/>
      </c>
      <c r="Q1211" s="130" t="str">
        <f t="shared" si="267"/>
        <v/>
      </c>
      <c r="R1211" s="130">
        <f t="shared" si="268"/>
        <v>1.9584960261770582E-10</v>
      </c>
      <c r="S1211" s="130" t="str">
        <f t="shared" si="269"/>
        <v/>
      </c>
      <c r="T1211" s="130" t="str">
        <f t="shared" si="270"/>
        <v/>
      </c>
      <c r="X1211" s="134"/>
      <c r="Z1211" s="149"/>
      <c r="AA1211" s="149"/>
      <c r="AE1211" s="151"/>
      <c r="AF1211" s="150"/>
      <c r="AK1211" s="134">
        <v>642</v>
      </c>
      <c r="AL1211" s="130">
        <f t="shared" si="271"/>
        <v>-1.4319999999999999</v>
      </c>
      <c r="AM1211" s="149">
        <f t="shared" si="272"/>
        <v>0.1430944276821709</v>
      </c>
      <c r="AN1211" s="149">
        <f t="shared" si="273"/>
        <v>7.6071910658612504E-2</v>
      </c>
      <c r="AO1211" s="130">
        <f t="shared" si="278"/>
        <v>0.1430944276821709</v>
      </c>
      <c r="AP1211" s="130" t="str">
        <f t="shared" si="279"/>
        <v/>
      </c>
      <c r="AQ1211" s="130" t="str">
        <f t="shared" si="274"/>
        <v/>
      </c>
      <c r="AR1211" s="150">
        <f t="shared" si="275"/>
        <v>0</v>
      </c>
      <c r="AS1211" s="150" t="str">
        <f t="shared" si="276"/>
        <v/>
      </c>
      <c r="AT1211" s="150" t="str">
        <f t="shared" si="277"/>
        <v/>
      </c>
      <c r="AU1211" s="150"/>
      <c r="AV1211" s="150"/>
      <c r="AW1211" s="150"/>
      <c r="AX1211" s="150"/>
      <c r="AY1211" s="150"/>
      <c r="AZ1211" s="150"/>
      <c r="BA1211" s="150"/>
      <c r="BB1211" s="131"/>
      <c r="BC1211" s="132"/>
      <c r="BD1211" s="131"/>
      <c r="BE1211" s="153"/>
      <c r="BF1211" s="154"/>
      <c r="BG1211" s="155"/>
      <c r="BH1211" s="155"/>
      <c r="BI1211" s="156"/>
      <c r="BJ1211" s="156"/>
      <c r="BK1211" s="133"/>
      <c r="BM1211" s="134">
        <v>619</v>
      </c>
      <c r="BN1211" s="157">
        <f t="shared" si="258"/>
        <v>3.9552000000000476</v>
      </c>
      <c r="BO1211" s="158">
        <f t="shared" si="259"/>
        <v>0.78492281370525496</v>
      </c>
      <c r="BP1211" s="159">
        <f t="shared" si="260"/>
        <v>7.3323338655062464E-4</v>
      </c>
      <c r="BQ1211" s="160" t="str">
        <f t="shared" si="261"/>
        <v/>
      </c>
      <c r="BR1211" s="160" t="str">
        <f t="shared" si="257"/>
        <v/>
      </c>
    </row>
    <row r="1212" spans="11:70" ht="20.100000000000001" customHeight="1" x14ac:dyDescent="0.25">
      <c r="K1212" s="134">
        <v>643</v>
      </c>
      <c r="L1212" s="130">
        <f t="shared" si="262"/>
        <v>-135.43557447491347</v>
      </c>
      <c r="M1212" s="149">
        <f t="shared" si="263"/>
        <v>1.5174078960427571E-3</v>
      </c>
      <c r="N1212" s="149">
        <f t="shared" si="264"/>
        <v>7.6645929260633419E-2</v>
      </c>
      <c r="O1212" s="130">
        <f t="shared" si="265"/>
        <v>1.5174078960427571E-3</v>
      </c>
      <c r="P1212" s="130" t="str">
        <f t="shared" si="266"/>
        <v/>
      </c>
      <c r="Q1212" s="130" t="str">
        <f t="shared" si="267"/>
        <v/>
      </c>
      <c r="R1212" s="130">
        <f t="shared" si="268"/>
        <v>2.0045346087323924E-10</v>
      </c>
      <c r="S1212" s="130" t="str">
        <f t="shared" si="269"/>
        <v/>
      </c>
      <c r="T1212" s="130" t="str">
        <f t="shared" si="270"/>
        <v/>
      </c>
      <c r="X1212" s="134"/>
      <c r="Z1212" s="149"/>
      <c r="AA1212" s="149"/>
      <c r="AE1212" s="151"/>
      <c r="AF1212" s="150"/>
      <c r="AK1212" s="134">
        <v>643</v>
      </c>
      <c r="AL1212" s="130">
        <f t="shared" si="271"/>
        <v>-1.4279999999999999</v>
      </c>
      <c r="AM1212" s="149">
        <f t="shared" si="272"/>
        <v>0.1439152731885999</v>
      </c>
      <c r="AN1212" s="149">
        <f t="shared" si="273"/>
        <v>7.6645929260633419E-2</v>
      </c>
      <c r="AO1212" s="130">
        <f t="shared" si="278"/>
        <v>0.1439152731885999</v>
      </c>
      <c r="AP1212" s="130" t="str">
        <f t="shared" si="279"/>
        <v/>
      </c>
      <c r="AQ1212" s="130" t="str">
        <f t="shared" si="274"/>
        <v/>
      </c>
      <c r="AR1212" s="150">
        <f t="shared" si="275"/>
        <v>0</v>
      </c>
      <c r="AS1212" s="150" t="str">
        <f t="shared" si="276"/>
        <v/>
      </c>
      <c r="AT1212" s="150" t="str">
        <f t="shared" si="277"/>
        <v/>
      </c>
      <c r="AU1212" s="150"/>
      <c r="AV1212" s="150"/>
      <c r="AW1212" s="150"/>
      <c r="AX1212" s="150"/>
      <c r="AY1212" s="150"/>
      <c r="AZ1212" s="150"/>
      <c r="BA1212" s="150"/>
      <c r="BB1212" s="131"/>
      <c r="BC1212" s="132"/>
      <c r="BD1212" s="131"/>
      <c r="BE1212" s="153"/>
      <c r="BF1212" s="154"/>
      <c r="BG1212" s="155"/>
      <c r="BH1212" s="155"/>
      <c r="BI1212" s="156"/>
      <c r="BJ1212" s="156"/>
      <c r="BK1212" s="133"/>
      <c r="BM1212" s="134">
        <v>620</v>
      </c>
      <c r="BN1212" s="157">
        <f t="shared" si="258"/>
        <v>3.9616000000000477</v>
      </c>
      <c r="BO1212" s="158">
        <f t="shared" si="259"/>
        <v>0.78418958031870434</v>
      </c>
      <c r="BP1212" s="159">
        <f t="shared" si="260"/>
        <v>7.3384866129688753E-4</v>
      </c>
      <c r="BQ1212" s="160" t="str">
        <f t="shared" si="261"/>
        <v/>
      </c>
      <c r="BR1212" s="160" t="str">
        <f t="shared" si="257"/>
        <v/>
      </c>
    </row>
    <row r="1213" spans="11:70" ht="20.100000000000001" customHeight="1" x14ac:dyDescent="0.25">
      <c r="K1213" s="134">
        <v>644</v>
      </c>
      <c r="L1213" s="130">
        <f t="shared" si="262"/>
        <v>-135.05620311784088</v>
      </c>
      <c r="M1213" s="149">
        <f t="shared" si="263"/>
        <v>1.5260879225833242E-3</v>
      </c>
      <c r="N1213" s="149">
        <f t="shared" si="264"/>
        <v>7.7223236034603723E-2</v>
      </c>
      <c r="O1213" s="130">
        <f t="shared" si="265"/>
        <v>1.5260879225833242E-3</v>
      </c>
      <c r="P1213" s="130" t="str">
        <f t="shared" si="266"/>
        <v/>
      </c>
      <c r="Q1213" s="130" t="str">
        <f t="shared" si="267"/>
        <v/>
      </c>
      <c r="R1213" s="130">
        <f t="shared" si="268"/>
        <v>2.051622599112178E-10</v>
      </c>
      <c r="S1213" s="130" t="str">
        <f t="shared" si="269"/>
        <v/>
      </c>
      <c r="T1213" s="130" t="str">
        <f t="shared" si="270"/>
        <v/>
      </c>
      <c r="X1213" s="134"/>
      <c r="Z1213" s="149"/>
      <c r="AA1213" s="149"/>
      <c r="AE1213" s="151"/>
      <c r="AF1213" s="150"/>
      <c r="AK1213" s="134">
        <v>644</v>
      </c>
      <c r="AL1213" s="130">
        <f t="shared" si="271"/>
        <v>-1.4239999999999999</v>
      </c>
      <c r="AM1213" s="149">
        <f t="shared" si="272"/>
        <v>0.14473851155063011</v>
      </c>
      <c r="AN1213" s="149">
        <f t="shared" si="273"/>
        <v>7.7223236034603751E-2</v>
      </c>
      <c r="AO1213" s="130">
        <f t="shared" si="278"/>
        <v>0.14473851155063011</v>
      </c>
      <c r="AP1213" s="130" t="str">
        <f t="shared" si="279"/>
        <v/>
      </c>
      <c r="AQ1213" s="130" t="str">
        <f t="shared" si="274"/>
        <v/>
      </c>
      <c r="AR1213" s="150">
        <f t="shared" si="275"/>
        <v>0</v>
      </c>
      <c r="AS1213" s="150" t="str">
        <f t="shared" si="276"/>
        <v/>
      </c>
      <c r="AT1213" s="150" t="str">
        <f t="shared" si="277"/>
        <v/>
      </c>
      <c r="AU1213" s="150"/>
      <c r="AV1213" s="150"/>
      <c r="AW1213" s="150"/>
      <c r="AX1213" s="150"/>
      <c r="AY1213" s="150"/>
      <c r="AZ1213" s="150"/>
      <c r="BA1213" s="150"/>
      <c r="BB1213" s="131"/>
      <c r="BC1213" s="132"/>
      <c r="BD1213" s="131"/>
      <c r="BE1213" s="153"/>
      <c r="BF1213" s="154"/>
      <c r="BG1213" s="155"/>
      <c r="BH1213" s="155"/>
      <c r="BI1213" s="156"/>
      <c r="BJ1213" s="156"/>
      <c r="BK1213" s="133"/>
      <c r="BM1213" s="134">
        <v>621</v>
      </c>
      <c r="BN1213" s="157">
        <f t="shared" si="258"/>
        <v>3.9680000000000479</v>
      </c>
      <c r="BO1213" s="158">
        <f t="shared" si="259"/>
        <v>0.78345573165740745</v>
      </c>
      <c r="BP1213" s="159">
        <f t="shared" si="260"/>
        <v>7.3445966793828088E-4</v>
      </c>
      <c r="BQ1213" s="160" t="str">
        <f t="shared" si="261"/>
        <v/>
      </c>
      <c r="BR1213" s="160" t="str">
        <f t="shared" si="257"/>
        <v/>
      </c>
    </row>
    <row r="1214" spans="11:70" ht="20.100000000000001" customHeight="1" x14ac:dyDescent="0.25">
      <c r="K1214" s="134">
        <v>645</v>
      </c>
      <c r="L1214" s="130">
        <f t="shared" si="262"/>
        <v>-134.67683176076829</v>
      </c>
      <c r="M1214" s="149">
        <f t="shared" si="263"/>
        <v>1.5347930445839765E-3</v>
      </c>
      <c r="N1214" s="149">
        <f t="shared" si="264"/>
        <v>7.7803840526546347E-2</v>
      </c>
      <c r="O1214" s="130">
        <f t="shared" si="265"/>
        <v>1.5347930445839765E-3</v>
      </c>
      <c r="P1214" s="130" t="str">
        <f t="shared" si="266"/>
        <v/>
      </c>
      <c r="Q1214" s="130" t="str">
        <f t="shared" si="267"/>
        <v/>
      </c>
      <c r="R1214" s="130">
        <f t="shared" si="268"/>
        <v>2.0997831241754776E-10</v>
      </c>
      <c r="S1214" s="130" t="str">
        <f t="shared" si="269"/>
        <v/>
      </c>
      <c r="T1214" s="130" t="str">
        <f t="shared" si="270"/>
        <v/>
      </c>
      <c r="X1214" s="134"/>
      <c r="Z1214" s="149"/>
      <c r="AA1214" s="149"/>
      <c r="AE1214" s="151"/>
      <c r="AF1214" s="150"/>
      <c r="AK1214" s="134">
        <v>645</v>
      </c>
      <c r="AL1214" s="130">
        <f t="shared" si="271"/>
        <v>-1.42</v>
      </c>
      <c r="AM1214" s="149">
        <f t="shared" si="272"/>
        <v>0.14556413003734761</v>
      </c>
      <c r="AN1214" s="149">
        <f t="shared" si="273"/>
        <v>7.7803840526546347E-2</v>
      </c>
      <c r="AO1214" s="130">
        <f t="shared" si="278"/>
        <v>0.14556413003734761</v>
      </c>
      <c r="AP1214" s="130" t="str">
        <f t="shared" si="279"/>
        <v/>
      </c>
      <c r="AQ1214" s="130" t="str">
        <f t="shared" si="274"/>
        <v/>
      </c>
      <c r="AR1214" s="150">
        <f t="shared" si="275"/>
        <v>0</v>
      </c>
      <c r="AS1214" s="150" t="str">
        <f t="shared" si="276"/>
        <v/>
      </c>
      <c r="AT1214" s="150" t="str">
        <f t="shared" si="277"/>
        <v/>
      </c>
      <c r="AU1214" s="150"/>
      <c r="AV1214" s="150"/>
      <c r="AW1214" s="150"/>
      <c r="AX1214" s="150"/>
      <c r="AY1214" s="150"/>
      <c r="AZ1214" s="150"/>
      <c r="BA1214" s="150"/>
      <c r="BB1214" s="131"/>
      <c r="BC1214" s="132"/>
      <c r="BD1214" s="131"/>
      <c r="BE1214" s="153"/>
      <c r="BF1214" s="154"/>
      <c r="BG1214" s="155"/>
      <c r="BH1214" s="155"/>
      <c r="BI1214" s="156"/>
      <c r="BJ1214" s="156"/>
      <c r="BK1214" s="133"/>
      <c r="BM1214" s="134">
        <v>622</v>
      </c>
      <c r="BN1214" s="157">
        <f t="shared" si="258"/>
        <v>3.9744000000000481</v>
      </c>
      <c r="BO1214" s="158">
        <f t="shared" si="259"/>
        <v>0.78272127198946917</v>
      </c>
      <c r="BP1214" s="159">
        <f t="shared" si="260"/>
        <v>7.3506641037845988E-4</v>
      </c>
      <c r="BQ1214" s="160" t="str">
        <f t="shared" si="261"/>
        <v/>
      </c>
      <c r="BR1214" s="160" t="str">
        <f t="shared" si="257"/>
        <v/>
      </c>
    </row>
    <row r="1215" spans="11:70" ht="20.100000000000001" customHeight="1" x14ac:dyDescent="0.25">
      <c r="K1215" s="134">
        <v>646</v>
      </c>
      <c r="L1215" s="130">
        <f t="shared" si="262"/>
        <v>-134.29746040369571</v>
      </c>
      <c r="M1215" s="149">
        <f t="shared" si="263"/>
        <v>1.5435231258382612E-3</v>
      </c>
      <c r="N1215" s="149">
        <f t="shared" si="264"/>
        <v>7.8387752231186117E-2</v>
      </c>
      <c r="O1215" s="130">
        <f t="shared" si="265"/>
        <v>1.5435231258382612E-3</v>
      </c>
      <c r="P1215" s="130" t="str">
        <f t="shared" si="266"/>
        <v/>
      </c>
      <c r="Q1215" s="130" t="str">
        <f t="shared" si="267"/>
        <v/>
      </c>
      <c r="R1215" s="130">
        <f t="shared" si="268"/>
        <v>2.149039801773368E-10</v>
      </c>
      <c r="S1215" s="130" t="str">
        <f t="shared" si="269"/>
        <v/>
      </c>
      <c r="T1215" s="130" t="str">
        <f t="shared" si="270"/>
        <v/>
      </c>
      <c r="X1215" s="134"/>
      <c r="Z1215" s="149"/>
      <c r="AA1215" s="149"/>
      <c r="AE1215" s="151"/>
      <c r="AF1215" s="150"/>
      <c r="AK1215" s="134">
        <v>646</v>
      </c>
      <c r="AL1215" s="130">
        <f t="shared" si="271"/>
        <v>-1.4159999999999999</v>
      </c>
      <c r="AM1215" s="149">
        <f t="shared" si="272"/>
        <v>0.14639211573054561</v>
      </c>
      <c r="AN1215" s="149">
        <f t="shared" si="273"/>
        <v>7.8387752231186159E-2</v>
      </c>
      <c r="AO1215" s="130">
        <f t="shared" si="278"/>
        <v>0.14639211573054561</v>
      </c>
      <c r="AP1215" s="130" t="str">
        <f t="shared" si="279"/>
        <v/>
      </c>
      <c r="AQ1215" s="130" t="str">
        <f t="shared" si="274"/>
        <v/>
      </c>
      <c r="AR1215" s="150">
        <f t="shared" si="275"/>
        <v>0</v>
      </c>
      <c r="AS1215" s="150" t="str">
        <f t="shared" si="276"/>
        <v/>
      </c>
      <c r="AT1215" s="150" t="str">
        <f t="shared" si="277"/>
        <v/>
      </c>
      <c r="AU1215" s="150"/>
      <c r="AV1215" s="150"/>
      <c r="AW1215" s="150"/>
      <c r="AX1215" s="150"/>
      <c r="AY1215" s="150"/>
      <c r="AZ1215" s="150"/>
      <c r="BA1215" s="150"/>
      <c r="BB1215" s="131"/>
      <c r="BC1215" s="132"/>
      <c r="BD1215" s="131"/>
      <c r="BE1215" s="153"/>
      <c r="BF1215" s="154"/>
      <c r="BG1215" s="155"/>
      <c r="BH1215" s="155"/>
      <c r="BI1215" s="156"/>
      <c r="BJ1215" s="156"/>
      <c r="BK1215" s="133"/>
      <c r="BM1215" s="134">
        <v>623</v>
      </c>
      <c r="BN1215" s="157">
        <f t="shared" si="258"/>
        <v>3.9808000000000483</v>
      </c>
      <c r="BO1215" s="158">
        <f t="shared" si="259"/>
        <v>0.78198620557909071</v>
      </c>
      <c r="BP1215" s="159">
        <f t="shared" si="260"/>
        <v>7.3566889257203893E-4</v>
      </c>
      <c r="BQ1215" s="160" t="str">
        <f t="shared" si="261"/>
        <v/>
      </c>
      <c r="BR1215" s="160" t="str">
        <f t="shared" si="257"/>
        <v/>
      </c>
    </row>
    <row r="1216" spans="11:70" ht="20.100000000000001" customHeight="1" x14ac:dyDescent="0.25">
      <c r="K1216" s="134">
        <v>647</v>
      </c>
      <c r="L1216" s="130">
        <f t="shared" si="262"/>
        <v>-133.91808904662312</v>
      </c>
      <c r="M1216" s="149">
        <f t="shared" si="263"/>
        <v>1.5522780281624323E-3</v>
      </c>
      <c r="N1216" s="149">
        <f t="shared" si="264"/>
        <v>7.8974980591200061E-2</v>
      </c>
      <c r="O1216" s="130">
        <f t="shared" si="265"/>
        <v>1.5522780281624323E-3</v>
      </c>
      <c r="P1216" s="130" t="str">
        <f t="shared" si="266"/>
        <v/>
      </c>
      <c r="Q1216" s="130" t="str">
        <f t="shared" si="267"/>
        <v/>
      </c>
      <c r="R1216" s="130">
        <f t="shared" si="268"/>
        <v>2.1994167507454418E-10</v>
      </c>
      <c r="S1216" s="130" t="str">
        <f t="shared" si="269"/>
        <v/>
      </c>
      <c r="T1216" s="130" t="str">
        <f t="shared" si="270"/>
        <v/>
      </c>
      <c r="X1216" s="134"/>
      <c r="Z1216" s="149"/>
      <c r="AA1216" s="149"/>
      <c r="AE1216" s="151"/>
      <c r="AF1216" s="150"/>
      <c r="AK1216" s="134">
        <v>647</v>
      </c>
      <c r="AL1216" s="130">
        <f t="shared" si="271"/>
        <v>-1.4119999999999999</v>
      </c>
      <c r="AM1216" s="149">
        <f t="shared" si="272"/>
        <v>0.14722245552448529</v>
      </c>
      <c r="AN1216" s="149">
        <f t="shared" si="273"/>
        <v>7.8974980591200089E-2</v>
      </c>
      <c r="AO1216" s="130">
        <f t="shared" si="278"/>
        <v>0.14722245552448529</v>
      </c>
      <c r="AP1216" s="130" t="str">
        <f t="shared" si="279"/>
        <v/>
      </c>
      <c r="AQ1216" s="130" t="str">
        <f t="shared" si="274"/>
        <v/>
      </c>
      <c r="AR1216" s="150">
        <f t="shared" si="275"/>
        <v>0</v>
      </c>
      <c r="AS1216" s="150" t="str">
        <f t="shared" si="276"/>
        <v/>
      </c>
      <c r="AT1216" s="150" t="str">
        <f t="shared" si="277"/>
        <v/>
      </c>
      <c r="AU1216" s="150"/>
      <c r="AV1216" s="150"/>
      <c r="AW1216" s="150"/>
      <c r="AX1216" s="150"/>
      <c r="AY1216" s="150"/>
      <c r="AZ1216" s="150"/>
      <c r="BA1216" s="150"/>
      <c r="BB1216" s="131"/>
      <c r="BC1216" s="132"/>
      <c r="BD1216" s="131"/>
      <c r="BE1216" s="153"/>
      <c r="BF1216" s="154"/>
      <c r="BG1216" s="155"/>
      <c r="BH1216" s="155"/>
      <c r="BI1216" s="156"/>
      <c r="BJ1216" s="156"/>
      <c r="BK1216" s="133"/>
      <c r="BM1216" s="134">
        <v>624</v>
      </c>
      <c r="BN1216" s="157">
        <f t="shared" si="258"/>
        <v>3.9872000000000485</v>
      </c>
      <c r="BO1216" s="158">
        <f t="shared" si="259"/>
        <v>0.78125053668651867</v>
      </c>
      <c r="BP1216" s="159">
        <f t="shared" si="260"/>
        <v>7.3626711852303739E-4</v>
      </c>
      <c r="BQ1216" s="160" t="str">
        <f t="shared" si="261"/>
        <v/>
      </c>
      <c r="BR1216" s="160" t="str">
        <f t="shared" si="257"/>
        <v/>
      </c>
    </row>
    <row r="1217" spans="11:70" ht="20.100000000000001" customHeight="1" x14ac:dyDescent="0.25">
      <c r="K1217" s="134">
        <v>648</v>
      </c>
      <c r="L1217" s="130">
        <f t="shared" si="262"/>
        <v>-133.53871768955054</v>
      </c>
      <c r="M1217" s="149">
        <f t="shared" si="263"/>
        <v>1.5610576113930718E-3</v>
      </c>
      <c r="N1217" s="149">
        <f t="shared" si="264"/>
        <v>7.9565534996466708E-2</v>
      </c>
      <c r="O1217" s="130">
        <f t="shared" si="265"/>
        <v>1.5610576113930718E-3</v>
      </c>
      <c r="P1217" s="130" t="str">
        <f t="shared" si="266"/>
        <v/>
      </c>
      <c r="Q1217" s="130" t="str">
        <f t="shared" si="267"/>
        <v/>
      </c>
      <c r="R1217" s="130">
        <f t="shared" si="268"/>
        <v>2.250938601110309E-10</v>
      </c>
      <c r="S1217" s="130" t="str">
        <f t="shared" si="269"/>
        <v/>
      </c>
      <c r="T1217" s="130" t="str">
        <f t="shared" si="270"/>
        <v/>
      </c>
      <c r="X1217" s="134"/>
      <c r="Z1217" s="149"/>
      <c r="AA1217" s="149"/>
      <c r="AE1217" s="151"/>
      <c r="AF1217" s="150"/>
      <c r="AK1217" s="134">
        <v>648</v>
      </c>
      <c r="AL1217" s="130">
        <f t="shared" si="271"/>
        <v>-1.4079999999999999</v>
      </c>
      <c r="AM1217" s="149">
        <f t="shared" si="272"/>
        <v>0.14805513612567014</v>
      </c>
      <c r="AN1217" s="149">
        <f t="shared" si="273"/>
        <v>7.9565534996466764E-2</v>
      </c>
      <c r="AO1217" s="130">
        <f t="shared" si="278"/>
        <v>0.14805513612567014</v>
      </c>
      <c r="AP1217" s="130" t="str">
        <f t="shared" si="279"/>
        <v/>
      </c>
      <c r="AQ1217" s="130" t="str">
        <f t="shared" si="274"/>
        <v/>
      </c>
      <c r="AR1217" s="150">
        <f t="shared" si="275"/>
        <v>0</v>
      </c>
      <c r="AS1217" s="150" t="str">
        <f t="shared" si="276"/>
        <v/>
      </c>
      <c r="AT1217" s="150" t="str">
        <f t="shared" si="277"/>
        <v/>
      </c>
      <c r="AU1217" s="150"/>
      <c r="AV1217" s="150"/>
      <c r="AW1217" s="150"/>
      <c r="AX1217" s="150"/>
      <c r="AY1217" s="150"/>
      <c r="AZ1217" s="150"/>
      <c r="BA1217" s="150"/>
      <c r="BB1217" s="131"/>
      <c r="BC1217" s="132"/>
      <c r="BD1217" s="131"/>
      <c r="BE1217" s="153"/>
      <c r="BF1217" s="154"/>
      <c r="BG1217" s="155"/>
      <c r="BH1217" s="155"/>
      <c r="BI1217" s="156"/>
      <c r="BJ1217" s="156"/>
      <c r="BK1217" s="133"/>
      <c r="BM1217" s="134">
        <v>625</v>
      </c>
      <c r="BN1217" s="157">
        <f t="shared" si="258"/>
        <v>3.9936000000000487</v>
      </c>
      <c r="BO1217" s="158">
        <f t="shared" si="259"/>
        <v>0.78051426956799563</v>
      </c>
      <c r="BP1217" s="159">
        <f t="shared" si="260"/>
        <v>7.3686109228532359E-4</v>
      </c>
      <c r="BQ1217" s="160" t="str">
        <f t="shared" si="261"/>
        <v/>
      </c>
      <c r="BR1217" s="160" t="str">
        <f t="shared" si="257"/>
        <v/>
      </c>
    </row>
    <row r="1218" spans="11:70" ht="20.100000000000001" customHeight="1" x14ac:dyDescent="0.25">
      <c r="K1218" s="134">
        <v>649</v>
      </c>
      <c r="L1218" s="130">
        <f t="shared" si="262"/>
        <v>-133.15934633247795</v>
      </c>
      <c r="M1218" s="149">
        <f t="shared" si="263"/>
        <v>1.5698617333848592E-3</v>
      </c>
      <c r="N1218" s="149">
        <f t="shared" si="264"/>
        <v>8.0159424783314809E-2</v>
      </c>
      <c r="O1218" s="130">
        <f t="shared" si="265"/>
        <v>1.5698617333848592E-3</v>
      </c>
      <c r="P1218" s="130" t="str">
        <f t="shared" si="266"/>
        <v/>
      </c>
      <c r="Q1218" s="130" t="str">
        <f t="shared" si="267"/>
        <v/>
      </c>
      <c r="R1218" s="130">
        <f t="shared" si="268"/>
        <v>2.303630504453691E-10</v>
      </c>
      <c r="S1218" s="130" t="str">
        <f t="shared" si="269"/>
        <v/>
      </c>
      <c r="T1218" s="130" t="str">
        <f t="shared" si="270"/>
        <v/>
      </c>
      <c r="X1218" s="134"/>
      <c r="Z1218" s="149"/>
      <c r="AA1218" s="149"/>
      <c r="AE1218" s="151"/>
      <c r="AF1218" s="150"/>
      <c r="AK1218" s="134">
        <v>649</v>
      </c>
      <c r="AL1218" s="130">
        <f t="shared" si="271"/>
        <v>-1.4039999999999999</v>
      </c>
      <c r="AM1218" s="149">
        <f t="shared" si="272"/>
        <v>0.14889014405263437</v>
      </c>
      <c r="AN1218" s="149">
        <f t="shared" si="273"/>
        <v>8.015942478331485E-2</v>
      </c>
      <c r="AO1218" s="130">
        <f t="shared" si="278"/>
        <v>0.14889014405263437</v>
      </c>
      <c r="AP1218" s="130" t="str">
        <f t="shared" si="279"/>
        <v/>
      </c>
      <c r="AQ1218" s="130" t="str">
        <f t="shared" si="274"/>
        <v/>
      </c>
      <c r="AR1218" s="150">
        <f t="shared" si="275"/>
        <v>0</v>
      </c>
      <c r="AS1218" s="150" t="str">
        <f t="shared" si="276"/>
        <v/>
      </c>
      <c r="AT1218" s="150" t="str">
        <f t="shared" si="277"/>
        <v/>
      </c>
      <c r="AU1218" s="150"/>
      <c r="AV1218" s="150"/>
      <c r="AW1218" s="150"/>
      <c r="AX1218" s="150"/>
      <c r="AY1218" s="150"/>
      <c r="AZ1218" s="150"/>
      <c r="BA1218" s="150"/>
      <c r="BB1218" s="131"/>
      <c r="BC1218" s="132"/>
      <c r="BD1218" s="131"/>
      <c r="BE1218" s="153"/>
      <c r="BF1218" s="154"/>
      <c r="BG1218" s="155"/>
      <c r="BH1218" s="155"/>
      <c r="BI1218" s="156"/>
      <c r="BJ1218" s="156"/>
      <c r="BK1218" s="133"/>
      <c r="BM1218" s="134">
        <v>626</v>
      </c>
      <c r="BN1218" s="157">
        <f t="shared" si="258"/>
        <v>4.0000000000000488</v>
      </c>
      <c r="BO1218" s="158">
        <f t="shared" si="259"/>
        <v>0.77977740847571031</v>
      </c>
      <c r="BP1218" s="159">
        <f t="shared" si="260"/>
        <v>7.3745081796172673E-4</v>
      </c>
      <c r="BQ1218" s="160" t="str">
        <f t="shared" si="261"/>
        <v/>
      </c>
      <c r="BR1218" s="160" t="str">
        <f t="shared" si="257"/>
        <v/>
      </c>
    </row>
    <row r="1219" spans="11:70" ht="20.100000000000001" customHeight="1" x14ac:dyDescent="0.25">
      <c r="K1219" s="134">
        <v>650</v>
      </c>
      <c r="L1219" s="130">
        <f t="shared" si="262"/>
        <v>-132.77997497540537</v>
      </c>
      <c r="M1219" s="149">
        <f t="shared" si="263"/>
        <v>1.5786902500084827E-3</v>
      </c>
      <c r="N1219" s="149">
        <f t="shared" si="264"/>
        <v>8.0756659233771025E-2</v>
      </c>
      <c r="O1219" s="130">
        <f t="shared" si="265"/>
        <v>1.5786902500084827E-3</v>
      </c>
      <c r="P1219" s="130" t="str">
        <f t="shared" si="266"/>
        <v/>
      </c>
      <c r="Q1219" s="130" t="str">
        <f t="shared" si="267"/>
        <v/>
      </c>
      <c r="R1219" s="130">
        <f t="shared" si="268"/>
        <v>2.3575181445176863E-10</v>
      </c>
      <c r="S1219" s="130" t="str">
        <f t="shared" si="269"/>
        <v/>
      </c>
      <c r="T1219" s="130" t="str">
        <f t="shared" si="270"/>
        <v/>
      </c>
      <c r="X1219" s="134"/>
      <c r="Z1219" s="149"/>
      <c r="AA1219" s="149"/>
      <c r="AE1219" s="151"/>
      <c r="AF1219" s="150"/>
      <c r="AK1219" s="134">
        <v>650</v>
      </c>
      <c r="AL1219" s="130">
        <f t="shared" si="271"/>
        <v>-1.4</v>
      </c>
      <c r="AM1219" s="149">
        <f t="shared" si="272"/>
        <v>0.14972746563574488</v>
      </c>
      <c r="AN1219" s="149">
        <f t="shared" si="273"/>
        <v>8.0756659233771053E-2</v>
      </c>
      <c r="AO1219" s="130">
        <f t="shared" si="278"/>
        <v>0.14972746563574488</v>
      </c>
      <c r="AP1219" s="130" t="str">
        <f t="shared" si="279"/>
        <v/>
      </c>
      <c r="AQ1219" s="130" t="str">
        <f t="shared" si="274"/>
        <v/>
      </c>
      <c r="AR1219" s="150">
        <f t="shared" si="275"/>
        <v>0</v>
      </c>
      <c r="AS1219" s="150" t="str">
        <f t="shared" si="276"/>
        <v/>
      </c>
      <c r="AT1219" s="150" t="str">
        <f t="shared" si="277"/>
        <v/>
      </c>
      <c r="AU1219" s="150"/>
      <c r="AV1219" s="150"/>
      <c r="AW1219" s="150"/>
      <c r="AX1219" s="150"/>
      <c r="AY1219" s="150"/>
      <c r="AZ1219" s="150"/>
      <c r="BA1219" s="150"/>
      <c r="BB1219" s="131"/>
      <c r="BC1219" s="132"/>
      <c r="BD1219" s="131"/>
      <c r="BE1219" s="153"/>
      <c r="BF1219" s="154"/>
      <c r="BG1219" s="155"/>
      <c r="BH1219" s="155"/>
      <c r="BI1219" s="156"/>
      <c r="BJ1219" s="156"/>
      <c r="BK1219" s="133"/>
      <c r="BM1219" s="134">
        <v>627</v>
      </c>
      <c r="BN1219" s="157">
        <f t="shared" si="258"/>
        <v>4.006400000000049</v>
      </c>
      <c r="BO1219" s="158">
        <f t="shared" si="259"/>
        <v>0.77903995765774858</v>
      </c>
      <c r="BP1219" s="159">
        <f t="shared" si="260"/>
        <v>7.3803629970314866E-4</v>
      </c>
      <c r="BQ1219" s="160" t="str">
        <f t="shared" si="261"/>
        <v/>
      </c>
      <c r="BR1219" s="160" t="str">
        <f t="shared" si="257"/>
        <v/>
      </c>
    </row>
    <row r="1220" spans="11:70" ht="20.100000000000001" customHeight="1" x14ac:dyDescent="0.25">
      <c r="K1220" s="134">
        <v>651</v>
      </c>
      <c r="L1220" s="130">
        <f t="shared" si="262"/>
        <v>-132.40060361833278</v>
      </c>
      <c r="M1220" s="149">
        <f t="shared" si="263"/>
        <v>1.5875430151487016E-3</v>
      </c>
      <c r="N1220" s="149">
        <f t="shared" si="264"/>
        <v>8.135724757480671E-2</v>
      </c>
      <c r="O1220" s="130">
        <f t="shared" si="265"/>
        <v>1.5875430151487016E-3</v>
      </c>
      <c r="P1220" s="130" t="str">
        <f t="shared" si="266"/>
        <v/>
      </c>
      <c r="Q1220" s="130" t="str">
        <f t="shared" si="267"/>
        <v/>
      </c>
      <c r="R1220" s="130">
        <f t="shared" si="268"/>
        <v>2.4126277479949944E-10</v>
      </c>
      <c r="S1220" s="130" t="str">
        <f t="shared" si="269"/>
        <v/>
      </c>
      <c r="T1220" s="130" t="str">
        <f t="shared" si="270"/>
        <v/>
      </c>
      <c r="X1220" s="134"/>
      <c r="Z1220" s="149"/>
      <c r="AA1220" s="149"/>
      <c r="AE1220" s="151"/>
      <c r="AF1220" s="150"/>
      <c r="AK1220" s="134">
        <v>651</v>
      </c>
      <c r="AL1220" s="130">
        <f t="shared" si="271"/>
        <v>-1.3959999999999999</v>
      </c>
      <c r="AM1220" s="149">
        <f t="shared" si="272"/>
        <v>0.15056708701701729</v>
      </c>
      <c r="AN1220" s="149">
        <f t="shared" si="273"/>
        <v>8.1357247574806724E-2</v>
      </c>
      <c r="AO1220" s="130">
        <f t="shared" si="278"/>
        <v>0.15056708701701729</v>
      </c>
      <c r="AP1220" s="130" t="str">
        <f t="shared" si="279"/>
        <v/>
      </c>
      <c r="AQ1220" s="130" t="str">
        <f t="shared" si="274"/>
        <v/>
      </c>
      <c r="AR1220" s="150">
        <f t="shared" si="275"/>
        <v>0</v>
      </c>
      <c r="AS1220" s="150" t="str">
        <f t="shared" si="276"/>
        <v/>
      </c>
      <c r="AT1220" s="150" t="str">
        <f t="shared" si="277"/>
        <v/>
      </c>
      <c r="AU1220" s="150"/>
      <c r="AV1220" s="150"/>
      <c r="AW1220" s="150"/>
      <c r="AX1220" s="150"/>
      <c r="AY1220" s="150"/>
      <c r="AZ1220" s="150"/>
      <c r="BA1220" s="150"/>
      <c r="BB1220" s="131"/>
      <c r="BC1220" s="132"/>
      <c r="BD1220" s="131"/>
      <c r="BE1220" s="153"/>
      <c r="BF1220" s="154"/>
      <c r="BG1220" s="155"/>
      <c r="BH1220" s="155"/>
      <c r="BI1220" s="156"/>
      <c r="BJ1220" s="156"/>
      <c r="BK1220" s="133"/>
      <c r="BM1220" s="134">
        <v>628</v>
      </c>
      <c r="BN1220" s="157">
        <f t="shared" si="258"/>
        <v>4.0128000000000492</v>
      </c>
      <c r="BO1220" s="158">
        <f t="shared" si="259"/>
        <v>0.77830192135804543</v>
      </c>
      <c r="BP1220" s="159">
        <f t="shared" si="260"/>
        <v>7.3861754171078431E-4</v>
      </c>
      <c r="BQ1220" s="160" t="str">
        <f t="shared" si="261"/>
        <v/>
      </c>
      <c r="BR1220" s="160" t="str">
        <f t="shared" si="257"/>
        <v/>
      </c>
    </row>
    <row r="1221" spans="11:70" ht="20.100000000000001" customHeight="1" x14ac:dyDescent="0.25">
      <c r="K1221" s="134">
        <v>652</v>
      </c>
      <c r="L1221" s="130">
        <f t="shared" si="262"/>
        <v>-132.0212322612602</v>
      </c>
      <c r="M1221" s="149">
        <f t="shared" si="263"/>
        <v>1.5964198807025538E-3</v>
      </c>
      <c r="N1221" s="149">
        <f t="shared" si="264"/>
        <v>8.1961198977584415E-2</v>
      </c>
      <c r="O1221" s="130">
        <f t="shared" si="265"/>
        <v>1.5964198807025538E-3</v>
      </c>
      <c r="P1221" s="130" t="str">
        <f t="shared" si="266"/>
        <v/>
      </c>
      <c r="Q1221" s="130" t="str">
        <f t="shared" si="267"/>
        <v/>
      </c>
      <c r="R1221" s="130">
        <f t="shared" si="268"/>
        <v>2.4689860955317824E-10</v>
      </c>
      <c r="S1221" s="130" t="str">
        <f t="shared" si="269"/>
        <v/>
      </c>
      <c r="T1221" s="130" t="str">
        <f t="shared" si="270"/>
        <v/>
      </c>
      <c r="X1221" s="134"/>
      <c r="Z1221" s="149"/>
      <c r="AA1221" s="149"/>
      <c r="AE1221" s="151"/>
      <c r="AF1221" s="150"/>
      <c r="AK1221" s="134">
        <v>652</v>
      </c>
      <c r="AL1221" s="130">
        <f t="shared" si="271"/>
        <v>-1.3919999999999999</v>
      </c>
      <c r="AM1221" s="149">
        <f t="shared" si="272"/>
        <v>0.15140899414994624</v>
      </c>
      <c r="AN1221" s="149">
        <f t="shared" si="273"/>
        <v>8.1961198977584443E-2</v>
      </c>
      <c r="AO1221" s="130">
        <f t="shared" si="278"/>
        <v>0.15140899414994624</v>
      </c>
      <c r="AP1221" s="130" t="str">
        <f t="shared" si="279"/>
        <v/>
      </c>
      <c r="AQ1221" s="130" t="str">
        <f t="shared" si="274"/>
        <v/>
      </c>
      <c r="AR1221" s="150">
        <f t="shared" si="275"/>
        <v>0</v>
      </c>
      <c r="AS1221" s="150" t="str">
        <f t="shared" si="276"/>
        <v/>
      </c>
      <c r="AT1221" s="150" t="str">
        <f t="shared" si="277"/>
        <v/>
      </c>
      <c r="AU1221" s="150"/>
      <c r="AV1221" s="150"/>
      <c r="AW1221" s="150"/>
      <c r="AX1221" s="150"/>
      <c r="AY1221" s="150"/>
      <c r="AZ1221" s="150"/>
      <c r="BA1221" s="150"/>
      <c r="BB1221" s="131"/>
      <c r="BC1221" s="132"/>
      <c r="BD1221" s="131"/>
      <c r="BE1221" s="153"/>
      <c r="BF1221" s="154"/>
      <c r="BG1221" s="155"/>
      <c r="BH1221" s="155"/>
      <c r="BI1221" s="156"/>
      <c r="BJ1221" s="156"/>
      <c r="BK1221" s="133"/>
      <c r="BM1221" s="134">
        <v>629</v>
      </c>
      <c r="BN1221" s="157">
        <f t="shared" si="258"/>
        <v>4.0192000000000494</v>
      </c>
      <c r="BO1221" s="158">
        <f t="shared" si="259"/>
        <v>0.77756330381633465</v>
      </c>
      <c r="BP1221" s="159">
        <f t="shared" si="260"/>
        <v>7.3919454823190289E-4</v>
      </c>
      <c r="BQ1221" s="160" t="str">
        <f t="shared" si="261"/>
        <v/>
      </c>
      <c r="BR1221" s="160" t="str">
        <f t="shared" si="257"/>
        <v/>
      </c>
    </row>
    <row r="1222" spans="11:70" ht="20.100000000000001" customHeight="1" x14ac:dyDescent="0.25">
      <c r="K1222" s="134">
        <v>653</v>
      </c>
      <c r="L1222" s="130">
        <f t="shared" si="262"/>
        <v>-131.64186090418761</v>
      </c>
      <c r="M1222" s="149">
        <f t="shared" si="263"/>
        <v>1.605320696577716E-3</v>
      </c>
      <c r="N1222" s="149">
        <f t="shared" si="264"/>
        <v>8.2568522556703286E-2</v>
      </c>
      <c r="O1222" s="130">
        <f t="shared" si="265"/>
        <v>1.605320696577716E-3</v>
      </c>
      <c r="P1222" s="130" t="str">
        <f t="shared" si="266"/>
        <v/>
      </c>
      <c r="Q1222" s="130" t="str">
        <f t="shared" si="267"/>
        <v/>
      </c>
      <c r="R1222" s="130">
        <f t="shared" si="268"/>
        <v>2.526620532942954E-10</v>
      </c>
      <c r="S1222" s="130" t="str">
        <f t="shared" si="269"/>
        <v/>
      </c>
      <c r="T1222" s="130" t="str">
        <f t="shared" si="270"/>
        <v/>
      </c>
      <c r="X1222" s="134"/>
      <c r="Z1222" s="149"/>
      <c r="AA1222" s="149"/>
      <c r="AE1222" s="151"/>
      <c r="AF1222" s="150"/>
      <c r="AK1222" s="134">
        <v>653</v>
      </c>
      <c r="AL1222" s="130">
        <f t="shared" si="271"/>
        <v>-1.3879999999999999</v>
      </c>
      <c r="AM1222" s="149">
        <f t="shared" si="272"/>
        <v>0.15225317279934966</v>
      </c>
      <c r="AN1222" s="149">
        <f t="shared" si="273"/>
        <v>8.2568522556703355E-2</v>
      </c>
      <c r="AO1222" s="130">
        <f t="shared" si="278"/>
        <v>0.15225317279934966</v>
      </c>
      <c r="AP1222" s="130" t="str">
        <f t="shared" si="279"/>
        <v/>
      </c>
      <c r="AQ1222" s="130" t="str">
        <f t="shared" si="274"/>
        <v/>
      </c>
      <c r="AR1222" s="150">
        <f t="shared" si="275"/>
        <v>0</v>
      </c>
      <c r="AS1222" s="150" t="str">
        <f t="shared" si="276"/>
        <v/>
      </c>
      <c r="AT1222" s="150" t="str">
        <f t="shared" si="277"/>
        <v/>
      </c>
      <c r="AU1222" s="150"/>
      <c r="AV1222" s="150"/>
      <c r="AW1222" s="150"/>
      <c r="AX1222" s="150"/>
      <c r="AY1222" s="150"/>
      <c r="AZ1222" s="150"/>
      <c r="BA1222" s="150"/>
      <c r="BB1222" s="131"/>
      <c r="BC1222" s="132"/>
      <c r="BD1222" s="131"/>
      <c r="BE1222" s="153"/>
      <c r="BF1222" s="154"/>
      <c r="BG1222" s="155"/>
      <c r="BH1222" s="155"/>
      <c r="BI1222" s="156"/>
      <c r="BJ1222" s="156"/>
      <c r="BK1222" s="133"/>
      <c r="BM1222" s="134">
        <v>630</v>
      </c>
      <c r="BN1222" s="157">
        <f t="shared" si="258"/>
        <v>4.0256000000000496</v>
      </c>
      <c r="BO1222" s="158">
        <f t="shared" si="259"/>
        <v>0.77682410926810275</v>
      </c>
      <c r="BP1222" s="159">
        <f t="shared" si="260"/>
        <v>7.397673235625124E-4</v>
      </c>
      <c r="BQ1222" s="160" t="str">
        <f t="shared" si="261"/>
        <v/>
      </c>
      <c r="BR1222" s="160" t="str">
        <f t="shared" si="257"/>
        <v/>
      </c>
    </row>
    <row r="1223" spans="11:70" ht="20.100000000000001" customHeight="1" x14ac:dyDescent="0.25">
      <c r="K1223" s="134">
        <v>654</v>
      </c>
      <c r="L1223" s="130">
        <f t="shared" si="262"/>
        <v>-131.26248954711502</v>
      </c>
      <c r="M1223" s="149">
        <f t="shared" si="263"/>
        <v>1.6142453106910125E-3</v>
      </c>
      <c r="N1223" s="149">
        <f t="shared" si="264"/>
        <v>8.317922736944422E-2</v>
      </c>
      <c r="O1223" s="130">
        <f t="shared" si="265"/>
        <v>1.6142453106910125E-3</v>
      </c>
      <c r="P1223" s="130" t="str">
        <f t="shared" si="266"/>
        <v/>
      </c>
      <c r="Q1223" s="130" t="str">
        <f t="shared" si="267"/>
        <v/>
      </c>
      <c r="R1223" s="130">
        <f t="shared" si="268"/>
        <v>2.5855589826438583E-10</v>
      </c>
      <c r="S1223" s="130" t="str">
        <f t="shared" si="269"/>
        <v/>
      </c>
      <c r="T1223" s="130" t="str">
        <f t="shared" si="270"/>
        <v/>
      </c>
      <c r="X1223" s="134"/>
      <c r="Z1223" s="149"/>
      <c r="AA1223" s="149"/>
      <c r="AE1223" s="151"/>
      <c r="AF1223" s="150"/>
      <c r="AK1223" s="134">
        <v>654</v>
      </c>
      <c r="AL1223" s="130">
        <f t="shared" si="271"/>
        <v>-1.3839999999999999</v>
      </c>
      <c r="AM1223" s="149">
        <f t="shared" si="272"/>
        <v>0.15309960854122728</v>
      </c>
      <c r="AN1223" s="149">
        <f t="shared" si="273"/>
        <v>8.3179227369444289E-2</v>
      </c>
      <c r="AO1223" s="130">
        <f t="shared" si="278"/>
        <v>0.15309960854122728</v>
      </c>
      <c r="AP1223" s="130" t="str">
        <f t="shared" si="279"/>
        <v/>
      </c>
      <c r="AQ1223" s="130" t="str">
        <f t="shared" si="274"/>
        <v/>
      </c>
      <c r="AR1223" s="150">
        <f t="shared" si="275"/>
        <v>0</v>
      </c>
      <c r="AS1223" s="150" t="str">
        <f t="shared" si="276"/>
        <v/>
      </c>
      <c r="AT1223" s="150" t="str">
        <f t="shared" si="277"/>
        <v/>
      </c>
      <c r="AU1223" s="150"/>
      <c r="AV1223" s="150"/>
      <c r="AW1223" s="150"/>
      <c r="AX1223" s="150"/>
      <c r="AY1223" s="150"/>
      <c r="AZ1223" s="150"/>
      <c r="BA1223" s="150"/>
      <c r="BB1223" s="131"/>
      <c r="BC1223" s="132"/>
      <c r="BD1223" s="131"/>
      <c r="BE1223" s="153"/>
      <c r="BF1223" s="154"/>
      <c r="BG1223" s="155"/>
      <c r="BH1223" s="155"/>
      <c r="BI1223" s="156"/>
      <c r="BJ1223" s="156"/>
      <c r="BK1223" s="133"/>
      <c r="BM1223" s="134">
        <v>631</v>
      </c>
      <c r="BN1223" s="157">
        <f t="shared" si="258"/>
        <v>4.0320000000000498</v>
      </c>
      <c r="BO1223" s="158">
        <f t="shared" si="259"/>
        <v>0.77608434194454023</v>
      </c>
      <c r="BP1223" s="159">
        <f t="shared" si="260"/>
        <v>7.4033587204613838E-4</v>
      </c>
      <c r="BQ1223" s="160" t="str">
        <f t="shared" si="261"/>
        <v/>
      </c>
      <c r="BR1223" s="160" t="str">
        <f t="shared" si="257"/>
        <v/>
      </c>
    </row>
    <row r="1224" spans="11:70" ht="20.100000000000001" customHeight="1" x14ac:dyDescent="0.25">
      <c r="K1224" s="134">
        <v>655</v>
      </c>
      <c r="L1224" s="130">
        <f t="shared" si="262"/>
        <v>-130.88311819004244</v>
      </c>
      <c r="M1224" s="149">
        <f t="shared" si="263"/>
        <v>1.6231935689670746E-3</v>
      </c>
      <c r="N1224" s="149">
        <f t="shared" si="264"/>
        <v>8.3793322415014207E-2</v>
      </c>
      <c r="O1224" s="130">
        <f t="shared" si="265"/>
        <v>1.6231935689670746E-3</v>
      </c>
      <c r="P1224" s="130" t="str">
        <f t="shared" si="266"/>
        <v/>
      </c>
      <c r="Q1224" s="130" t="str">
        <f t="shared" si="267"/>
        <v/>
      </c>
      <c r="R1224" s="130">
        <f t="shared" si="268"/>
        <v>2.645829955302179E-10</v>
      </c>
      <c r="S1224" s="130" t="str">
        <f t="shared" si="269"/>
        <v/>
      </c>
      <c r="T1224" s="130" t="str">
        <f t="shared" si="270"/>
        <v/>
      </c>
      <c r="X1224" s="134"/>
      <c r="Z1224" s="149"/>
      <c r="AA1224" s="149"/>
      <c r="AE1224" s="151"/>
      <c r="AF1224" s="150"/>
      <c r="AK1224" s="134">
        <v>655</v>
      </c>
      <c r="AL1224" s="130">
        <f t="shared" si="271"/>
        <v>-1.38</v>
      </c>
      <c r="AM1224" s="149">
        <f t="shared" si="272"/>
        <v>0.15394828676263372</v>
      </c>
      <c r="AN1224" s="149">
        <f t="shared" si="273"/>
        <v>8.3793322415014262E-2</v>
      </c>
      <c r="AO1224" s="130">
        <f t="shared" si="278"/>
        <v>0.15394828676263372</v>
      </c>
      <c r="AP1224" s="130" t="str">
        <f t="shared" si="279"/>
        <v/>
      </c>
      <c r="AQ1224" s="130" t="str">
        <f t="shared" si="274"/>
        <v/>
      </c>
      <c r="AR1224" s="150">
        <f t="shared" si="275"/>
        <v>0</v>
      </c>
      <c r="AS1224" s="150" t="str">
        <f t="shared" si="276"/>
        <v/>
      </c>
      <c r="AT1224" s="150" t="str">
        <f t="shared" si="277"/>
        <v/>
      </c>
      <c r="AU1224" s="150"/>
      <c r="AV1224" s="150"/>
      <c r="AW1224" s="150"/>
      <c r="AX1224" s="150"/>
      <c r="AY1224" s="150"/>
      <c r="AZ1224" s="150"/>
      <c r="BA1224" s="150"/>
      <c r="BB1224" s="131"/>
      <c r="BC1224" s="132"/>
      <c r="BD1224" s="131"/>
      <c r="BE1224" s="153"/>
      <c r="BF1224" s="154"/>
      <c r="BG1224" s="155"/>
      <c r="BH1224" s="155"/>
      <c r="BI1224" s="156"/>
      <c r="BJ1224" s="156"/>
      <c r="BK1224" s="133"/>
      <c r="BM1224" s="134">
        <v>632</v>
      </c>
      <c r="BN1224" s="157">
        <f t="shared" si="258"/>
        <v>4.0384000000000499</v>
      </c>
      <c r="BO1224" s="158">
        <f t="shared" si="259"/>
        <v>0.7753440060724941</v>
      </c>
      <c r="BP1224" s="159">
        <f t="shared" si="260"/>
        <v>7.4090019807260266E-4</v>
      </c>
      <c r="BQ1224" s="160" t="str">
        <f t="shared" si="261"/>
        <v/>
      </c>
      <c r="BR1224" s="160" t="str">
        <f t="shared" si="257"/>
        <v/>
      </c>
    </row>
    <row r="1225" spans="11:70" ht="20.100000000000001" customHeight="1" x14ac:dyDescent="0.25">
      <c r="K1225" s="134">
        <v>656</v>
      </c>
      <c r="L1225" s="130">
        <f t="shared" si="262"/>
        <v>-130.50374683296985</v>
      </c>
      <c r="M1225" s="149">
        <f t="shared" si="263"/>
        <v>1.6321653153371545E-3</v>
      </c>
      <c r="N1225" s="149">
        <f t="shared" si="264"/>
        <v>8.4410816633790395E-2</v>
      </c>
      <c r="O1225" s="130">
        <f t="shared" si="265"/>
        <v>1.6321653153371545E-3</v>
      </c>
      <c r="P1225" s="130" t="str">
        <f t="shared" si="266"/>
        <v/>
      </c>
      <c r="Q1225" s="130" t="str">
        <f t="shared" si="267"/>
        <v/>
      </c>
      <c r="R1225" s="130">
        <f t="shared" si="268"/>
        <v>2.7074625617141326E-10</v>
      </c>
      <c r="S1225" s="130" t="str">
        <f t="shared" si="269"/>
        <v/>
      </c>
      <c r="T1225" s="130" t="str">
        <f t="shared" si="270"/>
        <v/>
      </c>
      <c r="X1225" s="134"/>
      <c r="Z1225" s="149"/>
      <c r="AA1225" s="149"/>
      <c r="AE1225" s="151"/>
      <c r="AF1225" s="150"/>
      <c r="AK1225" s="134">
        <v>656</v>
      </c>
      <c r="AL1225" s="130">
        <f t="shared" si="271"/>
        <v>-1.3759999999999999</v>
      </c>
      <c r="AM1225" s="149">
        <f t="shared" si="272"/>
        <v>0.15479919266156578</v>
      </c>
      <c r="AN1225" s="149">
        <f t="shared" si="273"/>
        <v>8.4410816633790436E-2</v>
      </c>
      <c r="AO1225" s="130">
        <f t="shared" si="278"/>
        <v>0.15479919266156578</v>
      </c>
      <c r="AP1225" s="130" t="str">
        <f t="shared" si="279"/>
        <v/>
      </c>
      <c r="AQ1225" s="130" t="str">
        <f t="shared" si="274"/>
        <v/>
      </c>
      <c r="AR1225" s="150">
        <f t="shared" si="275"/>
        <v>0</v>
      </c>
      <c r="AS1225" s="150" t="str">
        <f t="shared" si="276"/>
        <v/>
      </c>
      <c r="AT1225" s="150" t="str">
        <f t="shared" si="277"/>
        <v/>
      </c>
      <c r="AU1225" s="150"/>
      <c r="AV1225" s="150"/>
      <c r="AW1225" s="150"/>
      <c r="AX1225" s="150"/>
      <c r="AY1225" s="150"/>
      <c r="AZ1225" s="150"/>
      <c r="BA1225" s="150"/>
      <c r="BB1225" s="131"/>
      <c r="BC1225" s="132"/>
      <c r="BD1225" s="131"/>
      <c r="BE1225" s="153"/>
      <c r="BF1225" s="154"/>
      <c r="BG1225" s="155"/>
      <c r="BH1225" s="155"/>
      <c r="BI1225" s="156"/>
      <c r="BJ1225" s="156"/>
      <c r="BK1225" s="133"/>
      <c r="BM1225" s="134">
        <v>633</v>
      </c>
      <c r="BN1225" s="157">
        <f t="shared" si="258"/>
        <v>4.0448000000000501</v>
      </c>
      <c r="BO1225" s="158">
        <f t="shared" si="259"/>
        <v>0.77460310587442149</v>
      </c>
      <c r="BP1225" s="159">
        <f t="shared" si="260"/>
        <v>7.4146030607902258E-4</v>
      </c>
      <c r="BQ1225" s="160" t="str">
        <f t="shared" si="261"/>
        <v/>
      </c>
      <c r="BR1225" s="160" t="str">
        <f t="shared" si="257"/>
        <v/>
      </c>
    </row>
    <row r="1226" spans="11:70" ht="20.100000000000001" customHeight="1" x14ac:dyDescent="0.25">
      <c r="K1226" s="134">
        <v>657</v>
      </c>
      <c r="L1226" s="130">
        <f t="shared" si="262"/>
        <v>-130.12437547589727</v>
      </c>
      <c r="M1226" s="149">
        <f t="shared" si="263"/>
        <v>1.6411603917380901E-3</v>
      </c>
      <c r="N1226" s="149">
        <f t="shared" si="264"/>
        <v>8.5031718906563608E-2</v>
      </c>
      <c r="O1226" s="130">
        <f t="shared" si="265"/>
        <v>1.6411603917380901E-3</v>
      </c>
      <c r="P1226" s="130" t="str">
        <f t="shared" si="266"/>
        <v/>
      </c>
      <c r="Q1226" s="130" t="str">
        <f t="shared" si="267"/>
        <v/>
      </c>
      <c r="R1226" s="130">
        <f t="shared" si="268"/>
        <v>2.7704865249091149E-10</v>
      </c>
      <c r="S1226" s="130" t="str">
        <f t="shared" si="269"/>
        <v/>
      </c>
      <c r="T1226" s="130" t="str">
        <f t="shared" si="270"/>
        <v/>
      </c>
      <c r="X1226" s="134"/>
      <c r="Z1226" s="149"/>
      <c r="AA1226" s="149"/>
      <c r="AE1226" s="151"/>
      <c r="AF1226" s="150"/>
      <c r="AK1226" s="134">
        <v>657</v>
      </c>
      <c r="AL1226" s="130">
        <f t="shared" si="271"/>
        <v>-1.3719999999999999</v>
      </c>
      <c r="AM1226" s="149">
        <f t="shared" si="272"/>
        <v>0.15565231124686443</v>
      </c>
      <c r="AN1226" s="149">
        <f t="shared" si="273"/>
        <v>8.5031718906563677E-2</v>
      </c>
      <c r="AO1226" s="130">
        <f t="shared" si="278"/>
        <v>0.15565231124686443</v>
      </c>
      <c r="AP1226" s="130" t="str">
        <f t="shared" si="279"/>
        <v/>
      </c>
      <c r="AQ1226" s="130" t="str">
        <f t="shared" si="274"/>
        <v/>
      </c>
      <c r="AR1226" s="150">
        <f t="shared" si="275"/>
        <v>0</v>
      </c>
      <c r="AS1226" s="150" t="str">
        <f t="shared" si="276"/>
        <v/>
      </c>
      <c r="AT1226" s="150" t="str">
        <f t="shared" si="277"/>
        <v/>
      </c>
      <c r="AU1226" s="150"/>
      <c r="AV1226" s="150"/>
      <c r="AW1226" s="150"/>
      <c r="AX1226" s="150"/>
      <c r="AY1226" s="150"/>
      <c r="AZ1226" s="150"/>
      <c r="BA1226" s="150"/>
      <c r="BB1226" s="131"/>
      <c r="BC1226" s="132"/>
      <c r="BD1226" s="131"/>
      <c r="BE1226" s="153"/>
      <c r="BF1226" s="154"/>
      <c r="BG1226" s="155"/>
      <c r="BH1226" s="155"/>
      <c r="BI1226" s="156"/>
      <c r="BJ1226" s="156"/>
      <c r="BK1226" s="133"/>
      <c r="BM1226" s="134">
        <v>634</v>
      </c>
      <c r="BN1226" s="157">
        <f t="shared" si="258"/>
        <v>4.0512000000000503</v>
      </c>
      <c r="BO1226" s="158">
        <f t="shared" si="259"/>
        <v>0.77386164556834247</v>
      </c>
      <c r="BP1226" s="159">
        <f t="shared" si="260"/>
        <v>7.4201620054892281E-4</v>
      </c>
      <c r="BQ1226" s="160" t="str">
        <f t="shared" si="261"/>
        <v/>
      </c>
      <c r="BR1226" s="160" t="str">
        <f t="shared" si="257"/>
        <v/>
      </c>
    </row>
    <row r="1227" spans="11:70" ht="20.100000000000001" customHeight="1" x14ac:dyDescent="0.25">
      <c r="K1227" s="134">
        <v>658</v>
      </c>
      <c r="L1227" s="130">
        <f t="shared" si="262"/>
        <v>-129.74500411882468</v>
      </c>
      <c r="M1227" s="149">
        <f t="shared" si="263"/>
        <v>1.650178638111427E-3</v>
      </c>
      <c r="N1227" s="149">
        <f t="shared" si="264"/>
        <v>8.565603805378165E-2</v>
      </c>
      <c r="O1227" s="130">
        <f t="shared" si="265"/>
        <v>1.650178638111427E-3</v>
      </c>
      <c r="P1227" s="130" t="str">
        <f t="shared" si="266"/>
        <v/>
      </c>
      <c r="Q1227" s="130" t="str">
        <f t="shared" si="267"/>
        <v/>
      </c>
      <c r="R1227" s="130">
        <f t="shared" si="268"/>
        <v>2.834932192486766E-10</v>
      </c>
      <c r="S1227" s="130" t="str">
        <f t="shared" si="269"/>
        <v/>
      </c>
      <c r="T1227" s="130" t="str">
        <f t="shared" si="270"/>
        <v/>
      </c>
      <c r="X1227" s="134"/>
      <c r="Z1227" s="149"/>
      <c r="AA1227" s="149"/>
      <c r="AE1227" s="151"/>
      <c r="AF1227" s="150"/>
      <c r="AK1227" s="134">
        <v>658</v>
      </c>
      <c r="AL1227" s="130">
        <f t="shared" si="271"/>
        <v>-1.3679999999999999</v>
      </c>
      <c r="AM1227" s="149">
        <f t="shared" si="272"/>
        <v>0.15650762733813134</v>
      </c>
      <c r="AN1227" s="149">
        <f t="shared" si="273"/>
        <v>8.5656038053781747E-2</v>
      </c>
      <c r="AO1227" s="130">
        <f t="shared" si="278"/>
        <v>0.15650762733813134</v>
      </c>
      <c r="AP1227" s="130" t="str">
        <f t="shared" si="279"/>
        <v/>
      </c>
      <c r="AQ1227" s="130" t="str">
        <f t="shared" si="274"/>
        <v/>
      </c>
      <c r="AR1227" s="150">
        <f t="shared" si="275"/>
        <v>0</v>
      </c>
      <c r="AS1227" s="150" t="str">
        <f t="shared" si="276"/>
        <v/>
      </c>
      <c r="AT1227" s="150" t="str">
        <f t="shared" si="277"/>
        <v/>
      </c>
      <c r="AU1227" s="150"/>
      <c r="AV1227" s="150"/>
      <c r="AW1227" s="150"/>
      <c r="AX1227" s="150"/>
      <c r="AY1227" s="150"/>
      <c r="AZ1227" s="150"/>
      <c r="BA1227" s="150"/>
      <c r="BB1227" s="131"/>
      <c r="BC1227" s="132"/>
      <c r="BD1227" s="131"/>
      <c r="BE1227" s="153"/>
      <c r="BF1227" s="154"/>
      <c r="BG1227" s="155"/>
      <c r="BH1227" s="155"/>
      <c r="BI1227" s="156"/>
      <c r="BJ1227" s="156"/>
      <c r="BK1227" s="133"/>
      <c r="BM1227" s="134">
        <v>635</v>
      </c>
      <c r="BN1227" s="157">
        <f t="shared" si="258"/>
        <v>4.0576000000000505</v>
      </c>
      <c r="BO1227" s="158">
        <f t="shared" si="259"/>
        <v>0.77311962936779355</v>
      </c>
      <c r="BP1227" s="159">
        <f t="shared" si="260"/>
        <v>7.4256788601057E-4</v>
      </c>
      <c r="BQ1227" s="160" t="str">
        <f t="shared" si="261"/>
        <v/>
      </c>
      <c r="BR1227" s="160" t="str">
        <f t="shared" si="257"/>
        <v/>
      </c>
    </row>
    <row r="1228" spans="11:70" ht="20.100000000000001" customHeight="1" x14ac:dyDescent="0.25">
      <c r="K1228" s="134">
        <v>659</v>
      </c>
      <c r="L1228" s="130">
        <f t="shared" si="262"/>
        <v>-129.3656327617521</v>
      </c>
      <c r="M1228" s="149">
        <f t="shared" si="263"/>
        <v>1.6592198924026925E-3</v>
      </c>
      <c r="N1228" s="149">
        <f t="shared" si="264"/>
        <v>8.6283782834792128E-2</v>
      </c>
      <c r="O1228" s="130">
        <f t="shared" si="265"/>
        <v>1.6592198924026925E-3</v>
      </c>
      <c r="P1228" s="130" t="str">
        <f t="shared" si="266"/>
        <v/>
      </c>
      <c r="Q1228" s="130" t="str">
        <f t="shared" si="267"/>
        <v/>
      </c>
      <c r="R1228" s="130">
        <f t="shared" si="268"/>
        <v>2.9008305491908535E-10</v>
      </c>
      <c r="S1228" s="130" t="str">
        <f t="shared" si="269"/>
        <v/>
      </c>
      <c r="T1228" s="130" t="str">
        <f t="shared" si="270"/>
        <v/>
      </c>
      <c r="X1228" s="134"/>
      <c r="Z1228" s="149"/>
      <c r="AA1228" s="149"/>
      <c r="AE1228" s="151"/>
      <c r="AF1228" s="150"/>
      <c r="AK1228" s="134">
        <v>659</v>
      </c>
      <c r="AL1228" s="130">
        <f t="shared" si="271"/>
        <v>-1.3639999999999999</v>
      </c>
      <c r="AM1228" s="149">
        <f t="shared" si="272"/>
        <v>0.15736512556566029</v>
      </c>
      <c r="AN1228" s="149">
        <f t="shared" si="273"/>
        <v>8.6283782834792155E-2</v>
      </c>
      <c r="AO1228" s="130">
        <f t="shared" si="278"/>
        <v>0.15736512556566029</v>
      </c>
      <c r="AP1228" s="130" t="str">
        <f t="shared" si="279"/>
        <v/>
      </c>
      <c r="AQ1228" s="130" t="str">
        <f t="shared" si="274"/>
        <v/>
      </c>
      <c r="AR1228" s="150">
        <f t="shared" si="275"/>
        <v>0</v>
      </c>
      <c r="AS1228" s="150" t="str">
        <f t="shared" si="276"/>
        <v/>
      </c>
      <c r="AT1228" s="150" t="str">
        <f t="shared" si="277"/>
        <v/>
      </c>
      <c r="AU1228" s="150"/>
      <c r="AV1228" s="150"/>
      <c r="AW1228" s="150"/>
      <c r="AX1228" s="150"/>
      <c r="AY1228" s="150"/>
      <c r="AZ1228" s="150"/>
      <c r="BA1228" s="150"/>
      <c r="BB1228" s="131"/>
      <c r="BC1228" s="132"/>
      <c r="BD1228" s="131"/>
      <c r="BE1228" s="153"/>
      <c r="BF1228" s="154"/>
      <c r="BG1228" s="155"/>
      <c r="BH1228" s="155"/>
      <c r="BI1228" s="156"/>
      <c r="BJ1228" s="156"/>
      <c r="BK1228" s="133"/>
      <c r="BM1228" s="134">
        <v>636</v>
      </c>
      <c r="BN1228" s="157">
        <f t="shared" si="258"/>
        <v>4.0640000000000507</v>
      </c>
      <c r="BO1228" s="158">
        <f t="shared" si="259"/>
        <v>0.77237706148178298</v>
      </c>
      <c r="BP1228" s="159">
        <f t="shared" si="260"/>
        <v>7.4311536703974834E-4</v>
      </c>
      <c r="BQ1228" s="160" t="str">
        <f t="shared" si="261"/>
        <v/>
      </c>
      <c r="BR1228" s="160" t="str">
        <f t="shared" si="257"/>
        <v/>
      </c>
    </row>
    <row r="1229" spans="11:70" ht="20.100000000000001" customHeight="1" x14ac:dyDescent="0.25">
      <c r="K1229" s="134">
        <v>660</v>
      </c>
      <c r="L1229" s="130">
        <f t="shared" si="262"/>
        <v>-128.98626140467951</v>
      </c>
      <c r="M1229" s="149">
        <f t="shared" si="263"/>
        <v>1.6682839905608287E-3</v>
      </c>
      <c r="N1229" s="149">
        <f t="shared" si="264"/>
        <v>8.6914961947084979E-2</v>
      </c>
      <c r="O1229" s="130">
        <f t="shared" si="265"/>
        <v>1.6682839905608287E-3</v>
      </c>
      <c r="P1229" s="130" t="str">
        <f t="shared" si="266"/>
        <v/>
      </c>
      <c r="Q1229" s="130" t="str">
        <f t="shared" si="267"/>
        <v/>
      </c>
      <c r="R1229" s="130">
        <f t="shared" si="268"/>
        <v>2.9682132297241248E-10</v>
      </c>
      <c r="S1229" s="130" t="str">
        <f t="shared" si="269"/>
        <v/>
      </c>
      <c r="T1229" s="130" t="str">
        <f t="shared" si="270"/>
        <v/>
      </c>
      <c r="X1229" s="134"/>
      <c r="Z1229" s="149"/>
      <c r="AA1229" s="149"/>
      <c r="AE1229" s="151"/>
      <c r="AF1229" s="150"/>
      <c r="AK1229" s="134">
        <v>660</v>
      </c>
      <c r="AL1229" s="130">
        <f t="shared" si="271"/>
        <v>-1.3599999999999999</v>
      </c>
      <c r="AM1229" s="149">
        <f t="shared" si="272"/>
        <v>0.15822479037038306</v>
      </c>
      <c r="AN1229" s="149">
        <f t="shared" si="273"/>
        <v>8.6914961947085034E-2</v>
      </c>
      <c r="AO1229" s="130">
        <f t="shared" si="278"/>
        <v>0.15822479037038306</v>
      </c>
      <c r="AP1229" s="130" t="str">
        <f t="shared" si="279"/>
        <v/>
      </c>
      <c r="AQ1229" s="130" t="str">
        <f t="shared" si="274"/>
        <v/>
      </c>
      <c r="AR1229" s="150">
        <f t="shared" si="275"/>
        <v>0</v>
      </c>
      <c r="AS1229" s="150" t="str">
        <f t="shared" si="276"/>
        <v/>
      </c>
      <c r="AT1229" s="150" t="str">
        <f t="shared" si="277"/>
        <v/>
      </c>
      <c r="AU1229" s="150"/>
      <c r="AV1229" s="150"/>
      <c r="AW1229" s="150"/>
      <c r="AX1229" s="150"/>
      <c r="AY1229" s="150"/>
      <c r="AZ1229" s="150"/>
      <c r="BA1229" s="150"/>
      <c r="BB1229" s="131"/>
      <c r="BC1229" s="132"/>
      <c r="BD1229" s="131"/>
      <c r="BE1229" s="153"/>
      <c r="BF1229" s="154"/>
      <c r="BG1229" s="155"/>
      <c r="BH1229" s="155"/>
      <c r="BI1229" s="156"/>
      <c r="BJ1229" s="156"/>
      <c r="BK1229" s="133"/>
      <c r="BM1229" s="134">
        <v>637</v>
      </c>
      <c r="BN1229" s="157">
        <f t="shared" si="258"/>
        <v>4.0704000000000509</v>
      </c>
      <c r="BO1229" s="158">
        <f t="shared" si="259"/>
        <v>0.77163394611474323</v>
      </c>
      <c r="BP1229" s="159">
        <f t="shared" si="260"/>
        <v>7.436586482558738E-4</v>
      </c>
      <c r="BQ1229" s="160" t="str">
        <f t="shared" si="261"/>
        <v/>
      </c>
      <c r="BR1229" s="160" t="str">
        <f t="shared" si="257"/>
        <v/>
      </c>
    </row>
    <row r="1230" spans="11:70" ht="20.100000000000001" customHeight="1" x14ac:dyDescent="0.25">
      <c r="K1230" s="134">
        <v>661</v>
      </c>
      <c r="L1230" s="130">
        <f t="shared" si="262"/>
        <v>-128.6068900476069</v>
      </c>
      <c r="M1230" s="149">
        <f t="shared" si="263"/>
        <v>1.6773707665377797E-3</v>
      </c>
      <c r="N1230" s="149">
        <f t="shared" si="264"/>
        <v>8.7549584025535254E-2</v>
      </c>
      <c r="O1230" s="130">
        <f t="shared" si="265"/>
        <v>1.6773707665377797E-3</v>
      </c>
      <c r="P1230" s="130" t="str">
        <f t="shared" si="266"/>
        <v/>
      </c>
      <c r="Q1230" s="130" t="str">
        <f t="shared" si="267"/>
        <v/>
      </c>
      <c r="R1230" s="130">
        <f t="shared" si="268"/>
        <v>3.0371125318085249E-10</v>
      </c>
      <c r="S1230" s="130" t="str">
        <f t="shared" si="269"/>
        <v/>
      </c>
      <c r="T1230" s="130" t="str">
        <f t="shared" si="270"/>
        <v/>
      </c>
      <c r="X1230" s="134"/>
      <c r="Z1230" s="149"/>
      <c r="AA1230" s="149"/>
      <c r="AE1230" s="151"/>
      <c r="AF1230" s="150"/>
      <c r="AK1230" s="134">
        <v>661</v>
      </c>
      <c r="AL1230" s="130">
        <f t="shared" si="271"/>
        <v>-1.3559999999999999</v>
      </c>
      <c r="AM1230" s="149">
        <f t="shared" si="272"/>
        <v>0.15908660600383065</v>
      </c>
      <c r="AN1230" s="149">
        <f t="shared" si="273"/>
        <v>8.754958402553531E-2</v>
      </c>
      <c r="AO1230" s="130">
        <f t="shared" si="278"/>
        <v>0.15908660600383065</v>
      </c>
      <c r="AP1230" s="130" t="str">
        <f t="shared" si="279"/>
        <v/>
      </c>
      <c r="AQ1230" s="130" t="str">
        <f t="shared" si="274"/>
        <v/>
      </c>
      <c r="AR1230" s="150">
        <f t="shared" si="275"/>
        <v>0</v>
      </c>
      <c r="AS1230" s="150" t="str">
        <f t="shared" si="276"/>
        <v/>
      </c>
      <c r="AT1230" s="150" t="str">
        <f t="shared" si="277"/>
        <v/>
      </c>
      <c r="AU1230" s="150"/>
      <c r="AV1230" s="150"/>
      <c r="AW1230" s="150"/>
      <c r="AX1230" s="150"/>
      <c r="AY1230" s="150"/>
      <c r="AZ1230" s="150"/>
      <c r="BA1230" s="150"/>
      <c r="BB1230" s="131"/>
      <c r="BC1230" s="132"/>
      <c r="BD1230" s="131"/>
      <c r="BE1230" s="153"/>
      <c r="BF1230" s="154"/>
      <c r="BG1230" s="155"/>
      <c r="BH1230" s="155"/>
      <c r="BI1230" s="156"/>
      <c r="BJ1230" s="156"/>
      <c r="BK1230" s="133"/>
      <c r="BM1230" s="134">
        <v>638</v>
      </c>
      <c r="BN1230" s="157">
        <f t="shared" si="258"/>
        <v>4.076800000000051</v>
      </c>
      <c r="BO1230" s="158">
        <f t="shared" si="259"/>
        <v>0.77089028746648736</v>
      </c>
      <c r="BP1230" s="159">
        <f t="shared" si="260"/>
        <v>7.4419773432476966E-4</v>
      </c>
      <c r="BQ1230" s="160" t="str">
        <f t="shared" si="261"/>
        <v/>
      </c>
      <c r="BR1230" s="160" t="str">
        <f t="shared" si="257"/>
        <v/>
      </c>
    </row>
    <row r="1231" spans="11:70" ht="20.100000000000001" customHeight="1" x14ac:dyDescent="0.25">
      <c r="K1231" s="134">
        <v>662</v>
      </c>
      <c r="L1231" s="130">
        <f t="shared" si="262"/>
        <v>-128.22751869053431</v>
      </c>
      <c r="M1231" s="149">
        <f t="shared" si="263"/>
        <v>1.686480052288239E-3</v>
      </c>
      <c r="N1231" s="149">
        <f t="shared" si="264"/>
        <v>8.8187657641645156E-2</v>
      </c>
      <c r="O1231" s="130">
        <f t="shared" si="265"/>
        <v>1.686480052288239E-3</v>
      </c>
      <c r="P1231" s="130" t="str">
        <f t="shared" si="266"/>
        <v/>
      </c>
      <c r="Q1231" s="130" t="str">
        <f t="shared" si="267"/>
        <v/>
      </c>
      <c r="R1231" s="130">
        <f t="shared" si="268"/>
        <v>3.1075614294953503E-10</v>
      </c>
      <c r="S1231" s="130" t="str">
        <f t="shared" si="269"/>
        <v/>
      </c>
      <c r="T1231" s="130" t="str">
        <f t="shared" si="270"/>
        <v/>
      </c>
      <c r="X1231" s="134"/>
      <c r="Z1231" s="149"/>
      <c r="AA1231" s="149"/>
      <c r="AE1231" s="151"/>
      <c r="AF1231" s="150"/>
      <c r="AK1231" s="134">
        <v>662</v>
      </c>
      <c r="AL1231" s="130">
        <f t="shared" si="271"/>
        <v>-1.3519999999999999</v>
      </c>
      <c r="AM1231" s="149">
        <f t="shared" si="272"/>
        <v>0.15995055652810911</v>
      </c>
      <c r="AN1231" s="149">
        <f t="shared" si="273"/>
        <v>8.8187657641645212E-2</v>
      </c>
      <c r="AO1231" s="130">
        <f t="shared" si="278"/>
        <v>0.15995055652810911</v>
      </c>
      <c r="AP1231" s="130" t="str">
        <f t="shared" si="279"/>
        <v/>
      </c>
      <c r="AQ1231" s="130" t="str">
        <f t="shared" si="274"/>
        <v/>
      </c>
      <c r="AR1231" s="150">
        <f t="shared" si="275"/>
        <v>0</v>
      </c>
      <c r="AS1231" s="150" t="str">
        <f t="shared" si="276"/>
        <v/>
      </c>
      <c r="AT1231" s="150" t="str">
        <f t="shared" si="277"/>
        <v/>
      </c>
      <c r="AU1231" s="150"/>
      <c r="AV1231" s="150"/>
      <c r="AW1231" s="150"/>
      <c r="AX1231" s="150"/>
      <c r="AY1231" s="150"/>
      <c r="AZ1231" s="150"/>
      <c r="BA1231" s="150"/>
      <c r="BB1231" s="131"/>
      <c r="BC1231" s="132"/>
      <c r="BD1231" s="131"/>
      <c r="BE1231" s="153"/>
      <c r="BF1231" s="154"/>
      <c r="BG1231" s="155"/>
      <c r="BH1231" s="155"/>
      <c r="BI1231" s="156"/>
      <c r="BJ1231" s="156"/>
      <c r="BK1231" s="133"/>
      <c r="BM1231" s="134">
        <v>639</v>
      </c>
      <c r="BN1231" s="157">
        <f t="shared" si="258"/>
        <v>4.0832000000000512</v>
      </c>
      <c r="BO1231" s="158">
        <f t="shared" si="259"/>
        <v>0.77014608973216259</v>
      </c>
      <c r="BP1231" s="159">
        <f t="shared" si="260"/>
        <v>7.4473262995500278E-4</v>
      </c>
      <c r="BQ1231" s="160" t="str">
        <f t="shared" si="261"/>
        <v/>
      </c>
      <c r="BR1231" s="160" t="str">
        <f t="shared" si="257"/>
        <v/>
      </c>
    </row>
    <row r="1232" spans="11:70" ht="20.100000000000001" customHeight="1" x14ac:dyDescent="0.25">
      <c r="K1232" s="134">
        <v>663</v>
      </c>
      <c r="L1232" s="130">
        <f t="shared" si="262"/>
        <v>-127.84814733346172</v>
      </c>
      <c r="M1232" s="149">
        <f t="shared" si="263"/>
        <v>1.6956116777695561E-3</v>
      </c>
      <c r="N1232" s="149">
        <f t="shared" si="264"/>
        <v>8.8829191302786534E-2</v>
      </c>
      <c r="O1232" s="130">
        <f t="shared" si="265"/>
        <v>1.6956116777695561E-3</v>
      </c>
      <c r="P1232" s="130" t="str">
        <f t="shared" si="266"/>
        <v/>
      </c>
      <c r="Q1232" s="130" t="str">
        <f t="shared" si="267"/>
        <v/>
      </c>
      <c r="R1232" s="130">
        <f t="shared" si="268"/>
        <v>3.1795935867296841E-10</v>
      </c>
      <c r="S1232" s="130" t="str">
        <f t="shared" si="269"/>
        <v/>
      </c>
      <c r="T1232" s="130" t="str">
        <f t="shared" si="270"/>
        <v/>
      </c>
      <c r="X1232" s="134"/>
      <c r="Z1232" s="149"/>
      <c r="AA1232" s="149"/>
      <c r="AE1232" s="151"/>
      <c r="AF1232" s="150"/>
      <c r="AK1232" s="134">
        <v>663</v>
      </c>
      <c r="AL1232" s="130">
        <f t="shared" si="271"/>
        <v>-1.3479999999999999</v>
      </c>
      <c r="AM1232" s="149">
        <f t="shared" si="272"/>
        <v>0.16081662581589054</v>
      </c>
      <c r="AN1232" s="149">
        <f t="shared" si="273"/>
        <v>8.8829191302786575E-2</v>
      </c>
      <c r="AO1232" s="130">
        <f t="shared" si="278"/>
        <v>0.16081662581589054</v>
      </c>
      <c r="AP1232" s="130" t="str">
        <f t="shared" si="279"/>
        <v/>
      </c>
      <c r="AQ1232" s="130" t="str">
        <f t="shared" si="274"/>
        <v/>
      </c>
      <c r="AR1232" s="150">
        <f t="shared" si="275"/>
        <v>0</v>
      </c>
      <c r="AS1232" s="150" t="str">
        <f t="shared" si="276"/>
        <v/>
      </c>
      <c r="AT1232" s="150" t="str">
        <f t="shared" si="277"/>
        <v/>
      </c>
      <c r="AU1232" s="150"/>
      <c r="AV1232" s="150"/>
      <c r="AW1232" s="150"/>
      <c r="AX1232" s="150"/>
      <c r="AY1232" s="150"/>
      <c r="AZ1232" s="150"/>
      <c r="BA1232" s="150"/>
      <c r="BB1232" s="131"/>
      <c r="BC1232" s="132"/>
      <c r="BD1232" s="131"/>
      <c r="BE1232" s="153"/>
      <c r="BF1232" s="154"/>
      <c r="BG1232" s="155"/>
      <c r="BH1232" s="155"/>
      <c r="BI1232" s="156"/>
      <c r="BJ1232" s="156"/>
      <c r="BK1232" s="133"/>
      <c r="BM1232" s="134">
        <v>640</v>
      </c>
      <c r="BN1232" s="157">
        <f t="shared" si="258"/>
        <v>4.0896000000000514</v>
      </c>
      <c r="BO1232" s="158">
        <f t="shared" si="259"/>
        <v>0.76940135710220758</v>
      </c>
      <c r="BP1232" s="159">
        <f t="shared" si="260"/>
        <v>7.4526333990099225E-4</v>
      </c>
      <c r="BQ1232" s="160" t="str">
        <f t="shared" si="261"/>
        <v/>
      </c>
      <c r="BR1232" s="160" t="str">
        <f t="shared" si="257"/>
        <v/>
      </c>
    </row>
    <row r="1233" spans="11:70" ht="20.100000000000001" customHeight="1" x14ac:dyDescent="0.25">
      <c r="K1233" s="134">
        <v>664</v>
      </c>
      <c r="L1233" s="130">
        <f t="shared" si="262"/>
        <v>-127.46877597638914</v>
      </c>
      <c r="M1233" s="149">
        <f t="shared" si="263"/>
        <v>1.7047654709417995E-3</v>
      </c>
      <c r="N1233" s="149">
        <f t="shared" si="264"/>
        <v>8.9474193451443057E-2</v>
      </c>
      <c r="O1233" s="130">
        <f t="shared" si="265"/>
        <v>1.7047654709417995E-3</v>
      </c>
      <c r="P1233" s="130" t="str">
        <f t="shared" si="266"/>
        <v/>
      </c>
      <c r="Q1233" s="130" t="str">
        <f t="shared" si="267"/>
        <v/>
      </c>
      <c r="R1233" s="130">
        <f t="shared" si="268"/>
        <v>3.2532433711736223E-10</v>
      </c>
      <c r="S1233" s="130" t="str">
        <f t="shared" si="269"/>
        <v/>
      </c>
      <c r="T1233" s="130" t="str">
        <f t="shared" si="270"/>
        <v/>
      </c>
      <c r="X1233" s="134"/>
      <c r="Z1233" s="149"/>
      <c r="AA1233" s="149"/>
      <c r="AE1233" s="151"/>
      <c r="AF1233" s="150"/>
      <c r="AK1233" s="134">
        <v>664</v>
      </c>
      <c r="AL1233" s="130">
        <f t="shared" si="271"/>
        <v>-1.3439999999999999</v>
      </c>
      <c r="AM1233" s="149">
        <f t="shared" si="272"/>
        <v>0.16168479755041951</v>
      </c>
      <c r="AN1233" s="149">
        <f t="shared" si="273"/>
        <v>8.9474193451443071E-2</v>
      </c>
      <c r="AO1233" s="130">
        <f t="shared" si="278"/>
        <v>0.16168479755041951</v>
      </c>
      <c r="AP1233" s="130" t="str">
        <f t="shared" si="279"/>
        <v/>
      </c>
      <c r="AQ1233" s="130" t="str">
        <f t="shared" si="274"/>
        <v/>
      </c>
      <c r="AR1233" s="150">
        <f t="shared" si="275"/>
        <v>0</v>
      </c>
      <c r="AS1233" s="150" t="str">
        <f t="shared" si="276"/>
        <v/>
      </c>
      <c r="AT1233" s="150" t="str">
        <f t="shared" si="277"/>
        <v/>
      </c>
      <c r="AU1233" s="150"/>
      <c r="AV1233" s="150"/>
      <c r="AW1233" s="150"/>
      <c r="AX1233" s="150"/>
      <c r="AY1233" s="150"/>
      <c r="AZ1233" s="150"/>
      <c r="BA1233" s="150"/>
      <c r="BB1233" s="131"/>
      <c r="BC1233" s="132"/>
      <c r="BD1233" s="131"/>
      <c r="BE1233" s="153"/>
      <c r="BF1233" s="154"/>
      <c r="BG1233" s="155"/>
      <c r="BH1233" s="155"/>
      <c r="BI1233" s="156"/>
      <c r="BJ1233" s="156"/>
      <c r="BK1233" s="133"/>
      <c r="BM1233" s="134">
        <v>641</v>
      </c>
      <c r="BN1233" s="157">
        <f t="shared" si="258"/>
        <v>4.0960000000000516</v>
      </c>
      <c r="BO1233" s="158">
        <f t="shared" si="259"/>
        <v>0.76865609376230659</v>
      </c>
      <c r="BP1233" s="159">
        <f t="shared" si="260"/>
        <v>7.4578986896089994E-4</v>
      </c>
      <c r="BQ1233" s="160" t="str">
        <f t="shared" si="261"/>
        <v/>
      </c>
      <c r="BR1233" s="160" t="str">
        <f t="shared" ref="BR1233:BR1296" si="280">IF($BO1233&lt;(1-$BK$605),$BP1233,"")</f>
        <v/>
      </c>
    </row>
    <row r="1234" spans="11:70" ht="20.100000000000001" customHeight="1" x14ac:dyDescent="0.25">
      <c r="K1234" s="134">
        <v>665</v>
      </c>
      <c r="L1234" s="130">
        <f t="shared" si="262"/>
        <v>-127.08940461931655</v>
      </c>
      <c r="M1234" s="149">
        <f t="shared" si="263"/>
        <v>1.7139412577679846E-3</v>
      </c>
      <c r="N1234" s="149">
        <f t="shared" si="264"/>
        <v>9.0122672464452463E-2</v>
      </c>
      <c r="O1234" s="130">
        <f t="shared" si="265"/>
        <v>1.7139412577679846E-3</v>
      </c>
      <c r="P1234" s="130" t="str">
        <f t="shared" si="266"/>
        <v/>
      </c>
      <c r="Q1234" s="130" t="str">
        <f t="shared" si="267"/>
        <v/>
      </c>
      <c r="R1234" s="130">
        <f t="shared" si="268"/>
        <v>3.328545868293246E-10</v>
      </c>
      <c r="S1234" s="130" t="str">
        <f t="shared" si="269"/>
        <v/>
      </c>
      <c r="T1234" s="130" t="str">
        <f t="shared" si="270"/>
        <v/>
      </c>
      <c r="X1234" s="134"/>
      <c r="Z1234" s="149"/>
      <c r="AA1234" s="149"/>
      <c r="AE1234" s="151"/>
      <c r="AF1234" s="150"/>
      <c r="AK1234" s="134">
        <v>665</v>
      </c>
      <c r="AL1234" s="130">
        <f t="shared" si="271"/>
        <v>-1.3399999999999999</v>
      </c>
      <c r="AM1234" s="149">
        <f t="shared" si="272"/>
        <v>0.16255505522553418</v>
      </c>
      <c r="AN1234" s="149">
        <f t="shared" si="273"/>
        <v>9.0122672464452477E-2</v>
      </c>
      <c r="AO1234" s="130">
        <f t="shared" si="278"/>
        <v>0.16255505522553418</v>
      </c>
      <c r="AP1234" s="130" t="str">
        <f t="shared" si="279"/>
        <v/>
      </c>
      <c r="AQ1234" s="130" t="str">
        <f t="shared" si="274"/>
        <v/>
      </c>
      <c r="AR1234" s="150">
        <f t="shared" si="275"/>
        <v>0</v>
      </c>
      <c r="AS1234" s="150" t="str">
        <f t="shared" si="276"/>
        <v/>
      </c>
      <c r="AT1234" s="150" t="str">
        <f t="shared" si="277"/>
        <v/>
      </c>
      <c r="AU1234" s="150"/>
      <c r="AV1234" s="150"/>
      <c r="AW1234" s="150"/>
      <c r="AX1234" s="150"/>
      <c r="AY1234" s="150"/>
      <c r="AZ1234" s="150"/>
      <c r="BA1234" s="150"/>
      <c r="BB1234" s="131"/>
      <c r="BC1234" s="132"/>
      <c r="BD1234" s="131"/>
      <c r="BE1234" s="153"/>
      <c r="BF1234" s="154"/>
      <c r="BG1234" s="155"/>
      <c r="BH1234" s="155"/>
      <c r="BI1234" s="156"/>
      <c r="BJ1234" s="156"/>
      <c r="BK1234" s="133"/>
      <c r="BM1234" s="134">
        <v>642</v>
      </c>
      <c r="BN1234" s="157">
        <f t="shared" ref="BN1234:BN1297" si="281">BN1233+$BQ$590</f>
        <v>4.1024000000000518</v>
      </c>
      <c r="BO1234" s="158">
        <f t="shared" ref="BO1234:BO1297" si="282">_xlfn.CHISQ.DIST.RT(BN1234,7)</f>
        <v>0.76791030389334569</v>
      </c>
      <c r="BP1234" s="159">
        <f t="shared" ref="BP1234:BP1297" si="283">BO1234-BO1235</f>
        <v>7.4631222197540925E-4</v>
      </c>
      <c r="BQ1234" s="160" t="str">
        <f t="shared" ref="BQ1234:BQ1297" si="284">IF(BO1234&lt;(1-$BK$597),BP1234,"")</f>
        <v/>
      </c>
      <c r="BR1234" s="160" t="str">
        <f t="shared" si="280"/>
        <v/>
      </c>
    </row>
    <row r="1235" spans="11:70" ht="20.100000000000001" customHeight="1" x14ac:dyDescent="0.25">
      <c r="K1235" s="134">
        <v>666</v>
      </c>
      <c r="L1235" s="130">
        <f t="shared" si="262"/>
        <v>-126.71003326224397</v>
      </c>
      <c r="M1235" s="149">
        <f t="shared" si="263"/>
        <v>1.7231388622144599E-3</v>
      </c>
      <c r="N1235" s="149">
        <f t="shared" si="264"/>
        <v>9.0774636652249135E-2</v>
      </c>
      <c r="O1235" s="130">
        <f t="shared" si="265"/>
        <v>1.7231388622144599E-3</v>
      </c>
      <c r="P1235" s="130" t="str">
        <f t="shared" si="266"/>
        <v/>
      </c>
      <c r="Q1235" s="130" t="str">
        <f t="shared" si="267"/>
        <v/>
      </c>
      <c r="R1235" s="130">
        <f t="shared" si="268"/>
        <v>3.4055368957139825E-10</v>
      </c>
      <c r="S1235" s="130" t="str">
        <f t="shared" si="269"/>
        <v/>
      </c>
      <c r="T1235" s="130" t="str">
        <f t="shared" si="270"/>
        <v/>
      </c>
      <c r="X1235" s="134"/>
      <c r="Z1235" s="149"/>
      <c r="AA1235" s="149"/>
      <c r="AE1235" s="151"/>
      <c r="AF1235" s="150"/>
      <c r="AK1235" s="134">
        <v>666</v>
      </c>
      <c r="AL1235" s="130">
        <f t="shared" si="271"/>
        <v>-1.3359999999999999</v>
      </c>
      <c r="AM1235" s="149">
        <f t="shared" si="272"/>
        <v>0.16342738214570324</v>
      </c>
      <c r="AN1235" s="149">
        <f t="shared" si="273"/>
        <v>9.0774636652249163E-2</v>
      </c>
      <c r="AO1235" s="130">
        <f t="shared" si="278"/>
        <v>0.16342738214570324</v>
      </c>
      <c r="AP1235" s="130" t="str">
        <f t="shared" si="279"/>
        <v/>
      </c>
      <c r="AQ1235" s="130" t="str">
        <f t="shared" si="274"/>
        <v/>
      </c>
      <c r="AR1235" s="150">
        <f t="shared" si="275"/>
        <v>0</v>
      </c>
      <c r="AS1235" s="150" t="str">
        <f t="shared" si="276"/>
        <v/>
      </c>
      <c r="AT1235" s="150" t="str">
        <f t="shared" si="277"/>
        <v/>
      </c>
      <c r="AU1235" s="150"/>
      <c r="AV1235" s="150"/>
      <c r="AW1235" s="150"/>
      <c r="AX1235" s="150"/>
      <c r="AY1235" s="150"/>
      <c r="AZ1235" s="150"/>
      <c r="BA1235" s="150"/>
      <c r="BB1235" s="131"/>
      <c r="BC1235" s="132"/>
      <c r="BD1235" s="131"/>
      <c r="BE1235" s="153"/>
      <c r="BF1235" s="154"/>
      <c r="BG1235" s="155"/>
      <c r="BH1235" s="155"/>
      <c r="BI1235" s="156"/>
      <c r="BJ1235" s="156"/>
      <c r="BK1235" s="133"/>
      <c r="BM1235" s="134">
        <v>643</v>
      </c>
      <c r="BN1235" s="157">
        <f t="shared" si="281"/>
        <v>4.108800000000052</v>
      </c>
      <c r="BO1235" s="158">
        <f t="shared" si="282"/>
        <v>0.76716399167137028</v>
      </c>
      <c r="BP1235" s="159">
        <f t="shared" si="283"/>
        <v>7.468304038295015E-4</v>
      </c>
      <c r="BQ1235" s="160" t="str">
        <f t="shared" si="284"/>
        <v/>
      </c>
      <c r="BR1235" s="160" t="str">
        <f t="shared" si="280"/>
        <v/>
      </c>
    </row>
    <row r="1236" spans="11:70" ht="20.100000000000001" customHeight="1" x14ac:dyDescent="0.25">
      <c r="K1236" s="134">
        <v>667</v>
      </c>
      <c r="L1236" s="130">
        <f t="shared" si="262"/>
        <v>-126.33066190517138</v>
      </c>
      <c r="M1236" s="149">
        <f t="shared" si="263"/>
        <v>1.732358106251456E-3</v>
      </c>
      <c r="N1236" s="149">
        <f t="shared" si="264"/>
        <v>9.1430094258106734E-2</v>
      </c>
      <c r="O1236" s="130">
        <f t="shared" si="265"/>
        <v>1.732358106251456E-3</v>
      </c>
      <c r="P1236" s="130" t="str">
        <f t="shared" si="266"/>
        <v/>
      </c>
      <c r="Q1236" s="130" t="str">
        <f t="shared" si="267"/>
        <v/>
      </c>
      <c r="R1236" s="130">
        <f t="shared" si="268"/>
        <v>3.4842530178488087E-10</v>
      </c>
      <c r="S1236" s="130" t="str">
        <f t="shared" si="269"/>
        <v/>
      </c>
      <c r="T1236" s="130" t="str">
        <f t="shared" si="270"/>
        <v/>
      </c>
      <c r="X1236" s="134"/>
      <c r="Z1236" s="149"/>
      <c r="AA1236" s="149"/>
      <c r="AE1236" s="151"/>
      <c r="AF1236" s="150"/>
      <c r="AK1236" s="134">
        <v>667</v>
      </c>
      <c r="AL1236" s="130">
        <f t="shared" si="271"/>
        <v>-1.3319999999999999</v>
      </c>
      <c r="AM1236" s="149">
        <f t="shared" si="272"/>
        <v>0.16430176142607786</v>
      </c>
      <c r="AN1236" s="149">
        <f t="shared" si="273"/>
        <v>9.1430094258106775E-2</v>
      </c>
      <c r="AO1236" s="130">
        <f t="shared" si="278"/>
        <v>0.16430176142607786</v>
      </c>
      <c r="AP1236" s="130" t="str">
        <f t="shared" si="279"/>
        <v/>
      </c>
      <c r="AQ1236" s="130" t="str">
        <f t="shared" si="274"/>
        <v/>
      </c>
      <c r="AR1236" s="150">
        <f t="shared" si="275"/>
        <v>0</v>
      </c>
      <c r="AS1236" s="150" t="str">
        <f t="shared" si="276"/>
        <v/>
      </c>
      <c r="AT1236" s="150" t="str">
        <f t="shared" si="277"/>
        <v/>
      </c>
      <c r="AU1236" s="150"/>
      <c r="AV1236" s="150"/>
      <c r="AW1236" s="150"/>
      <c r="AX1236" s="150"/>
      <c r="AY1236" s="150"/>
      <c r="AZ1236" s="150"/>
      <c r="BA1236" s="150"/>
      <c r="BB1236" s="131"/>
      <c r="BC1236" s="132"/>
      <c r="BD1236" s="131"/>
      <c r="BE1236" s="153"/>
      <c r="BF1236" s="154"/>
      <c r="BG1236" s="155"/>
      <c r="BH1236" s="155"/>
      <c r="BI1236" s="156"/>
      <c r="BJ1236" s="156"/>
      <c r="BK1236" s="133"/>
      <c r="BM1236" s="134">
        <v>644</v>
      </c>
      <c r="BN1236" s="157">
        <f t="shared" si="281"/>
        <v>4.1152000000000521</v>
      </c>
      <c r="BO1236" s="158">
        <f t="shared" si="282"/>
        <v>0.76641716126754078</v>
      </c>
      <c r="BP1236" s="159">
        <f t="shared" si="283"/>
        <v>7.4734441945012442E-4</v>
      </c>
      <c r="BQ1236" s="160" t="str">
        <f t="shared" si="284"/>
        <v/>
      </c>
      <c r="BR1236" s="160" t="str">
        <f t="shared" si="280"/>
        <v/>
      </c>
    </row>
    <row r="1237" spans="11:70" ht="20.100000000000001" customHeight="1" x14ac:dyDescent="0.25">
      <c r="K1237" s="134">
        <v>668</v>
      </c>
      <c r="L1237" s="130">
        <f t="shared" si="262"/>
        <v>-125.9512905480988</v>
      </c>
      <c r="M1237" s="149">
        <f t="shared" si="263"/>
        <v>1.7415988098537986E-3</v>
      </c>
      <c r="N1237" s="149">
        <f t="shared" si="264"/>
        <v>9.208905345738097E-2</v>
      </c>
      <c r="O1237" s="130">
        <f t="shared" si="265"/>
        <v>1.7415988098537986E-3</v>
      </c>
      <c r="P1237" s="130" t="str">
        <f t="shared" si="266"/>
        <v/>
      </c>
      <c r="Q1237" s="130" t="str">
        <f t="shared" si="267"/>
        <v/>
      </c>
      <c r="R1237" s="130">
        <f t="shared" si="268"/>
        <v>3.564731560804856E-10</v>
      </c>
      <c r="S1237" s="130" t="str">
        <f t="shared" si="269"/>
        <v/>
      </c>
      <c r="T1237" s="130" t="str">
        <f t="shared" si="270"/>
        <v/>
      </c>
      <c r="X1237" s="134"/>
      <c r="Z1237" s="149"/>
      <c r="AA1237" s="149"/>
      <c r="AE1237" s="151"/>
      <c r="AF1237" s="150"/>
      <c r="AK1237" s="134">
        <v>668</v>
      </c>
      <c r="AL1237" s="130">
        <f t="shared" si="271"/>
        <v>-1.3279999999999998</v>
      </c>
      <c r="AM1237" s="149">
        <f t="shared" si="272"/>
        <v>0.16517817599255943</v>
      </c>
      <c r="AN1237" s="149">
        <f t="shared" si="273"/>
        <v>9.2089053457381012E-2</v>
      </c>
      <c r="AO1237" s="130">
        <f t="shared" si="278"/>
        <v>0.16517817599255943</v>
      </c>
      <c r="AP1237" s="130" t="str">
        <f t="shared" si="279"/>
        <v/>
      </c>
      <c r="AQ1237" s="130" t="str">
        <f t="shared" si="274"/>
        <v/>
      </c>
      <c r="AR1237" s="150">
        <f t="shared" si="275"/>
        <v>0</v>
      </c>
      <c r="AS1237" s="150" t="str">
        <f t="shared" si="276"/>
        <v/>
      </c>
      <c r="AT1237" s="150" t="str">
        <f t="shared" si="277"/>
        <v/>
      </c>
      <c r="AU1237" s="150"/>
      <c r="AV1237" s="150"/>
      <c r="AW1237" s="150"/>
      <c r="AX1237" s="150"/>
      <c r="AY1237" s="150"/>
      <c r="AZ1237" s="150"/>
      <c r="BA1237" s="150"/>
      <c r="BB1237" s="131"/>
      <c r="BC1237" s="132"/>
      <c r="BD1237" s="131"/>
      <c r="BE1237" s="153"/>
      <c r="BF1237" s="154"/>
      <c r="BG1237" s="155"/>
      <c r="BH1237" s="155"/>
      <c r="BI1237" s="156"/>
      <c r="BJ1237" s="156"/>
      <c r="BK1237" s="133"/>
      <c r="BM1237" s="134">
        <v>645</v>
      </c>
      <c r="BN1237" s="157">
        <f t="shared" si="281"/>
        <v>4.1216000000000523</v>
      </c>
      <c r="BO1237" s="158">
        <f t="shared" si="282"/>
        <v>0.76566981684809066</v>
      </c>
      <c r="BP1237" s="159">
        <f t="shared" si="283"/>
        <v>7.4785427380807956E-4</v>
      </c>
      <c r="BQ1237" s="160" t="str">
        <f t="shared" si="284"/>
        <v/>
      </c>
      <c r="BR1237" s="160" t="str">
        <f t="shared" si="280"/>
        <v/>
      </c>
    </row>
    <row r="1238" spans="11:70" ht="20.100000000000001" customHeight="1" x14ac:dyDescent="0.25">
      <c r="K1238" s="134">
        <v>669</v>
      </c>
      <c r="L1238" s="130">
        <f t="shared" si="262"/>
        <v>-125.57191919102621</v>
      </c>
      <c r="M1238" s="149">
        <f t="shared" si="263"/>
        <v>1.7508607910017859E-3</v>
      </c>
      <c r="N1238" s="149">
        <f t="shared" si="264"/>
        <v>9.2751522356752755E-2</v>
      </c>
      <c r="O1238" s="130">
        <f t="shared" si="265"/>
        <v>1.7508607910017859E-3</v>
      </c>
      <c r="P1238" s="130" t="str">
        <f t="shared" si="266"/>
        <v/>
      </c>
      <c r="Q1238" s="130" t="str">
        <f t="shared" si="267"/>
        <v/>
      </c>
      <c r="R1238" s="130">
        <f t="shared" si="268"/>
        <v>3.6470106275727733E-10</v>
      </c>
      <c r="S1238" s="130" t="str">
        <f t="shared" si="269"/>
        <v/>
      </c>
      <c r="T1238" s="130" t="str">
        <f t="shared" si="270"/>
        <v/>
      </c>
      <c r="X1238" s="134"/>
      <c r="Z1238" s="149"/>
      <c r="AA1238" s="149"/>
      <c r="AE1238" s="151"/>
      <c r="AF1238" s="150"/>
      <c r="AK1238" s="134">
        <v>669</v>
      </c>
      <c r="AL1238" s="130">
        <f t="shared" si="271"/>
        <v>-1.3239999999999998</v>
      </c>
      <c r="AM1238" s="149">
        <f t="shared" si="272"/>
        <v>0.16605660858188256</v>
      </c>
      <c r="AN1238" s="149">
        <f t="shared" si="273"/>
        <v>9.2751522356752797E-2</v>
      </c>
      <c r="AO1238" s="130">
        <f t="shared" si="278"/>
        <v>0.16605660858188256</v>
      </c>
      <c r="AP1238" s="130" t="str">
        <f t="shared" si="279"/>
        <v/>
      </c>
      <c r="AQ1238" s="130" t="str">
        <f t="shared" si="274"/>
        <v/>
      </c>
      <c r="AR1238" s="150">
        <f t="shared" si="275"/>
        <v>0</v>
      </c>
      <c r="AS1238" s="150" t="str">
        <f t="shared" si="276"/>
        <v/>
      </c>
      <c r="AT1238" s="150" t="str">
        <f t="shared" si="277"/>
        <v/>
      </c>
      <c r="AU1238" s="150"/>
      <c r="AV1238" s="150"/>
      <c r="AW1238" s="150"/>
      <c r="AX1238" s="150"/>
      <c r="AY1238" s="150"/>
      <c r="AZ1238" s="150"/>
      <c r="BA1238" s="150"/>
      <c r="BB1238" s="131"/>
      <c r="BC1238" s="132"/>
      <c r="BD1238" s="131"/>
      <c r="BE1238" s="153"/>
      <c r="BF1238" s="154"/>
      <c r="BG1238" s="155"/>
      <c r="BH1238" s="155"/>
      <c r="BI1238" s="156"/>
      <c r="BJ1238" s="156"/>
      <c r="BK1238" s="133"/>
      <c r="BM1238" s="134">
        <v>646</v>
      </c>
      <c r="BN1238" s="157">
        <f t="shared" si="281"/>
        <v>4.1280000000000525</v>
      </c>
      <c r="BO1238" s="158">
        <f t="shared" si="282"/>
        <v>0.76492196257428258</v>
      </c>
      <c r="BP1238" s="159">
        <f t="shared" si="283"/>
        <v>7.4835997191524672E-4</v>
      </c>
      <c r="BQ1238" s="160" t="str">
        <f t="shared" si="284"/>
        <v/>
      </c>
      <c r="BR1238" s="160" t="str">
        <f t="shared" si="280"/>
        <v/>
      </c>
    </row>
    <row r="1239" spans="11:70" ht="20.100000000000001" customHeight="1" x14ac:dyDescent="0.25">
      <c r="K1239" s="134">
        <v>670</v>
      </c>
      <c r="L1239" s="130">
        <f t="shared" si="262"/>
        <v>-125.19254783395363</v>
      </c>
      <c r="M1239" s="149">
        <f t="shared" si="263"/>
        <v>1.7601438656822269E-3</v>
      </c>
      <c r="N1239" s="149">
        <f t="shared" si="264"/>
        <v>9.3417508993471773E-2</v>
      </c>
      <c r="O1239" s="130">
        <f t="shared" si="265"/>
        <v>1.7601438656822269E-3</v>
      </c>
      <c r="P1239" s="130" t="str">
        <f t="shared" si="266"/>
        <v/>
      </c>
      <c r="Q1239" s="130" t="str">
        <f t="shared" si="267"/>
        <v/>
      </c>
      <c r="R1239" s="130">
        <f t="shared" si="268"/>
        <v>3.7311291135043434E-10</v>
      </c>
      <c r="S1239" s="130" t="str">
        <f t="shared" si="269"/>
        <v/>
      </c>
      <c r="T1239" s="130" t="str">
        <f t="shared" si="270"/>
        <v/>
      </c>
      <c r="X1239" s="134"/>
      <c r="Z1239" s="149"/>
      <c r="AA1239" s="149"/>
      <c r="AE1239" s="151"/>
      <c r="AF1239" s="150"/>
      <c r="AK1239" s="134">
        <v>670</v>
      </c>
      <c r="AL1239" s="130">
        <f t="shared" si="271"/>
        <v>-1.3199999999999998</v>
      </c>
      <c r="AM1239" s="149">
        <f t="shared" si="272"/>
        <v>0.16693704174171387</v>
      </c>
      <c r="AN1239" s="149">
        <f t="shared" si="273"/>
        <v>9.3417508993471829E-2</v>
      </c>
      <c r="AO1239" s="130">
        <f t="shared" si="278"/>
        <v>0.16693704174171387</v>
      </c>
      <c r="AP1239" s="130" t="str">
        <f t="shared" si="279"/>
        <v/>
      </c>
      <c r="AQ1239" s="130" t="str">
        <f t="shared" si="274"/>
        <v/>
      </c>
      <c r="AR1239" s="150">
        <f t="shared" si="275"/>
        <v>0</v>
      </c>
      <c r="AS1239" s="150" t="str">
        <f t="shared" si="276"/>
        <v/>
      </c>
      <c r="AT1239" s="150" t="str">
        <f t="shared" si="277"/>
        <v/>
      </c>
      <c r="AU1239" s="150"/>
      <c r="AV1239" s="150"/>
      <c r="AW1239" s="150"/>
      <c r="AX1239" s="150"/>
      <c r="AY1239" s="150"/>
      <c r="AZ1239" s="150"/>
      <c r="BA1239" s="150"/>
      <c r="BB1239" s="131"/>
      <c r="BC1239" s="132"/>
      <c r="BD1239" s="131"/>
      <c r="BE1239" s="153"/>
      <c r="BF1239" s="154"/>
      <c r="BG1239" s="155"/>
      <c r="BH1239" s="155"/>
      <c r="BI1239" s="156"/>
      <c r="BJ1239" s="156"/>
      <c r="BK1239" s="133"/>
      <c r="BM1239" s="134">
        <v>647</v>
      </c>
      <c r="BN1239" s="157">
        <f t="shared" si="281"/>
        <v>4.1344000000000527</v>
      </c>
      <c r="BO1239" s="158">
        <f t="shared" si="282"/>
        <v>0.76417360260236733</v>
      </c>
      <c r="BP1239" s="159">
        <f t="shared" si="283"/>
        <v>7.4886151882569418E-4</v>
      </c>
      <c r="BQ1239" s="160" t="str">
        <f t="shared" si="284"/>
        <v/>
      </c>
      <c r="BR1239" s="160" t="str">
        <f t="shared" si="280"/>
        <v/>
      </c>
    </row>
    <row r="1240" spans="11:70" ht="20.100000000000001" customHeight="1" x14ac:dyDescent="0.25">
      <c r="K1240" s="134">
        <v>671</v>
      </c>
      <c r="L1240" s="130">
        <f t="shared" si="262"/>
        <v>-124.81317647688104</v>
      </c>
      <c r="M1240" s="149">
        <f t="shared" si="263"/>
        <v>1.7694478478896517E-3</v>
      </c>
      <c r="N1240" s="149">
        <f t="shared" si="264"/>
        <v>9.4087021334600465E-2</v>
      </c>
      <c r="O1240" s="130">
        <f t="shared" si="265"/>
        <v>1.7694478478896517E-3</v>
      </c>
      <c r="P1240" s="130" t="str">
        <f t="shared" si="266"/>
        <v/>
      </c>
      <c r="Q1240" s="130" t="str">
        <f t="shared" si="267"/>
        <v/>
      </c>
      <c r="R1240" s="130">
        <f t="shared" si="268"/>
        <v>3.8171267220834623E-10</v>
      </c>
      <c r="S1240" s="130" t="str">
        <f t="shared" si="269"/>
        <v/>
      </c>
      <c r="T1240" s="130" t="str">
        <f t="shared" si="270"/>
        <v/>
      </c>
      <c r="X1240" s="134"/>
      <c r="Z1240" s="149"/>
      <c r="AA1240" s="149"/>
      <c r="AE1240" s="151"/>
      <c r="AF1240" s="150"/>
      <c r="AK1240" s="134">
        <v>671</v>
      </c>
      <c r="AL1240" s="130">
        <f t="shared" si="271"/>
        <v>-1.3159999999999998</v>
      </c>
      <c r="AM1240" s="149">
        <f t="shared" si="272"/>
        <v>0.16781945783076629</v>
      </c>
      <c r="AN1240" s="149">
        <f t="shared" si="273"/>
        <v>9.4087021334600535E-2</v>
      </c>
      <c r="AO1240" s="130">
        <f t="shared" si="278"/>
        <v>0.16781945783076629</v>
      </c>
      <c r="AP1240" s="130" t="str">
        <f t="shared" si="279"/>
        <v/>
      </c>
      <c r="AQ1240" s="130" t="str">
        <f t="shared" si="274"/>
        <v/>
      </c>
      <c r="AR1240" s="150">
        <f t="shared" si="275"/>
        <v>0</v>
      </c>
      <c r="AS1240" s="150" t="str">
        <f t="shared" si="276"/>
        <v/>
      </c>
      <c r="AT1240" s="150" t="str">
        <f t="shared" si="277"/>
        <v/>
      </c>
      <c r="AU1240" s="150"/>
      <c r="AV1240" s="150"/>
      <c r="AW1240" s="150"/>
      <c r="AX1240" s="150"/>
      <c r="AY1240" s="150"/>
      <c r="AZ1240" s="150"/>
      <c r="BA1240" s="150"/>
      <c r="BB1240" s="131"/>
      <c r="BC1240" s="132"/>
      <c r="BD1240" s="131"/>
      <c r="BE1240" s="153"/>
      <c r="BF1240" s="154"/>
      <c r="BG1240" s="155"/>
      <c r="BH1240" s="155"/>
      <c r="BI1240" s="156"/>
      <c r="BJ1240" s="156"/>
      <c r="BK1240" s="133"/>
      <c r="BM1240" s="134">
        <v>648</v>
      </c>
      <c r="BN1240" s="157">
        <f t="shared" si="281"/>
        <v>4.1408000000000529</v>
      </c>
      <c r="BO1240" s="158">
        <f t="shared" si="282"/>
        <v>0.76342474108354164</v>
      </c>
      <c r="BP1240" s="159">
        <f t="shared" si="283"/>
        <v>7.4935891963512358E-4</v>
      </c>
      <c r="BQ1240" s="160" t="str">
        <f t="shared" si="284"/>
        <v/>
      </c>
      <c r="BR1240" s="160" t="str">
        <f t="shared" si="280"/>
        <v/>
      </c>
    </row>
    <row r="1241" spans="11:70" ht="20.100000000000001" customHeight="1" x14ac:dyDescent="0.25">
      <c r="K1241" s="134">
        <v>672</v>
      </c>
      <c r="L1241" s="130">
        <f t="shared" si="262"/>
        <v>-124.43380511980845</v>
      </c>
      <c r="M1241" s="149">
        <f t="shared" si="263"/>
        <v>1.77877254962768E-3</v>
      </c>
      <c r="N1241" s="149">
        <f t="shared" si="264"/>
        <v>9.4760067276258436E-2</v>
      </c>
      <c r="O1241" s="130">
        <f t="shared" si="265"/>
        <v>1.77877254962768E-3</v>
      </c>
      <c r="P1241" s="130" t="str">
        <f t="shared" si="266"/>
        <v/>
      </c>
      <c r="Q1241" s="130" t="str">
        <f t="shared" si="267"/>
        <v/>
      </c>
      <c r="R1241" s="130">
        <f t="shared" si="268"/>
        <v>3.9050439809951925E-10</v>
      </c>
      <c r="S1241" s="130" t="str">
        <f t="shared" si="269"/>
        <v/>
      </c>
      <c r="T1241" s="130" t="str">
        <f t="shared" si="270"/>
        <v/>
      </c>
      <c r="X1241" s="134"/>
      <c r="Z1241" s="149"/>
      <c r="AA1241" s="149"/>
      <c r="AE1241" s="151"/>
      <c r="AF1241" s="150"/>
      <c r="AK1241" s="134">
        <v>672</v>
      </c>
      <c r="AL1241" s="130">
        <f t="shared" si="271"/>
        <v>-1.3119999999999998</v>
      </c>
      <c r="AM1241" s="149">
        <f t="shared" si="272"/>
        <v>0.16870383901892957</v>
      </c>
      <c r="AN1241" s="149">
        <f t="shared" si="273"/>
        <v>9.4760067276258478E-2</v>
      </c>
      <c r="AO1241" s="130">
        <f t="shared" si="278"/>
        <v>0.16870383901892957</v>
      </c>
      <c r="AP1241" s="130" t="str">
        <f t="shared" si="279"/>
        <v/>
      </c>
      <c r="AQ1241" s="130" t="str">
        <f t="shared" si="274"/>
        <v/>
      </c>
      <c r="AR1241" s="150">
        <f t="shared" si="275"/>
        <v>0</v>
      </c>
      <c r="AS1241" s="150" t="str">
        <f t="shared" si="276"/>
        <v/>
      </c>
      <c r="AT1241" s="150" t="str">
        <f t="shared" si="277"/>
        <v/>
      </c>
      <c r="AU1241" s="150"/>
      <c r="AV1241" s="150"/>
      <c r="AW1241" s="150"/>
      <c r="AX1241" s="150"/>
      <c r="AY1241" s="150"/>
      <c r="AZ1241" s="150"/>
      <c r="BA1241" s="150"/>
      <c r="BB1241" s="131"/>
      <c r="BC1241" s="132"/>
      <c r="BD1241" s="131"/>
      <c r="BE1241" s="153"/>
      <c r="BF1241" s="154"/>
      <c r="BG1241" s="155"/>
      <c r="BH1241" s="155"/>
      <c r="BI1241" s="156"/>
      <c r="BJ1241" s="156"/>
      <c r="BK1241" s="133"/>
      <c r="BM1241" s="134">
        <v>649</v>
      </c>
      <c r="BN1241" s="157">
        <f t="shared" si="281"/>
        <v>4.1472000000000531</v>
      </c>
      <c r="BO1241" s="158">
        <f t="shared" si="282"/>
        <v>0.76267538216390651</v>
      </c>
      <c r="BP1241" s="159">
        <f t="shared" si="283"/>
        <v>7.4985217948098093E-4</v>
      </c>
      <c r="BQ1241" s="160" t="str">
        <f t="shared" si="284"/>
        <v/>
      </c>
      <c r="BR1241" s="160" t="str">
        <f t="shared" si="280"/>
        <v/>
      </c>
    </row>
    <row r="1242" spans="11:70" ht="20.100000000000001" customHeight="1" x14ac:dyDescent="0.25">
      <c r="K1242" s="134">
        <v>673</v>
      </c>
      <c r="L1242" s="130">
        <f t="shared" si="262"/>
        <v>-124.05443376273587</v>
      </c>
      <c r="M1242" s="149">
        <f t="shared" si="263"/>
        <v>1.7881177809105644E-3</v>
      </c>
      <c r="N1242" s="149">
        <f t="shared" si="264"/>
        <v>9.5436654642867352E-2</v>
      </c>
      <c r="O1242" s="130">
        <f t="shared" si="265"/>
        <v>1.7881177809105644E-3</v>
      </c>
      <c r="P1242" s="130" t="str">
        <f t="shared" si="266"/>
        <v/>
      </c>
      <c r="Q1242" s="130" t="str">
        <f t="shared" si="267"/>
        <v/>
      </c>
      <c r="R1242" s="130">
        <f t="shared" si="268"/>
        <v>3.9949222584990266E-10</v>
      </c>
      <c r="S1242" s="130" t="str">
        <f t="shared" si="269"/>
        <v/>
      </c>
      <c r="T1242" s="130" t="str">
        <f t="shared" si="270"/>
        <v/>
      </c>
      <c r="X1242" s="134"/>
      <c r="Z1242" s="149"/>
      <c r="AA1242" s="149"/>
      <c r="AE1242" s="151"/>
      <c r="AF1242" s="150"/>
      <c r="AK1242" s="134">
        <v>673</v>
      </c>
      <c r="AL1242" s="130">
        <f t="shared" si="271"/>
        <v>-1.3079999999999998</v>
      </c>
      <c r="AM1242" s="149">
        <f t="shared" si="272"/>
        <v>0.16959016728741586</v>
      </c>
      <c r="AN1242" s="149">
        <f t="shared" si="273"/>
        <v>9.5436654642867408E-2</v>
      </c>
      <c r="AO1242" s="130">
        <f t="shared" si="278"/>
        <v>0.16959016728741586</v>
      </c>
      <c r="AP1242" s="130" t="str">
        <f t="shared" si="279"/>
        <v/>
      </c>
      <c r="AQ1242" s="130" t="str">
        <f t="shared" si="274"/>
        <v/>
      </c>
      <c r="AR1242" s="150">
        <f t="shared" si="275"/>
        <v>0</v>
      </c>
      <c r="AS1242" s="150" t="str">
        <f t="shared" si="276"/>
        <v/>
      </c>
      <c r="AT1242" s="150" t="str">
        <f t="shared" si="277"/>
        <v/>
      </c>
      <c r="AU1242" s="150"/>
      <c r="AV1242" s="150"/>
      <c r="AW1242" s="150"/>
      <c r="AX1242" s="150"/>
      <c r="AY1242" s="150"/>
      <c r="AZ1242" s="150"/>
      <c r="BA1242" s="150"/>
      <c r="BB1242" s="131"/>
      <c r="BC1242" s="132"/>
      <c r="BD1242" s="131"/>
      <c r="BE1242" s="153"/>
      <c r="BF1242" s="154"/>
      <c r="BG1242" s="155"/>
      <c r="BH1242" s="155"/>
      <c r="BI1242" s="156"/>
      <c r="BJ1242" s="156"/>
      <c r="BK1242" s="133"/>
      <c r="BM1242" s="134">
        <v>650</v>
      </c>
      <c r="BN1242" s="157">
        <f t="shared" si="281"/>
        <v>4.1536000000000532</v>
      </c>
      <c r="BO1242" s="158">
        <f t="shared" si="282"/>
        <v>0.76192552998442553</v>
      </c>
      <c r="BP1242" s="159">
        <f t="shared" si="283"/>
        <v>7.5034130354079132E-4</v>
      </c>
      <c r="BQ1242" s="160" t="str">
        <f t="shared" si="284"/>
        <v/>
      </c>
      <c r="BR1242" s="160" t="str">
        <f t="shared" si="280"/>
        <v/>
      </c>
    </row>
    <row r="1243" spans="11:70" ht="20.100000000000001" customHeight="1" x14ac:dyDescent="0.25">
      <c r="K1243" s="134">
        <v>674</v>
      </c>
      <c r="L1243" s="130">
        <f t="shared" si="262"/>
        <v>-123.67506240566328</v>
      </c>
      <c r="M1243" s="149">
        <f t="shared" si="263"/>
        <v>1.7974833497648964E-3</v>
      </c>
      <c r="N1243" s="149">
        <f t="shared" si="264"/>
        <v>9.6116791186396794E-2</v>
      </c>
      <c r="O1243" s="130">
        <f t="shared" si="265"/>
        <v>1.7974833497648964E-3</v>
      </c>
      <c r="P1243" s="130" t="str">
        <f t="shared" si="266"/>
        <v/>
      </c>
      <c r="Q1243" s="130" t="str">
        <f t="shared" si="267"/>
        <v/>
      </c>
      <c r="R1243" s="130">
        <f t="shared" si="268"/>
        <v>4.0868037801113605E-10</v>
      </c>
      <c r="S1243" s="130" t="str">
        <f t="shared" si="269"/>
        <v/>
      </c>
      <c r="T1243" s="130" t="str">
        <f t="shared" si="270"/>
        <v/>
      </c>
      <c r="X1243" s="134"/>
      <c r="Z1243" s="149"/>
      <c r="AA1243" s="149"/>
      <c r="AE1243" s="151"/>
      <c r="AF1243" s="150"/>
      <c r="AK1243" s="134">
        <v>674</v>
      </c>
      <c r="AL1243" s="130">
        <f t="shared" si="271"/>
        <v>-1.3039999999999998</v>
      </c>
      <c r="AM1243" s="149">
        <f t="shared" si="272"/>
        <v>0.17047842442892205</v>
      </c>
      <c r="AN1243" s="149">
        <f t="shared" si="273"/>
        <v>9.6116791186396863E-2</v>
      </c>
      <c r="AO1243" s="130">
        <f t="shared" si="278"/>
        <v>0.17047842442892205</v>
      </c>
      <c r="AP1243" s="130" t="str">
        <f t="shared" si="279"/>
        <v/>
      </c>
      <c r="AQ1243" s="130" t="str">
        <f t="shared" si="274"/>
        <v/>
      </c>
      <c r="AR1243" s="150">
        <f t="shared" si="275"/>
        <v>0</v>
      </c>
      <c r="AS1243" s="150" t="str">
        <f t="shared" si="276"/>
        <v/>
      </c>
      <c r="AT1243" s="150" t="str">
        <f t="shared" si="277"/>
        <v/>
      </c>
      <c r="AU1243" s="150"/>
      <c r="AV1243" s="150"/>
      <c r="AW1243" s="150"/>
      <c r="AX1243" s="150"/>
      <c r="AY1243" s="150"/>
      <c r="AZ1243" s="150"/>
      <c r="BA1243" s="150"/>
      <c r="BB1243" s="131"/>
      <c r="BC1243" s="132"/>
      <c r="BD1243" s="131"/>
      <c r="BE1243" s="153"/>
      <c r="BF1243" s="154"/>
      <c r="BG1243" s="155"/>
      <c r="BH1243" s="155"/>
      <c r="BI1243" s="156"/>
      <c r="BJ1243" s="156"/>
      <c r="BK1243" s="133"/>
      <c r="BM1243" s="134">
        <v>651</v>
      </c>
      <c r="BN1243" s="157">
        <f t="shared" si="281"/>
        <v>4.1600000000000534</v>
      </c>
      <c r="BO1243" s="158">
        <f t="shared" si="282"/>
        <v>0.76117518868088474</v>
      </c>
      <c r="BP1243" s="159">
        <f t="shared" si="283"/>
        <v>7.5082629703304704E-4</v>
      </c>
      <c r="BQ1243" s="160" t="str">
        <f t="shared" si="284"/>
        <v/>
      </c>
      <c r="BR1243" s="160" t="str">
        <f t="shared" si="280"/>
        <v/>
      </c>
    </row>
    <row r="1244" spans="11:70" ht="20.100000000000001" customHeight="1" x14ac:dyDescent="0.25">
      <c r="K1244" s="134">
        <v>675</v>
      </c>
      <c r="L1244" s="130">
        <f t="shared" si="262"/>
        <v>-123.2956910485907</v>
      </c>
      <c r="M1244" s="149">
        <f t="shared" si="263"/>
        <v>1.8068690622314815E-3</v>
      </c>
      <c r="N1244" s="149">
        <f t="shared" si="264"/>
        <v>9.6800484585610261E-2</v>
      </c>
      <c r="O1244" s="130">
        <f t="shared" si="265"/>
        <v>1.8068690622314815E-3</v>
      </c>
      <c r="P1244" s="130" t="str">
        <f t="shared" si="266"/>
        <v/>
      </c>
      <c r="Q1244" s="130" t="str">
        <f t="shared" si="267"/>
        <v/>
      </c>
      <c r="R1244" s="130">
        <f t="shared" si="268"/>
        <v>4.180731645602371E-10</v>
      </c>
      <c r="S1244" s="130" t="str">
        <f t="shared" si="269"/>
        <v/>
      </c>
      <c r="T1244" s="130" t="str">
        <f t="shared" si="270"/>
        <v/>
      </c>
      <c r="X1244" s="134"/>
      <c r="Z1244" s="149"/>
      <c r="AA1244" s="149"/>
      <c r="AE1244" s="151"/>
      <c r="AF1244" s="150"/>
      <c r="AK1244" s="134">
        <v>675</v>
      </c>
      <c r="AL1244" s="130">
        <f t="shared" si="271"/>
        <v>-1.2999999999999998</v>
      </c>
      <c r="AM1244" s="149">
        <f t="shared" si="272"/>
        <v>0.17136859204780741</v>
      </c>
      <c r="AN1244" s="149">
        <f t="shared" si="273"/>
        <v>9.6800484585610344E-2</v>
      </c>
      <c r="AO1244" s="130">
        <f t="shared" si="278"/>
        <v>0.17136859204780741</v>
      </c>
      <c r="AP1244" s="130" t="str">
        <f t="shared" si="279"/>
        <v/>
      </c>
      <c r="AQ1244" s="130" t="str">
        <f t="shared" si="274"/>
        <v/>
      </c>
      <c r="AR1244" s="150">
        <f t="shared" si="275"/>
        <v>0</v>
      </c>
      <c r="AS1244" s="150" t="str">
        <f t="shared" si="276"/>
        <v/>
      </c>
      <c r="AT1244" s="150" t="str">
        <f t="shared" si="277"/>
        <v/>
      </c>
      <c r="AU1244" s="150"/>
      <c r="AV1244" s="150"/>
      <c r="AW1244" s="150"/>
      <c r="AX1244" s="150"/>
      <c r="AY1244" s="150"/>
      <c r="AZ1244" s="150"/>
      <c r="BA1244" s="150"/>
      <c r="BB1244" s="131"/>
      <c r="BC1244" s="132"/>
      <c r="BD1244" s="131"/>
      <c r="BE1244" s="153"/>
      <c r="BF1244" s="154"/>
      <c r="BG1244" s="155"/>
      <c r="BH1244" s="155"/>
      <c r="BI1244" s="156"/>
      <c r="BJ1244" s="156"/>
      <c r="BK1244" s="133"/>
      <c r="BM1244" s="134">
        <v>652</v>
      </c>
      <c r="BN1244" s="157">
        <f t="shared" si="281"/>
        <v>4.1664000000000536</v>
      </c>
      <c r="BO1244" s="158">
        <f t="shared" si="282"/>
        <v>0.76042436238385169</v>
      </c>
      <c r="BP1244" s="159">
        <f t="shared" si="283"/>
        <v>7.5130716521620844E-4</v>
      </c>
      <c r="BQ1244" s="160" t="str">
        <f t="shared" si="284"/>
        <v/>
      </c>
      <c r="BR1244" s="160" t="str">
        <f t="shared" si="280"/>
        <v/>
      </c>
    </row>
    <row r="1245" spans="11:70" ht="20.100000000000001" customHeight="1" x14ac:dyDescent="0.25">
      <c r="K1245" s="134">
        <v>676</v>
      </c>
      <c r="L1245" s="130">
        <f t="shared" si="262"/>
        <v>-122.91631969151808</v>
      </c>
      <c r="M1245" s="149">
        <f t="shared" si="263"/>
        <v>1.8162747223673854E-3</v>
      </c>
      <c r="N1245" s="149">
        <f t="shared" si="264"/>
        <v>9.7487742445312484E-2</v>
      </c>
      <c r="O1245" s="130">
        <f t="shared" si="265"/>
        <v>1.8162747223673854E-3</v>
      </c>
      <c r="P1245" s="130" t="str">
        <f t="shared" si="266"/>
        <v/>
      </c>
      <c r="Q1245" s="130" t="str">
        <f t="shared" si="267"/>
        <v/>
      </c>
      <c r="R1245" s="130">
        <f t="shared" si="268"/>
        <v>4.2767498463135317E-10</v>
      </c>
      <c r="S1245" s="130" t="str">
        <f t="shared" si="269"/>
        <v/>
      </c>
      <c r="T1245" s="130" t="str">
        <f t="shared" si="270"/>
        <v/>
      </c>
      <c r="X1245" s="134"/>
      <c r="Z1245" s="149"/>
      <c r="AA1245" s="149"/>
      <c r="AE1245" s="151"/>
      <c r="AF1245" s="150"/>
      <c r="AK1245" s="134">
        <v>676</v>
      </c>
      <c r="AL1245" s="130">
        <f t="shared" si="271"/>
        <v>-1.2959999999999998</v>
      </c>
      <c r="AM1245" s="149">
        <f t="shared" si="272"/>
        <v>0.17226065156028769</v>
      </c>
      <c r="AN1245" s="149">
        <f t="shared" si="273"/>
        <v>9.7487742445312484E-2</v>
      </c>
      <c r="AO1245" s="130">
        <f t="shared" si="278"/>
        <v>0.17226065156028769</v>
      </c>
      <c r="AP1245" s="130" t="str">
        <f t="shared" si="279"/>
        <v/>
      </c>
      <c r="AQ1245" s="130" t="str">
        <f t="shared" si="274"/>
        <v/>
      </c>
      <c r="AR1245" s="150">
        <f t="shared" si="275"/>
        <v>0</v>
      </c>
      <c r="AS1245" s="150" t="str">
        <f t="shared" si="276"/>
        <v/>
      </c>
      <c r="AT1245" s="150" t="str">
        <f t="shared" si="277"/>
        <v/>
      </c>
      <c r="AU1245" s="150"/>
      <c r="AV1245" s="150"/>
      <c r="AW1245" s="150"/>
      <c r="AX1245" s="150"/>
      <c r="AY1245" s="150"/>
      <c r="AZ1245" s="150"/>
      <c r="BA1245" s="150"/>
      <c r="BB1245" s="131"/>
      <c r="BC1245" s="132"/>
      <c r="BD1245" s="131"/>
      <c r="BE1245" s="153"/>
      <c r="BF1245" s="154"/>
      <c r="BG1245" s="155"/>
      <c r="BH1245" s="155"/>
      <c r="BI1245" s="156"/>
      <c r="BJ1245" s="156"/>
      <c r="BK1245" s="133"/>
      <c r="BM1245" s="134">
        <v>653</v>
      </c>
      <c r="BN1245" s="157">
        <f t="shared" si="281"/>
        <v>4.1728000000000538</v>
      </c>
      <c r="BO1245" s="158">
        <f t="shared" si="282"/>
        <v>0.75967305521863548</v>
      </c>
      <c r="BP1245" s="159">
        <f t="shared" si="283"/>
        <v>7.5178391338959205E-4</v>
      </c>
      <c r="BQ1245" s="160" t="str">
        <f t="shared" si="284"/>
        <v/>
      </c>
      <c r="BR1245" s="160" t="str">
        <f t="shared" si="280"/>
        <v/>
      </c>
    </row>
    <row r="1246" spans="11:70" ht="20.100000000000001" customHeight="1" x14ac:dyDescent="0.25">
      <c r="K1246" s="134">
        <v>677</v>
      </c>
      <c r="L1246" s="130">
        <f t="shared" si="262"/>
        <v>-122.53694833444553</v>
      </c>
      <c r="M1246" s="149">
        <f t="shared" si="263"/>
        <v>1.8257001322481449E-3</v>
      </c>
      <c r="N1246" s="149">
        <f t="shared" si="264"/>
        <v>9.8178572295596775E-2</v>
      </c>
      <c r="O1246" s="130">
        <f t="shared" si="265"/>
        <v>1.8257001322481449E-3</v>
      </c>
      <c r="P1246" s="130" t="str">
        <f t="shared" si="266"/>
        <v/>
      </c>
      <c r="Q1246" s="130" t="str">
        <f t="shared" si="267"/>
        <v/>
      </c>
      <c r="R1246" s="130">
        <f t="shared" si="268"/>
        <v>4.3749032828010521E-10</v>
      </c>
      <c r="S1246" s="130" t="str">
        <f t="shared" si="269"/>
        <v/>
      </c>
      <c r="T1246" s="130" t="str">
        <f t="shared" si="270"/>
        <v/>
      </c>
      <c r="X1246" s="134"/>
      <c r="Z1246" s="149"/>
      <c r="AA1246" s="149"/>
      <c r="AE1246" s="151"/>
      <c r="AF1246" s="150"/>
      <c r="AK1246" s="134">
        <v>677</v>
      </c>
      <c r="AL1246" s="130">
        <f t="shared" si="271"/>
        <v>-1.2919999999999998</v>
      </c>
      <c r="AM1246" s="149">
        <f t="shared" si="272"/>
        <v>0.17315458419464502</v>
      </c>
      <c r="AN1246" s="149">
        <f t="shared" si="273"/>
        <v>9.8178572295596803E-2</v>
      </c>
      <c r="AO1246" s="130">
        <f t="shared" si="278"/>
        <v>0.17315458419464502</v>
      </c>
      <c r="AP1246" s="130" t="str">
        <f t="shared" si="279"/>
        <v/>
      </c>
      <c r="AQ1246" s="130" t="str">
        <f t="shared" si="274"/>
        <v/>
      </c>
      <c r="AR1246" s="150">
        <f t="shared" si="275"/>
        <v>0</v>
      </c>
      <c r="AS1246" s="150" t="str">
        <f t="shared" si="276"/>
        <v/>
      </c>
      <c r="AT1246" s="150" t="str">
        <f t="shared" si="277"/>
        <v/>
      </c>
      <c r="AU1246" s="150"/>
      <c r="AV1246" s="150"/>
      <c r="AW1246" s="150"/>
      <c r="AX1246" s="150"/>
      <c r="AY1246" s="150"/>
      <c r="AZ1246" s="150"/>
      <c r="BA1246" s="150"/>
      <c r="BB1246" s="131"/>
      <c r="BC1246" s="132"/>
      <c r="BD1246" s="131"/>
      <c r="BE1246" s="153"/>
      <c r="BF1246" s="154"/>
      <c r="BG1246" s="155"/>
      <c r="BH1246" s="155"/>
      <c r="BI1246" s="156"/>
      <c r="BJ1246" s="156"/>
      <c r="BK1246" s="133"/>
      <c r="BM1246" s="134">
        <v>654</v>
      </c>
      <c r="BN1246" s="157">
        <f t="shared" si="281"/>
        <v>4.179200000000054</v>
      </c>
      <c r="BO1246" s="158">
        <f t="shared" si="282"/>
        <v>0.75892127130524589</v>
      </c>
      <c r="BP1246" s="159">
        <f t="shared" si="283"/>
        <v>7.5225654689081711E-4</v>
      </c>
      <c r="BQ1246" s="160" t="str">
        <f t="shared" si="284"/>
        <v/>
      </c>
      <c r="BR1246" s="160" t="str">
        <f t="shared" si="280"/>
        <v/>
      </c>
    </row>
    <row r="1247" spans="11:70" ht="20.100000000000001" customHeight="1" x14ac:dyDescent="0.25">
      <c r="K1247" s="134">
        <v>678</v>
      </c>
      <c r="L1247" s="130">
        <f t="shared" si="262"/>
        <v>-122.15757697737291</v>
      </c>
      <c r="M1247" s="149">
        <f t="shared" si="263"/>
        <v>1.8351450919701611E-3</v>
      </c>
      <c r="N1247" s="149">
        <f t="shared" si="264"/>
        <v>9.8872981591094533E-2</v>
      </c>
      <c r="O1247" s="130">
        <f t="shared" si="265"/>
        <v>1.8351450919701611E-3</v>
      </c>
      <c r="P1247" s="130" t="str">
        <f t="shared" si="266"/>
        <v/>
      </c>
      <c r="Q1247" s="130" t="str">
        <f t="shared" si="267"/>
        <v/>
      </c>
      <c r="R1247" s="130">
        <f t="shared" si="268"/>
        <v>4.4752377828109993E-10</v>
      </c>
      <c r="S1247" s="130" t="str">
        <f t="shared" si="269"/>
        <v/>
      </c>
      <c r="T1247" s="130" t="str">
        <f t="shared" si="270"/>
        <v/>
      </c>
      <c r="X1247" s="134"/>
      <c r="Z1247" s="149"/>
      <c r="AA1247" s="149"/>
      <c r="AE1247" s="151"/>
      <c r="AF1247" s="150"/>
      <c r="AK1247" s="134">
        <v>678</v>
      </c>
      <c r="AL1247" s="130">
        <f t="shared" si="271"/>
        <v>-1.2879999999999998</v>
      </c>
      <c r="AM1247" s="149">
        <f t="shared" si="272"/>
        <v>0.17405037099145432</v>
      </c>
      <c r="AN1247" s="149">
        <f t="shared" si="273"/>
        <v>9.8872981591094602E-2</v>
      </c>
      <c r="AO1247" s="130">
        <f t="shared" si="278"/>
        <v>0.17405037099145432</v>
      </c>
      <c r="AP1247" s="130" t="str">
        <f t="shared" si="279"/>
        <v/>
      </c>
      <c r="AQ1247" s="130" t="str">
        <f t="shared" si="274"/>
        <v/>
      </c>
      <c r="AR1247" s="150">
        <f t="shared" si="275"/>
        <v>0</v>
      </c>
      <c r="AS1247" s="150" t="str">
        <f t="shared" si="276"/>
        <v/>
      </c>
      <c r="AT1247" s="150" t="str">
        <f t="shared" si="277"/>
        <v/>
      </c>
      <c r="AU1247" s="150"/>
      <c r="AV1247" s="150"/>
      <c r="AW1247" s="150"/>
      <c r="AX1247" s="150"/>
      <c r="AY1247" s="150"/>
      <c r="AZ1247" s="150"/>
      <c r="BA1247" s="150"/>
      <c r="BB1247" s="131"/>
      <c r="BC1247" s="132"/>
      <c r="BD1247" s="131"/>
      <c r="BE1247" s="153"/>
      <c r="BF1247" s="154"/>
      <c r="BG1247" s="155"/>
      <c r="BH1247" s="155"/>
      <c r="BI1247" s="156"/>
      <c r="BJ1247" s="156"/>
      <c r="BK1247" s="133"/>
      <c r="BM1247" s="134">
        <v>655</v>
      </c>
      <c r="BN1247" s="157">
        <f t="shared" si="281"/>
        <v>4.1856000000000542</v>
      </c>
      <c r="BO1247" s="158">
        <f t="shared" si="282"/>
        <v>0.75816901475835508</v>
      </c>
      <c r="BP1247" s="159">
        <f t="shared" si="283"/>
        <v>7.5272507109769293E-4</v>
      </c>
      <c r="BQ1247" s="160" t="str">
        <f t="shared" si="284"/>
        <v/>
      </c>
      <c r="BR1247" s="160" t="str">
        <f t="shared" si="280"/>
        <v/>
      </c>
    </row>
    <row r="1248" spans="11:70" ht="20.100000000000001" customHeight="1" x14ac:dyDescent="0.25">
      <c r="K1248" s="134">
        <v>679</v>
      </c>
      <c r="L1248" s="130">
        <f t="shared" si="262"/>
        <v>-121.77820562030035</v>
      </c>
      <c r="M1248" s="149">
        <f t="shared" si="263"/>
        <v>1.8446093996532464E-3</v>
      </c>
      <c r="N1248" s="149">
        <f t="shared" si="264"/>
        <v>9.9570977710224121E-2</v>
      </c>
      <c r="O1248" s="130">
        <f t="shared" si="265"/>
        <v>1.8446093996532464E-3</v>
      </c>
      <c r="P1248" s="130" t="str">
        <f t="shared" si="266"/>
        <v/>
      </c>
      <c r="Q1248" s="130" t="str">
        <f t="shared" si="267"/>
        <v/>
      </c>
      <c r="R1248" s="130">
        <f t="shared" si="268"/>
        <v>4.5778001195922705E-10</v>
      </c>
      <c r="S1248" s="130" t="str">
        <f t="shared" si="269"/>
        <v/>
      </c>
      <c r="T1248" s="130" t="str">
        <f t="shared" si="270"/>
        <v/>
      </c>
      <c r="X1248" s="134"/>
      <c r="Z1248" s="149"/>
      <c r="AA1248" s="149"/>
      <c r="AE1248" s="151"/>
      <c r="AF1248" s="150"/>
      <c r="AK1248" s="134">
        <v>679</v>
      </c>
      <c r="AL1248" s="130">
        <f t="shared" si="271"/>
        <v>-1.2839999999999998</v>
      </c>
      <c r="AM1248" s="149">
        <f t="shared" si="272"/>
        <v>0.1749479928038255</v>
      </c>
      <c r="AN1248" s="149">
        <f t="shared" si="273"/>
        <v>9.9570977710224218E-2</v>
      </c>
      <c r="AO1248" s="130">
        <f t="shared" si="278"/>
        <v>0.1749479928038255</v>
      </c>
      <c r="AP1248" s="130" t="str">
        <f t="shared" si="279"/>
        <v/>
      </c>
      <c r="AQ1248" s="130" t="str">
        <f t="shared" si="274"/>
        <v/>
      </c>
      <c r="AR1248" s="150">
        <f t="shared" si="275"/>
        <v>0</v>
      </c>
      <c r="AS1248" s="150" t="str">
        <f t="shared" si="276"/>
        <v/>
      </c>
      <c r="AT1248" s="150" t="str">
        <f t="shared" si="277"/>
        <v/>
      </c>
      <c r="AU1248" s="150"/>
      <c r="AV1248" s="150"/>
      <c r="AW1248" s="150"/>
      <c r="AX1248" s="150"/>
      <c r="AY1248" s="150"/>
      <c r="AZ1248" s="150"/>
      <c r="BA1248" s="150"/>
      <c r="BB1248" s="131"/>
      <c r="BC1248" s="132"/>
      <c r="BD1248" s="131"/>
      <c r="BE1248" s="153"/>
      <c r="BF1248" s="154"/>
      <c r="BG1248" s="155"/>
      <c r="BH1248" s="155"/>
      <c r="BI1248" s="156"/>
      <c r="BJ1248" s="156"/>
      <c r="BK1248" s="133"/>
      <c r="BM1248" s="134">
        <v>656</v>
      </c>
      <c r="BN1248" s="157">
        <f t="shared" si="281"/>
        <v>4.1920000000000543</v>
      </c>
      <c r="BO1248" s="158">
        <f t="shared" si="282"/>
        <v>0.75741628968725738</v>
      </c>
      <c r="BP1248" s="159">
        <f t="shared" si="283"/>
        <v>7.5318949142688663E-4</v>
      </c>
      <c r="BQ1248" s="160" t="str">
        <f t="shared" si="284"/>
        <v/>
      </c>
      <c r="BR1248" s="160" t="str">
        <f t="shared" si="280"/>
        <v/>
      </c>
    </row>
    <row r="1249" spans="11:70" ht="20.100000000000001" customHeight="1" x14ac:dyDescent="0.25">
      <c r="K1249" s="134">
        <v>680</v>
      </c>
      <c r="L1249" s="130">
        <f t="shared" si="262"/>
        <v>-121.39883426322774</v>
      </c>
      <c r="M1249" s="149">
        <f t="shared" si="263"/>
        <v>1.8540928514433602E-3</v>
      </c>
      <c r="N1249" s="149">
        <f t="shared" si="264"/>
        <v>0.10027256795444205</v>
      </c>
      <c r="O1249" s="130">
        <f t="shared" si="265"/>
        <v>1.8540928514433602E-3</v>
      </c>
      <c r="P1249" s="130" t="str">
        <f t="shared" si="266"/>
        <v/>
      </c>
      <c r="Q1249" s="130" t="str">
        <f t="shared" si="267"/>
        <v/>
      </c>
      <c r="R1249" s="130">
        <f t="shared" si="268"/>
        <v>4.6826380305530126E-10</v>
      </c>
      <c r="S1249" s="130" t="str">
        <f t="shared" si="269"/>
        <v/>
      </c>
      <c r="T1249" s="130" t="str">
        <f t="shared" si="270"/>
        <v/>
      </c>
      <c r="X1249" s="134"/>
      <c r="Z1249" s="149"/>
      <c r="AA1249" s="149"/>
      <c r="AE1249" s="151"/>
      <c r="AF1249" s="150"/>
      <c r="AK1249" s="134">
        <v>680</v>
      </c>
      <c r="AL1249" s="130">
        <f t="shared" si="271"/>
        <v>-1.2799999999999998</v>
      </c>
      <c r="AM1249" s="149">
        <f t="shared" si="272"/>
        <v>0.17584743029766242</v>
      </c>
      <c r="AN1249" s="149">
        <f t="shared" si="273"/>
        <v>0.10027256795444212</v>
      </c>
      <c r="AO1249" s="130">
        <f t="shared" si="278"/>
        <v>0.17584743029766242</v>
      </c>
      <c r="AP1249" s="130" t="str">
        <f t="shared" si="279"/>
        <v/>
      </c>
      <c r="AQ1249" s="130" t="str">
        <f t="shared" si="274"/>
        <v/>
      </c>
      <c r="AR1249" s="150">
        <f t="shared" si="275"/>
        <v>0</v>
      </c>
      <c r="AS1249" s="150" t="str">
        <f t="shared" si="276"/>
        <v/>
      </c>
      <c r="AT1249" s="150" t="str">
        <f t="shared" si="277"/>
        <v/>
      </c>
      <c r="AU1249" s="150"/>
      <c r="AV1249" s="150"/>
      <c r="AW1249" s="150"/>
      <c r="AX1249" s="150"/>
      <c r="AY1249" s="150"/>
      <c r="AZ1249" s="150"/>
      <c r="BA1249" s="150"/>
      <c r="BB1249" s="131"/>
      <c r="BC1249" s="132"/>
      <c r="BD1249" s="131"/>
      <c r="BE1249" s="153"/>
      <c r="BF1249" s="154"/>
      <c r="BG1249" s="155"/>
      <c r="BH1249" s="155"/>
      <c r="BI1249" s="156"/>
      <c r="BJ1249" s="156"/>
      <c r="BK1249" s="133"/>
      <c r="BM1249" s="134">
        <v>657</v>
      </c>
      <c r="BN1249" s="157">
        <f t="shared" si="281"/>
        <v>4.1984000000000545</v>
      </c>
      <c r="BO1249" s="158">
        <f t="shared" si="282"/>
        <v>0.7566631001958305</v>
      </c>
      <c r="BP1249" s="159">
        <f t="shared" si="283"/>
        <v>7.5364981333314596E-4</v>
      </c>
      <c r="BQ1249" s="160" t="str">
        <f t="shared" si="284"/>
        <v/>
      </c>
      <c r="BR1249" s="160" t="str">
        <f t="shared" si="280"/>
        <v/>
      </c>
    </row>
    <row r="1250" spans="11:70" ht="20.100000000000001" customHeight="1" x14ac:dyDescent="0.25">
      <c r="K1250" s="134">
        <v>681</v>
      </c>
      <c r="L1250" s="130">
        <f t="shared" si="262"/>
        <v>-121.01946290615518</v>
      </c>
      <c r="M1250" s="149">
        <f t="shared" si="263"/>
        <v>1.8635952415155025E-3</v>
      </c>
      <c r="N1250" s="149">
        <f t="shared" si="264"/>
        <v>0.10097775954749429</v>
      </c>
      <c r="O1250" s="130">
        <f t="shared" si="265"/>
        <v>1.8635952415155025E-3</v>
      </c>
      <c r="P1250" s="130" t="str">
        <f t="shared" si="266"/>
        <v/>
      </c>
      <c r="Q1250" s="130" t="str">
        <f t="shared" si="267"/>
        <v/>
      </c>
      <c r="R1250" s="130">
        <f t="shared" si="268"/>
        <v>4.7898002362667488E-10</v>
      </c>
      <c r="S1250" s="130" t="str">
        <f t="shared" si="269"/>
        <v/>
      </c>
      <c r="T1250" s="130" t="str">
        <f t="shared" si="270"/>
        <v/>
      </c>
      <c r="X1250" s="134"/>
      <c r="Z1250" s="149"/>
      <c r="AA1250" s="149"/>
      <c r="AE1250" s="151"/>
      <c r="AF1250" s="150"/>
      <c r="AK1250" s="134">
        <v>681</v>
      </c>
      <c r="AL1250" s="130">
        <f t="shared" si="271"/>
        <v>-1.2759999999999998</v>
      </c>
      <c r="AM1250" s="149">
        <f t="shared" si="272"/>
        <v>0.17674866395193792</v>
      </c>
      <c r="AN1250" s="149">
        <f t="shared" si="273"/>
        <v>0.10097775954749438</v>
      </c>
      <c r="AO1250" s="130">
        <f t="shared" si="278"/>
        <v>0.17674866395193792</v>
      </c>
      <c r="AP1250" s="130" t="str">
        <f t="shared" si="279"/>
        <v/>
      </c>
      <c r="AQ1250" s="130" t="str">
        <f t="shared" si="274"/>
        <v/>
      </c>
      <c r="AR1250" s="150">
        <f t="shared" si="275"/>
        <v>0</v>
      </c>
      <c r="AS1250" s="150" t="str">
        <f t="shared" si="276"/>
        <v/>
      </c>
      <c r="AT1250" s="150" t="str">
        <f t="shared" si="277"/>
        <v/>
      </c>
      <c r="AU1250" s="150"/>
      <c r="AV1250" s="150"/>
      <c r="AW1250" s="150"/>
      <c r="AX1250" s="150"/>
      <c r="AY1250" s="150"/>
      <c r="AZ1250" s="150"/>
      <c r="BA1250" s="150"/>
      <c r="BB1250" s="131"/>
      <c r="BC1250" s="132"/>
      <c r="BD1250" s="131"/>
      <c r="BE1250" s="153"/>
      <c r="BF1250" s="154"/>
      <c r="BG1250" s="155"/>
      <c r="BH1250" s="155"/>
      <c r="BI1250" s="156"/>
      <c r="BJ1250" s="156"/>
      <c r="BK1250" s="133"/>
      <c r="BM1250" s="134">
        <v>658</v>
      </c>
      <c r="BN1250" s="157">
        <f t="shared" si="281"/>
        <v>4.2048000000000547</v>
      </c>
      <c r="BO1250" s="158">
        <f t="shared" si="282"/>
        <v>0.75590945038249735</v>
      </c>
      <c r="BP1250" s="159">
        <f t="shared" si="283"/>
        <v>7.5410604231029854E-4</v>
      </c>
      <c r="BQ1250" s="160" t="str">
        <f t="shared" si="284"/>
        <v/>
      </c>
      <c r="BR1250" s="160" t="str">
        <f t="shared" si="280"/>
        <v/>
      </c>
    </row>
    <row r="1251" spans="11:70" ht="20.100000000000001" customHeight="1" x14ac:dyDescent="0.25">
      <c r="K1251" s="134">
        <v>682</v>
      </c>
      <c r="L1251" s="130">
        <f t="shared" si="262"/>
        <v>-120.64009154908257</v>
      </c>
      <c r="M1251" s="149">
        <f t="shared" si="263"/>
        <v>1.8731163620767954E-3</v>
      </c>
      <c r="N1251" s="149">
        <f t="shared" si="264"/>
        <v>0.10168655963466956</v>
      </c>
      <c r="O1251" s="130">
        <f t="shared" si="265"/>
        <v>1.8731163620767954E-3</v>
      </c>
      <c r="P1251" s="130" t="str">
        <f t="shared" si="266"/>
        <v/>
      </c>
      <c r="Q1251" s="130" t="str">
        <f t="shared" si="267"/>
        <v/>
      </c>
      <c r="R1251" s="130">
        <f t="shared" si="268"/>
        <v>4.899336459834709E-10</v>
      </c>
      <c r="S1251" s="130" t="str">
        <f t="shared" si="269"/>
        <v/>
      </c>
      <c r="T1251" s="130" t="str">
        <f t="shared" si="270"/>
        <v/>
      </c>
      <c r="X1251" s="134"/>
      <c r="Z1251" s="149"/>
      <c r="AA1251" s="149"/>
      <c r="AE1251" s="151"/>
      <c r="AF1251" s="150"/>
      <c r="AK1251" s="134">
        <v>682</v>
      </c>
      <c r="AL1251" s="130">
        <f t="shared" si="271"/>
        <v>-1.2719999999999998</v>
      </c>
      <c r="AM1251" s="149">
        <f t="shared" si="272"/>
        <v>0.17765167405898522</v>
      </c>
      <c r="AN1251" s="149">
        <f t="shared" si="273"/>
        <v>0.10168655963466959</v>
      </c>
      <c r="AO1251" s="130">
        <f t="shared" si="278"/>
        <v>0.17765167405898522</v>
      </c>
      <c r="AP1251" s="130" t="str">
        <f t="shared" si="279"/>
        <v/>
      </c>
      <c r="AQ1251" s="130" t="str">
        <f t="shared" si="274"/>
        <v/>
      </c>
      <c r="AR1251" s="150">
        <f t="shared" si="275"/>
        <v>0</v>
      </c>
      <c r="AS1251" s="150" t="str">
        <f t="shared" si="276"/>
        <v/>
      </c>
      <c r="AT1251" s="150" t="str">
        <f t="shared" si="277"/>
        <v/>
      </c>
      <c r="AU1251" s="150"/>
      <c r="AV1251" s="150"/>
      <c r="AW1251" s="150"/>
      <c r="AX1251" s="150"/>
      <c r="AY1251" s="150"/>
      <c r="AZ1251" s="150"/>
      <c r="BA1251" s="150"/>
      <c r="BB1251" s="131"/>
      <c r="BC1251" s="132"/>
      <c r="BD1251" s="131"/>
      <c r="BE1251" s="153"/>
      <c r="BF1251" s="154"/>
      <c r="BG1251" s="155"/>
      <c r="BH1251" s="155"/>
      <c r="BI1251" s="156"/>
      <c r="BJ1251" s="156"/>
      <c r="BK1251" s="133"/>
      <c r="BM1251" s="134">
        <v>659</v>
      </c>
      <c r="BN1251" s="157">
        <f t="shared" si="281"/>
        <v>4.2112000000000549</v>
      </c>
      <c r="BO1251" s="158">
        <f t="shared" si="282"/>
        <v>0.75515534434018705</v>
      </c>
      <c r="BP1251" s="159">
        <f t="shared" si="283"/>
        <v>7.5455818388980855E-4</v>
      </c>
      <c r="BQ1251" s="160" t="str">
        <f t="shared" si="284"/>
        <v/>
      </c>
      <c r="BR1251" s="160" t="str">
        <f t="shared" si="280"/>
        <v/>
      </c>
    </row>
    <row r="1252" spans="11:70" ht="20.100000000000001" customHeight="1" x14ac:dyDescent="0.25">
      <c r="K1252" s="134">
        <v>683</v>
      </c>
      <c r="L1252" s="130">
        <f t="shared" si="262"/>
        <v>-120.26072019201001</v>
      </c>
      <c r="M1252" s="149">
        <f t="shared" si="263"/>
        <v>1.8826560033697215E-3</v>
      </c>
      <c r="N1252" s="149">
        <f t="shared" si="264"/>
        <v>0.10239897528205279</v>
      </c>
      <c r="O1252" s="130">
        <f t="shared" si="265"/>
        <v>1.8826560033697215E-3</v>
      </c>
      <c r="P1252" s="130" t="str">
        <f t="shared" si="266"/>
        <v/>
      </c>
      <c r="Q1252" s="130" t="str">
        <f t="shared" si="267"/>
        <v/>
      </c>
      <c r="R1252" s="130">
        <f t="shared" si="268"/>
        <v>5.0112974466097145E-10</v>
      </c>
      <c r="S1252" s="130" t="str">
        <f t="shared" si="269"/>
        <v/>
      </c>
      <c r="T1252" s="130" t="str">
        <f t="shared" si="270"/>
        <v/>
      </c>
      <c r="X1252" s="134"/>
      <c r="Z1252" s="149"/>
      <c r="AA1252" s="149"/>
      <c r="AE1252" s="151"/>
      <c r="AF1252" s="150"/>
      <c r="AK1252" s="134">
        <v>683</v>
      </c>
      <c r="AL1252" s="130">
        <f t="shared" si="271"/>
        <v>-1.2679999999999998</v>
      </c>
      <c r="AM1252" s="149">
        <f t="shared" si="272"/>
        <v>0.178556440724806</v>
      </c>
      <c r="AN1252" s="149">
        <f t="shared" si="273"/>
        <v>0.10239897528205288</v>
      </c>
      <c r="AO1252" s="130">
        <f t="shared" si="278"/>
        <v>0.178556440724806</v>
      </c>
      <c r="AP1252" s="130" t="str">
        <f t="shared" si="279"/>
        <v/>
      </c>
      <c r="AQ1252" s="130" t="str">
        <f t="shared" si="274"/>
        <v/>
      </c>
      <c r="AR1252" s="150">
        <f t="shared" si="275"/>
        <v>0</v>
      </c>
      <c r="AS1252" s="150" t="str">
        <f t="shared" si="276"/>
        <v/>
      </c>
      <c r="AT1252" s="150" t="str">
        <f t="shared" si="277"/>
        <v/>
      </c>
      <c r="AU1252" s="150"/>
      <c r="AV1252" s="150"/>
      <c r="AW1252" s="150"/>
      <c r="AX1252" s="150"/>
      <c r="AY1252" s="150"/>
      <c r="AZ1252" s="150"/>
      <c r="BA1252" s="150"/>
      <c r="BB1252" s="131"/>
      <c r="BC1252" s="132"/>
      <c r="BD1252" s="131"/>
      <c r="BE1252" s="153"/>
      <c r="BF1252" s="154"/>
      <c r="BG1252" s="155"/>
      <c r="BH1252" s="155"/>
      <c r="BI1252" s="156"/>
      <c r="BJ1252" s="156"/>
      <c r="BK1252" s="133"/>
      <c r="BM1252" s="134">
        <v>660</v>
      </c>
      <c r="BN1252" s="157">
        <f t="shared" si="281"/>
        <v>4.2176000000000551</v>
      </c>
      <c r="BO1252" s="158">
        <f t="shared" si="282"/>
        <v>0.75440078615629724</v>
      </c>
      <c r="BP1252" s="159">
        <f t="shared" si="283"/>
        <v>7.5500624364066571E-4</v>
      </c>
      <c r="BQ1252" s="160" t="str">
        <f t="shared" si="284"/>
        <v/>
      </c>
      <c r="BR1252" s="160" t="str">
        <f t="shared" si="280"/>
        <v/>
      </c>
    </row>
    <row r="1253" spans="11:70" ht="20.100000000000001" customHeight="1" x14ac:dyDescent="0.25">
      <c r="K1253" s="134">
        <v>684</v>
      </c>
      <c r="L1253" s="130">
        <f t="shared" si="262"/>
        <v>-119.8813488349374</v>
      </c>
      <c r="M1253" s="149">
        <f t="shared" si="263"/>
        <v>1.892213953675553E-3</v>
      </c>
      <c r="N1253" s="149">
        <f t="shared" si="264"/>
        <v>0.10311501347578128</v>
      </c>
      <c r="O1253" s="130">
        <f t="shared" si="265"/>
        <v>1.892213953675553E-3</v>
      </c>
      <c r="P1253" s="130" t="str">
        <f t="shared" si="266"/>
        <v/>
      </c>
      <c r="Q1253" s="130" t="str">
        <f t="shared" si="267"/>
        <v/>
      </c>
      <c r="R1253" s="130">
        <f t="shared" si="268"/>
        <v>5.1257349842891187E-10</v>
      </c>
      <c r="S1253" s="130" t="str">
        <f t="shared" si="269"/>
        <v/>
      </c>
      <c r="T1253" s="130" t="str">
        <f t="shared" si="270"/>
        <v/>
      </c>
      <c r="X1253" s="134"/>
      <c r="Z1253" s="149"/>
      <c r="AA1253" s="149"/>
      <c r="AE1253" s="151"/>
      <c r="AF1253" s="150"/>
      <c r="AK1253" s="134">
        <v>684</v>
      </c>
      <c r="AL1253" s="130">
        <f t="shared" si="271"/>
        <v>-1.2639999999999998</v>
      </c>
      <c r="AM1253" s="149">
        <f t="shared" si="272"/>
        <v>0.17946294386939488</v>
      </c>
      <c r="AN1253" s="149">
        <f t="shared" si="273"/>
        <v>0.10311501347578129</v>
      </c>
      <c r="AO1253" s="130">
        <f t="shared" si="278"/>
        <v>0.17946294386939488</v>
      </c>
      <c r="AP1253" s="130" t="str">
        <f t="shared" si="279"/>
        <v/>
      </c>
      <c r="AQ1253" s="130" t="str">
        <f t="shared" si="274"/>
        <v/>
      </c>
      <c r="AR1253" s="150">
        <f t="shared" si="275"/>
        <v>0</v>
      </c>
      <c r="AS1253" s="150" t="str">
        <f t="shared" si="276"/>
        <v/>
      </c>
      <c r="AT1253" s="150" t="str">
        <f t="shared" si="277"/>
        <v/>
      </c>
      <c r="AU1253" s="150"/>
      <c r="AV1253" s="150"/>
      <c r="AW1253" s="150"/>
      <c r="AX1253" s="150"/>
      <c r="AY1253" s="150"/>
      <c r="AZ1253" s="150"/>
      <c r="BA1253" s="150"/>
      <c r="BB1253" s="131"/>
      <c r="BC1253" s="132"/>
      <c r="BD1253" s="131"/>
      <c r="BE1253" s="153"/>
      <c r="BF1253" s="154"/>
      <c r="BG1253" s="155"/>
      <c r="BH1253" s="155"/>
      <c r="BI1253" s="156"/>
      <c r="BJ1253" s="156"/>
      <c r="BK1253" s="133"/>
      <c r="BM1253" s="134">
        <v>661</v>
      </c>
      <c r="BN1253" s="157">
        <f t="shared" si="281"/>
        <v>4.2240000000000553</v>
      </c>
      <c r="BO1253" s="158">
        <f t="shared" si="282"/>
        <v>0.75364577991265658</v>
      </c>
      <c r="BP1253" s="159">
        <f t="shared" si="283"/>
        <v>7.554502271696073E-4</v>
      </c>
      <c r="BQ1253" s="160" t="str">
        <f t="shared" si="284"/>
        <v/>
      </c>
      <c r="BR1253" s="160" t="str">
        <f t="shared" si="280"/>
        <v/>
      </c>
    </row>
    <row r="1254" spans="11:70" ht="20.100000000000001" customHeight="1" x14ac:dyDescent="0.25">
      <c r="K1254" s="134">
        <v>685</v>
      </c>
      <c r="L1254" s="130">
        <f t="shared" si="262"/>
        <v>-119.50197747786484</v>
      </c>
      <c r="M1254" s="149">
        <f t="shared" si="263"/>
        <v>1.9017899993179412E-3</v>
      </c>
      <c r="N1254" s="149">
        <f t="shared" si="264"/>
        <v>0.10383468112130036</v>
      </c>
      <c r="O1254" s="130">
        <f t="shared" si="265"/>
        <v>1.9017899993179412E-3</v>
      </c>
      <c r="P1254" s="130" t="str">
        <f t="shared" si="266"/>
        <v/>
      </c>
      <c r="Q1254" s="130" t="str">
        <f t="shared" si="267"/>
        <v/>
      </c>
      <c r="R1254" s="130">
        <f t="shared" si="268"/>
        <v>5.2427019233824077E-10</v>
      </c>
      <c r="S1254" s="130" t="str">
        <f t="shared" si="269"/>
        <v/>
      </c>
      <c r="T1254" s="130" t="str">
        <f t="shared" si="270"/>
        <v/>
      </c>
      <c r="X1254" s="134"/>
      <c r="Z1254" s="149"/>
      <c r="AA1254" s="149"/>
      <c r="AE1254" s="151"/>
      <c r="AF1254" s="150"/>
      <c r="AK1254" s="134">
        <v>685</v>
      </c>
      <c r="AL1254" s="130">
        <f t="shared" si="271"/>
        <v>-1.2599999999999998</v>
      </c>
      <c r="AM1254" s="149">
        <f t="shared" si="272"/>
        <v>0.18037116322708038</v>
      </c>
      <c r="AN1254" s="149">
        <f t="shared" si="273"/>
        <v>0.10383468112130038</v>
      </c>
      <c r="AO1254" s="130">
        <f t="shared" si="278"/>
        <v>0.18037116322708038</v>
      </c>
      <c r="AP1254" s="130" t="str">
        <f t="shared" si="279"/>
        <v/>
      </c>
      <c r="AQ1254" s="130" t="str">
        <f t="shared" si="274"/>
        <v/>
      </c>
      <c r="AR1254" s="150">
        <f t="shared" si="275"/>
        <v>0</v>
      </c>
      <c r="AS1254" s="150" t="str">
        <f t="shared" si="276"/>
        <v/>
      </c>
      <c r="AT1254" s="150" t="str">
        <f t="shared" si="277"/>
        <v/>
      </c>
      <c r="AU1254" s="150"/>
      <c r="AV1254" s="150"/>
      <c r="AW1254" s="150"/>
      <c r="AX1254" s="150"/>
      <c r="AY1254" s="150"/>
      <c r="AZ1254" s="150"/>
      <c r="BA1254" s="150"/>
      <c r="BB1254" s="131"/>
      <c r="BC1254" s="132"/>
      <c r="BD1254" s="131"/>
      <c r="BE1254" s="153"/>
      <c r="BF1254" s="154"/>
      <c r="BG1254" s="155"/>
      <c r="BH1254" s="155"/>
      <c r="BI1254" s="156"/>
      <c r="BJ1254" s="156"/>
      <c r="BK1254" s="133"/>
      <c r="BM1254" s="134">
        <v>662</v>
      </c>
      <c r="BN1254" s="157">
        <f t="shared" si="281"/>
        <v>4.2304000000000554</v>
      </c>
      <c r="BO1254" s="158">
        <f t="shared" si="282"/>
        <v>0.75289032968548697</v>
      </c>
      <c r="BP1254" s="159">
        <f t="shared" si="283"/>
        <v>7.558901401205631E-4</v>
      </c>
      <c r="BQ1254" s="160" t="str">
        <f t="shared" si="284"/>
        <v/>
      </c>
      <c r="BR1254" s="160" t="str">
        <f t="shared" si="280"/>
        <v/>
      </c>
    </row>
    <row r="1255" spans="11:70" ht="20.100000000000001" customHeight="1" x14ac:dyDescent="0.25">
      <c r="K1255" s="134">
        <v>686</v>
      </c>
      <c r="L1255" s="130">
        <f t="shared" si="262"/>
        <v>-119.12260612079223</v>
      </c>
      <c r="M1255" s="149">
        <f t="shared" si="263"/>
        <v>1.9113839246666946E-3</v>
      </c>
      <c r="N1255" s="149">
        <f t="shared" si="264"/>
        <v>0.10455798504262229</v>
      </c>
      <c r="O1255" s="130">
        <f t="shared" si="265"/>
        <v>1.9113839246666946E-3</v>
      </c>
      <c r="P1255" s="130" t="str">
        <f t="shared" si="266"/>
        <v/>
      </c>
      <c r="Q1255" s="130" t="str">
        <f t="shared" si="267"/>
        <v/>
      </c>
      <c r="R1255" s="130">
        <f t="shared" si="268"/>
        <v>5.362252198060637E-10</v>
      </c>
      <c r="S1255" s="130" t="str">
        <f t="shared" si="269"/>
        <v/>
      </c>
      <c r="T1255" s="130" t="str">
        <f t="shared" si="270"/>
        <v/>
      </c>
      <c r="X1255" s="134"/>
      <c r="Z1255" s="149"/>
      <c r="AA1255" s="149"/>
      <c r="AE1255" s="151"/>
      <c r="AF1255" s="150"/>
      <c r="AK1255" s="134">
        <v>686</v>
      </c>
      <c r="AL1255" s="130">
        <f t="shared" si="271"/>
        <v>-1.2559999999999998</v>
      </c>
      <c r="AM1255" s="149">
        <f t="shared" si="272"/>
        <v>0.18128107834688276</v>
      </c>
      <c r="AN1255" s="149">
        <f t="shared" si="273"/>
        <v>0.10455798504262231</v>
      </c>
      <c r="AO1255" s="130">
        <f t="shared" si="278"/>
        <v>0.18128107834688276</v>
      </c>
      <c r="AP1255" s="130" t="str">
        <f t="shared" si="279"/>
        <v/>
      </c>
      <c r="AQ1255" s="130" t="str">
        <f t="shared" si="274"/>
        <v/>
      </c>
      <c r="AR1255" s="150">
        <f t="shared" si="275"/>
        <v>0</v>
      </c>
      <c r="AS1255" s="150" t="str">
        <f t="shared" si="276"/>
        <v/>
      </c>
      <c r="AT1255" s="150" t="str">
        <f t="shared" si="277"/>
        <v/>
      </c>
      <c r="AU1255" s="150"/>
      <c r="AV1255" s="150"/>
      <c r="AW1255" s="150"/>
      <c r="AX1255" s="150"/>
      <c r="AY1255" s="150"/>
      <c r="AZ1255" s="150"/>
      <c r="BA1255" s="150"/>
      <c r="BB1255" s="131"/>
      <c r="BC1255" s="132"/>
      <c r="BD1255" s="131"/>
      <c r="BE1255" s="153"/>
      <c r="BF1255" s="154"/>
      <c r="BG1255" s="155"/>
      <c r="BH1255" s="155"/>
      <c r="BI1255" s="156"/>
      <c r="BJ1255" s="156"/>
      <c r="BK1255" s="133"/>
      <c r="BM1255" s="134">
        <v>663</v>
      </c>
      <c r="BN1255" s="157">
        <f t="shared" si="281"/>
        <v>4.2368000000000556</v>
      </c>
      <c r="BO1255" s="158">
        <f t="shared" si="282"/>
        <v>0.75213443954536641</v>
      </c>
      <c r="BP1255" s="159">
        <f t="shared" si="283"/>
        <v>7.5632598817343411E-4</v>
      </c>
      <c r="BQ1255" s="160" t="str">
        <f t="shared" si="284"/>
        <v/>
      </c>
      <c r="BR1255" s="160" t="str">
        <f t="shared" si="280"/>
        <v/>
      </c>
    </row>
    <row r="1256" spans="11:70" ht="20.100000000000001" customHeight="1" x14ac:dyDescent="0.25">
      <c r="K1256" s="134">
        <v>687</v>
      </c>
      <c r="L1256" s="130">
        <f t="shared" si="262"/>
        <v>-118.74323476371967</v>
      </c>
      <c r="M1256" s="149">
        <f t="shared" si="263"/>
        <v>1.9209955121417177E-3</v>
      </c>
      <c r="N1256" s="149">
        <f t="shared" si="264"/>
        <v>0.10528493198158523</v>
      </c>
      <c r="O1256" s="130">
        <f t="shared" si="265"/>
        <v>1.9209955121417177E-3</v>
      </c>
      <c r="P1256" s="130" t="str">
        <f t="shared" si="266"/>
        <v/>
      </c>
      <c r="Q1256" s="130" t="str">
        <f t="shared" si="267"/>
        <v/>
      </c>
      <c r="R1256" s="130">
        <f t="shared" si="268"/>
        <v>5.4844408473937423E-10</v>
      </c>
      <c r="S1256" s="130" t="str">
        <f t="shared" si="269"/>
        <v/>
      </c>
      <c r="T1256" s="130" t="str">
        <f t="shared" si="270"/>
        <v/>
      </c>
      <c r="X1256" s="134"/>
      <c r="Z1256" s="149"/>
      <c r="AA1256" s="149"/>
      <c r="AE1256" s="151"/>
      <c r="AF1256" s="150"/>
      <c r="AK1256" s="134">
        <v>687</v>
      </c>
      <c r="AL1256" s="130">
        <f t="shared" si="271"/>
        <v>-1.2519999999999998</v>
      </c>
      <c r="AM1256" s="149">
        <f t="shared" si="272"/>
        <v>0.18219266859288816</v>
      </c>
      <c r="AN1256" s="149">
        <f t="shared" si="273"/>
        <v>0.1052849319815853</v>
      </c>
      <c r="AO1256" s="130">
        <f t="shared" si="278"/>
        <v>0.18219266859288816</v>
      </c>
      <c r="AP1256" s="130" t="str">
        <f t="shared" si="279"/>
        <v/>
      </c>
      <c r="AQ1256" s="130" t="str">
        <f t="shared" si="274"/>
        <v/>
      </c>
      <c r="AR1256" s="150">
        <f t="shared" si="275"/>
        <v>0</v>
      </c>
      <c r="AS1256" s="150" t="str">
        <f t="shared" si="276"/>
        <v/>
      </c>
      <c r="AT1256" s="150" t="str">
        <f t="shared" si="277"/>
        <v/>
      </c>
      <c r="AU1256" s="150"/>
      <c r="AV1256" s="150"/>
      <c r="AW1256" s="150"/>
      <c r="AX1256" s="150"/>
      <c r="AY1256" s="150"/>
      <c r="AZ1256" s="150"/>
      <c r="BA1256" s="150"/>
      <c r="BB1256" s="131"/>
      <c r="BC1256" s="132"/>
      <c r="BD1256" s="131"/>
      <c r="BE1256" s="153"/>
      <c r="BF1256" s="154"/>
      <c r="BG1256" s="155"/>
      <c r="BH1256" s="155"/>
      <c r="BI1256" s="156"/>
      <c r="BJ1256" s="156"/>
      <c r="BK1256" s="133"/>
      <c r="BM1256" s="134">
        <v>664</v>
      </c>
      <c r="BN1256" s="157">
        <f t="shared" si="281"/>
        <v>4.2432000000000558</v>
      </c>
      <c r="BO1256" s="158">
        <f t="shared" si="282"/>
        <v>0.75137811355719297</v>
      </c>
      <c r="BP1256" s="159">
        <f t="shared" si="283"/>
        <v>7.5675777704531377E-4</v>
      </c>
      <c r="BQ1256" s="160" t="str">
        <f t="shared" si="284"/>
        <v/>
      </c>
      <c r="BR1256" s="160" t="str">
        <f t="shared" si="280"/>
        <v/>
      </c>
    </row>
    <row r="1257" spans="11:70" ht="20.100000000000001" customHeight="1" x14ac:dyDescent="0.25">
      <c r="K1257" s="134">
        <v>688</v>
      </c>
      <c r="L1257" s="130">
        <f t="shared" si="262"/>
        <v>-118.36386340664706</v>
      </c>
      <c r="M1257" s="149">
        <f t="shared" si="263"/>
        <v>1.9306245422171444E-3</v>
      </c>
      <c r="N1257" s="149">
        <f t="shared" si="264"/>
        <v>0.10601552859711459</v>
      </c>
      <c r="O1257" s="130">
        <f t="shared" si="265"/>
        <v>1.9306245422171444E-3</v>
      </c>
      <c r="P1257" s="130" t="str">
        <f t="shared" si="266"/>
        <v/>
      </c>
      <c r="Q1257" s="130" t="str">
        <f t="shared" si="267"/>
        <v/>
      </c>
      <c r="R1257" s="130">
        <f t="shared" si="268"/>
        <v>5.6093240369834291E-10</v>
      </c>
      <c r="S1257" s="130" t="str">
        <f t="shared" si="269"/>
        <v/>
      </c>
      <c r="T1257" s="130" t="str">
        <f t="shared" si="270"/>
        <v/>
      </c>
      <c r="X1257" s="134"/>
      <c r="Z1257" s="149"/>
      <c r="AA1257" s="149"/>
      <c r="AE1257" s="151"/>
      <c r="AF1257" s="150"/>
      <c r="AK1257" s="134">
        <v>688</v>
      </c>
      <c r="AL1257" s="130">
        <f t="shared" si="271"/>
        <v>-1.2479999999999998</v>
      </c>
      <c r="AM1257" s="149">
        <f t="shared" si="272"/>
        <v>0.18310591314463998</v>
      </c>
      <c r="AN1257" s="149">
        <f t="shared" si="273"/>
        <v>0.10601552859711465</v>
      </c>
      <c r="AO1257" s="130">
        <f t="shared" si="278"/>
        <v>0.18310591314463998</v>
      </c>
      <c r="AP1257" s="130" t="str">
        <f t="shared" si="279"/>
        <v/>
      </c>
      <c r="AQ1257" s="130" t="str">
        <f t="shared" si="274"/>
        <v/>
      </c>
      <c r="AR1257" s="150">
        <f t="shared" si="275"/>
        <v>0</v>
      </c>
      <c r="AS1257" s="150" t="str">
        <f t="shared" si="276"/>
        <v/>
      </c>
      <c r="AT1257" s="150" t="str">
        <f t="shared" si="277"/>
        <v/>
      </c>
      <c r="AU1257" s="150"/>
      <c r="AV1257" s="150"/>
      <c r="AW1257" s="150"/>
      <c r="AX1257" s="150"/>
      <c r="AY1257" s="150"/>
      <c r="AZ1257" s="150"/>
      <c r="BA1257" s="150"/>
      <c r="BB1257" s="131"/>
      <c r="BC1257" s="132"/>
      <c r="BD1257" s="131"/>
      <c r="BE1257" s="153"/>
      <c r="BF1257" s="154"/>
      <c r="BG1257" s="155"/>
      <c r="BH1257" s="155"/>
      <c r="BI1257" s="156"/>
      <c r="BJ1257" s="156"/>
      <c r="BK1257" s="133"/>
      <c r="BM1257" s="134">
        <v>665</v>
      </c>
      <c r="BN1257" s="157">
        <f t="shared" si="281"/>
        <v>4.249600000000056</v>
      </c>
      <c r="BO1257" s="158">
        <f t="shared" si="282"/>
        <v>0.75062135578014766</v>
      </c>
      <c r="BP1257" s="159">
        <f t="shared" si="283"/>
        <v>7.5718551248915578E-4</v>
      </c>
      <c r="BQ1257" s="160" t="str">
        <f t="shared" si="284"/>
        <v/>
      </c>
      <c r="BR1257" s="160" t="str">
        <f t="shared" si="280"/>
        <v/>
      </c>
    </row>
    <row r="1258" spans="11:70" ht="20.100000000000001" customHeight="1" x14ac:dyDescent="0.25">
      <c r="K1258" s="134">
        <v>689</v>
      </c>
      <c r="L1258" s="130">
        <f t="shared" si="262"/>
        <v>-117.9844920495745</v>
      </c>
      <c r="M1258" s="149">
        <f t="shared" si="263"/>
        <v>1.9402707934256277E-3</v>
      </c>
      <c r="N1258" s="149">
        <f t="shared" si="264"/>
        <v>0.10674978146448534</v>
      </c>
      <c r="O1258" s="130">
        <f t="shared" si="265"/>
        <v>1.9402707934256277E-3</v>
      </c>
      <c r="P1258" s="130" t="str">
        <f t="shared" si="266"/>
        <v/>
      </c>
      <c r="Q1258" s="130" t="str">
        <f t="shared" si="267"/>
        <v/>
      </c>
      <c r="R1258" s="130">
        <f t="shared" si="268"/>
        <v>5.7369590809974215E-10</v>
      </c>
      <c r="S1258" s="130" t="str">
        <f t="shared" si="269"/>
        <v/>
      </c>
      <c r="T1258" s="130" t="str">
        <f t="shared" si="270"/>
        <v/>
      </c>
      <c r="X1258" s="134"/>
      <c r="Z1258" s="149"/>
      <c r="AA1258" s="149"/>
      <c r="AE1258" s="151"/>
      <c r="AF1258" s="150"/>
      <c r="AK1258" s="134">
        <v>689</v>
      </c>
      <c r="AL1258" s="130">
        <f t="shared" si="271"/>
        <v>-1.2439999999999998</v>
      </c>
      <c r="AM1258" s="149">
        <f t="shared" si="272"/>
        <v>0.1840207909975464</v>
      </c>
      <c r="AN1258" s="149">
        <f t="shared" si="273"/>
        <v>0.10674978146448547</v>
      </c>
      <c r="AO1258" s="130">
        <f t="shared" si="278"/>
        <v>0.1840207909975464</v>
      </c>
      <c r="AP1258" s="130" t="str">
        <f t="shared" si="279"/>
        <v/>
      </c>
      <c r="AQ1258" s="130" t="str">
        <f t="shared" si="274"/>
        <v/>
      </c>
      <c r="AR1258" s="150">
        <f t="shared" si="275"/>
        <v>0</v>
      </c>
      <c r="AS1258" s="150" t="str">
        <f t="shared" si="276"/>
        <v/>
      </c>
      <c r="AT1258" s="150" t="str">
        <f t="shared" si="277"/>
        <v/>
      </c>
      <c r="AU1258" s="150"/>
      <c r="AV1258" s="150"/>
      <c r="AW1258" s="150"/>
      <c r="AX1258" s="150"/>
      <c r="AY1258" s="150"/>
      <c r="AZ1258" s="150"/>
      <c r="BA1258" s="150"/>
      <c r="BB1258" s="131"/>
      <c r="BC1258" s="132"/>
      <c r="BD1258" s="131"/>
      <c r="BE1258" s="153"/>
      <c r="BF1258" s="154"/>
      <c r="BG1258" s="155"/>
      <c r="BH1258" s="155"/>
      <c r="BI1258" s="156"/>
      <c r="BJ1258" s="156"/>
      <c r="BK1258" s="133"/>
      <c r="BM1258" s="134">
        <v>666</v>
      </c>
      <c r="BN1258" s="157">
        <f t="shared" si="281"/>
        <v>4.2560000000000562</v>
      </c>
      <c r="BO1258" s="158">
        <f t="shared" si="282"/>
        <v>0.7498641702676585</v>
      </c>
      <c r="BP1258" s="159">
        <f t="shared" si="283"/>
        <v>7.5760920029388501E-4</v>
      </c>
      <c r="BQ1258" s="160" t="str">
        <f t="shared" si="284"/>
        <v/>
      </c>
      <c r="BR1258" s="160" t="str">
        <f t="shared" si="280"/>
        <v/>
      </c>
    </row>
    <row r="1259" spans="11:70" ht="20.100000000000001" customHeight="1" x14ac:dyDescent="0.25">
      <c r="K1259" s="134">
        <v>690</v>
      </c>
      <c r="L1259" s="130">
        <f t="shared" si="262"/>
        <v>-117.60512069250188</v>
      </c>
      <c r="M1259" s="149">
        <f t="shared" si="263"/>
        <v>1.9499340423628287E-3</v>
      </c>
      <c r="N1259" s="149">
        <f t="shared" si="264"/>
        <v>0.1074876970745869</v>
      </c>
      <c r="O1259" s="130">
        <f t="shared" si="265"/>
        <v>1.9499340423628287E-3</v>
      </c>
      <c r="P1259" s="130" t="str">
        <f t="shared" si="266"/>
        <v/>
      </c>
      <c r="Q1259" s="130" t="str">
        <f t="shared" si="267"/>
        <v/>
      </c>
      <c r="R1259" s="130">
        <f t="shared" si="268"/>
        <v>5.8674044646134349E-10</v>
      </c>
      <c r="S1259" s="130" t="str">
        <f t="shared" si="269"/>
        <v/>
      </c>
      <c r="T1259" s="130" t="str">
        <f t="shared" si="270"/>
        <v/>
      </c>
      <c r="X1259" s="134"/>
      <c r="Z1259" s="149"/>
      <c r="AA1259" s="149"/>
      <c r="AE1259" s="151"/>
      <c r="AF1259" s="150"/>
      <c r="AK1259" s="134">
        <v>690</v>
      </c>
      <c r="AL1259" s="130">
        <f t="shared" si="271"/>
        <v>-1.2399999999999998</v>
      </c>
      <c r="AM1259" s="149">
        <f t="shared" si="272"/>
        <v>0.18493728096330536</v>
      </c>
      <c r="AN1259" s="149">
        <f t="shared" si="273"/>
        <v>0.10748769707458694</v>
      </c>
      <c r="AO1259" s="130">
        <f t="shared" si="278"/>
        <v>0.18493728096330536</v>
      </c>
      <c r="AP1259" s="130" t="str">
        <f t="shared" si="279"/>
        <v/>
      </c>
      <c r="AQ1259" s="130" t="str">
        <f t="shared" si="274"/>
        <v/>
      </c>
      <c r="AR1259" s="150">
        <f t="shared" si="275"/>
        <v>0</v>
      </c>
      <c r="AS1259" s="150" t="str">
        <f t="shared" si="276"/>
        <v/>
      </c>
      <c r="AT1259" s="150" t="str">
        <f t="shared" si="277"/>
        <v/>
      </c>
      <c r="AU1259" s="150"/>
      <c r="AV1259" s="150"/>
      <c r="AW1259" s="150"/>
      <c r="AX1259" s="150"/>
      <c r="AY1259" s="150"/>
      <c r="AZ1259" s="150"/>
      <c r="BA1259" s="150"/>
      <c r="BB1259" s="131"/>
      <c r="BC1259" s="132"/>
      <c r="BD1259" s="131"/>
      <c r="BE1259" s="153"/>
      <c r="BF1259" s="154"/>
      <c r="BG1259" s="155"/>
      <c r="BH1259" s="155"/>
      <c r="BI1259" s="156"/>
      <c r="BJ1259" s="156"/>
      <c r="BK1259" s="133"/>
      <c r="BM1259" s="134">
        <v>667</v>
      </c>
      <c r="BN1259" s="157">
        <f t="shared" si="281"/>
        <v>4.2624000000000564</v>
      </c>
      <c r="BO1259" s="158">
        <f t="shared" si="282"/>
        <v>0.74910656106736462</v>
      </c>
      <c r="BP1259" s="159">
        <f t="shared" si="283"/>
        <v>7.5802884628362044E-4</v>
      </c>
      <c r="BQ1259" s="160" t="str">
        <f t="shared" si="284"/>
        <v/>
      </c>
      <c r="BR1259" s="160" t="str">
        <f t="shared" si="280"/>
        <v/>
      </c>
    </row>
    <row r="1260" spans="11:70" ht="20.100000000000001" customHeight="1" x14ac:dyDescent="0.25">
      <c r="K1260" s="134">
        <v>691</v>
      </c>
      <c r="L1260" s="130">
        <f t="shared" si="262"/>
        <v>-117.22574933542933</v>
      </c>
      <c r="M1260" s="149">
        <f t="shared" si="263"/>
        <v>1.9596140636920592E-3</v>
      </c>
      <c r="N1260" s="149">
        <f t="shared" si="264"/>
        <v>0.10822928183318827</v>
      </c>
      <c r="O1260" s="130">
        <f t="shared" si="265"/>
        <v>1.9596140636920592E-3</v>
      </c>
      <c r="P1260" s="130" t="str">
        <f t="shared" si="266"/>
        <v/>
      </c>
      <c r="Q1260" s="130" t="str">
        <f t="shared" si="267"/>
        <v/>
      </c>
      <c r="R1260" s="130">
        <f t="shared" si="268"/>
        <v>6.0007198668784087E-10</v>
      </c>
      <c r="S1260" s="130" t="str">
        <f t="shared" si="269"/>
        <v/>
      </c>
      <c r="T1260" s="130" t="str">
        <f t="shared" si="270"/>
        <v/>
      </c>
      <c r="X1260" s="134"/>
      <c r="Z1260" s="149"/>
      <c r="AA1260" s="149"/>
      <c r="AE1260" s="151"/>
      <c r="AF1260" s="150"/>
      <c r="AK1260" s="134">
        <v>691</v>
      </c>
      <c r="AL1260" s="130">
        <f t="shared" si="271"/>
        <v>-1.2359999999999998</v>
      </c>
      <c r="AM1260" s="149">
        <f t="shared" si="272"/>
        <v>0.18585536167034583</v>
      </c>
      <c r="AN1260" s="149">
        <f t="shared" si="273"/>
        <v>0.1082292818331884</v>
      </c>
      <c r="AO1260" s="130">
        <f t="shared" si="278"/>
        <v>0.18585536167034583</v>
      </c>
      <c r="AP1260" s="130" t="str">
        <f t="shared" si="279"/>
        <v/>
      </c>
      <c r="AQ1260" s="130" t="str">
        <f t="shared" si="274"/>
        <v/>
      </c>
      <c r="AR1260" s="150">
        <f t="shared" si="275"/>
        <v>0</v>
      </c>
      <c r="AS1260" s="150" t="str">
        <f t="shared" si="276"/>
        <v/>
      </c>
      <c r="AT1260" s="150" t="str">
        <f t="shared" si="277"/>
        <v/>
      </c>
      <c r="AU1260" s="150"/>
      <c r="AV1260" s="150"/>
      <c r="AW1260" s="150"/>
      <c r="AX1260" s="150"/>
      <c r="AY1260" s="150"/>
      <c r="AZ1260" s="150"/>
      <c r="BA1260" s="150"/>
      <c r="BB1260" s="131"/>
      <c r="BC1260" s="132"/>
      <c r="BD1260" s="131"/>
      <c r="BE1260" s="153"/>
      <c r="BF1260" s="154"/>
      <c r="BG1260" s="155"/>
      <c r="BH1260" s="155"/>
      <c r="BI1260" s="156"/>
      <c r="BJ1260" s="156"/>
      <c r="BK1260" s="133"/>
      <c r="BM1260" s="134">
        <v>668</v>
      </c>
      <c r="BN1260" s="157">
        <f t="shared" si="281"/>
        <v>4.2688000000000565</v>
      </c>
      <c r="BO1260" s="158">
        <f t="shared" si="282"/>
        <v>0.748348532221081</v>
      </c>
      <c r="BP1260" s="159">
        <f t="shared" si="283"/>
        <v>7.5844445631811919E-4</v>
      </c>
      <c r="BQ1260" s="160" t="str">
        <f t="shared" si="284"/>
        <v/>
      </c>
      <c r="BR1260" s="160" t="str">
        <f t="shared" si="280"/>
        <v/>
      </c>
    </row>
    <row r="1261" spans="11:70" ht="20.100000000000001" customHeight="1" x14ac:dyDescent="0.25">
      <c r="K1261" s="134">
        <v>692</v>
      </c>
      <c r="L1261" s="130">
        <f t="shared" si="262"/>
        <v>-116.84637797835671</v>
      </c>
      <c r="M1261" s="149">
        <f t="shared" si="263"/>
        <v>1.9693106301491283E-3</v>
      </c>
      <c r="N1261" s="149">
        <f t="shared" si="264"/>
        <v>0.10897454206020696</v>
      </c>
      <c r="O1261" s="130">
        <f t="shared" si="265"/>
        <v>1.9693106301491283E-3</v>
      </c>
      <c r="P1261" s="130" t="str">
        <f t="shared" si="266"/>
        <v/>
      </c>
      <c r="Q1261" s="130" t="str">
        <f t="shared" si="267"/>
        <v/>
      </c>
      <c r="R1261" s="130">
        <f t="shared" si="268"/>
        <v>6.1369661839918796E-10</v>
      </c>
      <c r="S1261" s="130" t="str">
        <f t="shared" si="269"/>
        <v/>
      </c>
      <c r="T1261" s="130" t="str">
        <f t="shared" si="270"/>
        <v/>
      </c>
      <c r="X1261" s="134"/>
      <c r="Z1261" s="149"/>
      <c r="AA1261" s="149"/>
      <c r="AE1261" s="151"/>
      <c r="AF1261" s="150"/>
      <c r="AK1261" s="134">
        <v>692</v>
      </c>
      <c r="AL1261" s="130">
        <f t="shared" si="271"/>
        <v>-1.2319999999999998</v>
      </c>
      <c r="AM1261" s="149">
        <f t="shared" si="272"/>
        <v>0.1867750115642865</v>
      </c>
      <c r="AN1261" s="149">
        <f t="shared" si="273"/>
        <v>0.10897454206020703</v>
      </c>
      <c r="AO1261" s="130">
        <f t="shared" si="278"/>
        <v>0.1867750115642865</v>
      </c>
      <c r="AP1261" s="130" t="str">
        <f t="shared" si="279"/>
        <v/>
      </c>
      <c r="AQ1261" s="130" t="str">
        <f t="shared" si="274"/>
        <v/>
      </c>
      <c r="AR1261" s="150">
        <f t="shared" si="275"/>
        <v>0</v>
      </c>
      <c r="AS1261" s="150" t="str">
        <f t="shared" si="276"/>
        <v/>
      </c>
      <c r="AT1261" s="150" t="str">
        <f t="shared" si="277"/>
        <v/>
      </c>
      <c r="AU1261" s="150"/>
      <c r="AV1261" s="150"/>
      <c r="AW1261" s="150"/>
      <c r="AX1261" s="150"/>
      <c r="AY1261" s="150"/>
      <c r="AZ1261" s="150"/>
      <c r="BA1261" s="150"/>
      <c r="BB1261" s="131"/>
      <c r="BC1261" s="132"/>
      <c r="BD1261" s="131"/>
      <c r="BE1261" s="153"/>
      <c r="BF1261" s="154"/>
      <c r="BG1261" s="155"/>
      <c r="BH1261" s="155"/>
      <c r="BI1261" s="156"/>
      <c r="BJ1261" s="156"/>
      <c r="BK1261" s="133"/>
      <c r="BM1261" s="134">
        <v>669</v>
      </c>
      <c r="BN1261" s="157">
        <f t="shared" si="281"/>
        <v>4.2752000000000567</v>
      </c>
      <c r="BO1261" s="158">
        <f t="shared" si="282"/>
        <v>0.74759008776476288</v>
      </c>
      <c r="BP1261" s="159">
        <f t="shared" si="283"/>
        <v>7.5885603629244347E-4</v>
      </c>
      <c r="BQ1261" s="160" t="str">
        <f t="shared" si="284"/>
        <v/>
      </c>
      <c r="BR1261" s="160" t="str">
        <f t="shared" si="280"/>
        <v/>
      </c>
    </row>
    <row r="1262" spans="11:70" ht="20.100000000000001" customHeight="1" x14ac:dyDescent="0.25">
      <c r="K1262" s="134">
        <v>693</v>
      </c>
      <c r="L1262" s="130">
        <f t="shared" si="262"/>
        <v>-116.46700662128416</v>
      </c>
      <c r="M1262" s="149">
        <f t="shared" si="263"/>
        <v>1.9790235125473426E-3</v>
      </c>
      <c r="N1262" s="149">
        <f t="shared" si="264"/>
        <v>0.10972348398897756</v>
      </c>
      <c r="O1262" s="130">
        <f t="shared" si="265"/>
        <v>1.9790235125473426E-3</v>
      </c>
      <c r="P1262" s="130" t="str">
        <f t="shared" si="266"/>
        <v/>
      </c>
      <c r="Q1262" s="130" t="str">
        <f t="shared" si="267"/>
        <v/>
      </c>
      <c r="R1262" s="130">
        <f t="shared" si="268"/>
        <v>6.2762055530195984E-10</v>
      </c>
      <c r="S1262" s="130" t="str">
        <f t="shared" si="269"/>
        <v/>
      </c>
      <c r="T1262" s="130" t="str">
        <f t="shared" si="270"/>
        <v/>
      </c>
      <c r="X1262" s="134"/>
      <c r="Z1262" s="149"/>
      <c r="AA1262" s="149"/>
      <c r="AE1262" s="151"/>
      <c r="AF1262" s="150"/>
      <c r="AK1262" s="134">
        <v>693</v>
      </c>
      <c r="AL1262" s="130">
        <f t="shared" si="271"/>
        <v>-1.2279999999999998</v>
      </c>
      <c r="AM1262" s="149">
        <f t="shared" si="272"/>
        <v>0.18769620890841079</v>
      </c>
      <c r="AN1262" s="149">
        <f t="shared" si="273"/>
        <v>0.10972348398897766</v>
      </c>
      <c r="AO1262" s="130">
        <f t="shared" si="278"/>
        <v>0.18769620890841079</v>
      </c>
      <c r="AP1262" s="130" t="str">
        <f t="shared" si="279"/>
        <v/>
      </c>
      <c r="AQ1262" s="130" t="str">
        <f t="shared" si="274"/>
        <v/>
      </c>
      <c r="AR1262" s="150">
        <f t="shared" si="275"/>
        <v>0</v>
      </c>
      <c r="AS1262" s="150" t="str">
        <f t="shared" si="276"/>
        <v/>
      </c>
      <c r="AT1262" s="150" t="str">
        <f t="shared" si="277"/>
        <v/>
      </c>
      <c r="AU1262" s="150"/>
      <c r="AV1262" s="150"/>
      <c r="AW1262" s="150"/>
      <c r="AX1262" s="150"/>
      <c r="AY1262" s="150"/>
      <c r="AZ1262" s="150"/>
      <c r="BA1262" s="150"/>
      <c r="BB1262" s="131"/>
      <c r="BC1262" s="132"/>
      <c r="BD1262" s="131"/>
      <c r="BE1262" s="153"/>
      <c r="BF1262" s="154"/>
      <c r="BG1262" s="155"/>
      <c r="BH1262" s="155"/>
      <c r="BI1262" s="156"/>
      <c r="BJ1262" s="156"/>
      <c r="BK1262" s="133"/>
      <c r="BM1262" s="134">
        <v>670</v>
      </c>
      <c r="BN1262" s="157">
        <f t="shared" si="281"/>
        <v>4.2816000000000569</v>
      </c>
      <c r="BO1262" s="158">
        <f t="shared" si="282"/>
        <v>0.74683123172847043</v>
      </c>
      <c r="BP1262" s="159">
        <f t="shared" si="283"/>
        <v>7.5926359213429606E-4</v>
      </c>
      <c r="BQ1262" s="160" t="str">
        <f t="shared" si="284"/>
        <v/>
      </c>
      <c r="BR1262" s="160" t="str">
        <f t="shared" si="280"/>
        <v/>
      </c>
    </row>
    <row r="1263" spans="11:70" ht="20.100000000000001" customHeight="1" x14ac:dyDescent="0.25">
      <c r="K1263" s="134">
        <v>694</v>
      </c>
      <c r="L1263" s="130">
        <f t="shared" si="262"/>
        <v>-116.08763526421154</v>
      </c>
      <c r="M1263" s="149">
        <f t="shared" si="263"/>
        <v>1.9887524797827082E-3</v>
      </c>
      <c r="N1263" s="149">
        <f t="shared" si="264"/>
        <v>0.11047611376552445</v>
      </c>
      <c r="O1263" s="130">
        <f t="shared" si="265"/>
        <v>1.9887524797827082E-3</v>
      </c>
      <c r="P1263" s="130" t="str">
        <f t="shared" si="266"/>
        <v/>
      </c>
      <c r="Q1263" s="130" t="str">
        <f t="shared" si="267"/>
        <v/>
      </c>
      <c r="R1263" s="130">
        <f t="shared" si="268"/>
        <v>6.4185013760457306E-10</v>
      </c>
      <c r="S1263" s="130" t="str">
        <f t="shared" si="269"/>
        <v/>
      </c>
      <c r="T1263" s="130" t="str">
        <f t="shared" si="270"/>
        <v/>
      </c>
      <c r="X1263" s="134"/>
      <c r="Z1263" s="149"/>
      <c r="AA1263" s="149"/>
      <c r="AE1263" s="151"/>
      <c r="AF1263" s="150"/>
      <c r="AK1263" s="134">
        <v>694</v>
      </c>
      <c r="AL1263" s="130">
        <f t="shared" si="271"/>
        <v>-1.2239999999999998</v>
      </c>
      <c r="AM1263" s="149">
        <f t="shared" si="272"/>
        <v>0.18861893178415959</v>
      </c>
      <c r="AN1263" s="149">
        <f t="shared" si="273"/>
        <v>0.11047611376552452</v>
      </c>
      <c r="AO1263" s="130">
        <f t="shared" si="278"/>
        <v>0.18861893178415959</v>
      </c>
      <c r="AP1263" s="130" t="str">
        <f t="shared" si="279"/>
        <v/>
      </c>
      <c r="AQ1263" s="130" t="str">
        <f t="shared" si="274"/>
        <v/>
      </c>
      <c r="AR1263" s="150">
        <f t="shared" si="275"/>
        <v>0</v>
      </c>
      <c r="AS1263" s="150" t="str">
        <f t="shared" si="276"/>
        <v/>
      </c>
      <c r="AT1263" s="150" t="str">
        <f t="shared" si="277"/>
        <v/>
      </c>
      <c r="AU1263" s="150"/>
      <c r="AV1263" s="150"/>
      <c r="AW1263" s="150"/>
      <c r="AX1263" s="150"/>
      <c r="AY1263" s="150"/>
      <c r="AZ1263" s="150"/>
      <c r="BA1263" s="150"/>
      <c r="BB1263" s="131"/>
      <c r="BC1263" s="132"/>
      <c r="BD1263" s="131"/>
      <c r="BE1263" s="153"/>
      <c r="BF1263" s="154"/>
      <c r="BG1263" s="155"/>
      <c r="BH1263" s="155"/>
      <c r="BI1263" s="156"/>
      <c r="BJ1263" s="156"/>
      <c r="BK1263" s="133"/>
      <c r="BM1263" s="134">
        <v>671</v>
      </c>
      <c r="BN1263" s="157">
        <f t="shared" si="281"/>
        <v>4.2880000000000571</v>
      </c>
      <c r="BO1263" s="158">
        <f t="shared" si="282"/>
        <v>0.74607196813633614</v>
      </c>
      <c r="BP1263" s="159">
        <f t="shared" si="283"/>
        <v>7.5966712980846118E-4</v>
      </c>
      <c r="BQ1263" s="160" t="str">
        <f t="shared" si="284"/>
        <v/>
      </c>
      <c r="BR1263" s="160" t="str">
        <f t="shared" si="280"/>
        <v/>
      </c>
    </row>
    <row r="1264" spans="11:70" ht="20.100000000000001" customHeight="1" x14ac:dyDescent="0.25">
      <c r="K1264" s="134">
        <v>695</v>
      </c>
      <c r="L1264" s="130">
        <f t="shared" si="262"/>
        <v>-115.70826390713898</v>
      </c>
      <c r="M1264" s="149">
        <f t="shared" si="263"/>
        <v>1.9984972988392907E-3</v>
      </c>
      <c r="N1264" s="149">
        <f t="shared" si="264"/>
        <v>0.11123243744783448</v>
      </c>
      <c r="O1264" s="130">
        <f t="shared" si="265"/>
        <v>1.9984972988392907E-3</v>
      </c>
      <c r="P1264" s="130" t="str">
        <f t="shared" si="266"/>
        <v/>
      </c>
      <c r="Q1264" s="130" t="str">
        <f t="shared" si="267"/>
        <v/>
      </c>
      <c r="R1264" s="130">
        <f t="shared" si="268"/>
        <v>6.5639183447704013E-10</v>
      </c>
      <c r="S1264" s="130" t="str">
        <f t="shared" si="269"/>
        <v/>
      </c>
      <c r="T1264" s="130" t="str">
        <f t="shared" si="270"/>
        <v/>
      </c>
      <c r="X1264" s="134"/>
      <c r="Z1264" s="149"/>
      <c r="AA1264" s="149"/>
      <c r="AE1264" s="151"/>
      <c r="AF1264" s="150"/>
      <c r="AK1264" s="134">
        <v>695</v>
      </c>
      <c r="AL1264" s="130">
        <f t="shared" si="271"/>
        <v>-1.2199999999999998</v>
      </c>
      <c r="AM1264" s="149">
        <f t="shared" si="272"/>
        <v>0.1895431580916403</v>
      </c>
      <c r="AN1264" s="149">
        <f t="shared" si="273"/>
        <v>0.11123243744783465</v>
      </c>
      <c r="AO1264" s="130">
        <f t="shared" si="278"/>
        <v>0.1895431580916403</v>
      </c>
      <c r="AP1264" s="130" t="str">
        <f t="shared" si="279"/>
        <v/>
      </c>
      <c r="AQ1264" s="130" t="str">
        <f t="shared" si="274"/>
        <v/>
      </c>
      <c r="AR1264" s="150">
        <f t="shared" si="275"/>
        <v>0</v>
      </c>
      <c r="AS1264" s="150" t="str">
        <f t="shared" si="276"/>
        <v/>
      </c>
      <c r="AT1264" s="150" t="str">
        <f t="shared" si="277"/>
        <v/>
      </c>
      <c r="AU1264" s="150"/>
      <c r="AV1264" s="150"/>
      <c r="AW1264" s="150"/>
      <c r="AX1264" s="150"/>
      <c r="AY1264" s="150"/>
      <c r="AZ1264" s="150"/>
      <c r="BA1264" s="150"/>
      <c r="BB1264" s="131"/>
      <c r="BC1264" s="132"/>
      <c r="BD1264" s="131"/>
      <c r="BE1264" s="153"/>
      <c r="BF1264" s="154"/>
      <c r="BG1264" s="155"/>
      <c r="BH1264" s="155"/>
      <c r="BI1264" s="156"/>
      <c r="BJ1264" s="156"/>
      <c r="BK1264" s="133"/>
      <c r="BM1264" s="134">
        <v>672</v>
      </c>
      <c r="BN1264" s="157">
        <f t="shared" si="281"/>
        <v>4.2944000000000573</v>
      </c>
      <c r="BO1264" s="158">
        <f t="shared" si="282"/>
        <v>0.74531230100652768</v>
      </c>
      <c r="BP1264" s="159">
        <f t="shared" si="283"/>
        <v>7.600666553118085E-4</v>
      </c>
      <c r="BQ1264" s="160" t="str">
        <f t="shared" si="284"/>
        <v/>
      </c>
      <c r="BR1264" s="160" t="str">
        <f t="shared" si="280"/>
        <v/>
      </c>
    </row>
    <row r="1265" spans="11:70" ht="20.100000000000001" customHeight="1" x14ac:dyDescent="0.25">
      <c r="K1265" s="134">
        <v>696</v>
      </c>
      <c r="L1265" s="130">
        <f t="shared" si="262"/>
        <v>-115.32889255006637</v>
      </c>
      <c r="M1265" s="149">
        <f t="shared" si="263"/>
        <v>2.0082577347947769E-3</v>
      </c>
      <c r="N1265" s="149">
        <f t="shared" si="264"/>
        <v>0.11199246100513362</v>
      </c>
      <c r="O1265" s="130">
        <f t="shared" si="265"/>
        <v>2.0082577347947769E-3</v>
      </c>
      <c r="P1265" s="130" t="str">
        <f t="shared" si="266"/>
        <v/>
      </c>
      <c r="Q1265" s="130" t="str">
        <f t="shared" si="267"/>
        <v/>
      </c>
      <c r="R1265" s="130">
        <f t="shared" si="268"/>
        <v>6.7125224655613994E-10</v>
      </c>
      <c r="S1265" s="130" t="str">
        <f t="shared" si="269"/>
        <v/>
      </c>
      <c r="T1265" s="130" t="str">
        <f t="shared" si="270"/>
        <v/>
      </c>
      <c r="X1265" s="134"/>
      <c r="Z1265" s="149"/>
      <c r="AA1265" s="149"/>
      <c r="AE1265" s="151"/>
      <c r="AF1265" s="150"/>
      <c r="AK1265" s="134">
        <v>696</v>
      </c>
      <c r="AL1265" s="130">
        <f t="shared" si="271"/>
        <v>-1.2159999999999997</v>
      </c>
      <c r="AM1265" s="149">
        <f t="shared" si="272"/>
        <v>0.19046886555015347</v>
      </c>
      <c r="AN1265" s="149">
        <f t="shared" si="273"/>
        <v>0.1119924610051337</v>
      </c>
      <c r="AO1265" s="130">
        <f t="shared" si="278"/>
        <v>0.19046886555015347</v>
      </c>
      <c r="AP1265" s="130" t="str">
        <f t="shared" si="279"/>
        <v/>
      </c>
      <c r="AQ1265" s="130" t="str">
        <f t="shared" si="274"/>
        <v/>
      </c>
      <c r="AR1265" s="150">
        <f t="shared" si="275"/>
        <v>0</v>
      </c>
      <c r="AS1265" s="150" t="str">
        <f t="shared" si="276"/>
        <v/>
      </c>
      <c r="AT1265" s="150" t="str">
        <f t="shared" si="277"/>
        <v/>
      </c>
      <c r="AU1265" s="150"/>
      <c r="AV1265" s="150"/>
      <c r="AW1265" s="150"/>
      <c r="AX1265" s="150"/>
      <c r="AY1265" s="150"/>
      <c r="AZ1265" s="150"/>
      <c r="BA1265" s="150"/>
      <c r="BB1265" s="131"/>
      <c r="BC1265" s="132"/>
      <c r="BD1265" s="131"/>
      <c r="BE1265" s="153"/>
      <c r="BF1265" s="154"/>
      <c r="BG1265" s="155"/>
      <c r="BH1265" s="155"/>
      <c r="BI1265" s="156"/>
      <c r="BJ1265" s="156"/>
      <c r="BK1265" s="133"/>
      <c r="BM1265" s="134">
        <v>673</v>
      </c>
      <c r="BN1265" s="157">
        <f t="shared" si="281"/>
        <v>4.3008000000000575</v>
      </c>
      <c r="BO1265" s="158">
        <f t="shared" si="282"/>
        <v>0.74455223435121587</v>
      </c>
      <c r="BP1265" s="159">
        <f t="shared" si="283"/>
        <v>7.6046217467529154E-4</v>
      </c>
      <c r="BQ1265" s="160" t="str">
        <f t="shared" si="284"/>
        <v/>
      </c>
      <c r="BR1265" s="160" t="str">
        <f t="shared" si="280"/>
        <v/>
      </c>
    </row>
    <row r="1266" spans="11:70" ht="20.100000000000001" customHeight="1" x14ac:dyDescent="0.25">
      <c r="K1266" s="134">
        <v>697</v>
      </c>
      <c r="L1266" s="130">
        <f t="shared" si="262"/>
        <v>-114.94952119299381</v>
      </c>
      <c r="M1266" s="149">
        <f t="shared" si="263"/>
        <v>2.0180335508261935E-3</v>
      </c>
      <c r="N1266" s="149">
        <f t="shared" si="264"/>
        <v>0.11275619031716383</v>
      </c>
      <c r="O1266" s="130">
        <f t="shared" si="265"/>
        <v>2.0180335508261935E-3</v>
      </c>
      <c r="P1266" s="130" t="str">
        <f t="shared" si="266"/>
        <v/>
      </c>
      <c r="Q1266" s="130" t="str">
        <f t="shared" si="267"/>
        <v/>
      </c>
      <c r="R1266" s="130">
        <f t="shared" si="268"/>
        <v>6.8643810849667701E-10</v>
      </c>
      <c r="S1266" s="130" t="str">
        <f t="shared" si="269"/>
        <v/>
      </c>
      <c r="T1266" s="130" t="str">
        <f t="shared" si="270"/>
        <v/>
      </c>
      <c r="X1266" s="134"/>
      <c r="Z1266" s="149"/>
      <c r="AA1266" s="149"/>
      <c r="AE1266" s="151"/>
      <c r="AF1266" s="150"/>
      <c r="AK1266" s="134">
        <v>697</v>
      </c>
      <c r="AL1266" s="130">
        <f t="shared" si="271"/>
        <v>-1.2119999999999997</v>
      </c>
      <c r="AM1266" s="149">
        <f t="shared" si="272"/>
        <v>0.19139603169873612</v>
      </c>
      <c r="AN1266" s="149">
        <f t="shared" si="273"/>
        <v>0.11275619031716393</v>
      </c>
      <c r="AO1266" s="130">
        <f t="shared" si="278"/>
        <v>0.19139603169873612</v>
      </c>
      <c r="AP1266" s="130" t="str">
        <f t="shared" si="279"/>
        <v/>
      </c>
      <c r="AQ1266" s="130" t="str">
        <f t="shared" si="274"/>
        <v/>
      </c>
      <c r="AR1266" s="150">
        <f t="shared" si="275"/>
        <v>0</v>
      </c>
      <c r="AS1266" s="150" t="str">
        <f t="shared" si="276"/>
        <v/>
      </c>
      <c r="AT1266" s="150" t="str">
        <f t="shared" si="277"/>
        <v/>
      </c>
      <c r="AU1266" s="150"/>
      <c r="AV1266" s="150"/>
      <c r="AW1266" s="150"/>
      <c r="AX1266" s="150"/>
      <c r="AY1266" s="150"/>
      <c r="AZ1266" s="150"/>
      <c r="BA1266" s="150"/>
      <c r="BB1266" s="131"/>
      <c r="BC1266" s="132"/>
      <c r="BD1266" s="131"/>
      <c r="BE1266" s="153"/>
      <c r="BF1266" s="154"/>
      <c r="BG1266" s="155"/>
      <c r="BH1266" s="155"/>
      <c r="BI1266" s="156"/>
      <c r="BJ1266" s="156"/>
      <c r="BK1266" s="133"/>
      <c r="BM1266" s="134">
        <v>674</v>
      </c>
      <c r="BN1266" s="157">
        <f t="shared" si="281"/>
        <v>4.3072000000000576</v>
      </c>
      <c r="BO1266" s="158">
        <f t="shared" si="282"/>
        <v>0.74379177217654058</v>
      </c>
      <c r="BP1266" s="159">
        <f t="shared" si="283"/>
        <v>7.6085369396383662E-4</v>
      </c>
      <c r="BQ1266" s="160" t="str">
        <f t="shared" si="284"/>
        <v/>
      </c>
      <c r="BR1266" s="160" t="str">
        <f t="shared" si="280"/>
        <v/>
      </c>
    </row>
    <row r="1267" spans="11:70" ht="20.100000000000001" customHeight="1" x14ac:dyDescent="0.25">
      <c r="K1267" s="134">
        <v>698</v>
      </c>
      <c r="L1267" s="130">
        <f t="shared" si="262"/>
        <v>-114.5701498359212</v>
      </c>
      <c r="M1267" s="149">
        <f t="shared" si="263"/>
        <v>2.0278245082158289E-3</v>
      </c>
      <c r="N1267" s="149">
        <f t="shared" si="264"/>
        <v>0.11352363117346399</v>
      </c>
      <c r="O1267" s="130">
        <f t="shared" si="265"/>
        <v>2.0278245082158289E-3</v>
      </c>
      <c r="P1267" s="130" t="str">
        <f t="shared" si="266"/>
        <v/>
      </c>
      <c r="Q1267" s="130" t="str">
        <f t="shared" si="267"/>
        <v/>
      </c>
      <c r="R1267" s="130">
        <f t="shared" si="268"/>
        <v>7.0195629156970502E-10</v>
      </c>
      <c r="S1267" s="130" t="str">
        <f t="shared" si="269"/>
        <v/>
      </c>
      <c r="T1267" s="130" t="str">
        <f t="shared" si="270"/>
        <v/>
      </c>
      <c r="X1267" s="134"/>
      <c r="Z1267" s="149"/>
      <c r="AA1267" s="149"/>
      <c r="AE1267" s="151"/>
      <c r="AF1267" s="150"/>
      <c r="AK1267" s="134">
        <v>698</v>
      </c>
      <c r="AL1267" s="130">
        <f t="shared" si="271"/>
        <v>-1.2079999999999997</v>
      </c>
      <c r="AM1267" s="149">
        <f t="shared" si="272"/>
        <v>0.19232463389672252</v>
      </c>
      <c r="AN1267" s="149">
        <f t="shared" si="273"/>
        <v>0.1135236311734641</v>
      </c>
      <c r="AO1267" s="130">
        <f t="shared" si="278"/>
        <v>0.19232463389672252</v>
      </c>
      <c r="AP1267" s="130" t="str">
        <f t="shared" si="279"/>
        <v/>
      </c>
      <c r="AQ1267" s="130" t="str">
        <f t="shared" si="274"/>
        <v/>
      </c>
      <c r="AR1267" s="150">
        <f t="shared" si="275"/>
        <v>0</v>
      </c>
      <c r="AS1267" s="150" t="str">
        <f t="shared" si="276"/>
        <v/>
      </c>
      <c r="AT1267" s="150" t="str">
        <f t="shared" si="277"/>
        <v/>
      </c>
      <c r="AU1267" s="150"/>
      <c r="AV1267" s="150"/>
      <c r="AW1267" s="150"/>
      <c r="AX1267" s="150"/>
      <c r="AY1267" s="150"/>
      <c r="AZ1267" s="150"/>
      <c r="BA1267" s="150"/>
      <c r="BB1267" s="131"/>
      <c r="BC1267" s="132"/>
      <c r="BD1267" s="131"/>
      <c r="BE1267" s="153"/>
      <c r="BF1267" s="154"/>
      <c r="BG1267" s="155"/>
      <c r="BH1267" s="155"/>
      <c r="BI1267" s="156"/>
      <c r="BJ1267" s="156"/>
      <c r="BK1267" s="133"/>
      <c r="BM1267" s="134">
        <v>675</v>
      </c>
      <c r="BN1267" s="157">
        <f t="shared" si="281"/>
        <v>4.3136000000000578</v>
      </c>
      <c r="BO1267" s="158">
        <f t="shared" si="282"/>
        <v>0.74303091848257674</v>
      </c>
      <c r="BP1267" s="159">
        <f t="shared" si="283"/>
        <v>7.6124121927501065E-4</v>
      </c>
      <c r="BQ1267" s="160" t="str">
        <f t="shared" si="284"/>
        <v/>
      </c>
      <c r="BR1267" s="160" t="str">
        <f t="shared" si="280"/>
        <v/>
      </c>
    </row>
    <row r="1268" spans="11:70" ht="20.100000000000001" customHeight="1" x14ac:dyDescent="0.25">
      <c r="K1268" s="134">
        <v>699</v>
      </c>
      <c r="L1268" s="130">
        <f t="shared" si="262"/>
        <v>-114.19077847884864</v>
      </c>
      <c r="M1268" s="149">
        <f t="shared" si="263"/>
        <v>2.0376303663573155E-3</v>
      </c>
      <c r="N1268" s="149">
        <f t="shared" si="264"/>
        <v>0.11429478927265166</v>
      </c>
      <c r="O1268" s="130">
        <f t="shared" si="265"/>
        <v>2.0376303663573155E-3</v>
      </c>
      <c r="P1268" s="130" t="str">
        <f t="shared" si="266"/>
        <v/>
      </c>
      <c r="Q1268" s="130" t="str">
        <f t="shared" si="267"/>
        <v/>
      </c>
      <c r="R1268" s="130">
        <f t="shared" si="268"/>
        <v>7.1781380630848973E-10</v>
      </c>
      <c r="S1268" s="130" t="str">
        <f t="shared" si="269"/>
        <v/>
      </c>
      <c r="T1268" s="130" t="str">
        <f t="shared" si="270"/>
        <v/>
      </c>
      <c r="X1268" s="134"/>
      <c r="Z1268" s="149"/>
      <c r="AA1268" s="149"/>
      <c r="AE1268" s="151"/>
      <c r="AF1268" s="150"/>
      <c r="AK1268" s="134">
        <v>699</v>
      </c>
      <c r="AL1268" s="130">
        <f t="shared" si="271"/>
        <v>-1.2039999999999997</v>
      </c>
      <c r="AM1268" s="149">
        <f t="shared" si="272"/>
        <v>0.19325464932432182</v>
      </c>
      <c r="AN1268" s="149">
        <f t="shared" si="273"/>
        <v>0.1142947892726518</v>
      </c>
      <c r="AO1268" s="130">
        <f t="shared" si="278"/>
        <v>0.19325464932432182</v>
      </c>
      <c r="AP1268" s="130" t="str">
        <f t="shared" si="279"/>
        <v/>
      </c>
      <c r="AQ1268" s="130" t="str">
        <f t="shared" si="274"/>
        <v/>
      </c>
      <c r="AR1268" s="150">
        <f t="shared" si="275"/>
        <v>0</v>
      </c>
      <c r="AS1268" s="150" t="str">
        <f t="shared" si="276"/>
        <v/>
      </c>
      <c r="AT1268" s="150" t="str">
        <f t="shared" si="277"/>
        <v/>
      </c>
      <c r="AU1268" s="150"/>
      <c r="AV1268" s="150"/>
      <c r="AW1268" s="150"/>
      <c r="AX1268" s="150"/>
      <c r="AY1268" s="150"/>
      <c r="AZ1268" s="150"/>
      <c r="BA1268" s="150"/>
      <c r="BB1268" s="131"/>
      <c r="BC1268" s="132"/>
      <c r="BD1268" s="131"/>
      <c r="BE1268" s="153"/>
      <c r="BF1268" s="154"/>
      <c r="BG1268" s="155"/>
      <c r="BH1268" s="155"/>
      <c r="BI1268" s="156"/>
      <c r="BJ1268" s="156"/>
      <c r="BK1268" s="133"/>
      <c r="BM1268" s="134">
        <v>676</v>
      </c>
      <c r="BN1268" s="157">
        <f t="shared" si="281"/>
        <v>4.320000000000058</v>
      </c>
      <c r="BO1268" s="158">
        <f t="shared" si="282"/>
        <v>0.74226967726330173</v>
      </c>
      <c r="BP1268" s="159">
        <f t="shared" si="283"/>
        <v>7.6162475673946517E-4</v>
      </c>
      <c r="BQ1268" s="160" t="str">
        <f t="shared" si="284"/>
        <v/>
      </c>
      <c r="BR1268" s="160" t="str">
        <f t="shared" si="280"/>
        <v/>
      </c>
    </row>
    <row r="1269" spans="11:70" ht="20.100000000000001" customHeight="1" x14ac:dyDescent="0.25">
      <c r="K1269" s="134">
        <v>700</v>
      </c>
      <c r="L1269" s="130">
        <f t="shared" si="262"/>
        <v>-113.81140712177603</v>
      </c>
      <c r="M1269" s="149">
        <f t="shared" si="263"/>
        <v>2.0474508827619106E-3</v>
      </c>
      <c r="N1269" s="149">
        <f t="shared" si="264"/>
        <v>0.11506967022170821</v>
      </c>
      <c r="O1269" s="130">
        <f t="shared" si="265"/>
        <v>2.0474508827619106E-3</v>
      </c>
      <c r="P1269" s="130" t="str">
        <f t="shared" si="266"/>
        <v/>
      </c>
      <c r="Q1269" s="130" t="str">
        <f t="shared" si="267"/>
        <v/>
      </c>
      <c r="R1269" s="130">
        <f t="shared" si="268"/>
        <v>7.3401780520304426E-10</v>
      </c>
      <c r="S1269" s="130" t="str">
        <f t="shared" si="269"/>
        <v/>
      </c>
      <c r="T1269" s="130" t="str">
        <f t="shared" si="270"/>
        <v/>
      </c>
      <c r="X1269" s="134"/>
      <c r="Z1269" s="149"/>
      <c r="AA1269" s="149"/>
      <c r="AE1269" s="151"/>
      <c r="AF1269" s="150"/>
      <c r="AK1269" s="134">
        <v>700</v>
      </c>
      <c r="AL1269" s="130">
        <f t="shared" si="271"/>
        <v>-1.1999999999999997</v>
      </c>
      <c r="AM1269" s="149">
        <f t="shared" si="272"/>
        <v>0.19418605498321304</v>
      </c>
      <c r="AN1269" s="149">
        <f t="shared" si="273"/>
        <v>0.1150696702217083</v>
      </c>
      <c r="AO1269" s="130">
        <f t="shared" si="278"/>
        <v>0.19418605498321304</v>
      </c>
      <c r="AP1269" s="130" t="str">
        <f t="shared" si="279"/>
        <v/>
      </c>
      <c r="AQ1269" s="130" t="str">
        <f t="shared" si="274"/>
        <v/>
      </c>
      <c r="AR1269" s="150">
        <f t="shared" si="275"/>
        <v>0</v>
      </c>
      <c r="AS1269" s="150" t="str">
        <f t="shared" si="276"/>
        <v/>
      </c>
      <c r="AT1269" s="150" t="str">
        <f t="shared" si="277"/>
        <v/>
      </c>
      <c r="AU1269" s="150"/>
      <c r="AV1269" s="150"/>
      <c r="AW1269" s="150"/>
      <c r="AX1269" s="150"/>
      <c r="AY1269" s="150"/>
      <c r="AZ1269" s="150"/>
      <c r="BA1269" s="150"/>
      <c r="BB1269" s="131"/>
      <c r="BC1269" s="132"/>
      <c r="BD1269" s="131"/>
      <c r="BE1269" s="153"/>
      <c r="BF1269" s="154"/>
      <c r="BG1269" s="155"/>
      <c r="BH1269" s="155"/>
      <c r="BI1269" s="156"/>
      <c r="BJ1269" s="156"/>
      <c r="BK1269" s="133"/>
      <c r="BM1269" s="134">
        <v>677</v>
      </c>
      <c r="BN1269" s="157">
        <f t="shared" si="281"/>
        <v>4.3264000000000582</v>
      </c>
      <c r="BO1269" s="158">
        <f t="shared" si="282"/>
        <v>0.74150805250656227</v>
      </c>
      <c r="BP1269" s="159">
        <f t="shared" si="283"/>
        <v>7.6200431251971512E-4</v>
      </c>
      <c r="BQ1269" s="160" t="str">
        <f t="shared" si="284"/>
        <v/>
      </c>
      <c r="BR1269" s="160" t="str">
        <f t="shared" si="280"/>
        <v/>
      </c>
    </row>
    <row r="1270" spans="11:70" ht="20.100000000000001" customHeight="1" x14ac:dyDescent="0.25">
      <c r="K1270" s="134">
        <v>701</v>
      </c>
      <c r="L1270" s="130">
        <f t="shared" si="262"/>
        <v>-113.43203576470341</v>
      </c>
      <c r="M1270" s="149">
        <f t="shared" si="263"/>
        <v>2.0572858130649446E-3</v>
      </c>
      <c r="N1270" s="149">
        <f t="shared" si="264"/>
        <v>0.11584827953526544</v>
      </c>
      <c r="O1270" s="130">
        <f t="shared" si="265"/>
        <v>2.0572858130649446E-3</v>
      </c>
      <c r="P1270" s="130" t="str">
        <f t="shared" si="266"/>
        <v/>
      </c>
      <c r="Q1270" s="130" t="str">
        <f t="shared" si="267"/>
        <v/>
      </c>
      <c r="R1270" s="130">
        <f t="shared" si="268"/>
        <v>7.5057558544409216E-10</v>
      </c>
      <c r="S1270" s="130" t="str">
        <f t="shared" si="269"/>
        <v/>
      </c>
      <c r="T1270" s="130" t="str">
        <f t="shared" si="270"/>
        <v/>
      </c>
      <c r="X1270" s="134"/>
      <c r="Z1270" s="149"/>
      <c r="AA1270" s="149"/>
      <c r="AE1270" s="151"/>
      <c r="AF1270" s="150"/>
      <c r="AK1270" s="134">
        <v>701</v>
      </c>
      <c r="AL1270" s="130">
        <f t="shared" si="271"/>
        <v>-1.1959999999999997</v>
      </c>
      <c r="AM1270" s="149">
        <f t="shared" si="272"/>
        <v>0.19511882769715705</v>
      </c>
      <c r="AN1270" s="149">
        <f t="shared" si="273"/>
        <v>0.11584827953526546</v>
      </c>
      <c r="AO1270" s="130">
        <f t="shared" si="278"/>
        <v>0.19511882769715705</v>
      </c>
      <c r="AP1270" s="130" t="str">
        <f t="shared" si="279"/>
        <v/>
      </c>
      <c r="AQ1270" s="130" t="str">
        <f t="shared" si="274"/>
        <v/>
      </c>
      <c r="AR1270" s="150">
        <f t="shared" si="275"/>
        <v>0</v>
      </c>
      <c r="AS1270" s="150" t="str">
        <f t="shared" si="276"/>
        <v/>
      </c>
      <c r="AT1270" s="150" t="str">
        <f t="shared" si="277"/>
        <v/>
      </c>
      <c r="AU1270" s="150"/>
      <c r="AV1270" s="150"/>
      <c r="AW1270" s="150"/>
      <c r="AX1270" s="150"/>
      <c r="AY1270" s="150"/>
      <c r="AZ1270" s="150"/>
      <c r="BA1270" s="150"/>
      <c r="BB1270" s="131"/>
      <c r="BC1270" s="132"/>
      <c r="BD1270" s="131"/>
      <c r="BE1270" s="153"/>
      <c r="BF1270" s="154"/>
      <c r="BG1270" s="155"/>
      <c r="BH1270" s="155"/>
      <c r="BI1270" s="156"/>
      <c r="BJ1270" s="156"/>
      <c r="BK1270" s="133"/>
      <c r="BM1270" s="134">
        <v>678</v>
      </c>
      <c r="BN1270" s="157">
        <f t="shared" si="281"/>
        <v>4.3328000000000584</v>
      </c>
      <c r="BO1270" s="158">
        <f t="shared" si="282"/>
        <v>0.74074604819404255</v>
      </c>
      <c r="BP1270" s="159">
        <f t="shared" si="283"/>
        <v>7.6237989281169316E-4</v>
      </c>
      <c r="BQ1270" s="160" t="str">
        <f t="shared" si="284"/>
        <v/>
      </c>
      <c r="BR1270" s="160" t="str">
        <f t="shared" si="280"/>
        <v/>
      </c>
    </row>
    <row r="1271" spans="11:70" ht="20.100000000000001" customHeight="1" x14ac:dyDescent="0.25">
      <c r="K1271" s="134">
        <v>702</v>
      </c>
      <c r="L1271" s="130">
        <f t="shared" si="262"/>
        <v>-113.05266440763086</v>
      </c>
      <c r="M1271" s="149">
        <f t="shared" si="263"/>
        <v>2.0671349110324574E-3</v>
      </c>
      <c r="N1271" s="149">
        <f t="shared" si="264"/>
        <v>0.11663062263489532</v>
      </c>
      <c r="O1271" s="130">
        <f t="shared" si="265"/>
        <v>2.0671349110324574E-3</v>
      </c>
      <c r="P1271" s="130" t="str">
        <f t="shared" si="266"/>
        <v/>
      </c>
      <c r="Q1271" s="130" t="str">
        <f t="shared" si="267"/>
        <v/>
      </c>
      <c r="R1271" s="130">
        <f t="shared" si="268"/>
        <v>7.6749459171724709E-10</v>
      </c>
      <c r="S1271" s="130" t="str">
        <f t="shared" si="269"/>
        <v/>
      </c>
      <c r="T1271" s="130" t="str">
        <f t="shared" si="270"/>
        <v/>
      </c>
      <c r="X1271" s="134"/>
      <c r="Z1271" s="149"/>
      <c r="AA1271" s="149"/>
      <c r="AE1271" s="151"/>
      <c r="AF1271" s="150"/>
      <c r="AK1271" s="134">
        <v>702</v>
      </c>
      <c r="AL1271" s="130">
        <f t="shared" si="271"/>
        <v>-1.1919999999999997</v>
      </c>
      <c r="AM1271" s="149">
        <f t="shared" si="272"/>
        <v>0.19605294411262617</v>
      </c>
      <c r="AN1271" s="149">
        <f t="shared" si="273"/>
        <v>0.11663062263489543</v>
      </c>
      <c r="AO1271" s="130">
        <f t="shared" si="278"/>
        <v>0.19605294411262617</v>
      </c>
      <c r="AP1271" s="130" t="str">
        <f t="shared" si="279"/>
        <v/>
      </c>
      <c r="AQ1271" s="130" t="str">
        <f t="shared" si="274"/>
        <v/>
      </c>
      <c r="AR1271" s="150">
        <f t="shared" si="275"/>
        <v>0</v>
      </c>
      <c r="AS1271" s="150" t="str">
        <f t="shared" si="276"/>
        <v/>
      </c>
      <c r="AT1271" s="150" t="str">
        <f t="shared" si="277"/>
        <v/>
      </c>
      <c r="AU1271" s="150"/>
      <c r="AV1271" s="150"/>
      <c r="AW1271" s="150"/>
      <c r="AX1271" s="150"/>
      <c r="AY1271" s="150"/>
      <c r="AZ1271" s="150"/>
      <c r="BA1271" s="150"/>
      <c r="BB1271" s="131"/>
      <c r="BC1271" s="132"/>
      <c r="BD1271" s="131"/>
      <c r="BE1271" s="153"/>
      <c r="BF1271" s="154"/>
      <c r="BG1271" s="155"/>
      <c r="BH1271" s="155"/>
      <c r="BI1271" s="156"/>
      <c r="BJ1271" s="156"/>
      <c r="BK1271" s="133"/>
      <c r="BM1271" s="134">
        <v>679</v>
      </c>
      <c r="BN1271" s="157">
        <f t="shared" si="281"/>
        <v>4.3392000000000586</v>
      </c>
      <c r="BO1271" s="158">
        <f t="shared" si="282"/>
        <v>0.73998366830123086</v>
      </c>
      <c r="BP1271" s="159">
        <f t="shared" si="283"/>
        <v>7.6275150384230717E-4</v>
      </c>
      <c r="BQ1271" s="160" t="str">
        <f t="shared" si="284"/>
        <v/>
      </c>
      <c r="BR1271" s="160" t="str">
        <f t="shared" si="280"/>
        <v/>
      </c>
    </row>
    <row r="1272" spans="11:70" ht="20.100000000000001" customHeight="1" x14ac:dyDescent="0.25">
      <c r="K1272" s="134">
        <v>703</v>
      </c>
      <c r="L1272" s="130">
        <f t="shared" si="262"/>
        <v>-112.67329305055824</v>
      </c>
      <c r="M1272" s="149">
        <f t="shared" si="263"/>
        <v>2.0769979285680221E-3</v>
      </c>
      <c r="N1272" s="149">
        <f t="shared" si="264"/>
        <v>0.11741670484840271</v>
      </c>
      <c r="O1272" s="130">
        <f t="shared" si="265"/>
        <v>2.0769979285680221E-3</v>
      </c>
      <c r="P1272" s="130" t="str">
        <f t="shared" si="266"/>
        <v/>
      </c>
      <c r="Q1272" s="130" t="str">
        <f t="shared" si="267"/>
        <v/>
      </c>
      <c r="R1272" s="130">
        <f t="shared" si="268"/>
        <v>7.8478241904835402E-10</v>
      </c>
      <c r="S1272" s="130" t="str">
        <f t="shared" si="269"/>
        <v/>
      </c>
      <c r="T1272" s="130" t="str">
        <f t="shared" si="270"/>
        <v/>
      </c>
      <c r="X1272" s="134"/>
      <c r="Z1272" s="149"/>
      <c r="AA1272" s="149"/>
      <c r="AE1272" s="151"/>
      <c r="AF1272" s="150"/>
      <c r="AK1272" s="134">
        <v>703</v>
      </c>
      <c r="AL1272" s="130">
        <f t="shared" si="271"/>
        <v>-1.1879999999999997</v>
      </c>
      <c r="AM1272" s="149">
        <f t="shared" si="272"/>
        <v>0.19698838069945057</v>
      </c>
      <c r="AN1272" s="149">
        <f t="shared" si="273"/>
        <v>0.11741670484840276</v>
      </c>
      <c r="AO1272" s="130">
        <f t="shared" si="278"/>
        <v>0.19698838069945057</v>
      </c>
      <c r="AP1272" s="130" t="str">
        <f t="shared" si="279"/>
        <v/>
      </c>
      <c r="AQ1272" s="130" t="str">
        <f t="shared" si="274"/>
        <v/>
      </c>
      <c r="AR1272" s="150">
        <f t="shared" si="275"/>
        <v>0</v>
      </c>
      <c r="AS1272" s="150" t="str">
        <f t="shared" si="276"/>
        <v/>
      </c>
      <c r="AT1272" s="150" t="str">
        <f t="shared" si="277"/>
        <v/>
      </c>
      <c r="AU1272" s="150"/>
      <c r="AV1272" s="150"/>
      <c r="AW1272" s="150"/>
      <c r="AX1272" s="150"/>
      <c r="AY1272" s="150"/>
      <c r="AZ1272" s="150"/>
      <c r="BA1272" s="150"/>
      <c r="BB1272" s="131"/>
      <c r="BC1272" s="132"/>
      <c r="BD1272" s="131"/>
      <c r="BE1272" s="153"/>
      <c r="BF1272" s="154"/>
      <c r="BG1272" s="155"/>
      <c r="BH1272" s="155"/>
      <c r="BI1272" s="156"/>
      <c r="BJ1272" s="156"/>
      <c r="BK1272" s="133"/>
      <c r="BM1272" s="134">
        <v>680</v>
      </c>
      <c r="BN1272" s="157">
        <f t="shared" si="281"/>
        <v>4.3456000000000587</v>
      </c>
      <c r="BO1272" s="158">
        <f t="shared" si="282"/>
        <v>0.73922091679738855</v>
      </c>
      <c r="BP1272" s="159">
        <f t="shared" si="283"/>
        <v>7.6311915187077251E-4</v>
      </c>
      <c r="BQ1272" s="160" t="str">
        <f t="shared" si="284"/>
        <v/>
      </c>
      <c r="BR1272" s="160" t="str">
        <f t="shared" si="280"/>
        <v/>
      </c>
    </row>
    <row r="1273" spans="11:70" ht="20.100000000000001" customHeight="1" x14ac:dyDescent="0.25">
      <c r="K1273" s="134">
        <v>704</v>
      </c>
      <c r="L1273" s="130">
        <f t="shared" ref="L1273:L1336" si="285">L$563+(K1273*L$566)</f>
        <v>-112.29392169348569</v>
      </c>
      <c r="M1273" s="149">
        <f t="shared" ref="M1273:M1336" si="286">_xlfn.NORM.DIST(L1273,L$560,L$561,0)</f>
        <v>2.0868746157197342E-3</v>
      </c>
      <c r="N1273" s="149">
        <f t="shared" ref="N1273:N1336" si="287">_xlfn.NORM.DIST(L1273,L$560,L$561,1)</f>
        <v>0.11820653140911903</v>
      </c>
      <c r="O1273" s="130">
        <f t="shared" ref="O1273:O1336" si="288">IF(OR(N1273&lt;P$565,N1273&gt;P$566),M1273,"")</f>
        <v>2.0868746157197342E-3</v>
      </c>
      <c r="P1273" s="130" t="str">
        <f t="shared" ref="P1273:P1336" si="289">IF(AND(N1273&gt;P$565,N1273&lt;P$566),M1273,"")</f>
        <v/>
      </c>
      <c r="Q1273" s="130" t="str">
        <f t="shared" ref="Q1273:Q1336" si="290">IF(M1273=MAX(M$569:M$2569),M1273,"")</f>
        <v/>
      </c>
      <c r="R1273" s="130">
        <f t="shared" ref="R1273:R1336" si="291">_xlfn.NORM.DIST(L1273,P$561,P$562,0)</f>
        <v>8.0244681570079707E-10</v>
      </c>
      <c r="S1273" s="130" t="str">
        <f t="shared" ref="S1273:S1336" si="292">IF(R1273=MAX(R$569:R$2569),M1273,"")</f>
        <v/>
      </c>
      <c r="T1273" s="130" t="str">
        <f t="shared" ref="T1273:T1336" si="293">IF(S1273=MIN(S$569:S$2569),S1273,"")</f>
        <v/>
      </c>
      <c r="X1273" s="134"/>
      <c r="Z1273" s="149"/>
      <c r="AA1273" s="149"/>
      <c r="AE1273" s="151"/>
      <c r="AF1273" s="150"/>
      <c r="AK1273" s="134">
        <v>704</v>
      </c>
      <c r="AL1273" s="130">
        <f t="shared" ref="AL1273:AL1336" si="294">AL$563+(AK1273*AL$566)</f>
        <v>-1.1840000000000002</v>
      </c>
      <c r="AM1273" s="149">
        <f t="shared" ref="AM1273:AM1336" si="295">_xlfn.NORM.DIST(AL1273,AL$560,AL$561,0)</f>
        <v>0.19792511375148211</v>
      </c>
      <c r="AN1273" s="149">
        <f t="shared" ref="AN1273:AN1336" si="296">_xlfn.NORM.DIST(AL1273,AL$560,AL$561,1)</f>
        <v>0.11820653140911903</v>
      </c>
      <c r="AO1273" s="130">
        <f t="shared" si="278"/>
        <v>0.19792511375148211</v>
      </c>
      <c r="AP1273" s="130" t="str">
        <f t="shared" si="279"/>
        <v/>
      </c>
      <c r="AQ1273" s="130" t="str">
        <f t="shared" ref="AQ1273:AQ1336" si="297">IF(AM1273=MAX(AM$569:AM$2569),AM1273,"")</f>
        <v/>
      </c>
      <c r="AR1273" s="150">
        <f t="shared" ref="AR1273:AR1336" si="298">_xlfn.NORM.DIST(AK1273,AP$561,AP$562,0)</f>
        <v>0</v>
      </c>
      <c r="AS1273" s="150" t="str">
        <f t="shared" ref="AS1273:AS1336" si="299">IF(AR1273=MAX(AR$569:AR$2569),AM1273,"")</f>
        <v/>
      </c>
      <c r="AT1273" s="150" t="str">
        <f t="shared" ref="AT1273:AT1336" si="300">IF(AS1273=MIN(AS$569:AS$2569),AS1273,"")</f>
        <v/>
      </c>
      <c r="AU1273" s="150"/>
      <c r="AV1273" s="150"/>
      <c r="AW1273" s="150"/>
      <c r="AX1273" s="150"/>
      <c r="AY1273" s="150"/>
      <c r="AZ1273" s="150"/>
      <c r="BA1273" s="150"/>
      <c r="BB1273" s="131"/>
      <c r="BC1273" s="132"/>
      <c r="BD1273" s="131"/>
      <c r="BE1273" s="153"/>
      <c r="BF1273" s="154"/>
      <c r="BG1273" s="155"/>
      <c r="BH1273" s="155"/>
      <c r="BI1273" s="156"/>
      <c r="BJ1273" s="156"/>
      <c r="BK1273" s="133"/>
      <c r="BM1273" s="134">
        <v>681</v>
      </c>
      <c r="BN1273" s="157">
        <f t="shared" si="281"/>
        <v>4.3520000000000589</v>
      </c>
      <c r="BO1273" s="158">
        <f t="shared" si="282"/>
        <v>0.73845779764551778</v>
      </c>
      <c r="BP1273" s="159">
        <f t="shared" si="283"/>
        <v>7.6348284318650261E-4</v>
      </c>
      <c r="BQ1273" s="160" t="str">
        <f t="shared" si="284"/>
        <v/>
      </c>
      <c r="BR1273" s="160" t="str">
        <f t="shared" si="280"/>
        <v/>
      </c>
    </row>
    <row r="1274" spans="11:70" ht="20.100000000000001" customHeight="1" x14ac:dyDescent="0.25">
      <c r="K1274" s="134">
        <v>705</v>
      </c>
      <c r="L1274" s="130">
        <f t="shared" si="285"/>
        <v>-111.91455033641307</v>
      </c>
      <c r="M1274" s="149">
        <f t="shared" si="286"/>
        <v>2.0967647206874039E-3</v>
      </c>
      <c r="N1274" s="149">
        <f t="shared" si="287"/>
        <v>0.11900010745520068</v>
      </c>
      <c r="O1274" s="130">
        <f t="shared" si="288"/>
        <v>2.0967647206874039E-3</v>
      </c>
      <c r="P1274" s="130" t="str">
        <f t="shared" si="289"/>
        <v/>
      </c>
      <c r="Q1274" s="130" t="str">
        <f t="shared" si="290"/>
        <v/>
      </c>
      <c r="R1274" s="130">
        <f t="shared" si="291"/>
        <v>8.204956861257492E-10</v>
      </c>
      <c r="S1274" s="130" t="str">
        <f t="shared" si="292"/>
        <v/>
      </c>
      <c r="T1274" s="130" t="str">
        <f t="shared" si="293"/>
        <v/>
      </c>
      <c r="X1274" s="134"/>
      <c r="Z1274" s="149"/>
      <c r="AA1274" s="149"/>
      <c r="AE1274" s="151"/>
      <c r="AF1274" s="150"/>
      <c r="AK1274" s="134">
        <v>705</v>
      </c>
      <c r="AL1274" s="130">
        <f t="shared" si="294"/>
        <v>-1.1800000000000002</v>
      </c>
      <c r="AM1274" s="149">
        <f t="shared" si="295"/>
        <v>0.19886311938727586</v>
      </c>
      <c r="AN1274" s="149">
        <f t="shared" si="296"/>
        <v>0.11900010745520065</v>
      </c>
      <c r="AO1274" s="130">
        <f t="shared" ref="AO1274:AO1337" si="301">IF(OR(AN1274&lt;AP$565,AN1274&gt;AP$566),AM1274,"")</f>
        <v>0.19886311938727586</v>
      </c>
      <c r="AP1274" s="130" t="str">
        <f t="shared" ref="AP1274:AP1337" si="302">IF(AND(AN1274&gt;AP$565,AN1274&lt;AP$566),AM1274,"")</f>
        <v/>
      </c>
      <c r="AQ1274" s="130" t="str">
        <f t="shared" si="297"/>
        <v/>
      </c>
      <c r="AR1274" s="150">
        <f t="shared" si="298"/>
        <v>0</v>
      </c>
      <c r="AS1274" s="150" t="str">
        <f t="shared" si="299"/>
        <v/>
      </c>
      <c r="AT1274" s="150" t="str">
        <f t="shared" si="300"/>
        <v/>
      </c>
      <c r="AU1274" s="150"/>
      <c r="AV1274" s="150"/>
      <c r="AW1274" s="150"/>
      <c r="AX1274" s="150"/>
      <c r="AY1274" s="150"/>
      <c r="AZ1274" s="150"/>
      <c r="BA1274" s="150"/>
      <c r="BB1274" s="131"/>
      <c r="BC1274" s="132"/>
      <c r="BD1274" s="131"/>
      <c r="BE1274" s="153"/>
      <c r="BF1274" s="154"/>
      <c r="BG1274" s="155"/>
      <c r="BH1274" s="155"/>
      <c r="BI1274" s="156"/>
      <c r="BJ1274" s="156"/>
      <c r="BK1274" s="133"/>
      <c r="BM1274" s="134">
        <v>682</v>
      </c>
      <c r="BN1274" s="157">
        <f t="shared" si="281"/>
        <v>4.3584000000000591</v>
      </c>
      <c r="BO1274" s="158">
        <f t="shared" si="282"/>
        <v>0.73769431480233127</v>
      </c>
      <c r="BP1274" s="159">
        <f t="shared" si="283"/>
        <v>7.6384258411177353E-4</v>
      </c>
      <c r="BQ1274" s="160" t="str">
        <f t="shared" si="284"/>
        <v/>
      </c>
      <c r="BR1274" s="160" t="str">
        <f t="shared" si="280"/>
        <v/>
      </c>
    </row>
    <row r="1275" spans="11:70" ht="20.100000000000001" customHeight="1" x14ac:dyDescent="0.25">
      <c r="K1275" s="134">
        <v>706</v>
      </c>
      <c r="L1275" s="130">
        <f t="shared" si="285"/>
        <v>-111.53517897934051</v>
      </c>
      <c r="M1275" s="149">
        <f t="shared" si="286"/>
        <v>2.1066679898299116E-3</v>
      </c>
      <c r="N1275" s="149">
        <f t="shared" si="287"/>
        <v>0.11979743802892859</v>
      </c>
      <c r="O1275" s="130">
        <f t="shared" si="288"/>
        <v>2.1066679898299116E-3</v>
      </c>
      <c r="P1275" s="130" t="str">
        <f t="shared" si="289"/>
        <v/>
      </c>
      <c r="Q1275" s="130" t="str">
        <f t="shared" si="290"/>
        <v/>
      </c>
      <c r="R1275" s="130">
        <f t="shared" si="291"/>
        <v>8.3893709396612441E-10</v>
      </c>
      <c r="S1275" s="130" t="str">
        <f t="shared" si="292"/>
        <v/>
      </c>
      <c r="T1275" s="130" t="str">
        <f t="shared" si="293"/>
        <v/>
      </c>
      <c r="X1275" s="134"/>
      <c r="Z1275" s="149"/>
      <c r="AA1275" s="149"/>
      <c r="AE1275" s="151"/>
      <c r="AF1275" s="150"/>
      <c r="AK1275" s="134">
        <v>706</v>
      </c>
      <c r="AL1275" s="130">
        <f t="shared" si="294"/>
        <v>-1.1760000000000002</v>
      </c>
      <c r="AM1275" s="149">
        <f t="shared" si="295"/>
        <v>0.19980237355078795</v>
      </c>
      <c r="AN1275" s="149">
        <f t="shared" si="296"/>
        <v>0.11979743802892859</v>
      </c>
      <c r="AO1275" s="130">
        <f t="shared" si="301"/>
        <v>0.19980237355078795</v>
      </c>
      <c r="AP1275" s="130" t="str">
        <f t="shared" si="302"/>
        <v/>
      </c>
      <c r="AQ1275" s="130" t="str">
        <f t="shared" si="297"/>
        <v/>
      </c>
      <c r="AR1275" s="150">
        <f t="shared" si="298"/>
        <v>0</v>
      </c>
      <c r="AS1275" s="150" t="str">
        <f t="shared" si="299"/>
        <v/>
      </c>
      <c r="AT1275" s="150" t="str">
        <f t="shared" si="300"/>
        <v/>
      </c>
      <c r="AU1275" s="150"/>
      <c r="AV1275" s="150"/>
      <c r="AW1275" s="150"/>
      <c r="AX1275" s="150"/>
      <c r="AY1275" s="150"/>
      <c r="AZ1275" s="150"/>
      <c r="BA1275" s="150"/>
      <c r="BB1275" s="131"/>
      <c r="BC1275" s="132"/>
      <c r="BD1275" s="131"/>
      <c r="BE1275" s="153"/>
      <c r="BF1275" s="154"/>
      <c r="BG1275" s="155"/>
      <c r="BH1275" s="155"/>
      <c r="BI1275" s="156"/>
      <c r="BJ1275" s="156"/>
      <c r="BK1275" s="133"/>
      <c r="BM1275" s="134">
        <v>683</v>
      </c>
      <c r="BN1275" s="157">
        <f t="shared" si="281"/>
        <v>4.3648000000000593</v>
      </c>
      <c r="BO1275" s="158">
        <f t="shared" si="282"/>
        <v>0.7369304722182195</v>
      </c>
      <c r="BP1275" s="159">
        <f t="shared" si="283"/>
        <v>7.6419838099839321E-4</v>
      </c>
      <c r="BQ1275" s="160" t="str">
        <f t="shared" si="284"/>
        <v/>
      </c>
      <c r="BR1275" s="160" t="str">
        <f t="shared" si="280"/>
        <v/>
      </c>
    </row>
    <row r="1276" spans="11:70" ht="20.100000000000001" customHeight="1" x14ac:dyDescent="0.25">
      <c r="K1276" s="134">
        <v>707</v>
      </c>
      <c r="L1276" s="130">
        <f t="shared" si="285"/>
        <v>-111.1558076222679</v>
      </c>
      <c r="M1276" s="149">
        <f t="shared" si="286"/>
        <v>2.1165841676727619E-3</v>
      </c>
      <c r="N1276" s="149">
        <f t="shared" si="287"/>
        <v>0.12059852807601175</v>
      </c>
      <c r="O1276" s="130">
        <f t="shared" si="288"/>
        <v>2.1165841676727619E-3</v>
      </c>
      <c r="P1276" s="130" t="str">
        <f t="shared" si="289"/>
        <v/>
      </c>
      <c r="Q1276" s="130" t="str">
        <f t="shared" si="290"/>
        <v/>
      </c>
      <c r="R1276" s="130">
        <f t="shared" si="291"/>
        <v>8.5777926511533932E-10</v>
      </c>
      <c r="S1276" s="130" t="str">
        <f t="shared" si="292"/>
        <v/>
      </c>
      <c r="T1276" s="130" t="str">
        <f t="shared" si="293"/>
        <v/>
      </c>
      <c r="X1276" s="134"/>
      <c r="Z1276" s="149"/>
      <c r="AA1276" s="149"/>
      <c r="AE1276" s="151"/>
      <c r="AF1276" s="150"/>
      <c r="AK1276" s="134">
        <v>707</v>
      </c>
      <c r="AL1276" s="130">
        <f t="shared" si="294"/>
        <v>-1.1720000000000002</v>
      </c>
      <c r="AM1276" s="149">
        <f t="shared" si="295"/>
        <v>0.20074285201209172</v>
      </c>
      <c r="AN1276" s="149">
        <f t="shared" si="296"/>
        <v>0.12059852807601174</v>
      </c>
      <c r="AO1276" s="130">
        <f t="shared" si="301"/>
        <v>0.20074285201209172</v>
      </c>
      <c r="AP1276" s="130" t="str">
        <f t="shared" si="302"/>
        <v/>
      </c>
      <c r="AQ1276" s="130" t="str">
        <f t="shared" si="297"/>
        <v/>
      </c>
      <c r="AR1276" s="150">
        <f t="shared" si="298"/>
        <v>0</v>
      </c>
      <c r="AS1276" s="150" t="str">
        <f t="shared" si="299"/>
        <v/>
      </c>
      <c r="AT1276" s="150" t="str">
        <f t="shared" si="300"/>
        <v/>
      </c>
      <c r="AU1276" s="150"/>
      <c r="AV1276" s="150"/>
      <c r="AW1276" s="150"/>
      <c r="AX1276" s="150"/>
      <c r="AY1276" s="150"/>
      <c r="AZ1276" s="150"/>
      <c r="BA1276" s="150"/>
      <c r="BB1276" s="131"/>
      <c r="BC1276" s="132"/>
      <c r="BD1276" s="131"/>
      <c r="BE1276" s="153"/>
      <c r="BF1276" s="154"/>
      <c r="BG1276" s="155"/>
      <c r="BH1276" s="155"/>
      <c r="BI1276" s="156"/>
      <c r="BJ1276" s="156"/>
      <c r="BK1276" s="133"/>
      <c r="BM1276" s="134">
        <v>684</v>
      </c>
      <c r="BN1276" s="157">
        <f t="shared" si="281"/>
        <v>4.3712000000000595</v>
      </c>
      <c r="BO1276" s="158">
        <f t="shared" si="282"/>
        <v>0.73616627383722111</v>
      </c>
      <c r="BP1276" s="159">
        <f t="shared" si="283"/>
        <v>7.6455024022881179E-4</v>
      </c>
      <c r="BQ1276" s="160" t="str">
        <f t="shared" si="284"/>
        <v/>
      </c>
      <c r="BR1276" s="160" t="str">
        <f t="shared" si="280"/>
        <v/>
      </c>
    </row>
    <row r="1277" spans="11:70" ht="20.100000000000001" customHeight="1" x14ac:dyDescent="0.25">
      <c r="K1277" s="134">
        <v>708</v>
      </c>
      <c r="L1277" s="130">
        <f t="shared" si="285"/>
        <v>-110.77643626519534</v>
      </c>
      <c r="M1277" s="149">
        <f t="shared" si="286"/>
        <v>2.1265129969158057E-3</v>
      </c>
      <c r="N1277" s="149">
        <f t="shared" si="287"/>
        <v>0.12140338244489257</v>
      </c>
      <c r="O1277" s="130">
        <f t="shared" si="288"/>
        <v>2.1265129969158057E-3</v>
      </c>
      <c r="P1277" s="130" t="str">
        <f t="shared" si="289"/>
        <v/>
      </c>
      <c r="Q1277" s="130" t="str">
        <f t="shared" si="290"/>
        <v/>
      </c>
      <c r="R1277" s="130">
        <f t="shared" si="291"/>
        <v>8.7703059083166803E-10</v>
      </c>
      <c r="S1277" s="130" t="str">
        <f t="shared" si="292"/>
        <v/>
      </c>
      <c r="T1277" s="130" t="str">
        <f t="shared" si="293"/>
        <v/>
      </c>
      <c r="X1277" s="134"/>
      <c r="Z1277" s="149"/>
      <c r="AA1277" s="149"/>
      <c r="AE1277" s="151"/>
      <c r="AF1277" s="150"/>
      <c r="AK1277" s="134">
        <v>708</v>
      </c>
      <c r="AL1277" s="130">
        <f t="shared" si="294"/>
        <v>-1.1680000000000001</v>
      </c>
      <c r="AM1277" s="149">
        <f t="shared" si="295"/>
        <v>0.20168453036811068</v>
      </c>
      <c r="AN1277" s="149">
        <f t="shared" si="296"/>
        <v>0.12140338244489259</v>
      </c>
      <c r="AO1277" s="130">
        <f t="shared" si="301"/>
        <v>0.20168453036811068</v>
      </c>
      <c r="AP1277" s="130" t="str">
        <f t="shared" si="302"/>
        <v/>
      </c>
      <c r="AQ1277" s="130" t="str">
        <f t="shared" si="297"/>
        <v/>
      </c>
      <c r="AR1277" s="150">
        <f t="shared" si="298"/>
        <v>0</v>
      </c>
      <c r="AS1277" s="150" t="str">
        <f t="shared" si="299"/>
        <v/>
      </c>
      <c r="AT1277" s="150" t="str">
        <f t="shared" si="300"/>
        <v/>
      </c>
      <c r="AU1277" s="150"/>
      <c r="AV1277" s="150"/>
      <c r="AW1277" s="150"/>
      <c r="AX1277" s="150"/>
      <c r="AY1277" s="150"/>
      <c r="AZ1277" s="150"/>
      <c r="BA1277" s="150"/>
      <c r="BB1277" s="131"/>
      <c r="BC1277" s="132"/>
      <c r="BD1277" s="131"/>
      <c r="BE1277" s="153"/>
      <c r="BF1277" s="154"/>
      <c r="BG1277" s="155"/>
      <c r="BH1277" s="155"/>
      <c r="BI1277" s="156"/>
      <c r="BJ1277" s="156"/>
      <c r="BK1277" s="133"/>
      <c r="BM1277" s="134">
        <v>685</v>
      </c>
      <c r="BN1277" s="157">
        <f t="shared" si="281"/>
        <v>4.3776000000000597</v>
      </c>
      <c r="BO1277" s="158">
        <f t="shared" si="282"/>
        <v>0.7354017235969923</v>
      </c>
      <c r="BP1277" s="159">
        <f t="shared" si="283"/>
        <v>7.6489816821612155E-4</v>
      </c>
      <c r="BQ1277" s="160" t="str">
        <f t="shared" si="284"/>
        <v/>
      </c>
      <c r="BR1277" s="160" t="str">
        <f t="shared" si="280"/>
        <v/>
      </c>
    </row>
    <row r="1278" spans="11:70" ht="20.100000000000001" customHeight="1" x14ac:dyDescent="0.25">
      <c r="K1278" s="134">
        <v>709</v>
      </c>
      <c r="L1278" s="130">
        <f t="shared" si="285"/>
        <v>-110.39706490812273</v>
      </c>
      <c r="M1278" s="149">
        <f t="shared" si="286"/>
        <v>2.1364542184411626E-3</v>
      </c>
      <c r="N1278" s="149">
        <f t="shared" si="287"/>
        <v>0.1222120058860566</v>
      </c>
      <c r="O1278" s="130">
        <f t="shared" si="288"/>
        <v>2.1364542184411626E-3</v>
      </c>
      <c r="P1278" s="130" t="str">
        <f t="shared" si="289"/>
        <v/>
      </c>
      <c r="Q1278" s="130" t="str">
        <f t="shared" si="290"/>
        <v/>
      </c>
      <c r="R1278" s="130">
        <f t="shared" si="291"/>
        <v>8.9669963090919239E-10</v>
      </c>
      <c r="S1278" s="130" t="str">
        <f t="shared" si="292"/>
        <v/>
      </c>
      <c r="T1278" s="130" t="str">
        <f t="shared" si="293"/>
        <v/>
      </c>
      <c r="X1278" s="134"/>
      <c r="Z1278" s="149"/>
      <c r="AA1278" s="149"/>
      <c r="AE1278" s="151"/>
      <c r="AF1278" s="150"/>
      <c r="AK1278" s="134">
        <v>709</v>
      </c>
      <c r="AL1278" s="130">
        <f t="shared" si="294"/>
        <v>-1.1640000000000001</v>
      </c>
      <c r="AM1278" s="149">
        <f t="shared" si="295"/>
        <v>0.20262738404336905</v>
      </c>
      <c r="AN1278" s="149">
        <f t="shared" si="296"/>
        <v>0.12221200588605655</v>
      </c>
      <c r="AO1278" s="130">
        <f t="shared" si="301"/>
        <v>0.20262738404336905</v>
      </c>
      <c r="AP1278" s="130" t="str">
        <f t="shared" si="302"/>
        <v/>
      </c>
      <c r="AQ1278" s="130" t="str">
        <f t="shared" si="297"/>
        <v/>
      </c>
      <c r="AR1278" s="150">
        <f t="shared" si="298"/>
        <v>0</v>
      </c>
      <c r="AS1278" s="150" t="str">
        <f t="shared" si="299"/>
        <v/>
      </c>
      <c r="AT1278" s="150" t="str">
        <f t="shared" si="300"/>
        <v/>
      </c>
      <c r="AU1278" s="150"/>
      <c r="AV1278" s="150"/>
      <c r="AW1278" s="150"/>
      <c r="AX1278" s="150"/>
      <c r="AY1278" s="150"/>
      <c r="AZ1278" s="150"/>
      <c r="BA1278" s="150"/>
      <c r="BB1278" s="131"/>
      <c r="BC1278" s="132"/>
      <c r="BD1278" s="131"/>
      <c r="BE1278" s="153"/>
      <c r="BF1278" s="154"/>
      <c r="BG1278" s="155"/>
      <c r="BH1278" s="155"/>
      <c r="BI1278" s="156"/>
      <c r="BJ1278" s="156"/>
      <c r="BK1278" s="133"/>
      <c r="BM1278" s="134">
        <v>686</v>
      </c>
      <c r="BN1278" s="157">
        <f t="shared" si="281"/>
        <v>4.3840000000000598</v>
      </c>
      <c r="BO1278" s="158">
        <f t="shared" si="282"/>
        <v>0.73463682542877617</v>
      </c>
      <c r="BP1278" s="159">
        <f t="shared" si="283"/>
        <v>7.6524217140316875E-4</v>
      </c>
      <c r="BQ1278" s="160" t="str">
        <f t="shared" si="284"/>
        <v/>
      </c>
      <c r="BR1278" s="160" t="str">
        <f t="shared" si="280"/>
        <v/>
      </c>
    </row>
    <row r="1279" spans="11:70" ht="20.100000000000001" customHeight="1" x14ac:dyDescent="0.25">
      <c r="K1279" s="134">
        <v>710</v>
      </c>
      <c r="L1279" s="130">
        <f t="shared" si="285"/>
        <v>-110.01769355105017</v>
      </c>
      <c r="M1279" s="149">
        <f t="shared" si="286"/>
        <v>2.1464075713213027E-3</v>
      </c>
      <c r="N1279" s="149">
        <f t="shared" si="287"/>
        <v>0.1230244030513433</v>
      </c>
      <c r="O1279" s="130">
        <f t="shared" si="288"/>
        <v>2.1464075713213027E-3</v>
      </c>
      <c r="P1279" s="130" t="str">
        <f t="shared" si="289"/>
        <v/>
      </c>
      <c r="Q1279" s="130" t="str">
        <f t="shared" si="290"/>
        <v/>
      </c>
      <c r="R1279" s="130">
        <f t="shared" si="291"/>
        <v>9.1679511690633681E-10</v>
      </c>
      <c r="S1279" s="130" t="str">
        <f t="shared" si="292"/>
        <v/>
      </c>
      <c r="T1279" s="130" t="str">
        <f t="shared" si="293"/>
        <v/>
      </c>
      <c r="X1279" s="134"/>
      <c r="Z1279" s="149"/>
      <c r="AA1279" s="149"/>
      <c r="AE1279" s="151"/>
      <c r="AF1279" s="150"/>
      <c r="AK1279" s="134">
        <v>710</v>
      </c>
      <c r="AL1279" s="130">
        <f t="shared" si="294"/>
        <v>-1.1600000000000001</v>
      </c>
      <c r="AM1279" s="149">
        <f t="shared" si="295"/>
        <v>0.20357138829075938</v>
      </c>
      <c r="AN1279" s="149">
        <f t="shared" si="296"/>
        <v>0.12302440305134332</v>
      </c>
      <c r="AO1279" s="130">
        <f t="shared" si="301"/>
        <v>0.20357138829075938</v>
      </c>
      <c r="AP1279" s="130" t="str">
        <f t="shared" si="302"/>
        <v/>
      </c>
      <c r="AQ1279" s="130" t="str">
        <f t="shared" si="297"/>
        <v/>
      </c>
      <c r="AR1279" s="150">
        <f t="shared" si="298"/>
        <v>0</v>
      </c>
      <c r="AS1279" s="150" t="str">
        <f t="shared" si="299"/>
        <v/>
      </c>
      <c r="AT1279" s="150" t="str">
        <f t="shared" si="300"/>
        <v/>
      </c>
      <c r="AU1279" s="150"/>
      <c r="AV1279" s="150"/>
      <c r="AW1279" s="150"/>
      <c r="AX1279" s="150"/>
      <c r="AY1279" s="150"/>
      <c r="AZ1279" s="150"/>
      <c r="BA1279" s="150"/>
      <c r="BB1279" s="131"/>
      <c r="BC1279" s="132"/>
      <c r="BD1279" s="131"/>
      <c r="BE1279" s="153"/>
      <c r="BF1279" s="154"/>
      <c r="BG1279" s="155"/>
      <c r="BH1279" s="155"/>
      <c r="BI1279" s="156"/>
      <c r="BJ1279" s="156"/>
      <c r="BK1279" s="133"/>
      <c r="BM1279" s="134">
        <v>687</v>
      </c>
      <c r="BN1279" s="157">
        <f t="shared" si="281"/>
        <v>4.39040000000006</v>
      </c>
      <c r="BO1279" s="158">
        <f t="shared" si="282"/>
        <v>0.73387158325737301</v>
      </c>
      <c r="BP1279" s="159">
        <f t="shared" si="283"/>
        <v>7.6558225626210952E-4</v>
      </c>
      <c r="BQ1279" s="160" t="str">
        <f t="shared" si="284"/>
        <v/>
      </c>
      <c r="BR1279" s="160" t="str">
        <f t="shared" si="280"/>
        <v/>
      </c>
    </row>
    <row r="1280" spans="11:70" ht="20.100000000000001" customHeight="1" x14ac:dyDescent="0.25">
      <c r="K1280" s="134">
        <v>711</v>
      </c>
      <c r="L1280" s="130">
        <f t="shared" si="285"/>
        <v>-109.63832219397756</v>
      </c>
      <c r="M1280" s="149">
        <f t="shared" si="286"/>
        <v>2.1563727928273404E-3</v>
      </c>
      <c r="N1280" s="149">
        <f t="shared" si="287"/>
        <v>0.12384057849326245</v>
      </c>
      <c r="O1280" s="130">
        <f t="shared" si="288"/>
        <v>2.1563727928273404E-3</v>
      </c>
      <c r="P1280" s="130" t="str">
        <f t="shared" si="289"/>
        <v/>
      </c>
      <c r="Q1280" s="130" t="str">
        <f t="shared" si="290"/>
        <v/>
      </c>
      <c r="R1280" s="130">
        <f t="shared" si="291"/>
        <v>9.3732595543292274E-10</v>
      </c>
      <c r="S1280" s="130" t="str">
        <f t="shared" si="292"/>
        <v/>
      </c>
      <c r="T1280" s="130" t="str">
        <f t="shared" si="293"/>
        <v/>
      </c>
      <c r="X1280" s="134"/>
      <c r="Z1280" s="149"/>
      <c r="AA1280" s="149"/>
      <c r="AE1280" s="151"/>
      <c r="AF1280" s="150"/>
      <c r="AK1280" s="134">
        <v>711</v>
      </c>
      <c r="AL1280" s="130">
        <f t="shared" si="294"/>
        <v>-1.1560000000000001</v>
      </c>
      <c r="AM1280" s="149">
        <f t="shared" si="295"/>
        <v>0.20451651819232791</v>
      </c>
      <c r="AN1280" s="149">
        <f t="shared" si="296"/>
        <v>0.12384057849326242</v>
      </c>
      <c r="AO1280" s="130">
        <f t="shared" si="301"/>
        <v>0.20451651819232791</v>
      </c>
      <c r="AP1280" s="130" t="str">
        <f t="shared" si="302"/>
        <v/>
      </c>
      <c r="AQ1280" s="130" t="str">
        <f t="shared" si="297"/>
        <v/>
      </c>
      <c r="AR1280" s="150">
        <f t="shared" si="298"/>
        <v>0</v>
      </c>
      <c r="AS1280" s="150" t="str">
        <f t="shared" si="299"/>
        <v/>
      </c>
      <c r="AT1280" s="150" t="str">
        <f t="shared" si="300"/>
        <v/>
      </c>
      <c r="AU1280" s="150"/>
      <c r="AV1280" s="150"/>
      <c r="AW1280" s="150"/>
      <c r="AX1280" s="150"/>
      <c r="AY1280" s="150"/>
      <c r="AZ1280" s="150"/>
      <c r="BA1280" s="150"/>
      <c r="BB1280" s="131"/>
      <c r="BC1280" s="132"/>
      <c r="BD1280" s="131"/>
      <c r="BE1280" s="153"/>
      <c r="BF1280" s="154"/>
      <c r="BG1280" s="155"/>
      <c r="BH1280" s="155"/>
      <c r="BI1280" s="156"/>
      <c r="BJ1280" s="156"/>
      <c r="BK1280" s="133"/>
      <c r="BM1280" s="134">
        <v>688</v>
      </c>
      <c r="BN1280" s="157">
        <f t="shared" si="281"/>
        <v>4.3968000000000602</v>
      </c>
      <c r="BO1280" s="158">
        <f t="shared" si="282"/>
        <v>0.7331060010011109</v>
      </c>
      <c r="BP1280" s="159">
        <f t="shared" si="283"/>
        <v>7.6591842929529808E-4</v>
      </c>
      <c r="BQ1280" s="160" t="str">
        <f t="shared" si="284"/>
        <v/>
      </c>
      <c r="BR1280" s="160" t="str">
        <f t="shared" si="280"/>
        <v/>
      </c>
    </row>
    <row r="1281" spans="11:70" ht="20.100000000000001" customHeight="1" x14ac:dyDescent="0.25">
      <c r="K1281" s="134">
        <v>712</v>
      </c>
      <c r="L1281" s="130">
        <f t="shared" si="285"/>
        <v>-109.258950836905</v>
      </c>
      <c r="M1281" s="149">
        <f t="shared" si="286"/>
        <v>2.1663496184374806E-3</v>
      </c>
      <c r="N1281" s="149">
        <f t="shared" si="287"/>
        <v>0.124660536664311</v>
      </c>
      <c r="O1281" s="130">
        <f t="shared" si="288"/>
        <v>2.1663496184374806E-3</v>
      </c>
      <c r="P1281" s="130" t="str">
        <f t="shared" si="289"/>
        <v/>
      </c>
      <c r="Q1281" s="130" t="str">
        <f t="shared" si="290"/>
        <v/>
      </c>
      <c r="R1281" s="130">
        <f t="shared" si="291"/>
        <v>9.5830123149674133E-10</v>
      </c>
      <c r="S1281" s="130" t="str">
        <f t="shared" si="292"/>
        <v/>
      </c>
      <c r="T1281" s="130" t="str">
        <f t="shared" si="293"/>
        <v/>
      </c>
      <c r="X1281" s="134"/>
      <c r="Z1281" s="149"/>
      <c r="AA1281" s="149"/>
      <c r="AE1281" s="151"/>
      <c r="AF1281" s="150"/>
      <c r="AK1281" s="134">
        <v>712</v>
      </c>
      <c r="AL1281" s="130">
        <f t="shared" si="294"/>
        <v>-1.1520000000000001</v>
      </c>
      <c r="AM1281" s="149">
        <f t="shared" si="295"/>
        <v>0.20546274866007688</v>
      </c>
      <c r="AN1281" s="149">
        <f t="shared" si="296"/>
        <v>0.12466053666431107</v>
      </c>
      <c r="AO1281" s="130">
        <f t="shared" si="301"/>
        <v>0.20546274866007688</v>
      </c>
      <c r="AP1281" s="130" t="str">
        <f t="shared" si="302"/>
        <v/>
      </c>
      <c r="AQ1281" s="130" t="str">
        <f t="shared" si="297"/>
        <v/>
      </c>
      <c r="AR1281" s="150">
        <f t="shared" si="298"/>
        <v>0</v>
      </c>
      <c r="AS1281" s="150" t="str">
        <f t="shared" si="299"/>
        <v/>
      </c>
      <c r="AT1281" s="150" t="str">
        <f t="shared" si="300"/>
        <v/>
      </c>
      <c r="AU1281" s="150"/>
      <c r="AV1281" s="150"/>
      <c r="AW1281" s="150"/>
      <c r="AX1281" s="150"/>
      <c r="AY1281" s="150"/>
      <c r="AZ1281" s="150"/>
      <c r="BA1281" s="150"/>
      <c r="BB1281" s="131"/>
      <c r="BC1281" s="132"/>
      <c r="BD1281" s="131"/>
      <c r="BE1281" s="153"/>
      <c r="BF1281" s="154"/>
      <c r="BG1281" s="155"/>
      <c r="BH1281" s="155"/>
      <c r="BI1281" s="156"/>
      <c r="BJ1281" s="156"/>
      <c r="BK1281" s="133"/>
      <c r="BM1281" s="134">
        <v>689</v>
      </c>
      <c r="BN1281" s="157">
        <f t="shared" si="281"/>
        <v>4.4032000000000604</v>
      </c>
      <c r="BO1281" s="158">
        <f t="shared" si="282"/>
        <v>0.7323400825718156</v>
      </c>
      <c r="BP1281" s="159">
        <f t="shared" si="283"/>
        <v>7.6625069703362136E-4</v>
      </c>
      <c r="BQ1281" s="160" t="str">
        <f t="shared" si="284"/>
        <v/>
      </c>
      <c r="BR1281" s="160" t="str">
        <f t="shared" si="280"/>
        <v/>
      </c>
    </row>
    <row r="1282" spans="11:70" ht="20.100000000000001" customHeight="1" x14ac:dyDescent="0.25">
      <c r="K1282" s="134">
        <v>713</v>
      </c>
      <c r="L1282" s="130">
        <f t="shared" si="285"/>
        <v>-108.87957947983239</v>
      </c>
      <c r="M1282" s="149">
        <f t="shared" si="286"/>
        <v>2.1763377818456767E-3</v>
      </c>
      <c r="N1282" s="149">
        <f t="shared" si="287"/>
        <v>0.12548428191629576</v>
      </c>
      <c r="O1282" s="130">
        <f t="shared" si="288"/>
        <v>2.1763377818456767E-3</v>
      </c>
      <c r="P1282" s="130" t="str">
        <f t="shared" si="289"/>
        <v/>
      </c>
      <c r="Q1282" s="130" t="str">
        <f t="shared" si="290"/>
        <v/>
      </c>
      <c r="R1282" s="130">
        <f t="shared" si="291"/>
        <v>9.7973021191072806E-10</v>
      </c>
      <c r="S1282" s="130" t="str">
        <f t="shared" si="292"/>
        <v/>
      </c>
      <c r="T1282" s="130" t="str">
        <f t="shared" si="293"/>
        <v/>
      </c>
      <c r="X1282" s="134"/>
      <c r="Z1282" s="149"/>
      <c r="AA1282" s="149"/>
      <c r="AE1282" s="151"/>
      <c r="AF1282" s="150"/>
      <c r="AK1282" s="134">
        <v>713</v>
      </c>
      <c r="AL1282" s="130">
        <f t="shared" si="294"/>
        <v>-1.1480000000000001</v>
      </c>
      <c r="AM1282" s="149">
        <f t="shared" si="295"/>
        <v>0.20641005443678437</v>
      </c>
      <c r="AN1282" s="149">
        <f t="shared" si="296"/>
        <v>0.12548428191629576</v>
      </c>
      <c r="AO1282" s="130">
        <f t="shared" si="301"/>
        <v>0.20641005443678437</v>
      </c>
      <c r="AP1282" s="130" t="str">
        <f t="shared" si="302"/>
        <v/>
      </c>
      <c r="AQ1282" s="130" t="str">
        <f t="shared" si="297"/>
        <v/>
      </c>
      <c r="AR1282" s="150">
        <f t="shared" si="298"/>
        <v>0</v>
      </c>
      <c r="AS1282" s="150" t="str">
        <f t="shared" si="299"/>
        <v/>
      </c>
      <c r="AT1282" s="150" t="str">
        <f t="shared" si="300"/>
        <v/>
      </c>
      <c r="AU1282" s="150"/>
      <c r="AV1282" s="150"/>
      <c r="AW1282" s="150"/>
      <c r="AX1282" s="150"/>
      <c r="AY1282" s="150"/>
      <c r="AZ1282" s="150"/>
      <c r="BA1282" s="150"/>
      <c r="BB1282" s="131"/>
      <c r="BC1282" s="132"/>
      <c r="BD1282" s="131"/>
      <c r="BE1282" s="153"/>
      <c r="BF1282" s="154"/>
      <c r="BG1282" s="155"/>
      <c r="BH1282" s="155"/>
      <c r="BI1282" s="156"/>
      <c r="BJ1282" s="156"/>
      <c r="BK1282" s="133"/>
      <c r="BM1282" s="134">
        <v>690</v>
      </c>
      <c r="BN1282" s="157">
        <f t="shared" si="281"/>
        <v>4.4096000000000606</v>
      </c>
      <c r="BO1282" s="158">
        <f t="shared" si="282"/>
        <v>0.73157383187478198</v>
      </c>
      <c r="BP1282" s="159">
        <f t="shared" si="283"/>
        <v>7.6657906603605497E-4</v>
      </c>
      <c r="BQ1282" s="160" t="str">
        <f t="shared" si="284"/>
        <v/>
      </c>
      <c r="BR1282" s="160" t="str">
        <f t="shared" si="280"/>
        <v/>
      </c>
    </row>
    <row r="1283" spans="11:70" ht="20.100000000000001" customHeight="1" x14ac:dyDescent="0.25">
      <c r="K1283" s="134">
        <v>714</v>
      </c>
      <c r="L1283" s="130">
        <f t="shared" si="285"/>
        <v>-108.50020812275983</v>
      </c>
      <c r="M1283" s="149">
        <f t="shared" si="286"/>
        <v>2.1863370149704481E-3</v>
      </c>
      <c r="N1283" s="149">
        <f t="shared" si="287"/>
        <v>0.12631181849965717</v>
      </c>
      <c r="O1283" s="130">
        <f t="shared" si="288"/>
        <v>2.1863370149704481E-3</v>
      </c>
      <c r="P1283" s="130" t="str">
        <f t="shared" si="289"/>
        <v/>
      </c>
      <c r="Q1283" s="130" t="str">
        <f t="shared" si="290"/>
        <v/>
      </c>
      <c r="R1283" s="130">
        <f t="shared" si="291"/>
        <v>1.0016223487615835E-9</v>
      </c>
      <c r="S1283" s="130" t="str">
        <f t="shared" si="292"/>
        <v/>
      </c>
      <c r="T1283" s="130" t="str">
        <f t="shared" si="293"/>
        <v/>
      </c>
      <c r="X1283" s="134"/>
      <c r="Z1283" s="149"/>
      <c r="AA1283" s="149"/>
      <c r="AE1283" s="151"/>
      <c r="AF1283" s="150"/>
      <c r="AK1283" s="134">
        <v>714</v>
      </c>
      <c r="AL1283" s="130">
        <f t="shared" si="294"/>
        <v>-1.1440000000000001</v>
      </c>
      <c r="AM1283" s="149">
        <f t="shared" si="295"/>
        <v>0.20735841009684183</v>
      </c>
      <c r="AN1283" s="149">
        <f t="shared" si="296"/>
        <v>0.12631181849965725</v>
      </c>
      <c r="AO1283" s="130">
        <f t="shared" si="301"/>
        <v>0.20735841009684183</v>
      </c>
      <c r="AP1283" s="130" t="str">
        <f t="shared" si="302"/>
        <v/>
      </c>
      <c r="AQ1283" s="130" t="str">
        <f t="shared" si="297"/>
        <v/>
      </c>
      <c r="AR1283" s="150">
        <f t="shared" si="298"/>
        <v>0</v>
      </c>
      <c r="AS1283" s="150" t="str">
        <f t="shared" si="299"/>
        <v/>
      </c>
      <c r="AT1283" s="150" t="str">
        <f t="shared" si="300"/>
        <v/>
      </c>
      <c r="AU1283" s="150"/>
      <c r="AV1283" s="150"/>
      <c r="AW1283" s="150"/>
      <c r="AX1283" s="150"/>
      <c r="AY1283" s="150"/>
      <c r="AZ1283" s="150"/>
      <c r="BA1283" s="150"/>
      <c r="BB1283" s="131"/>
      <c r="BC1283" s="132"/>
      <c r="BD1283" s="131"/>
      <c r="BE1283" s="153"/>
      <c r="BF1283" s="154"/>
      <c r="BG1283" s="155"/>
      <c r="BH1283" s="155"/>
      <c r="BI1283" s="156"/>
      <c r="BJ1283" s="156"/>
      <c r="BK1283" s="133"/>
      <c r="BM1283" s="134">
        <v>691</v>
      </c>
      <c r="BN1283" s="157">
        <f t="shared" si="281"/>
        <v>4.4160000000000608</v>
      </c>
      <c r="BO1283" s="158">
        <f t="shared" si="282"/>
        <v>0.73080725280874592</v>
      </c>
      <c r="BP1283" s="159">
        <f t="shared" si="283"/>
        <v>7.6690354289243867E-4</v>
      </c>
      <c r="BQ1283" s="160" t="str">
        <f t="shared" si="284"/>
        <v/>
      </c>
      <c r="BR1283" s="160" t="str">
        <f t="shared" si="280"/>
        <v/>
      </c>
    </row>
    <row r="1284" spans="11:70" ht="20.100000000000001" customHeight="1" x14ac:dyDescent="0.25">
      <c r="K1284" s="134">
        <v>715</v>
      </c>
      <c r="L1284" s="130">
        <f t="shared" si="285"/>
        <v>-108.12083676568722</v>
      </c>
      <c r="M1284" s="149">
        <f t="shared" si="286"/>
        <v>2.1963470479638971E-3</v>
      </c>
      <c r="N1284" s="149">
        <f t="shared" si="287"/>
        <v>0.12714315056279821</v>
      </c>
      <c r="O1284" s="130">
        <f t="shared" si="288"/>
        <v>2.1963470479638971E-3</v>
      </c>
      <c r="P1284" s="130" t="str">
        <f t="shared" si="289"/>
        <v/>
      </c>
      <c r="Q1284" s="130" t="str">
        <f t="shared" si="290"/>
        <v/>
      </c>
      <c r="R1284" s="130">
        <f t="shared" si="291"/>
        <v>1.02398728294115E-9</v>
      </c>
      <c r="S1284" s="130" t="str">
        <f t="shared" si="292"/>
        <v/>
      </c>
      <c r="T1284" s="130" t="str">
        <f t="shared" si="293"/>
        <v/>
      </c>
      <c r="X1284" s="134"/>
      <c r="Z1284" s="149"/>
      <c r="AA1284" s="149"/>
      <c r="AE1284" s="151"/>
      <c r="AF1284" s="150"/>
      <c r="AK1284" s="134">
        <v>715</v>
      </c>
      <c r="AL1284" s="130">
        <f t="shared" si="294"/>
        <v>-1.1400000000000001</v>
      </c>
      <c r="AM1284" s="149">
        <f t="shared" si="295"/>
        <v>0.20830779004710831</v>
      </c>
      <c r="AN1284" s="149">
        <f t="shared" si="296"/>
        <v>0.12714315056279821</v>
      </c>
      <c r="AO1284" s="130">
        <f t="shared" si="301"/>
        <v>0.20830779004710831</v>
      </c>
      <c r="AP1284" s="130" t="str">
        <f t="shared" si="302"/>
        <v/>
      </c>
      <c r="AQ1284" s="130" t="str">
        <f t="shared" si="297"/>
        <v/>
      </c>
      <c r="AR1284" s="150">
        <f t="shared" si="298"/>
        <v>0</v>
      </c>
      <c r="AS1284" s="150" t="str">
        <f t="shared" si="299"/>
        <v/>
      </c>
      <c r="AT1284" s="150" t="str">
        <f t="shared" si="300"/>
        <v/>
      </c>
      <c r="AU1284" s="150"/>
      <c r="AV1284" s="150"/>
      <c r="AW1284" s="150"/>
      <c r="AX1284" s="150"/>
      <c r="AY1284" s="150"/>
      <c r="AZ1284" s="150"/>
      <c r="BA1284" s="150"/>
      <c r="BB1284" s="131"/>
      <c r="BC1284" s="132"/>
      <c r="BD1284" s="131"/>
      <c r="BE1284" s="153"/>
      <c r="BF1284" s="154"/>
      <c r="BG1284" s="155"/>
      <c r="BH1284" s="155"/>
      <c r="BI1284" s="156"/>
      <c r="BJ1284" s="156"/>
      <c r="BK1284" s="133"/>
      <c r="BM1284" s="134">
        <v>692</v>
      </c>
      <c r="BN1284" s="157">
        <f t="shared" si="281"/>
        <v>4.4224000000000609</v>
      </c>
      <c r="BO1284" s="158">
        <f t="shared" si="282"/>
        <v>0.73004034926585348</v>
      </c>
      <c r="BP1284" s="159">
        <f t="shared" si="283"/>
        <v>7.6722413421792535E-4</v>
      </c>
      <c r="BQ1284" s="160" t="str">
        <f t="shared" si="284"/>
        <v/>
      </c>
      <c r="BR1284" s="160" t="str">
        <f t="shared" si="280"/>
        <v/>
      </c>
    </row>
    <row r="1285" spans="11:70" ht="20.100000000000001" customHeight="1" x14ac:dyDescent="0.25">
      <c r="K1285" s="134">
        <v>716</v>
      </c>
      <c r="L1285" s="130">
        <f t="shared" si="285"/>
        <v>-107.74146540861466</v>
      </c>
      <c r="M1285" s="149">
        <f t="shared" si="286"/>
        <v>2.2063676092208984E-3</v>
      </c>
      <c r="N1285" s="149">
        <f t="shared" si="287"/>
        <v>0.12797828215141532</v>
      </c>
      <c r="O1285" s="130">
        <f t="shared" si="288"/>
        <v>2.2063676092208984E-3</v>
      </c>
      <c r="P1285" s="130" t="str">
        <f t="shared" si="289"/>
        <v/>
      </c>
      <c r="Q1285" s="130" t="str">
        <f t="shared" si="290"/>
        <v/>
      </c>
      <c r="R1285" s="130">
        <f t="shared" si="291"/>
        <v>1.0468348477413065E-9</v>
      </c>
      <c r="S1285" s="130" t="str">
        <f t="shared" si="292"/>
        <v/>
      </c>
      <c r="T1285" s="130" t="str">
        <f t="shared" si="293"/>
        <v/>
      </c>
      <c r="X1285" s="134"/>
      <c r="Z1285" s="149"/>
      <c r="AA1285" s="149"/>
      <c r="AE1285" s="151"/>
      <c r="AF1285" s="150"/>
      <c r="AK1285" s="134">
        <v>716</v>
      </c>
      <c r="AL1285" s="130">
        <f t="shared" si="294"/>
        <v>-1.1360000000000001</v>
      </c>
      <c r="AM1285" s="149">
        <f t="shared" si="295"/>
        <v>0.20925816852778276</v>
      </c>
      <c r="AN1285" s="149">
        <f t="shared" si="296"/>
        <v>0.12797828215141535</v>
      </c>
      <c r="AO1285" s="130">
        <f t="shared" si="301"/>
        <v>0.20925816852778276</v>
      </c>
      <c r="AP1285" s="130" t="str">
        <f t="shared" si="302"/>
        <v/>
      </c>
      <c r="AQ1285" s="130" t="str">
        <f t="shared" si="297"/>
        <v/>
      </c>
      <c r="AR1285" s="150">
        <f t="shared" si="298"/>
        <v>0</v>
      </c>
      <c r="AS1285" s="150" t="str">
        <f t="shared" si="299"/>
        <v/>
      </c>
      <c r="AT1285" s="150" t="str">
        <f t="shared" si="300"/>
        <v/>
      </c>
      <c r="AU1285" s="150"/>
      <c r="AV1285" s="150"/>
      <c r="AW1285" s="150"/>
      <c r="AX1285" s="150"/>
      <c r="AY1285" s="150"/>
      <c r="AZ1285" s="150"/>
      <c r="BA1285" s="150"/>
      <c r="BB1285" s="131"/>
      <c r="BC1285" s="132"/>
      <c r="BD1285" s="131"/>
      <c r="BE1285" s="153"/>
      <c r="BF1285" s="154"/>
      <c r="BG1285" s="155"/>
      <c r="BH1285" s="155"/>
      <c r="BI1285" s="156"/>
      <c r="BJ1285" s="156"/>
      <c r="BK1285" s="133"/>
      <c r="BM1285" s="134">
        <v>693</v>
      </c>
      <c r="BN1285" s="157">
        <f t="shared" si="281"/>
        <v>4.4288000000000611</v>
      </c>
      <c r="BO1285" s="158">
        <f t="shared" si="282"/>
        <v>0.72927312513163556</v>
      </c>
      <c r="BP1285" s="159">
        <f t="shared" si="283"/>
        <v>7.6754084665808797E-4</v>
      </c>
      <c r="BQ1285" s="160" t="str">
        <f t="shared" si="284"/>
        <v/>
      </c>
      <c r="BR1285" s="160" t="str">
        <f t="shared" si="280"/>
        <v/>
      </c>
    </row>
    <row r="1286" spans="11:70" ht="20.100000000000001" customHeight="1" x14ac:dyDescent="0.25">
      <c r="K1286" s="134">
        <v>717</v>
      </c>
      <c r="L1286" s="130">
        <f t="shared" si="285"/>
        <v>-107.36209405154204</v>
      </c>
      <c r="M1286" s="149">
        <f t="shared" si="286"/>
        <v>2.216398425388481E-3</v>
      </c>
      <c r="N1286" s="149">
        <f t="shared" si="287"/>
        <v>0.12881721720783423</v>
      </c>
      <c r="O1286" s="130">
        <f t="shared" si="288"/>
        <v>2.216398425388481E-3</v>
      </c>
      <c r="P1286" s="130" t="str">
        <f t="shared" si="289"/>
        <v/>
      </c>
      <c r="Q1286" s="130" t="str">
        <f t="shared" si="290"/>
        <v/>
      </c>
      <c r="R1286" s="130">
        <f t="shared" si="291"/>
        <v>1.0701750725137064E-9</v>
      </c>
      <c r="S1286" s="130" t="str">
        <f t="shared" si="292"/>
        <v/>
      </c>
      <c r="T1286" s="130" t="str">
        <f t="shared" si="293"/>
        <v/>
      </c>
      <c r="X1286" s="134"/>
      <c r="Z1286" s="149"/>
      <c r="AA1286" s="149"/>
      <c r="AE1286" s="151"/>
      <c r="AF1286" s="150"/>
      <c r="AK1286" s="134">
        <v>717</v>
      </c>
      <c r="AL1286" s="130">
        <f t="shared" si="294"/>
        <v>-1.1320000000000001</v>
      </c>
      <c r="AM1286" s="149">
        <f t="shared" si="295"/>
        <v>0.21020951961329309</v>
      </c>
      <c r="AN1286" s="149">
        <f t="shared" si="296"/>
        <v>0.12881721720783423</v>
      </c>
      <c r="AO1286" s="130">
        <f t="shared" si="301"/>
        <v>0.21020951961329309</v>
      </c>
      <c r="AP1286" s="130" t="str">
        <f t="shared" si="302"/>
        <v/>
      </c>
      <c r="AQ1286" s="130" t="str">
        <f t="shared" si="297"/>
        <v/>
      </c>
      <c r="AR1286" s="150">
        <f t="shared" si="298"/>
        <v>0</v>
      </c>
      <c r="AS1286" s="150" t="str">
        <f t="shared" si="299"/>
        <v/>
      </c>
      <c r="AT1286" s="150" t="str">
        <f t="shared" si="300"/>
        <v/>
      </c>
      <c r="AU1286" s="150"/>
      <c r="AV1286" s="150"/>
      <c r="AW1286" s="150"/>
      <c r="AX1286" s="150"/>
      <c r="AY1286" s="150"/>
      <c r="AZ1286" s="150"/>
      <c r="BA1286" s="150"/>
      <c r="BB1286" s="131"/>
      <c r="BC1286" s="132"/>
      <c r="BD1286" s="131"/>
      <c r="BE1286" s="153"/>
      <c r="BF1286" s="154"/>
      <c r="BG1286" s="155"/>
      <c r="BH1286" s="155"/>
      <c r="BI1286" s="156"/>
      <c r="BJ1286" s="156"/>
      <c r="BK1286" s="133"/>
      <c r="BM1286" s="134">
        <v>694</v>
      </c>
      <c r="BN1286" s="157">
        <f t="shared" si="281"/>
        <v>4.4352000000000613</v>
      </c>
      <c r="BO1286" s="158">
        <f t="shared" si="282"/>
        <v>0.72850558428497747</v>
      </c>
      <c r="BP1286" s="159">
        <f t="shared" si="283"/>
        <v>7.6785368688470079E-4</v>
      </c>
      <c r="BQ1286" s="160" t="str">
        <f t="shared" si="284"/>
        <v/>
      </c>
      <c r="BR1286" s="160" t="str">
        <f t="shared" si="280"/>
        <v/>
      </c>
    </row>
    <row r="1287" spans="11:70" ht="20.100000000000001" customHeight="1" x14ac:dyDescent="0.25">
      <c r="K1287" s="134">
        <v>718</v>
      </c>
      <c r="L1287" s="130">
        <f t="shared" si="285"/>
        <v>-106.98272269446949</v>
      </c>
      <c r="M1287" s="149">
        <f t="shared" si="286"/>
        <v>2.2264392213753831E-3</v>
      </c>
      <c r="N1287" s="149">
        <f t="shared" si="287"/>
        <v>0.12965995957034818</v>
      </c>
      <c r="O1287" s="130">
        <f t="shared" si="288"/>
        <v>2.2264392213753831E-3</v>
      </c>
      <c r="P1287" s="130" t="str">
        <f t="shared" si="289"/>
        <v/>
      </c>
      <c r="Q1287" s="130" t="str">
        <f t="shared" si="290"/>
        <v/>
      </c>
      <c r="R1287" s="130">
        <f t="shared" si="291"/>
        <v>1.0940181863952955E-9</v>
      </c>
      <c r="S1287" s="130" t="str">
        <f t="shared" si="292"/>
        <v/>
      </c>
      <c r="T1287" s="130" t="str">
        <f t="shared" si="293"/>
        <v/>
      </c>
      <c r="X1287" s="134"/>
      <c r="Z1287" s="149"/>
      <c r="AA1287" s="149"/>
      <c r="AE1287" s="151"/>
      <c r="AF1287" s="150"/>
      <c r="AK1287" s="134">
        <v>718</v>
      </c>
      <c r="AL1287" s="130">
        <f t="shared" si="294"/>
        <v>-1.1280000000000001</v>
      </c>
      <c r="AM1287" s="149">
        <f t="shared" si="295"/>
        <v>0.21116181721320312</v>
      </c>
      <c r="AN1287" s="149">
        <f t="shared" si="296"/>
        <v>0.12965995957034815</v>
      </c>
      <c r="AO1287" s="130">
        <f t="shared" si="301"/>
        <v>0.21116181721320312</v>
      </c>
      <c r="AP1287" s="130" t="str">
        <f t="shared" si="302"/>
        <v/>
      </c>
      <c r="AQ1287" s="130" t="str">
        <f t="shared" si="297"/>
        <v/>
      </c>
      <c r="AR1287" s="150">
        <f t="shared" si="298"/>
        <v>0</v>
      </c>
      <c r="AS1287" s="150" t="str">
        <f t="shared" si="299"/>
        <v/>
      </c>
      <c r="AT1287" s="150" t="str">
        <f t="shared" si="300"/>
        <v/>
      </c>
      <c r="AU1287" s="150"/>
      <c r="AV1287" s="150"/>
      <c r="AW1287" s="150"/>
      <c r="AX1287" s="150"/>
      <c r="AY1287" s="150"/>
      <c r="AZ1287" s="150"/>
      <c r="BA1287" s="150"/>
      <c r="BB1287" s="131"/>
      <c r="BC1287" s="132"/>
      <c r="BD1287" s="131"/>
      <c r="BE1287" s="153"/>
      <c r="BF1287" s="154"/>
      <c r="BG1287" s="155"/>
      <c r="BH1287" s="155"/>
      <c r="BI1287" s="156"/>
      <c r="BJ1287" s="156"/>
      <c r="BK1287" s="133"/>
      <c r="BM1287" s="134">
        <v>695</v>
      </c>
      <c r="BN1287" s="157">
        <f t="shared" si="281"/>
        <v>4.4416000000000615</v>
      </c>
      <c r="BO1287" s="158">
        <f t="shared" si="282"/>
        <v>0.72773773059809277</v>
      </c>
      <c r="BP1287" s="159">
        <f t="shared" si="283"/>
        <v>7.6816266159807078E-4</v>
      </c>
      <c r="BQ1287" s="160" t="str">
        <f t="shared" si="284"/>
        <v/>
      </c>
      <c r="BR1287" s="160" t="str">
        <f t="shared" si="280"/>
        <v/>
      </c>
    </row>
    <row r="1288" spans="11:70" ht="20.100000000000001" customHeight="1" x14ac:dyDescent="0.25">
      <c r="K1288" s="134">
        <v>719</v>
      </c>
      <c r="L1288" s="130">
        <f t="shared" si="285"/>
        <v>-106.60335133739687</v>
      </c>
      <c r="M1288" s="149">
        <f t="shared" si="286"/>
        <v>2.2364897203617992E-3</v>
      </c>
      <c r="N1288" s="149">
        <f t="shared" si="287"/>
        <v>0.13050651297256047</v>
      </c>
      <c r="O1288" s="130">
        <f t="shared" si="288"/>
        <v>2.2364897203617992E-3</v>
      </c>
      <c r="P1288" s="130" t="str">
        <f t="shared" si="289"/>
        <v/>
      </c>
      <c r="Q1288" s="130" t="str">
        <f t="shared" si="290"/>
        <v/>
      </c>
      <c r="R1288" s="130">
        <f t="shared" si="291"/>
        <v>1.1183746221007658E-9</v>
      </c>
      <c r="S1288" s="130" t="str">
        <f t="shared" si="292"/>
        <v/>
      </c>
      <c r="T1288" s="130" t="str">
        <f t="shared" si="293"/>
        <v/>
      </c>
      <c r="X1288" s="134"/>
      <c r="Z1288" s="149"/>
      <c r="AA1288" s="149"/>
      <c r="AE1288" s="151"/>
      <c r="AF1288" s="150"/>
      <c r="AK1288" s="134">
        <v>719</v>
      </c>
      <c r="AL1288" s="130">
        <f t="shared" si="294"/>
        <v>-1.1240000000000001</v>
      </c>
      <c r="AM1288" s="149">
        <f t="shared" si="295"/>
        <v>0.21211503507313645</v>
      </c>
      <c r="AN1288" s="149">
        <f t="shared" si="296"/>
        <v>0.13050651297256047</v>
      </c>
      <c r="AO1288" s="130">
        <f t="shared" si="301"/>
        <v>0.21211503507313645</v>
      </c>
      <c r="AP1288" s="130" t="str">
        <f t="shared" si="302"/>
        <v/>
      </c>
      <c r="AQ1288" s="130" t="str">
        <f t="shared" si="297"/>
        <v/>
      </c>
      <c r="AR1288" s="150">
        <f t="shared" si="298"/>
        <v>0</v>
      </c>
      <c r="AS1288" s="150" t="str">
        <f t="shared" si="299"/>
        <v/>
      </c>
      <c r="AT1288" s="150" t="str">
        <f t="shared" si="300"/>
        <v/>
      </c>
      <c r="AU1288" s="150"/>
      <c r="AV1288" s="150"/>
      <c r="AW1288" s="150"/>
      <c r="AX1288" s="150"/>
      <c r="AY1288" s="150"/>
      <c r="AZ1288" s="150"/>
      <c r="BA1288" s="150"/>
      <c r="BB1288" s="131"/>
      <c r="BC1288" s="132"/>
      <c r="BD1288" s="131"/>
      <c r="BE1288" s="153"/>
      <c r="BF1288" s="154"/>
      <c r="BG1288" s="155"/>
      <c r="BH1288" s="155"/>
      <c r="BI1288" s="156"/>
      <c r="BJ1288" s="156"/>
      <c r="BK1288" s="133"/>
      <c r="BM1288" s="134">
        <v>696</v>
      </c>
      <c r="BN1288" s="157">
        <f t="shared" si="281"/>
        <v>4.4480000000000617</v>
      </c>
      <c r="BO1288" s="158">
        <f t="shared" si="282"/>
        <v>0.7269695679364947</v>
      </c>
      <c r="BP1288" s="159">
        <f t="shared" si="283"/>
        <v>7.6846777752481721E-4</v>
      </c>
      <c r="BQ1288" s="160" t="str">
        <f t="shared" si="284"/>
        <v/>
      </c>
      <c r="BR1288" s="160" t="str">
        <f t="shared" si="280"/>
        <v/>
      </c>
    </row>
    <row r="1289" spans="11:70" ht="20.100000000000001" customHeight="1" x14ac:dyDescent="0.25">
      <c r="K1289" s="134">
        <v>720</v>
      </c>
      <c r="L1289" s="130">
        <f t="shared" si="285"/>
        <v>-106.22397998032432</v>
      </c>
      <c r="M1289" s="149">
        <f t="shared" si="286"/>
        <v>2.2465496438093019E-3</v>
      </c>
      <c r="N1289" s="149">
        <f t="shared" si="287"/>
        <v>0.13135688104273063</v>
      </c>
      <c r="O1289" s="130">
        <f t="shared" si="288"/>
        <v>2.2465496438093019E-3</v>
      </c>
      <c r="P1289" s="130" t="str">
        <f t="shared" si="289"/>
        <v/>
      </c>
      <c r="Q1289" s="130" t="str">
        <f t="shared" si="290"/>
        <v/>
      </c>
      <c r="R1289" s="130">
        <f t="shared" si="291"/>
        <v>1.1432550197830655E-9</v>
      </c>
      <c r="S1289" s="130" t="str">
        <f t="shared" si="292"/>
        <v/>
      </c>
      <c r="T1289" s="130" t="str">
        <f t="shared" si="293"/>
        <v/>
      </c>
      <c r="X1289" s="134"/>
      <c r="Z1289" s="149"/>
      <c r="AA1289" s="149"/>
      <c r="AE1289" s="151"/>
      <c r="AF1289" s="150"/>
      <c r="AK1289" s="134">
        <v>720</v>
      </c>
      <c r="AL1289" s="130">
        <f t="shared" si="294"/>
        <v>-1.1200000000000001</v>
      </c>
      <c r="AM1289" s="149">
        <f t="shared" si="295"/>
        <v>0.21306914677571784</v>
      </c>
      <c r="AN1289" s="149">
        <f t="shared" si="296"/>
        <v>0.13135688104273069</v>
      </c>
      <c r="AO1289" s="130">
        <f t="shared" si="301"/>
        <v>0.21306914677571784</v>
      </c>
      <c r="AP1289" s="130" t="str">
        <f t="shared" si="302"/>
        <v/>
      </c>
      <c r="AQ1289" s="130" t="str">
        <f t="shared" si="297"/>
        <v/>
      </c>
      <c r="AR1289" s="150">
        <f t="shared" si="298"/>
        <v>0</v>
      </c>
      <c r="AS1289" s="150" t="str">
        <f t="shared" si="299"/>
        <v/>
      </c>
      <c r="AT1289" s="150" t="str">
        <f t="shared" si="300"/>
        <v/>
      </c>
      <c r="AU1289" s="150"/>
      <c r="AV1289" s="150"/>
      <c r="AW1289" s="150"/>
      <c r="AX1289" s="150"/>
      <c r="AY1289" s="150"/>
      <c r="AZ1289" s="150"/>
      <c r="BA1289" s="150"/>
      <c r="BB1289" s="131"/>
      <c r="BC1289" s="132"/>
      <c r="BD1289" s="131"/>
      <c r="BE1289" s="153"/>
      <c r="BF1289" s="154"/>
      <c r="BG1289" s="155"/>
      <c r="BH1289" s="155"/>
      <c r="BI1289" s="156"/>
      <c r="BJ1289" s="156"/>
      <c r="BK1289" s="133"/>
      <c r="BM1289" s="134">
        <v>697</v>
      </c>
      <c r="BN1289" s="157">
        <f t="shared" si="281"/>
        <v>4.4544000000000619</v>
      </c>
      <c r="BO1289" s="158">
        <f t="shared" si="282"/>
        <v>0.72620110015896988</v>
      </c>
      <c r="BP1289" s="159">
        <f t="shared" si="283"/>
        <v>7.6876904141909286E-4</v>
      </c>
      <c r="BQ1289" s="160" t="str">
        <f t="shared" si="284"/>
        <v/>
      </c>
      <c r="BR1289" s="160" t="str">
        <f t="shared" si="280"/>
        <v/>
      </c>
    </row>
    <row r="1290" spans="11:70" ht="20.100000000000001" customHeight="1" x14ac:dyDescent="0.25">
      <c r="K1290" s="134">
        <v>721</v>
      </c>
      <c r="L1290" s="130">
        <f t="shared" si="285"/>
        <v>-105.8446086232517</v>
      </c>
      <c r="M1290" s="149">
        <f t="shared" si="286"/>
        <v>2.2566187114709552E-3</v>
      </c>
      <c r="N1290" s="149">
        <f t="shared" si="287"/>
        <v>0.1322110673031244</v>
      </c>
      <c r="O1290" s="130">
        <f t="shared" si="288"/>
        <v>2.2566187114709552E-3</v>
      </c>
      <c r="P1290" s="130" t="str">
        <f t="shared" si="289"/>
        <v/>
      </c>
      <c r="Q1290" s="130" t="str">
        <f t="shared" si="290"/>
        <v/>
      </c>
      <c r="R1290" s="130">
        <f t="shared" si="291"/>
        <v>1.1686702309631669E-9</v>
      </c>
      <c r="S1290" s="130" t="str">
        <f t="shared" si="292"/>
        <v/>
      </c>
      <c r="T1290" s="130" t="str">
        <f t="shared" si="293"/>
        <v/>
      </c>
      <c r="X1290" s="134"/>
      <c r="Z1290" s="149"/>
      <c r="AA1290" s="149"/>
      <c r="AE1290" s="151"/>
      <c r="AF1290" s="150"/>
      <c r="AK1290" s="134">
        <v>721</v>
      </c>
      <c r="AL1290" s="130">
        <f t="shared" si="294"/>
        <v>-1.1160000000000001</v>
      </c>
      <c r="AM1290" s="149">
        <f t="shared" si="295"/>
        <v>0.2140241257415321</v>
      </c>
      <c r="AN1290" s="149">
        <f t="shared" si="296"/>
        <v>0.1322110673031244</v>
      </c>
      <c r="AO1290" s="130">
        <f t="shared" si="301"/>
        <v>0.2140241257415321</v>
      </c>
      <c r="AP1290" s="130" t="str">
        <f t="shared" si="302"/>
        <v/>
      </c>
      <c r="AQ1290" s="130" t="str">
        <f t="shared" si="297"/>
        <v/>
      </c>
      <c r="AR1290" s="150">
        <f t="shared" si="298"/>
        <v>0</v>
      </c>
      <c r="AS1290" s="150" t="str">
        <f t="shared" si="299"/>
        <v/>
      </c>
      <c r="AT1290" s="150" t="str">
        <f t="shared" si="300"/>
        <v/>
      </c>
      <c r="AU1290" s="150"/>
      <c r="AV1290" s="150"/>
      <c r="AW1290" s="150"/>
      <c r="AX1290" s="150"/>
      <c r="AY1290" s="150"/>
      <c r="AZ1290" s="150"/>
      <c r="BA1290" s="150"/>
      <c r="BB1290" s="131"/>
      <c r="BC1290" s="132"/>
      <c r="BD1290" s="131"/>
      <c r="BE1290" s="153"/>
      <c r="BF1290" s="154"/>
      <c r="BG1290" s="155"/>
      <c r="BH1290" s="155"/>
      <c r="BI1290" s="156"/>
      <c r="BJ1290" s="156"/>
      <c r="BK1290" s="133"/>
      <c r="BM1290" s="134">
        <v>698</v>
      </c>
      <c r="BN1290" s="157">
        <f t="shared" si="281"/>
        <v>4.460800000000062</v>
      </c>
      <c r="BO1290" s="158">
        <f t="shared" si="282"/>
        <v>0.72543233111755079</v>
      </c>
      <c r="BP1290" s="159">
        <f t="shared" si="283"/>
        <v>7.6906646006136281E-4</v>
      </c>
      <c r="BQ1290" s="160" t="str">
        <f t="shared" si="284"/>
        <v/>
      </c>
      <c r="BR1290" s="160" t="str">
        <f t="shared" si="280"/>
        <v/>
      </c>
    </row>
    <row r="1291" spans="11:70" ht="20.100000000000001" customHeight="1" x14ac:dyDescent="0.25">
      <c r="K1291" s="134">
        <v>722</v>
      </c>
      <c r="L1291" s="130">
        <f t="shared" si="285"/>
        <v>-105.46523726617914</v>
      </c>
      <c r="M1291" s="149">
        <f t="shared" si="286"/>
        <v>2.2666966414015993E-3</v>
      </c>
      <c r="N1291" s="149">
        <f t="shared" si="287"/>
        <v>0.133069075169367</v>
      </c>
      <c r="O1291" s="130">
        <f t="shared" si="288"/>
        <v>2.2666966414015993E-3</v>
      </c>
      <c r="P1291" s="130" t="str">
        <f t="shared" si="289"/>
        <v/>
      </c>
      <c r="Q1291" s="130" t="str">
        <f t="shared" si="290"/>
        <v/>
      </c>
      <c r="R1291" s="130">
        <f t="shared" si="291"/>
        <v>1.1946313225300561E-9</v>
      </c>
      <c r="S1291" s="130" t="str">
        <f t="shared" si="292"/>
        <v/>
      </c>
      <c r="T1291" s="130" t="str">
        <f t="shared" si="293"/>
        <v/>
      </c>
      <c r="X1291" s="134"/>
      <c r="Z1291" s="149"/>
      <c r="AA1291" s="149"/>
      <c r="AE1291" s="151"/>
      <c r="AF1291" s="150"/>
      <c r="AK1291" s="134">
        <v>722</v>
      </c>
      <c r="AL1291" s="130">
        <f t="shared" si="294"/>
        <v>-1.1120000000000001</v>
      </c>
      <c r="AM1291" s="149">
        <f t="shared" si="295"/>
        <v>0.21497994523009986</v>
      </c>
      <c r="AN1291" s="149">
        <f t="shared" si="296"/>
        <v>0.13306907516936706</v>
      </c>
      <c r="AO1291" s="130">
        <f t="shared" si="301"/>
        <v>0.21497994523009986</v>
      </c>
      <c r="AP1291" s="130" t="str">
        <f t="shared" si="302"/>
        <v/>
      </c>
      <c r="AQ1291" s="130" t="str">
        <f t="shared" si="297"/>
        <v/>
      </c>
      <c r="AR1291" s="150">
        <f t="shared" si="298"/>
        <v>0</v>
      </c>
      <c r="AS1291" s="150" t="str">
        <f t="shared" si="299"/>
        <v/>
      </c>
      <c r="AT1291" s="150" t="str">
        <f t="shared" si="300"/>
        <v/>
      </c>
      <c r="AU1291" s="150"/>
      <c r="AV1291" s="150"/>
      <c r="AW1291" s="150"/>
      <c r="AX1291" s="150"/>
      <c r="AY1291" s="150"/>
      <c r="AZ1291" s="150"/>
      <c r="BA1291" s="150"/>
      <c r="BB1291" s="131"/>
      <c r="BC1291" s="132"/>
      <c r="BD1291" s="131"/>
      <c r="BE1291" s="153"/>
      <c r="BF1291" s="154"/>
      <c r="BG1291" s="155"/>
      <c r="BH1291" s="155"/>
      <c r="BI1291" s="156"/>
      <c r="BJ1291" s="156"/>
      <c r="BK1291" s="133"/>
      <c r="BM1291" s="134">
        <v>699</v>
      </c>
      <c r="BN1291" s="157">
        <f t="shared" si="281"/>
        <v>4.4672000000000622</v>
      </c>
      <c r="BO1291" s="158">
        <f t="shared" si="282"/>
        <v>0.72466326465748943</v>
      </c>
      <c r="BP1291" s="159">
        <f t="shared" si="283"/>
        <v>7.6936004025829341E-4</v>
      </c>
      <c r="BQ1291" s="160" t="str">
        <f t="shared" si="284"/>
        <v/>
      </c>
      <c r="BR1291" s="160" t="str">
        <f t="shared" si="280"/>
        <v/>
      </c>
    </row>
    <row r="1292" spans="11:70" ht="20.100000000000001" customHeight="1" x14ac:dyDescent="0.25">
      <c r="K1292" s="134">
        <v>723</v>
      </c>
      <c r="L1292" s="130">
        <f t="shared" si="285"/>
        <v>-105.08586590910653</v>
      </c>
      <c r="M1292" s="149">
        <f t="shared" si="286"/>
        <v>2.2767831499683304E-3</v>
      </c>
      <c r="N1292" s="149">
        <f t="shared" si="287"/>
        <v>0.13393090794980184</v>
      </c>
      <c r="O1292" s="130">
        <f t="shared" si="288"/>
        <v>2.2767831499683304E-3</v>
      </c>
      <c r="P1292" s="130" t="str">
        <f t="shared" si="289"/>
        <v/>
      </c>
      <c r="Q1292" s="130" t="str">
        <f t="shared" si="290"/>
        <v/>
      </c>
      <c r="R1292" s="130">
        <f t="shared" si="291"/>
        <v>1.2211495808124418E-9</v>
      </c>
      <c r="S1292" s="130" t="str">
        <f t="shared" si="292"/>
        <v/>
      </c>
      <c r="T1292" s="130" t="str">
        <f t="shared" si="293"/>
        <v/>
      </c>
      <c r="X1292" s="134"/>
      <c r="Z1292" s="149"/>
      <c r="AA1292" s="149"/>
      <c r="AE1292" s="151"/>
      <c r="AF1292" s="150"/>
      <c r="AK1292" s="134">
        <v>723</v>
      </c>
      <c r="AL1292" s="130">
        <f t="shared" si="294"/>
        <v>-1.1080000000000001</v>
      </c>
      <c r="AM1292" s="149">
        <f t="shared" si="295"/>
        <v>0.21593657834087107</v>
      </c>
      <c r="AN1292" s="149">
        <f t="shared" si="296"/>
        <v>0.13393090794980184</v>
      </c>
      <c r="AO1292" s="130">
        <f t="shared" si="301"/>
        <v>0.21593657834087107</v>
      </c>
      <c r="AP1292" s="130" t="str">
        <f t="shared" si="302"/>
        <v/>
      </c>
      <c r="AQ1292" s="130" t="str">
        <f t="shared" si="297"/>
        <v/>
      </c>
      <c r="AR1292" s="150">
        <f t="shared" si="298"/>
        <v>0</v>
      </c>
      <c r="AS1292" s="150" t="str">
        <f t="shared" si="299"/>
        <v/>
      </c>
      <c r="AT1292" s="150" t="str">
        <f t="shared" si="300"/>
        <v/>
      </c>
      <c r="AU1292" s="150"/>
      <c r="AV1292" s="150"/>
      <c r="AW1292" s="150"/>
      <c r="AX1292" s="150"/>
      <c r="AY1292" s="150"/>
      <c r="AZ1292" s="150"/>
      <c r="BA1292" s="150"/>
      <c r="BB1292" s="131"/>
      <c r="BC1292" s="132"/>
      <c r="BD1292" s="131"/>
      <c r="BE1292" s="153"/>
      <c r="BF1292" s="154"/>
      <c r="BG1292" s="155"/>
      <c r="BH1292" s="155"/>
      <c r="BI1292" s="156"/>
      <c r="BJ1292" s="156"/>
      <c r="BK1292" s="133"/>
      <c r="BM1292" s="134">
        <v>700</v>
      </c>
      <c r="BN1292" s="157">
        <f t="shared" si="281"/>
        <v>4.4736000000000624</v>
      </c>
      <c r="BO1292" s="158">
        <f t="shared" si="282"/>
        <v>0.72389390461723113</v>
      </c>
      <c r="BP1292" s="159">
        <f t="shared" si="283"/>
        <v>7.6964978884330737E-4</v>
      </c>
      <c r="BQ1292" s="160" t="str">
        <f t="shared" si="284"/>
        <v/>
      </c>
      <c r="BR1292" s="160" t="str">
        <f t="shared" si="280"/>
        <v/>
      </c>
    </row>
    <row r="1293" spans="11:70" ht="20.100000000000001" customHeight="1" x14ac:dyDescent="0.25">
      <c r="K1293" s="134">
        <v>724</v>
      </c>
      <c r="L1293" s="130">
        <f t="shared" si="285"/>
        <v>-104.70649455203397</v>
      </c>
      <c r="M1293" s="149">
        <f t="shared" si="286"/>
        <v>2.2868779518611482E-3</v>
      </c>
      <c r="N1293" s="149">
        <f t="shared" si="287"/>
        <v>0.13479656884485111</v>
      </c>
      <c r="O1293" s="130">
        <f t="shared" si="288"/>
        <v>2.2868779518611482E-3</v>
      </c>
      <c r="P1293" s="130" t="str">
        <f t="shared" si="289"/>
        <v/>
      </c>
      <c r="Q1293" s="130" t="str">
        <f t="shared" si="290"/>
        <v/>
      </c>
      <c r="R1293" s="130">
        <f t="shared" si="291"/>
        <v>1.2482365157230161E-9</v>
      </c>
      <c r="S1293" s="130" t="str">
        <f t="shared" si="292"/>
        <v/>
      </c>
      <c r="T1293" s="130" t="str">
        <f t="shared" si="293"/>
        <v/>
      </c>
      <c r="X1293" s="134"/>
      <c r="Z1293" s="149"/>
      <c r="AA1293" s="149"/>
      <c r="AE1293" s="151"/>
      <c r="AF1293" s="150"/>
      <c r="AK1293" s="134">
        <v>724</v>
      </c>
      <c r="AL1293" s="130">
        <f t="shared" si="294"/>
        <v>-1.1040000000000001</v>
      </c>
      <c r="AM1293" s="149">
        <f t="shared" si="295"/>
        <v>0.21689399801423551</v>
      </c>
      <c r="AN1293" s="149">
        <f t="shared" si="296"/>
        <v>0.13479656884485117</v>
      </c>
      <c r="AO1293" s="130">
        <f t="shared" si="301"/>
        <v>0.21689399801423551</v>
      </c>
      <c r="AP1293" s="130" t="str">
        <f t="shared" si="302"/>
        <v/>
      </c>
      <c r="AQ1293" s="130" t="str">
        <f t="shared" si="297"/>
        <v/>
      </c>
      <c r="AR1293" s="150">
        <f t="shared" si="298"/>
        <v>0</v>
      </c>
      <c r="AS1293" s="150" t="str">
        <f t="shared" si="299"/>
        <v/>
      </c>
      <c r="AT1293" s="150" t="str">
        <f t="shared" si="300"/>
        <v/>
      </c>
      <c r="AU1293" s="150"/>
      <c r="AV1293" s="150"/>
      <c r="AW1293" s="150"/>
      <c r="AX1293" s="150"/>
      <c r="AY1293" s="150"/>
      <c r="AZ1293" s="150"/>
      <c r="BA1293" s="150"/>
      <c r="BB1293" s="131"/>
      <c r="BC1293" s="132"/>
      <c r="BD1293" s="131"/>
      <c r="BE1293" s="153"/>
      <c r="BF1293" s="154"/>
      <c r="BG1293" s="155"/>
      <c r="BH1293" s="155"/>
      <c r="BI1293" s="156"/>
      <c r="BJ1293" s="156"/>
      <c r="BK1293" s="133"/>
      <c r="BM1293" s="134">
        <v>701</v>
      </c>
      <c r="BN1293" s="157">
        <f t="shared" si="281"/>
        <v>4.4800000000000626</v>
      </c>
      <c r="BO1293" s="158">
        <f t="shared" si="282"/>
        <v>0.72312425482838782</v>
      </c>
      <c r="BP1293" s="159">
        <f t="shared" si="283"/>
        <v>7.6993571267536254E-4</v>
      </c>
      <c r="BQ1293" s="160" t="str">
        <f t="shared" si="284"/>
        <v/>
      </c>
      <c r="BR1293" s="160" t="str">
        <f t="shared" si="280"/>
        <v/>
      </c>
    </row>
    <row r="1294" spans="11:70" ht="20.100000000000001" customHeight="1" x14ac:dyDescent="0.25">
      <c r="K1294" s="134">
        <v>725</v>
      </c>
      <c r="L1294" s="130">
        <f t="shared" si="285"/>
        <v>-104.32712319496136</v>
      </c>
      <c r="M1294" s="149">
        <f t="shared" si="286"/>
        <v>2.2969807601038047E-3</v>
      </c>
      <c r="N1294" s="149">
        <f t="shared" si="287"/>
        <v>0.13566606094638264</v>
      </c>
      <c r="O1294" s="130">
        <f t="shared" si="288"/>
        <v>2.2969807601038047E-3</v>
      </c>
      <c r="P1294" s="130" t="str">
        <f t="shared" si="289"/>
        <v/>
      </c>
      <c r="Q1294" s="130" t="str">
        <f t="shared" si="290"/>
        <v/>
      </c>
      <c r="R1294" s="130">
        <f t="shared" si="291"/>
        <v>1.2759038649767929E-9</v>
      </c>
      <c r="S1294" s="130" t="str">
        <f t="shared" si="292"/>
        <v/>
      </c>
      <c r="T1294" s="130" t="str">
        <f t="shared" si="293"/>
        <v/>
      </c>
      <c r="X1294" s="134"/>
      <c r="Z1294" s="149"/>
      <c r="AA1294" s="149"/>
      <c r="AE1294" s="151"/>
      <c r="AF1294" s="150"/>
      <c r="AK1294" s="134">
        <v>725</v>
      </c>
      <c r="AL1294" s="130">
        <f t="shared" si="294"/>
        <v>-1.1000000000000001</v>
      </c>
      <c r="AM1294" s="149">
        <f t="shared" si="295"/>
        <v>0.21785217703255053</v>
      </c>
      <c r="AN1294" s="149">
        <f t="shared" si="296"/>
        <v>0.13566606094638264</v>
      </c>
      <c r="AO1294" s="130">
        <f t="shared" si="301"/>
        <v>0.21785217703255053</v>
      </c>
      <c r="AP1294" s="130" t="str">
        <f t="shared" si="302"/>
        <v/>
      </c>
      <c r="AQ1294" s="130" t="str">
        <f t="shared" si="297"/>
        <v/>
      </c>
      <c r="AR1294" s="150">
        <f t="shared" si="298"/>
        <v>0</v>
      </c>
      <c r="AS1294" s="150" t="str">
        <f t="shared" si="299"/>
        <v/>
      </c>
      <c r="AT1294" s="150" t="str">
        <f t="shared" si="300"/>
        <v/>
      </c>
      <c r="AU1294" s="150"/>
      <c r="AV1294" s="150"/>
      <c r="AW1294" s="150"/>
      <c r="AX1294" s="150"/>
      <c r="AY1294" s="150"/>
      <c r="AZ1294" s="150"/>
      <c r="BA1294" s="150"/>
      <c r="BB1294" s="131"/>
      <c r="BC1294" s="132"/>
      <c r="BD1294" s="131"/>
      <c r="BE1294" s="153"/>
      <c r="BF1294" s="154"/>
      <c r="BG1294" s="155"/>
      <c r="BH1294" s="155"/>
      <c r="BI1294" s="156"/>
      <c r="BJ1294" s="156"/>
      <c r="BK1294" s="133"/>
      <c r="BM1294" s="134">
        <v>702</v>
      </c>
      <c r="BN1294" s="157">
        <f t="shared" si="281"/>
        <v>4.4864000000000628</v>
      </c>
      <c r="BO1294" s="158">
        <f t="shared" si="282"/>
        <v>0.72235431911571246</v>
      </c>
      <c r="BP1294" s="159">
        <f t="shared" si="283"/>
        <v>7.7021781863884087E-4</v>
      </c>
      <c r="BQ1294" s="160" t="str">
        <f t="shared" si="284"/>
        <v/>
      </c>
      <c r="BR1294" s="160" t="str">
        <f t="shared" si="280"/>
        <v/>
      </c>
    </row>
    <row r="1295" spans="11:70" ht="20.100000000000001" customHeight="1" x14ac:dyDescent="0.25">
      <c r="K1295" s="134">
        <v>726</v>
      </c>
      <c r="L1295" s="130">
        <f t="shared" si="285"/>
        <v>-103.9477518378888</v>
      </c>
      <c r="M1295" s="149">
        <f t="shared" si="286"/>
        <v>2.307091286064808E-3</v>
      </c>
      <c r="N1295" s="149">
        <f t="shared" si="287"/>
        <v>0.13653938723707881</v>
      </c>
      <c r="O1295" s="130">
        <f t="shared" si="288"/>
        <v>2.307091286064808E-3</v>
      </c>
      <c r="P1295" s="130" t="str">
        <f t="shared" si="289"/>
        <v/>
      </c>
      <c r="Q1295" s="130" t="str">
        <f t="shared" si="290"/>
        <v/>
      </c>
      <c r="R1295" s="130">
        <f t="shared" si="291"/>
        <v>1.304163598384554E-9</v>
      </c>
      <c r="S1295" s="130" t="str">
        <f t="shared" si="292"/>
        <v/>
      </c>
      <c r="T1295" s="130" t="str">
        <f t="shared" si="293"/>
        <v/>
      </c>
      <c r="X1295" s="134"/>
      <c r="Z1295" s="149"/>
      <c r="AA1295" s="149"/>
      <c r="AE1295" s="151"/>
      <c r="AF1295" s="150"/>
      <c r="AK1295" s="134">
        <v>726</v>
      </c>
      <c r="AL1295" s="130">
        <f t="shared" si="294"/>
        <v>-1.0960000000000001</v>
      </c>
      <c r="AM1295" s="149">
        <f t="shared" si="295"/>
        <v>0.21881108802118646</v>
      </c>
      <c r="AN1295" s="149">
        <f t="shared" si="296"/>
        <v>0.1365393872370789</v>
      </c>
      <c r="AO1295" s="130">
        <f t="shared" si="301"/>
        <v>0.21881108802118646</v>
      </c>
      <c r="AP1295" s="130" t="str">
        <f t="shared" si="302"/>
        <v/>
      </c>
      <c r="AQ1295" s="130" t="str">
        <f t="shared" si="297"/>
        <v/>
      </c>
      <c r="AR1295" s="150">
        <f t="shared" si="298"/>
        <v>0</v>
      </c>
      <c r="AS1295" s="150" t="str">
        <f t="shared" si="299"/>
        <v/>
      </c>
      <c r="AT1295" s="150" t="str">
        <f t="shared" si="300"/>
        <v/>
      </c>
      <c r="AU1295" s="150"/>
      <c r="AV1295" s="150"/>
      <c r="AW1295" s="150"/>
      <c r="AX1295" s="150"/>
      <c r="AY1295" s="150"/>
      <c r="AZ1295" s="150"/>
      <c r="BA1295" s="150"/>
      <c r="BB1295" s="131"/>
      <c r="BC1295" s="132"/>
      <c r="BD1295" s="131"/>
      <c r="BE1295" s="153"/>
      <c r="BF1295" s="154"/>
      <c r="BG1295" s="155"/>
      <c r="BH1295" s="155"/>
      <c r="BI1295" s="156"/>
      <c r="BJ1295" s="156"/>
      <c r="BK1295" s="133"/>
      <c r="BM1295" s="134">
        <v>703</v>
      </c>
      <c r="BN1295" s="157">
        <f t="shared" si="281"/>
        <v>4.492800000000063</v>
      </c>
      <c r="BO1295" s="158">
        <f t="shared" si="282"/>
        <v>0.72158410129707362</v>
      </c>
      <c r="BP1295" s="159">
        <f t="shared" si="283"/>
        <v>7.7049611364332637E-4</v>
      </c>
      <c r="BQ1295" s="160" t="str">
        <f t="shared" si="284"/>
        <v/>
      </c>
      <c r="BR1295" s="160" t="str">
        <f t="shared" si="280"/>
        <v/>
      </c>
    </row>
    <row r="1296" spans="11:70" ht="20.100000000000001" customHeight="1" x14ac:dyDescent="0.25">
      <c r="K1296" s="134">
        <v>727</v>
      </c>
      <c r="L1296" s="130">
        <f t="shared" si="285"/>
        <v>-103.56838048081619</v>
      </c>
      <c r="M1296" s="149">
        <f t="shared" si="286"/>
        <v>2.31720923946864E-3</v>
      </c>
      <c r="N1296" s="149">
        <f t="shared" si="287"/>
        <v>0.13741655058981206</v>
      </c>
      <c r="O1296" s="130">
        <f t="shared" si="288"/>
        <v>2.31720923946864E-3</v>
      </c>
      <c r="P1296" s="130" t="str">
        <f t="shared" si="289"/>
        <v/>
      </c>
      <c r="Q1296" s="130" t="str">
        <f t="shared" si="290"/>
        <v/>
      </c>
      <c r="R1296" s="130">
        <f t="shared" si="291"/>
        <v>1.3330279222227465E-9</v>
      </c>
      <c r="S1296" s="130" t="str">
        <f t="shared" si="292"/>
        <v/>
      </c>
      <c r="T1296" s="130" t="str">
        <f t="shared" si="293"/>
        <v/>
      </c>
      <c r="X1296" s="134"/>
      <c r="Z1296" s="149"/>
      <c r="AA1296" s="149"/>
      <c r="AE1296" s="151"/>
      <c r="AF1296" s="150"/>
      <c r="AK1296" s="134">
        <v>727</v>
      </c>
      <c r="AL1296" s="130">
        <f t="shared" si="294"/>
        <v>-1.0920000000000001</v>
      </c>
      <c r="AM1296" s="149">
        <f t="shared" si="295"/>
        <v>0.2197707034495886</v>
      </c>
      <c r="AN1296" s="149">
        <f t="shared" si="296"/>
        <v>0.13741655058981206</v>
      </c>
      <c r="AO1296" s="130">
        <f t="shared" si="301"/>
        <v>0.2197707034495886</v>
      </c>
      <c r="AP1296" s="130" t="str">
        <f t="shared" si="302"/>
        <v/>
      </c>
      <c r="AQ1296" s="130" t="str">
        <f t="shared" si="297"/>
        <v/>
      </c>
      <c r="AR1296" s="150">
        <f t="shared" si="298"/>
        <v>0</v>
      </c>
      <c r="AS1296" s="150" t="str">
        <f t="shared" si="299"/>
        <v/>
      </c>
      <c r="AT1296" s="150" t="str">
        <f t="shared" si="300"/>
        <v/>
      </c>
      <c r="AU1296" s="150"/>
      <c r="AV1296" s="150"/>
      <c r="AW1296" s="150"/>
      <c r="AX1296" s="150"/>
      <c r="AY1296" s="150"/>
      <c r="AZ1296" s="150"/>
      <c r="BA1296" s="150"/>
      <c r="BB1296" s="131"/>
      <c r="BC1296" s="132"/>
      <c r="BD1296" s="131"/>
      <c r="BE1296" s="153"/>
      <c r="BF1296" s="154"/>
      <c r="BG1296" s="155"/>
      <c r="BH1296" s="155"/>
      <c r="BI1296" s="156"/>
      <c r="BJ1296" s="156"/>
      <c r="BK1296" s="133"/>
      <c r="BM1296" s="134">
        <v>704</v>
      </c>
      <c r="BN1296" s="157">
        <f t="shared" si="281"/>
        <v>4.4992000000000631</v>
      </c>
      <c r="BO1296" s="158">
        <f t="shared" si="282"/>
        <v>0.72081360518343029</v>
      </c>
      <c r="BP1296" s="159">
        <f t="shared" si="283"/>
        <v>7.7077060462427127E-4</v>
      </c>
      <c r="BQ1296" s="160" t="str">
        <f t="shared" si="284"/>
        <v/>
      </c>
      <c r="BR1296" s="160" t="str">
        <f t="shared" si="280"/>
        <v/>
      </c>
    </row>
    <row r="1297" spans="11:70" ht="20.100000000000001" customHeight="1" x14ac:dyDescent="0.25">
      <c r="K1297" s="134">
        <v>728</v>
      </c>
      <c r="L1297" s="130">
        <f t="shared" si="285"/>
        <v>-103.18900912374357</v>
      </c>
      <c r="M1297" s="149">
        <f t="shared" si="286"/>
        <v>2.3273343284071235E-3</v>
      </c>
      <c r="N1297" s="149">
        <f t="shared" si="287"/>
        <v>0.13829755376702166</v>
      </c>
      <c r="O1297" s="130">
        <f t="shared" si="288"/>
        <v>2.3273343284071235E-3</v>
      </c>
      <c r="P1297" s="130" t="str">
        <f t="shared" si="289"/>
        <v/>
      </c>
      <c r="Q1297" s="130" t="str">
        <f t="shared" si="290"/>
        <v/>
      </c>
      <c r="R1297" s="130">
        <f t="shared" si="291"/>
        <v>1.3625092836810879E-9</v>
      </c>
      <c r="S1297" s="130" t="str">
        <f t="shared" si="292"/>
        <v/>
      </c>
      <c r="T1297" s="130" t="str">
        <f t="shared" si="293"/>
        <v/>
      </c>
      <c r="X1297" s="134"/>
      <c r="Z1297" s="149"/>
      <c r="AA1297" s="149"/>
      <c r="AE1297" s="151"/>
      <c r="AF1297" s="150"/>
      <c r="AK1297" s="134">
        <v>728</v>
      </c>
      <c r="AL1297" s="130">
        <f t="shared" si="294"/>
        <v>-1.0880000000000001</v>
      </c>
      <c r="AM1297" s="149">
        <f t="shared" si="295"/>
        <v>0.22073099563235687</v>
      </c>
      <c r="AN1297" s="149">
        <f t="shared" si="296"/>
        <v>0.1382975537670216</v>
      </c>
      <c r="AO1297" s="130">
        <f t="shared" si="301"/>
        <v>0.22073099563235687</v>
      </c>
      <c r="AP1297" s="130" t="str">
        <f t="shared" si="302"/>
        <v/>
      </c>
      <c r="AQ1297" s="130" t="str">
        <f t="shared" si="297"/>
        <v/>
      </c>
      <c r="AR1297" s="150">
        <f t="shared" si="298"/>
        <v>0</v>
      </c>
      <c r="AS1297" s="150" t="str">
        <f t="shared" si="299"/>
        <v/>
      </c>
      <c r="AT1297" s="150" t="str">
        <f t="shared" si="300"/>
        <v/>
      </c>
      <c r="AU1297" s="150"/>
      <c r="AV1297" s="150"/>
      <c r="AW1297" s="150"/>
      <c r="AX1297" s="150"/>
      <c r="AY1297" s="150"/>
      <c r="AZ1297" s="150"/>
      <c r="BA1297" s="150"/>
      <c r="BB1297" s="131"/>
      <c r="BC1297" s="132"/>
      <c r="BD1297" s="131"/>
      <c r="BE1297" s="153"/>
      <c r="BF1297" s="154"/>
      <c r="BG1297" s="155"/>
      <c r="BH1297" s="155"/>
      <c r="BI1297" s="156"/>
      <c r="BJ1297" s="156"/>
      <c r="BK1297" s="133"/>
      <c r="BM1297" s="134">
        <v>705</v>
      </c>
      <c r="BN1297" s="157">
        <f t="shared" si="281"/>
        <v>4.5056000000000633</v>
      </c>
      <c r="BO1297" s="158">
        <f t="shared" si="282"/>
        <v>0.72004283457880602</v>
      </c>
      <c r="BP1297" s="159">
        <f t="shared" si="283"/>
        <v>7.7104129854055348E-4</v>
      </c>
      <c r="BQ1297" s="160" t="str">
        <f t="shared" si="284"/>
        <v/>
      </c>
      <c r="BR1297" s="160" t="str">
        <f t="shared" ref="BR1297:BR1360" si="303">IF($BO1297&lt;(1-$BK$605),$BP1297,"")</f>
        <v/>
      </c>
    </row>
    <row r="1298" spans="11:70" ht="20.100000000000001" customHeight="1" x14ac:dyDescent="0.25">
      <c r="K1298" s="134">
        <v>729</v>
      </c>
      <c r="L1298" s="130">
        <f t="shared" si="285"/>
        <v>-102.80963776667102</v>
      </c>
      <c r="M1298" s="149">
        <f t="shared" si="286"/>
        <v>2.3374662593509937E-3</v>
      </c>
      <c r="N1298" s="149">
        <f t="shared" si="287"/>
        <v>0.13918239942009794</v>
      </c>
      <c r="O1298" s="130">
        <f t="shared" si="288"/>
        <v>2.3374662593509937E-3</v>
      </c>
      <c r="P1298" s="130" t="str">
        <f t="shared" si="289"/>
        <v/>
      </c>
      <c r="Q1298" s="130" t="str">
        <f t="shared" si="290"/>
        <v/>
      </c>
      <c r="R1298" s="130">
        <f t="shared" si="291"/>
        <v>1.392620375389102E-9</v>
      </c>
      <c r="S1298" s="130" t="str">
        <f t="shared" si="292"/>
        <v/>
      </c>
      <c r="T1298" s="130" t="str">
        <f t="shared" si="293"/>
        <v/>
      </c>
      <c r="X1298" s="134"/>
      <c r="Z1298" s="149"/>
      <c r="AA1298" s="149"/>
      <c r="AE1298" s="151"/>
      <c r="AF1298" s="150"/>
      <c r="AK1298" s="134">
        <v>729</v>
      </c>
      <c r="AL1298" s="130">
        <f t="shared" si="294"/>
        <v>-1.0840000000000001</v>
      </c>
      <c r="AM1298" s="149">
        <f t="shared" si="295"/>
        <v>0.22169193673034238</v>
      </c>
      <c r="AN1298" s="149">
        <f t="shared" si="296"/>
        <v>0.139182399420098</v>
      </c>
      <c r="AO1298" s="130">
        <f t="shared" si="301"/>
        <v>0.22169193673034238</v>
      </c>
      <c r="AP1298" s="130" t="str">
        <f t="shared" si="302"/>
        <v/>
      </c>
      <c r="AQ1298" s="130" t="str">
        <f t="shared" si="297"/>
        <v/>
      </c>
      <c r="AR1298" s="150">
        <f t="shared" si="298"/>
        <v>0</v>
      </c>
      <c r="AS1298" s="150" t="str">
        <f t="shared" si="299"/>
        <v/>
      </c>
      <c r="AT1298" s="150" t="str">
        <f t="shared" si="300"/>
        <v/>
      </c>
      <c r="AU1298" s="150"/>
      <c r="AV1298" s="150"/>
      <c r="AW1298" s="150"/>
      <c r="AX1298" s="150"/>
      <c r="AY1298" s="150"/>
      <c r="AZ1298" s="150"/>
      <c r="BA1298" s="150"/>
      <c r="BB1298" s="131"/>
      <c r="BC1298" s="132"/>
      <c r="BD1298" s="131"/>
      <c r="BE1298" s="153"/>
      <c r="BF1298" s="154"/>
      <c r="BG1298" s="155"/>
      <c r="BH1298" s="155"/>
      <c r="BI1298" s="156"/>
      <c r="BJ1298" s="156"/>
      <c r="BK1298" s="133"/>
      <c r="BM1298" s="134">
        <v>706</v>
      </c>
      <c r="BN1298" s="157">
        <f t="shared" ref="BN1298:BN1361" si="304">BN1297+$BQ$590</f>
        <v>4.5120000000000635</v>
      </c>
      <c r="BO1298" s="158">
        <f t="shared" ref="BO1298:BO1361" si="305">_xlfn.CHISQ.DIST.RT(BN1298,7)</f>
        <v>0.71927179328026547</v>
      </c>
      <c r="BP1298" s="159">
        <f t="shared" ref="BP1298:BP1361" si="306">BO1298-BO1299</f>
        <v>7.7130820237747422E-4</v>
      </c>
      <c r="BQ1298" s="160" t="str">
        <f t="shared" ref="BQ1298:BQ1361" si="307">IF(BO1298&lt;(1-$BK$597),BP1298,"")</f>
        <v/>
      </c>
      <c r="BR1298" s="160" t="str">
        <f t="shared" si="303"/>
        <v/>
      </c>
    </row>
    <row r="1299" spans="11:70" ht="20.100000000000001" customHeight="1" x14ac:dyDescent="0.25">
      <c r="K1299" s="134">
        <v>730</v>
      </c>
      <c r="L1299" s="130">
        <f t="shared" si="285"/>
        <v>-102.4302664095984</v>
      </c>
      <c r="M1299" s="149">
        <f t="shared" si="286"/>
        <v>2.3476047371616404E-3</v>
      </c>
      <c r="N1299" s="149">
        <f t="shared" si="287"/>
        <v>0.14007109008876903</v>
      </c>
      <c r="O1299" s="130">
        <f t="shared" si="288"/>
        <v>2.3476047371616404E-3</v>
      </c>
      <c r="P1299" s="130" t="str">
        <f t="shared" si="289"/>
        <v/>
      </c>
      <c r="Q1299" s="130" t="str">
        <f t="shared" si="290"/>
        <v/>
      </c>
      <c r="R1299" s="130">
        <f t="shared" si="291"/>
        <v>1.423374140023036E-9</v>
      </c>
      <c r="S1299" s="130" t="str">
        <f t="shared" si="292"/>
        <v/>
      </c>
      <c r="T1299" s="130" t="str">
        <f t="shared" si="293"/>
        <v/>
      </c>
      <c r="X1299" s="134"/>
      <c r="Z1299" s="149"/>
      <c r="AA1299" s="149"/>
      <c r="AE1299" s="151"/>
      <c r="AF1299" s="150"/>
      <c r="AK1299" s="134">
        <v>730</v>
      </c>
      <c r="AL1299" s="130">
        <f t="shared" si="294"/>
        <v>-1.08</v>
      </c>
      <c r="AM1299" s="149">
        <f t="shared" si="295"/>
        <v>0.22265349875176113</v>
      </c>
      <c r="AN1299" s="149">
        <f t="shared" si="296"/>
        <v>0.14007109008876906</v>
      </c>
      <c r="AO1299" s="130">
        <f t="shared" si="301"/>
        <v>0.22265349875176113</v>
      </c>
      <c r="AP1299" s="130" t="str">
        <f t="shared" si="302"/>
        <v/>
      </c>
      <c r="AQ1299" s="130" t="str">
        <f t="shared" si="297"/>
        <v/>
      </c>
      <c r="AR1299" s="150">
        <f t="shared" si="298"/>
        <v>0</v>
      </c>
      <c r="AS1299" s="150" t="str">
        <f t="shared" si="299"/>
        <v/>
      </c>
      <c r="AT1299" s="150" t="str">
        <f t="shared" si="300"/>
        <v/>
      </c>
      <c r="AU1299" s="150"/>
      <c r="AV1299" s="150"/>
      <c r="AW1299" s="150"/>
      <c r="AX1299" s="150"/>
      <c r="AY1299" s="150"/>
      <c r="AZ1299" s="150"/>
      <c r="BA1299" s="150"/>
      <c r="BB1299" s="131"/>
      <c r="BC1299" s="132"/>
      <c r="BD1299" s="131"/>
      <c r="BE1299" s="153"/>
      <c r="BF1299" s="154"/>
      <c r="BG1299" s="155"/>
      <c r="BH1299" s="155"/>
      <c r="BI1299" s="156"/>
      <c r="BJ1299" s="156"/>
      <c r="BK1299" s="133"/>
      <c r="BM1299" s="134">
        <v>707</v>
      </c>
      <c r="BN1299" s="157">
        <f t="shared" si="304"/>
        <v>4.5184000000000637</v>
      </c>
      <c r="BO1299" s="158">
        <f t="shared" si="305"/>
        <v>0.718500485077888</v>
      </c>
      <c r="BP1299" s="159">
        <f t="shared" si="306"/>
        <v>7.715713231426502E-4</v>
      </c>
      <c r="BQ1299" s="160" t="str">
        <f t="shared" si="307"/>
        <v/>
      </c>
      <c r="BR1299" s="160" t="str">
        <f t="shared" si="303"/>
        <v/>
      </c>
    </row>
    <row r="1300" spans="11:70" ht="20.100000000000001" customHeight="1" x14ac:dyDescent="0.25">
      <c r="K1300" s="134">
        <v>731</v>
      </c>
      <c r="L1300" s="130">
        <f t="shared" si="285"/>
        <v>-102.05089505252585</v>
      </c>
      <c r="M1300" s="149">
        <f t="shared" si="286"/>
        <v>2.3577494651030252E-3</v>
      </c>
      <c r="N1300" s="149">
        <f t="shared" si="287"/>
        <v>0.14096362820049219</v>
      </c>
      <c r="O1300" s="130">
        <f t="shared" si="288"/>
        <v>2.3577494651030252E-3</v>
      </c>
      <c r="P1300" s="130" t="str">
        <f t="shared" si="289"/>
        <v/>
      </c>
      <c r="Q1300" s="130" t="str">
        <f t="shared" si="290"/>
        <v/>
      </c>
      <c r="R1300" s="130">
        <f t="shared" si="291"/>
        <v>1.4547837749943079E-9</v>
      </c>
      <c r="S1300" s="130" t="str">
        <f t="shared" si="292"/>
        <v/>
      </c>
      <c r="T1300" s="130" t="str">
        <f t="shared" si="293"/>
        <v/>
      </c>
      <c r="X1300" s="134"/>
      <c r="Z1300" s="149"/>
      <c r="AA1300" s="149"/>
      <c r="AE1300" s="151"/>
      <c r="AF1300" s="150"/>
      <c r="AK1300" s="134">
        <v>731</v>
      </c>
      <c r="AL1300" s="130">
        <f t="shared" si="294"/>
        <v>-1.0760000000000001</v>
      </c>
      <c r="AM1300" s="149">
        <f t="shared" si="295"/>
        <v>0.22361565355332511</v>
      </c>
      <c r="AN1300" s="149">
        <f t="shared" si="296"/>
        <v>0.14096362820049227</v>
      </c>
      <c r="AO1300" s="130">
        <f t="shared" si="301"/>
        <v>0.22361565355332511</v>
      </c>
      <c r="AP1300" s="130" t="str">
        <f t="shared" si="302"/>
        <v/>
      </c>
      <c r="AQ1300" s="130" t="str">
        <f t="shared" si="297"/>
        <v/>
      </c>
      <c r="AR1300" s="150">
        <f t="shared" si="298"/>
        <v>0</v>
      </c>
      <c r="AS1300" s="150" t="str">
        <f t="shared" si="299"/>
        <v/>
      </c>
      <c r="AT1300" s="150" t="str">
        <f t="shared" si="300"/>
        <v/>
      </c>
      <c r="AU1300" s="150"/>
      <c r="AV1300" s="150"/>
      <c r="AW1300" s="150"/>
      <c r="AX1300" s="150"/>
      <c r="AY1300" s="150"/>
      <c r="AZ1300" s="150"/>
      <c r="BA1300" s="150"/>
      <c r="BB1300" s="131"/>
      <c r="BC1300" s="132"/>
      <c r="BD1300" s="131"/>
      <c r="BE1300" s="153"/>
      <c r="BF1300" s="154"/>
      <c r="BG1300" s="155"/>
      <c r="BH1300" s="155"/>
      <c r="BI1300" s="156"/>
      <c r="BJ1300" s="156"/>
      <c r="BK1300" s="133"/>
      <c r="BM1300" s="134">
        <v>708</v>
      </c>
      <c r="BN1300" s="157">
        <f t="shared" si="304"/>
        <v>4.5248000000000639</v>
      </c>
      <c r="BO1300" s="158">
        <f t="shared" si="305"/>
        <v>0.71772891375474535</v>
      </c>
      <c r="BP1300" s="159">
        <f t="shared" si="306"/>
        <v>7.7183066786912224E-4</v>
      </c>
      <c r="BQ1300" s="160" t="str">
        <f t="shared" si="307"/>
        <v/>
      </c>
      <c r="BR1300" s="160" t="str">
        <f t="shared" si="303"/>
        <v/>
      </c>
    </row>
    <row r="1301" spans="11:70" ht="20.100000000000001" customHeight="1" x14ac:dyDescent="0.25">
      <c r="K1301" s="134">
        <v>732</v>
      </c>
      <c r="L1301" s="130">
        <f t="shared" si="285"/>
        <v>-101.67152369545323</v>
      </c>
      <c r="M1301" s="149">
        <f t="shared" si="286"/>
        <v>2.3679001448537978E-3</v>
      </c>
      <c r="N1301" s="149">
        <f t="shared" si="287"/>
        <v>0.14186001606985099</v>
      </c>
      <c r="O1301" s="130">
        <f t="shared" si="288"/>
        <v>2.3679001448537978E-3</v>
      </c>
      <c r="P1301" s="130" t="str">
        <f t="shared" si="289"/>
        <v/>
      </c>
      <c r="Q1301" s="130" t="str">
        <f t="shared" si="290"/>
        <v/>
      </c>
      <c r="R1301" s="130">
        <f t="shared" si="291"/>
        <v>1.4868627372210381E-9</v>
      </c>
      <c r="S1301" s="130" t="str">
        <f t="shared" si="292"/>
        <v/>
      </c>
      <c r="T1301" s="130" t="str">
        <f t="shared" si="293"/>
        <v/>
      </c>
      <c r="X1301" s="134"/>
      <c r="Z1301" s="149"/>
      <c r="AA1301" s="149"/>
      <c r="AE1301" s="151"/>
      <c r="AF1301" s="150"/>
      <c r="AK1301" s="134">
        <v>732</v>
      </c>
      <c r="AL1301" s="130">
        <f t="shared" si="294"/>
        <v>-1.0720000000000001</v>
      </c>
      <c r="AM1301" s="149">
        <f t="shared" si="295"/>
        <v>0.22457837284138993</v>
      </c>
      <c r="AN1301" s="149">
        <f t="shared" si="296"/>
        <v>0.14186001606985091</v>
      </c>
      <c r="AO1301" s="130">
        <f t="shared" si="301"/>
        <v>0.22457837284138993</v>
      </c>
      <c r="AP1301" s="130" t="str">
        <f t="shared" si="302"/>
        <v/>
      </c>
      <c r="AQ1301" s="130" t="str">
        <f t="shared" si="297"/>
        <v/>
      </c>
      <c r="AR1301" s="150">
        <f t="shared" si="298"/>
        <v>0</v>
      </c>
      <c r="AS1301" s="150" t="str">
        <f t="shared" si="299"/>
        <v/>
      </c>
      <c r="AT1301" s="150" t="str">
        <f t="shared" si="300"/>
        <v/>
      </c>
      <c r="AU1301" s="150"/>
      <c r="AV1301" s="150"/>
      <c r="AW1301" s="150"/>
      <c r="AX1301" s="150"/>
      <c r="AY1301" s="150"/>
      <c r="AZ1301" s="150"/>
      <c r="BA1301" s="150"/>
      <c r="BB1301" s="131"/>
      <c r="BC1301" s="132"/>
      <c r="BD1301" s="131"/>
      <c r="BE1301" s="153"/>
      <c r="BF1301" s="154"/>
      <c r="BG1301" s="155"/>
      <c r="BH1301" s="155"/>
      <c r="BI1301" s="156"/>
      <c r="BJ1301" s="156"/>
      <c r="BK1301" s="133"/>
      <c r="BM1301" s="134">
        <v>709</v>
      </c>
      <c r="BN1301" s="157">
        <f t="shared" si="304"/>
        <v>4.5312000000000641</v>
      </c>
      <c r="BO1301" s="158">
        <f t="shared" si="305"/>
        <v>0.71695708308687622</v>
      </c>
      <c r="BP1301" s="159">
        <f t="shared" si="306"/>
        <v>7.7208624361346789E-4</v>
      </c>
      <c r="BQ1301" s="160" t="str">
        <f t="shared" si="307"/>
        <v/>
      </c>
      <c r="BR1301" s="160" t="str">
        <f t="shared" si="303"/>
        <v/>
      </c>
    </row>
    <row r="1302" spans="11:70" ht="20.100000000000001" customHeight="1" x14ac:dyDescent="0.25">
      <c r="K1302" s="134">
        <v>733</v>
      </c>
      <c r="L1302" s="130">
        <f t="shared" si="285"/>
        <v>-101.29215233838067</v>
      </c>
      <c r="M1302" s="149">
        <f t="shared" si="286"/>
        <v>2.378056476519562E-3</v>
      </c>
      <c r="N1302" s="149">
        <f t="shared" si="287"/>
        <v>0.14276025589795477</v>
      </c>
      <c r="O1302" s="130">
        <f t="shared" si="288"/>
        <v>2.378056476519562E-3</v>
      </c>
      <c r="P1302" s="130" t="str">
        <f t="shared" si="289"/>
        <v/>
      </c>
      <c r="Q1302" s="130" t="str">
        <f t="shared" si="290"/>
        <v/>
      </c>
      <c r="R1302" s="130">
        <f t="shared" si="291"/>
        <v>1.5196247479837839E-9</v>
      </c>
      <c r="S1302" s="130" t="str">
        <f t="shared" si="292"/>
        <v/>
      </c>
      <c r="T1302" s="130" t="str">
        <f t="shared" si="293"/>
        <v/>
      </c>
      <c r="X1302" s="134"/>
      <c r="Z1302" s="149"/>
      <c r="AA1302" s="149"/>
      <c r="AE1302" s="151"/>
      <c r="AF1302" s="150"/>
      <c r="AK1302" s="134">
        <v>733</v>
      </c>
      <c r="AL1302" s="130">
        <f t="shared" si="294"/>
        <v>-1.0680000000000001</v>
      </c>
      <c r="AM1302" s="149">
        <f t="shared" si="295"/>
        <v>0.22554162817312007</v>
      </c>
      <c r="AN1302" s="149">
        <f t="shared" si="296"/>
        <v>0.14276025589795485</v>
      </c>
      <c r="AO1302" s="130">
        <f t="shared" si="301"/>
        <v>0.22554162817312007</v>
      </c>
      <c r="AP1302" s="130" t="str">
        <f t="shared" si="302"/>
        <v/>
      </c>
      <c r="AQ1302" s="130" t="str">
        <f t="shared" si="297"/>
        <v/>
      </c>
      <c r="AR1302" s="150">
        <f t="shared" si="298"/>
        <v>0</v>
      </c>
      <c r="AS1302" s="150" t="str">
        <f t="shared" si="299"/>
        <v/>
      </c>
      <c r="AT1302" s="150" t="str">
        <f t="shared" si="300"/>
        <v/>
      </c>
      <c r="AU1302" s="150"/>
      <c r="AV1302" s="150"/>
      <c r="AW1302" s="150"/>
      <c r="AX1302" s="150"/>
      <c r="AY1302" s="150"/>
      <c r="AZ1302" s="150"/>
      <c r="BA1302" s="150"/>
      <c r="BB1302" s="131"/>
      <c r="BC1302" s="132"/>
      <c r="BD1302" s="131"/>
      <c r="BE1302" s="153"/>
      <c r="BF1302" s="154"/>
      <c r="BG1302" s="155"/>
      <c r="BH1302" s="155"/>
      <c r="BI1302" s="156"/>
      <c r="BJ1302" s="156"/>
      <c r="BK1302" s="133"/>
      <c r="BM1302" s="134">
        <v>710</v>
      </c>
      <c r="BN1302" s="157">
        <f t="shared" si="304"/>
        <v>4.5376000000000642</v>
      </c>
      <c r="BO1302" s="158">
        <f t="shared" si="305"/>
        <v>0.71618499684326276</v>
      </c>
      <c r="BP1302" s="159">
        <f t="shared" si="306"/>
        <v>7.7233805745502426E-4</v>
      </c>
      <c r="BQ1302" s="160" t="str">
        <f t="shared" si="307"/>
        <v/>
      </c>
      <c r="BR1302" s="160" t="str">
        <f t="shared" si="303"/>
        <v/>
      </c>
    </row>
    <row r="1303" spans="11:70" ht="20.100000000000001" customHeight="1" x14ac:dyDescent="0.25">
      <c r="K1303" s="134">
        <v>734</v>
      </c>
      <c r="L1303" s="130">
        <f t="shared" si="285"/>
        <v>-100.91278098130806</v>
      </c>
      <c r="M1303" s="149">
        <f t="shared" si="286"/>
        <v>2.3882181586453539E-3</v>
      </c>
      <c r="N1303" s="149">
        <f t="shared" si="287"/>
        <v>0.14366434977184614</v>
      </c>
      <c r="O1303" s="130">
        <f t="shared" si="288"/>
        <v>2.3882181586453539E-3</v>
      </c>
      <c r="P1303" s="130" t="str">
        <f t="shared" si="289"/>
        <v/>
      </c>
      <c r="Q1303" s="130" t="str">
        <f t="shared" si="290"/>
        <v/>
      </c>
      <c r="R1303" s="130">
        <f t="shared" si="291"/>
        <v>1.5530837978671245E-9</v>
      </c>
      <c r="S1303" s="130" t="str">
        <f t="shared" si="292"/>
        <v/>
      </c>
      <c r="T1303" s="130" t="str">
        <f t="shared" si="293"/>
        <v/>
      </c>
      <c r="X1303" s="134"/>
      <c r="Z1303" s="149"/>
      <c r="AA1303" s="149"/>
      <c r="AE1303" s="151"/>
      <c r="AF1303" s="150"/>
      <c r="AK1303" s="134">
        <v>734</v>
      </c>
      <c r="AL1303" s="130">
        <f t="shared" si="294"/>
        <v>-1.0640000000000001</v>
      </c>
      <c r="AM1303" s="149">
        <f t="shared" si="295"/>
        <v>0.22650539095767053</v>
      </c>
      <c r="AN1303" s="149">
        <f t="shared" si="296"/>
        <v>0.14366434977184614</v>
      </c>
      <c r="AO1303" s="130">
        <f t="shared" si="301"/>
        <v>0.22650539095767053</v>
      </c>
      <c r="AP1303" s="130" t="str">
        <f t="shared" si="302"/>
        <v/>
      </c>
      <c r="AQ1303" s="130" t="str">
        <f t="shared" si="297"/>
        <v/>
      </c>
      <c r="AR1303" s="150">
        <f t="shared" si="298"/>
        <v>0</v>
      </c>
      <c r="AS1303" s="150" t="str">
        <f t="shared" si="299"/>
        <v/>
      </c>
      <c r="AT1303" s="150" t="str">
        <f t="shared" si="300"/>
        <v/>
      </c>
      <c r="AU1303" s="150"/>
      <c r="AV1303" s="150"/>
      <c r="AW1303" s="150"/>
      <c r="AX1303" s="150"/>
      <c r="AY1303" s="150"/>
      <c r="AZ1303" s="150"/>
      <c r="BA1303" s="150"/>
      <c r="BB1303" s="131"/>
      <c r="BC1303" s="132"/>
      <c r="BD1303" s="131"/>
      <c r="BE1303" s="153"/>
      <c r="BF1303" s="154"/>
      <c r="BG1303" s="155"/>
      <c r="BH1303" s="155"/>
      <c r="BI1303" s="156"/>
      <c r="BJ1303" s="156"/>
      <c r="BK1303" s="133"/>
      <c r="BM1303" s="134">
        <v>711</v>
      </c>
      <c r="BN1303" s="157">
        <f t="shared" si="304"/>
        <v>4.5440000000000644</v>
      </c>
      <c r="BO1303" s="158">
        <f t="shared" si="305"/>
        <v>0.71541265878580773</v>
      </c>
      <c r="BP1303" s="159">
        <f t="shared" si="306"/>
        <v>7.7258611649722031E-4</v>
      </c>
      <c r="BQ1303" s="160" t="str">
        <f t="shared" si="307"/>
        <v/>
      </c>
      <c r="BR1303" s="160" t="str">
        <f t="shared" si="303"/>
        <v/>
      </c>
    </row>
    <row r="1304" spans="11:70" ht="20.100000000000001" customHeight="1" x14ac:dyDescent="0.25">
      <c r="K1304" s="134">
        <v>735</v>
      </c>
      <c r="L1304" s="130">
        <f t="shared" si="285"/>
        <v>-100.5334096242355</v>
      </c>
      <c r="M1304" s="149">
        <f t="shared" si="286"/>
        <v>2.3983848882282708E-3</v>
      </c>
      <c r="N1304" s="149">
        <f t="shared" si="287"/>
        <v>0.14457229966390955</v>
      </c>
      <c r="O1304" s="130">
        <f t="shared" si="288"/>
        <v>2.3983848882282708E-3</v>
      </c>
      <c r="P1304" s="130" t="str">
        <f t="shared" si="289"/>
        <v/>
      </c>
      <c r="Q1304" s="130" t="str">
        <f t="shared" si="290"/>
        <v/>
      </c>
      <c r="R1304" s="130">
        <f t="shared" si="291"/>
        <v>1.5872541517883562E-9</v>
      </c>
      <c r="S1304" s="130" t="str">
        <f t="shared" si="292"/>
        <v/>
      </c>
      <c r="T1304" s="130" t="str">
        <f t="shared" si="293"/>
        <v/>
      </c>
      <c r="X1304" s="134"/>
      <c r="Z1304" s="149"/>
      <c r="AA1304" s="149"/>
      <c r="AE1304" s="151"/>
      <c r="AF1304" s="150"/>
      <c r="AK1304" s="134">
        <v>735</v>
      </c>
      <c r="AL1304" s="130">
        <f t="shared" si="294"/>
        <v>-1.06</v>
      </c>
      <c r="AM1304" s="149">
        <f t="shared" si="295"/>
        <v>0.22746963245738591</v>
      </c>
      <c r="AN1304" s="149">
        <f t="shared" si="296"/>
        <v>0.14457229966390958</v>
      </c>
      <c r="AO1304" s="130">
        <f t="shared" si="301"/>
        <v>0.22746963245738591</v>
      </c>
      <c r="AP1304" s="130" t="str">
        <f t="shared" si="302"/>
        <v/>
      </c>
      <c r="AQ1304" s="130" t="str">
        <f t="shared" si="297"/>
        <v/>
      </c>
      <c r="AR1304" s="150">
        <f t="shared" si="298"/>
        <v>0</v>
      </c>
      <c r="AS1304" s="150" t="str">
        <f t="shared" si="299"/>
        <v/>
      </c>
      <c r="AT1304" s="150" t="str">
        <f t="shared" si="300"/>
        <v/>
      </c>
      <c r="AU1304" s="150"/>
      <c r="AV1304" s="150"/>
      <c r="AW1304" s="150"/>
      <c r="AX1304" s="150"/>
      <c r="AY1304" s="150"/>
      <c r="AZ1304" s="150"/>
      <c r="BA1304" s="150"/>
      <c r="BB1304" s="131"/>
      <c r="BC1304" s="132"/>
      <c r="BD1304" s="131"/>
      <c r="BE1304" s="153"/>
      <c r="BF1304" s="154"/>
      <c r="BG1304" s="155"/>
      <c r="BH1304" s="155"/>
      <c r="BI1304" s="156"/>
      <c r="BJ1304" s="156"/>
      <c r="BK1304" s="133"/>
      <c r="BM1304" s="134">
        <v>712</v>
      </c>
      <c r="BN1304" s="157">
        <f t="shared" si="304"/>
        <v>4.5504000000000646</v>
      </c>
      <c r="BO1304" s="158">
        <f t="shared" si="305"/>
        <v>0.71464007266931051</v>
      </c>
      <c r="BP1304" s="159">
        <f t="shared" si="306"/>
        <v>7.7283042786624456E-4</v>
      </c>
      <c r="BQ1304" s="160" t="str">
        <f t="shared" si="307"/>
        <v/>
      </c>
      <c r="BR1304" s="160" t="str">
        <f t="shared" si="303"/>
        <v/>
      </c>
    </row>
    <row r="1305" spans="11:70" ht="20.100000000000001" customHeight="1" x14ac:dyDescent="0.25">
      <c r="K1305" s="134">
        <v>736</v>
      </c>
      <c r="L1305" s="130">
        <f t="shared" si="285"/>
        <v>-100.15403826716289</v>
      </c>
      <c r="M1305" s="149">
        <f t="shared" si="286"/>
        <v>2.408556360730299E-3</v>
      </c>
      <c r="N1305" s="149">
        <f t="shared" si="287"/>
        <v>0.14548410743128756</v>
      </c>
      <c r="O1305" s="130">
        <f t="shared" si="288"/>
        <v>2.408556360730299E-3</v>
      </c>
      <c r="P1305" s="130" t="str">
        <f t="shared" si="289"/>
        <v/>
      </c>
      <c r="Q1305" s="130" t="str">
        <f t="shared" si="290"/>
        <v/>
      </c>
      <c r="R1305" s="130">
        <f t="shared" si="291"/>
        <v>1.6221503541147086E-9</v>
      </c>
      <c r="S1305" s="130" t="str">
        <f t="shared" si="292"/>
        <v/>
      </c>
      <c r="T1305" s="130" t="str">
        <f t="shared" si="293"/>
        <v/>
      </c>
      <c r="X1305" s="134"/>
      <c r="Z1305" s="149"/>
      <c r="AA1305" s="149"/>
      <c r="AE1305" s="151"/>
      <c r="AF1305" s="150"/>
      <c r="AK1305" s="134">
        <v>736</v>
      </c>
      <c r="AL1305" s="130">
        <f t="shared" si="294"/>
        <v>-1.056</v>
      </c>
      <c r="AM1305" s="149">
        <f t="shared" si="295"/>
        <v>0.22843432378901604</v>
      </c>
      <c r="AN1305" s="149">
        <f t="shared" si="296"/>
        <v>0.14548410743128756</v>
      </c>
      <c r="AO1305" s="130">
        <f t="shared" si="301"/>
        <v>0.22843432378901604</v>
      </c>
      <c r="AP1305" s="130" t="str">
        <f t="shared" si="302"/>
        <v/>
      </c>
      <c r="AQ1305" s="130" t="str">
        <f t="shared" si="297"/>
        <v/>
      </c>
      <c r="AR1305" s="150">
        <f t="shared" si="298"/>
        <v>0</v>
      </c>
      <c r="AS1305" s="150" t="str">
        <f t="shared" si="299"/>
        <v/>
      </c>
      <c r="AT1305" s="150" t="str">
        <f t="shared" si="300"/>
        <v/>
      </c>
      <c r="AU1305" s="150"/>
      <c r="AV1305" s="150"/>
      <c r="AW1305" s="150"/>
      <c r="AX1305" s="150"/>
      <c r="AY1305" s="150"/>
      <c r="AZ1305" s="150"/>
      <c r="BA1305" s="150"/>
      <c r="BB1305" s="131"/>
      <c r="BC1305" s="132"/>
      <c r="BD1305" s="131"/>
      <c r="BE1305" s="153"/>
      <c r="BF1305" s="154"/>
      <c r="BG1305" s="155"/>
      <c r="BH1305" s="155"/>
      <c r="BI1305" s="156"/>
      <c r="BJ1305" s="156"/>
      <c r="BK1305" s="133"/>
      <c r="BM1305" s="134">
        <v>713</v>
      </c>
      <c r="BN1305" s="157">
        <f t="shared" si="304"/>
        <v>4.5568000000000648</v>
      </c>
      <c r="BO1305" s="158">
        <f t="shared" si="305"/>
        <v>0.71386724224144427</v>
      </c>
      <c r="BP1305" s="159">
        <f t="shared" si="306"/>
        <v>7.7307099871126717E-4</v>
      </c>
      <c r="BQ1305" s="160" t="str">
        <f t="shared" si="307"/>
        <v/>
      </c>
      <c r="BR1305" s="160" t="str">
        <f t="shared" si="303"/>
        <v/>
      </c>
    </row>
    <row r="1306" spans="11:70" ht="20.100000000000001" customHeight="1" x14ac:dyDescent="0.25">
      <c r="K1306" s="134">
        <v>737</v>
      </c>
      <c r="L1306" s="130">
        <f t="shared" si="285"/>
        <v>-99.774666910090332</v>
      </c>
      <c r="M1306" s="149">
        <f t="shared" si="286"/>
        <v>2.4187322700913007E-3</v>
      </c>
      <c r="N1306" s="149">
        <f t="shared" si="287"/>
        <v>0.14639977481530042</v>
      </c>
      <c r="O1306" s="130">
        <f t="shared" si="288"/>
        <v>2.4187322700913007E-3</v>
      </c>
      <c r="P1306" s="130" t="str">
        <f t="shared" si="289"/>
        <v/>
      </c>
      <c r="Q1306" s="130" t="str">
        <f t="shared" si="290"/>
        <v/>
      </c>
      <c r="R1306" s="130">
        <f t="shared" si="291"/>
        <v>1.6577872338706581E-9</v>
      </c>
      <c r="S1306" s="130" t="str">
        <f t="shared" si="292"/>
        <v/>
      </c>
      <c r="T1306" s="130" t="str">
        <f t="shared" si="293"/>
        <v/>
      </c>
      <c r="X1306" s="134"/>
      <c r="Z1306" s="149"/>
      <c r="AA1306" s="149"/>
      <c r="AE1306" s="151"/>
      <c r="AF1306" s="150"/>
      <c r="AK1306" s="134">
        <v>737</v>
      </c>
      <c r="AL1306" s="130">
        <f t="shared" si="294"/>
        <v>-1.052</v>
      </c>
      <c r="AM1306" s="149">
        <f t="shared" si="295"/>
        <v>0.2293994359249488</v>
      </c>
      <c r="AN1306" s="149">
        <f t="shared" si="296"/>
        <v>0.1463997748153005</v>
      </c>
      <c r="AO1306" s="130">
        <f t="shared" si="301"/>
        <v>0.2293994359249488</v>
      </c>
      <c r="AP1306" s="130" t="str">
        <f t="shared" si="302"/>
        <v/>
      </c>
      <c r="AQ1306" s="130" t="str">
        <f t="shared" si="297"/>
        <v/>
      </c>
      <c r="AR1306" s="150">
        <f t="shared" si="298"/>
        <v>0</v>
      </c>
      <c r="AS1306" s="150" t="str">
        <f t="shared" si="299"/>
        <v/>
      </c>
      <c r="AT1306" s="150" t="str">
        <f t="shared" si="300"/>
        <v/>
      </c>
      <c r="AU1306" s="150"/>
      <c r="AV1306" s="150"/>
      <c r="AW1306" s="150"/>
      <c r="AX1306" s="150"/>
      <c r="AY1306" s="150"/>
      <c r="AZ1306" s="150"/>
      <c r="BA1306" s="150"/>
      <c r="BB1306" s="131"/>
      <c r="BC1306" s="132"/>
      <c r="BD1306" s="131"/>
      <c r="BE1306" s="153"/>
      <c r="BF1306" s="154"/>
      <c r="BG1306" s="155"/>
      <c r="BH1306" s="155"/>
      <c r="BI1306" s="156"/>
      <c r="BJ1306" s="156"/>
      <c r="BK1306" s="133"/>
      <c r="BM1306" s="134">
        <v>714</v>
      </c>
      <c r="BN1306" s="157">
        <f t="shared" si="304"/>
        <v>4.563200000000065</v>
      </c>
      <c r="BO1306" s="158">
        <f t="shared" si="305"/>
        <v>0.713094171242733</v>
      </c>
      <c r="BP1306" s="159">
        <f t="shared" si="306"/>
        <v>7.7330783620366272E-4</v>
      </c>
      <c r="BQ1306" s="160" t="str">
        <f t="shared" si="307"/>
        <v/>
      </c>
      <c r="BR1306" s="160" t="str">
        <f t="shared" si="303"/>
        <v/>
      </c>
    </row>
    <row r="1307" spans="11:70" ht="20.100000000000001" customHeight="1" x14ac:dyDescent="0.25">
      <c r="K1307" s="134">
        <v>738</v>
      </c>
      <c r="L1307" s="130">
        <f t="shared" si="285"/>
        <v>-99.395295553017718</v>
      </c>
      <c r="M1307" s="149">
        <f t="shared" si="286"/>
        <v>2.428912308742199E-3</v>
      </c>
      <c r="N1307" s="149">
        <f t="shared" si="287"/>
        <v>0.14731930344087155</v>
      </c>
      <c r="O1307" s="130">
        <f t="shared" si="288"/>
        <v>2.428912308742199E-3</v>
      </c>
      <c r="P1307" s="130" t="str">
        <f t="shared" si="289"/>
        <v/>
      </c>
      <c r="Q1307" s="130" t="str">
        <f t="shared" si="290"/>
        <v/>
      </c>
      <c r="R1307" s="130">
        <f t="shared" si="291"/>
        <v>1.694179910036724E-9</v>
      </c>
      <c r="S1307" s="130" t="str">
        <f t="shared" si="292"/>
        <v/>
      </c>
      <c r="T1307" s="130" t="str">
        <f t="shared" si="293"/>
        <v/>
      </c>
      <c r="X1307" s="134"/>
      <c r="Z1307" s="149"/>
      <c r="AA1307" s="149"/>
      <c r="AE1307" s="151"/>
      <c r="AF1307" s="150"/>
      <c r="AK1307" s="134">
        <v>738</v>
      </c>
      <c r="AL1307" s="130">
        <f t="shared" si="294"/>
        <v>-1.048</v>
      </c>
      <c r="AM1307" s="149">
        <f t="shared" si="295"/>
        <v>0.23036493969445943</v>
      </c>
      <c r="AN1307" s="149">
        <f t="shared" si="296"/>
        <v>0.14731930344087155</v>
      </c>
      <c r="AO1307" s="130">
        <f t="shared" si="301"/>
        <v>0.23036493969445943</v>
      </c>
      <c r="AP1307" s="130" t="str">
        <f t="shared" si="302"/>
        <v/>
      </c>
      <c r="AQ1307" s="130" t="str">
        <f t="shared" si="297"/>
        <v/>
      </c>
      <c r="AR1307" s="150">
        <f t="shared" si="298"/>
        <v>0</v>
      </c>
      <c r="AS1307" s="150" t="str">
        <f t="shared" si="299"/>
        <v/>
      </c>
      <c r="AT1307" s="150" t="str">
        <f t="shared" si="300"/>
        <v/>
      </c>
      <c r="AU1307" s="150"/>
      <c r="AV1307" s="150"/>
      <c r="AW1307" s="150"/>
      <c r="AX1307" s="150"/>
      <c r="AY1307" s="150"/>
      <c r="AZ1307" s="150"/>
      <c r="BA1307" s="150"/>
      <c r="BB1307" s="131"/>
      <c r="BC1307" s="132"/>
      <c r="BD1307" s="131"/>
      <c r="BE1307" s="153"/>
      <c r="BF1307" s="154"/>
      <c r="BG1307" s="155"/>
      <c r="BH1307" s="155"/>
      <c r="BI1307" s="156"/>
      <c r="BJ1307" s="156"/>
      <c r="BK1307" s="133"/>
      <c r="BM1307" s="134">
        <v>715</v>
      </c>
      <c r="BN1307" s="157">
        <f t="shared" si="304"/>
        <v>4.5696000000000652</v>
      </c>
      <c r="BO1307" s="158">
        <f t="shared" si="305"/>
        <v>0.71232086340652934</v>
      </c>
      <c r="BP1307" s="159">
        <f t="shared" si="306"/>
        <v>7.7354094753689928E-4</v>
      </c>
      <c r="BQ1307" s="160" t="str">
        <f t="shared" si="307"/>
        <v/>
      </c>
      <c r="BR1307" s="160" t="str">
        <f t="shared" si="303"/>
        <v/>
      </c>
    </row>
    <row r="1308" spans="11:70" ht="20.100000000000001" customHeight="1" x14ac:dyDescent="0.25">
      <c r="K1308" s="134">
        <v>739</v>
      </c>
      <c r="L1308" s="130">
        <f t="shared" si="285"/>
        <v>-99.015924195945161</v>
      </c>
      <c r="M1308" s="149">
        <f t="shared" si="286"/>
        <v>2.4390961676183185E-3</v>
      </c>
      <c r="N1308" s="149">
        <f t="shared" si="287"/>
        <v>0.14824269481595698</v>
      </c>
      <c r="O1308" s="130">
        <f t="shared" si="288"/>
        <v>2.4390961676183185E-3</v>
      </c>
      <c r="P1308" s="130" t="str">
        <f t="shared" si="289"/>
        <v/>
      </c>
      <c r="Q1308" s="130" t="str">
        <f t="shared" si="290"/>
        <v/>
      </c>
      <c r="R1308" s="130">
        <f t="shared" si="291"/>
        <v>1.7313437969412454E-9</v>
      </c>
      <c r="S1308" s="130" t="str">
        <f t="shared" si="292"/>
        <v/>
      </c>
      <c r="T1308" s="130" t="str">
        <f t="shared" si="293"/>
        <v/>
      </c>
      <c r="X1308" s="134"/>
      <c r="Z1308" s="149"/>
      <c r="AA1308" s="149"/>
      <c r="AE1308" s="151"/>
      <c r="AF1308" s="150"/>
      <c r="AK1308" s="134">
        <v>739</v>
      </c>
      <c r="AL1308" s="130">
        <f t="shared" si="294"/>
        <v>-1.044</v>
      </c>
      <c r="AM1308" s="149">
        <f t="shared" si="295"/>
        <v>0.23133080578497678</v>
      </c>
      <c r="AN1308" s="149">
        <f t="shared" si="296"/>
        <v>0.14824269481595706</v>
      </c>
      <c r="AO1308" s="130">
        <f t="shared" si="301"/>
        <v>0.23133080578497678</v>
      </c>
      <c r="AP1308" s="130" t="str">
        <f t="shared" si="302"/>
        <v/>
      </c>
      <c r="AQ1308" s="130" t="str">
        <f t="shared" si="297"/>
        <v/>
      </c>
      <c r="AR1308" s="150">
        <f t="shared" si="298"/>
        <v>0</v>
      </c>
      <c r="AS1308" s="150" t="str">
        <f t="shared" si="299"/>
        <v/>
      </c>
      <c r="AT1308" s="150" t="str">
        <f t="shared" si="300"/>
        <v/>
      </c>
      <c r="AU1308" s="150"/>
      <c r="AV1308" s="150"/>
      <c r="AW1308" s="150"/>
      <c r="AX1308" s="150"/>
      <c r="AY1308" s="150"/>
      <c r="AZ1308" s="150"/>
      <c r="BA1308" s="150"/>
      <c r="BB1308" s="131"/>
      <c r="BC1308" s="132"/>
      <c r="BD1308" s="131"/>
      <c r="BE1308" s="153"/>
      <c r="BF1308" s="154"/>
      <c r="BG1308" s="155"/>
      <c r="BH1308" s="155"/>
      <c r="BI1308" s="156"/>
      <c r="BJ1308" s="156"/>
      <c r="BK1308" s="133"/>
      <c r="BM1308" s="134">
        <v>716</v>
      </c>
      <c r="BN1308" s="157">
        <f t="shared" si="304"/>
        <v>4.5760000000000653</v>
      </c>
      <c r="BO1308" s="158">
        <f t="shared" si="305"/>
        <v>0.71154732245899244</v>
      </c>
      <c r="BP1308" s="159">
        <f t="shared" si="306"/>
        <v>7.7377033992720445E-4</v>
      </c>
      <c r="BQ1308" s="160" t="str">
        <f t="shared" si="307"/>
        <v/>
      </c>
      <c r="BR1308" s="160" t="str">
        <f t="shared" si="303"/>
        <v/>
      </c>
    </row>
    <row r="1309" spans="11:70" ht="20.100000000000001" customHeight="1" x14ac:dyDescent="0.25">
      <c r="K1309" s="134">
        <v>740</v>
      </c>
      <c r="L1309" s="130">
        <f t="shared" si="285"/>
        <v>-98.636552838872547</v>
      </c>
      <c r="M1309" s="149">
        <f t="shared" si="286"/>
        <v>2.4492835361729203E-3</v>
      </c>
      <c r="N1309" s="149">
        <f t="shared" si="287"/>
        <v>0.1491699503309814</v>
      </c>
      <c r="O1309" s="130">
        <f t="shared" si="288"/>
        <v>2.4492835361729203E-3</v>
      </c>
      <c r="P1309" s="130" t="str">
        <f t="shared" si="289"/>
        <v/>
      </c>
      <c r="Q1309" s="130" t="str">
        <f t="shared" si="290"/>
        <v/>
      </c>
      <c r="R1309" s="130">
        <f t="shared" si="291"/>
        <v>1.7692946097467066E-9</v>
      </c>
      <c r="S1309" s="130" t="str">
        <f t="shared" si="292"/>
        <v/>
      </c>
      <c r="T1309" s="130" t="str">
        <f t="shared" si="293"/>
        <v/>
      </c>
      <c r="X1309" s="134"/>
      <c r="Z1309" s="149"/>
      <c r="AA1309" s="149"/>
      <c r="AE1309" s="151"/>
      <c r="AF1309" s="150"/>
      <c r="AK1309" s="134">
        <v>740</v>
      </c>
      <c r="AL1309" s="130">
        <f t="shared" si="294"/>
        <v>-1.04</v>
      </c>
      <c r="AM1309" s="149">
        <f t="shared" si="295"/>
        <v>0.2322970047433662</v>
      </c>
      <c r="AN1309" s="149">
        <f t="shared" si="296"/>
        <v>0.1491699503309814</v>
      </c>
      <c r="AO1309" s="130">
        <f t="shared" si="301"/>
        <v>0.2322970047433662</v>
      </c>
      <c r="AP1309" s="130" t="str">
        <f t="shared" si="302"/>
        <v/>
      </c>
      <c r="AQ1309" s="130" t="str">
        <f t="shared" si="297"/>
        <v/>
      </c>
      <c r="AR1309" s="150">
        <f t="shared" si="298"/>
        <v>0</v>
      </c>
      <c r="AS1309" s="150" t="str">
        <f t="shared" si="299"/>
        <v/>
      </c>
      <c r="AT1309" s="150" t="str">
        <f t="shared" si="300"/>
        <v/>
      </c>
      <c r="AU1309" s="150"/>
      <c r="AV1309" s="150"/>
      <c r="AW1309" s="150"/>
      <c r="AX1309" s="150"/>
      <c r="AY1309" s="150"/>
      <c r="AZ1309" s="150"/>
      <c r="BA1309" s="150"/>
      <c r="BB1309" s="131"/>
      <c r="BC1309" s="132"/>
      <c r="BD1309" s="131"/>
      <c r="BE1309" s="153"/>
      <c r="BF1309" s="154"/>
      <c r="BG1309" s="155"/>
      <c r="BH1309" s="155"/>
      <c r="BI1309" s="156"/>
      <c r="BJ1309" s="156"/>
      <c r="BK1309" s="133"/>
      <c r="BM1309" s="134">
        <v>717</v>
      </c>
      <c r="BN1309" s="157">
        <f t="shared" si="304"/>
        <v>4.5824000000000655</v>
      </c>
      <c r="BO1309" s="158">
        <f t="shared" si="305"/>
        <v>0.71077355211906523</v>
      </c>
      <c r="BP1309" s="159">
        <f t="shared" si="306"/>
        <v>7.73996020611456E-4</v>
      </c>
      <c r="BQ1309" s="160" t="str">
        <f t="shared" si="307"/>
        <v/>
      </c>
      <c r="BR1309" s="160" t="str">
        <f t="shared" si="303"/>
        <v/>
      </c>
    </row>
    <row r="1310" spans="11:70" ht="20.100000000000001" customHeight="1" x14ac:dyDescent="0.25">
      <c r="K1310" s="134">
        <v>741</v>
      </c>
      <c r="L1310" s="130">
        <f t="shared" si="285"/>
        <v>-98.257181481799989</v>
      </c>
      <c r="M1310" s="149">
        <f t="shared" si="286"/>
        <v>2.4594741023908967E-3</v>
      </c>
      <c r="N1310" s="149">
        <f t="shared" si="287"/>
        <v>0.15010107125827737</v>
      </c>
      <c r="O1310" s="130" t="str">
        <f t="shared" si="288"/>
        <v/>
      </c>
      <c r="P1310" s="130">
        <f t="shared" si="289"/>
        <v>2.4594741023908967E-3</v>
      </c>
      <c r="Q1310" s="130" t="str">
        <f t="shared" si="290"/>
        <v/>
      </c>
      <c r="R1310" s="130">
        <f t="shared" si="291"/>
        <v>1.8080483700320896E-9</v>
      </c>
      <c r="S1310" s="130" t="str">
        <f t="shared" si="292"/>
        <v/>
      </c>
      <c r="T1310" s="130" t="str">
        <f t="shared" si="293"/>
        <v/>
      </c>
      <c r="X1310" s="134"/>
      <c r="Z1310" s="149"/>
      <c r="AA1310" s="149"/>
      <c r="AE1310" s="151"/>
      <c r="AF1310" s="150"/>
      <c r="AK1310" s="134">
        <v>741</v>
      </c>
      <c r="AL1310" s="130">
        <f t="shared" si="294"/>
        <v>-1.036</v>
      </c>
      <c r="AM1310" s="149">
        <f t="shared" si="295"/>
        <v>0.23326350697722917</v>
      </c>
      <c r="AN1310" s="149">
        <f t="shared" si="296"/>
        <v>0.15010107125827743</v>
      </c>
      <c r="AO1310" s="130" t="str">
        <f t="shared" si="301"/>
        <v/>
      </c>
      <c r="AP1310" s="130">
        <f t="shared" si="302"/>
        <v>0.23326350697722917</v>
      </c>
      <c r="AQ1310" s="130" t="str">
        <f t="shared" si="297"/>
        <v/>
      </c>
      <c r="AR1310" s="150">
        <f t="shared" si="298"/>
        <v>0</v>
      </c>
      <c r="AS1310" s="150" t="str">
        <f t="shared" si="299"/>
        <v/>
      </c>
      <c r="AT1310" s="150" t="str">
        <f t="shared" si="300"/>
        <v/>
      </c>
      <c r="AU1310" s="150"/>
      <c r="AV1310" s="150"/>
      <c r="AW1310" s="150"/>
      <c r="AX1310" s="150"/>
      <c r="AY1310" s="150"/>
      <c r="AZ1310" s="150"/>
      <c r="BA1310" s="150"/>
      <c r="BB1310" s="131"/>
      <c r="BC1310" s="132"/>
      <c r="BD1310" s="131"/>
      <c r="BE1310" s="153"/>
      <c r="BF1310" s="154"/>
      <c r="BG1310" s="155"/>
      <c r="BH1310" s="155"/>
      <c r="BI1310" s="156"/>
      <c r="BJ1310" s="156"/>
      <c r="BK1310" s="133"/>
      <c r="BM1310" s="134">
        <v>718</v>
      </c>
      <c r="BN1310" s="157">
        <f t="shared" si="304"/>
        <v>4.5888000000000657</v>
      </c>
      <c r="BO1310" s="158">
        <f t="shared" si="305"/>
        <v>0.70999955609845378</v>
      </c>
      <c r="BP1310" s="159">
        <f t="shared" si="306"/>
        <v>7.7421799685006842E-4</v>
      </c>
      <c r="BQ1310" s="160" t="str">
        <f t="shared" si="307"/>
        <v/>
      </c>
      <c r="BR1310" s="160" t="str">
        <f t="shared" si="303"/>
        <v/>
      </c>
    </row>
    <row r="1311" spans="11:70" ht="20.100000000000001" customHeight="1" x14ac:dyDescent="0.25">
      <c r="K1311" s="134">
        <v>742</v>
      </c>
      <c r="L1311" s="130">
        <f t="shared" si="285"/>
        <v>-97.877810124727375</v>
      </c>
      <c r="M1311" s="149">
        <f t="shared" si="286"/>
        <v>2.4696675528026566E-3</v>
      </c>
      <c r="N1311" s="149">
        <f t="shared" si="287"/>
        <v>0.15103605875153212</v>
      </c>
      <c r="O1311" s="130" t="str">
        <f t="shared" si="288"/>
        <v/>
      </c>
      <c r="P1311" s="130">
        <f t="shared" si="289"/>
        <v>2.4696675528026566E-3</v>
      </c>
      <c r="Q1311" s="130" t="str">
        <f t="shared" si="290"/>
        <v/>
      </c>
      <c r="R1311" s="130">
        <f t="shared" si="291"/>
        <v>1.847621411472885E-9</v>
      </c>
      <c r="S1311" s="130" t="str">
        <f t="shared" si="292"/>
        <v/>
      </c>
      <c r="T1311" s="130" t="str">
        <f t="shared" si="293"/>
        <v/>
      </c>
      <c r="X1311" s="134"/>
      <c r="Z1311" s="149"/>
      <c r="AA1311" s="149"/>
      <c r="AE1311" s="151"/>
      <c r="AF1311" s="150"/>
      <c r="AK1311" s="134">
        <v>742</v>
      </c>
      <c r="AL1311" s="130">
        <f t="shared" si="294"/>
        <v>-1.032</v>
      </c>
      <c r="AM1311" s="149">
        <f t="shared" si="295"/>
        <v>0.23423028275621952</v>
      </c>
      <c r="AN1311" s="149">
        <f t="shared" si="296"/>
        <v>0.15103605875153212</v>
      </c>
      <c r="AO1311" s="130" t="str">
        <f t="shared" si="301"/>
        <v/>
      </c>
      <c r="AP1311" s="130">
        <f t="shared" si="302"/>
        <v>0.23423028275621952</v>
      </c>
      <c r="AQ1311" s="130" t="str">
        <f t="shared" si="297"/>
        <v/>
      </c>
      <c r="AR1311" s="150">
        <f t="shared" si="298"/>
        <v>0</v>
      </c>
      <c r="AS1311" s="150" t="str">
        <f t="shared" si="299"/>
        <v/>
      </c>
      <c r="AT1311" s="150" t="str">
        <f t="shared" si="300"/>
        <v/>
      </c>
      <c r="AU1311" s="150"/>
      <c r="AV1311" s="150"/>
      <c r="AW1311" s="150"/>
      <c r="AX1311" s="150"/>
      <c r="AY1311" s="150"/>
      <c r="AZ1311" s="150"/>
      <c r="BA1311" s="150"/>
      <c r="BB1311" s="131"/>
      <c r="BC1311" s="132"/>
      <c r="BD1311" s="131"/>
      <c r="BE1311" s="153"/>
      <c r="BF1311" s="154"/>
      <c r="BG1311" s="155"/>
      <c r="BH1311" s="155"/>
      <c r="BI1311" s="156"/>
      <c r="BJ1311" s="156"/>
      <c r="BK1311" s="133"/>
      <c r="BM1311" s="134">
        <v>719</v>
      </c>
      <c r="BN1311" s="157">
        <f t="shared" si="304"/>
        <v>4.5952000000000659</v>
      </c>
      <c r="BO1311" s="158">
        <f t="shared" si="305"/>
        <v>0.70922533810160371</v>
      </c>
      <c r="BP1311" s="159">
        <f t="shared" si="306"/>
        <v>7.7443627592221898E-4</v>
      </c>
      <c r="BQ1311" s="160" t="str">
        <f t="shared" si="307"/>
        <v/>
      </c>
      <c r="BR1311" s="160" t="str">
        <f t="shared" si="303"/>
        <v/>
      </c>
    </row>
    <row r="1312" spans="11:70" ht="20.100000000000001" customHeight="1" x14ac:dyDescent="0.25">
      <c r="K1312" s="134">
        <v>743</v>
      </c>
      <c r="L1312" s="130">
        <f t="shared" si="285"/>
        <v>-97.498438767654818</v>
      </c>
      <c r="M1312" s="149">
        <f t="shared" si="286"/>
        <v>2.4798635724981692E-3</v>
      </c>
      <c r="N1312" s="149">
        <f t="shared" si="287"/>
        <v>0.15197491384523723</v>
      </c>
      <c r="O1312" s="130" t="str">
        <f t="shared" si="288"/>
        <v/>
      </c>
      <c r="P1312" s="130">
        <f t="shared" si="289"/>
        <v>2.4798635724981692E-3</v>
      </c>
      <c r="Q1312" s="130" t="str">
        <f t="shared" si="290"/>
        <v/>
      </c>
      <c r="R1312" s="130">
        <f t="shared" si="291"/>
        <v>1.8880303856203558E-9</v>
      </c>
      <c r="S1312" s="130" t="str">
        <f t="shared" si="292"/>
        <v/>
      </c>
      <c r="T1312" s="130" t="str">
        <f t="shared" si="293"/>
        <v/>
      </c>
      <c r="X1312" s="134"/>
      <c r="Z1312" s="149"/>
      <c r="AA1312" s="149"/>
      <c r="AE1312" s="151"/>
      <c r="AF1312" s="150"/>
      <c r="AK1312" s="134">
        <v>743</v>
      </c>
      <c r="AL1312" s="130">
        <f t="shared" si="294"/>
        <v>-1.028</v>
      </c>
      <c r="AM1312" s="149">
        <f t="shared" si="295"/>
        <v>0.23519730221337601</v>
      </c>
      <c r="AN1312" s="149">
        <f t="shared" si="296"/>
        <v>0.1519749138452374</v>
      </c>
      <c r="AO1312" s="130" t="str">
        <f t="shared" si="301"/>
        <v/>
      </c>
      <c r="AP1312" s="130">
        <f t="shared" si="302"/>
        <v>0.23519730221337601</v>
      </c>
      <c r="AQ1312" s="130" t="str">
        <f t="shared" si="297"/>
        <v/>
      </c>
      <c r="AR1312" s="150">
        <f t="shared" si="298"/>
        <v>0</v>
      </c>
      <c r="AS1312" s="150" t="str">
        <f t="shared" si="299"/>
        <v/>
      </c>
      <c r="AT1312" s="150" t="str">
        <f t="shared" si="300"/>
        <v/>
      </c>
      <c r="AU1312" s="150"/>
      <c r="AV1312" s="150"/>
      <c r="AW1312" s="150"/>
      <c r="AX1312" s="150"/>
      <c r="AY1312" s="150"/>
      <c r="AZ1312" s="150"/>
      <c r="BA1312" s="150"/>
      <c r="BB1312" s="131"/>
      <c r="BC1312" s="132"/>
      <c r="BD1312" s="131"/>
      <c r="BE1312" s="153"/>
      <c r="BF1312" s="154"/>
      <c r="BG1312" s="155"/>
      <c r="BH1312" s="155"/>
      <c r="BI1312" s="156"/>
      <c r="BJ1312" s="156"/>
      <c r="BK1312" s="133"/>
      <c r="BM1312" s="134">
        <v>720</v>
      </c>
      <c r="BN1312" s="157">
        <f t="shared" si="304"/>
        <v>4.6016000000000661</v>
      </c>
      <c r="BO1312" s="158">
        <f t="shared" si="305"/>
        <v>0.70845090182568149</v>
      </c>
      <c r="BP1312" s="159">
        <f t="shared" si="306"/>
        <v>7.7465086512984449E-4</v>
      </c>
      <c r="BQ1312" s="160" t="str">
        <f t="shared" si="307"/>
        <v/>
      </c>
      <c r="BR1312" s="160" t="str">
        <f t="shared" si="303"/>
        <v/>
      </c>
    </row>
    <row r="1313" spans="11:70" ht="20.100000000000001" customHeight="1" x14ac:dyDescent="0.25">
      <c r="K1313" s="134">
        <v>744</v>
      </c>
      <c r="L1313" s="130">
        <f t="shared" si="285"/>
        <v>-97.119067410582204</v>
      </c>
      <c r="M1313" s="149">
        <f t="shared" si="286"/>
        <v>2.4900618451412018E-3</v>
      </c>
      <c r="N1313" s="149">
        <f t="shared" si="287"/>
        <v>0.1529176374541463</v>
      </c>
      <c r="O1313" s="130" t="str">
        <f t="shared" si="288"/>
        <v/>
      </c>
      <c r="P1313" s="130">
        <f t="shared" si="289"/>
        <v>2.4900618451412018E-3</v>
      </c>
      <c r="Q1313" s="130" t="str">
        <f t="shared" si="290"/>
        <v/>
      </c>
      <c r="R1313" s="130">
        <f t="shared" si="291"/>
        <v>1.9292922677815277E-9</v>
      </c>
      <c r="S1313" s="130" t="str">
        <f t="shared" si="292"/>
        <v/>
      </c>
      <c r="T1313" s="130" t="str">
        <f t="shared" si="293"/>
        <v/>
      </c>
      <c r="X1313" s="134"/>
      <c r="Z1313" s="149"/>
      <c r="AA1313" s="149"/>
      <c r="AE1313" s="151"/>
      <c r="AF1313" s="150"/>
      <c r="AK1313" s="134">
        <v>744</v>
      </c>
      <c r="AL1313" s="130">
        <f t="shared" si="294"/>
        <v>-1.024</v>
      </c>
      <c r="AM1313" s="149">
        <f t="shared" si="295"/>
        <v>0.23616453534647172</v>
      </c>
      <c r="AN1313" s="149">
        <f t="shared" si="296"/>
        <v>0.1529176374541463</v>
      </c>
      <c r="AO1313" s="130" t="str">
        <f t="shared" si="301"/>
        <v/>
      </c>
      <c r="AP1313" s="130">
        <f t="shared" si="302"/>
        <v>0.23616453534647172</v>
      </c>
      <c r="AQ1313" s="130" t="str">
        <f t="shared" si="297"/>
        <v/>
      </c>
      <c r="AR1313" s="150">
        <f t="shared" si="298"/>
        <v>0</v>
      </c>
      <c r="AS1313" s="150" t="str">
        <f t="shared" si="299"/>
        <v/>
      </c>
      <c r="AT1313" s="150" t="str">
        <f t="shared" si="300"/>
        <v/>
      </c>
      <c r="AU1313" s="150"/>
      <c r="AV1313" s="150"/>
      <c r="AW1313" s="150"/>
      <c r="AX1313" s="150"/>
      <c r="AY1313" s="150"/>
      <c r="AZ1313" s="150"/>
      <c r="BA1313" s="150"/>
      <c r="BB1313" s="131"/>
      <c r="BC1313" s="132"/>
      <c r="BD1313" s="131"/>
      <c r="BE1313" s="153"/>
      <c r="BF1313" s="154"/>
      <c r="BG1313" s="155"/>
      <c r="BH1313" s="155"/>
      <c r="BI1313" s="156"/>
      <c r="BJ1313" s="156"/>
      <c r="BK1313" s="133"/>
      <c r="BM1313" s="134">
        <v>721</v>
      </c>
      <c r="BN1313" s="157">
        <f t="shared" si="304"/>
        <v>4.6080000000000663</v>
      </c>
      <c r="BO1313" s="158">
        <f t="shared" si="305"/>
        <v>0.70767625096055164</v>
      </c>
      <c r="BP1313" s="159">
        <f t="shared" si="306"/>
        <v>7.7486177179553195E-4</v>
      </c>
      <c r="BQ1313" s="160" t="str">
        <f t="shared" si="307"/>
        <v/>
      </c>
      <c r="BR1313" s="160" t="str">
        <f t="shared" si="303"/>
        <v/>
      </c>
    </row>
    <row r="1314" spans="11:70" ht="20.100000000000001" customHeight="1" x14ac:dyDescent="0.25">
      <c r="K1314" s="134">
        <v>745</v>
      </c>
      <c r="L1314" s="130">
        <f t="shared" si="285"/>
        <v>-96.739696053509647</v>
      </c>
      <c r="M1314" s="149">
        <f t="shared" si="286"/>
        <v>2.5002620529837E-3</v>
      </c>
      <c r="N1314" s="149">
        <f t="shared" si="287"/>
        <v>0.15386423037273475</v>
      </c>
      <c r="O1314" s="130" t="str">
        <f t="shared" si="288"/>
        <v/>
      </c>
      <c r="P1314" s="130">
        <f t="shared" si="289"/>
        <v>2.5002620529837E-3</v>
      </c>
      <c r="Q1314" s="130" t="str">
        <f t="shared" si="290"/>
        <v/>
      </c>
      <c r="R1314" s="130">
        <f t="shared" si="291"/>
        <v>1.9714243630017286E-9</v>
      </c>
      <c r="S1314" s="130" t="str">
        <f t="shared" si="292"/>
        <v/>
      </c>
      <c r="T1314" s="130" t="str">
        <f t="shared" si="293"/>
        <v/>
      </c>
      <c r="X1314" s="134"/>
      <c r="Z1314" s="149"/>
      <c r="AA1314" s="149"/>
      <c r="AE1314" s="151"/>
      <c r="AF1314" s="150"/>
      <c r="AK1314" s="134">
        <v>745</v>
      </c>
      <c r="AL1314" s="130">
        <f t="shared" si="294"/>
        <v>-1.02</v>
      </c>
      <c r="AM1314" s="149">
        <f t="shared" si="295"/>
        <v>0.23713195201937959</v>
      </c>
      <c r="AN1314" s="149">
        <f t="shared" si="296"/>
        <v>0.15386423037273483</v>
      </c>
      <c r="AO1314" s="130" t="str">
        <f t="shared" si="301"/>
        <v/>
      </c>
      <c r="AP1314" s="130">
        <f t="shared" si="302"/>
        <v>0.23713195201937959</v>
      </c>
      <c r="AQ1314" s="130" t="str">
        <f t="shared" si="297"/>
        <v/>
      </c>
      <c r="AR1314" s="150">
        <f t="shared" si="298"/>
        <v>0</v>
      </c>
      <c r="AS1314" s="150" t="str">
        <f t="shared" si="299"/>
        <v/>
      </c>
      <c r="AT1314" s="150" t="str">
        <f t="shared" si="300"/>
        <v/>
      </c>
      <c r="AU1314" s="150"/>
      <c r="AV1314" s="150"/>
      <c r="AW1314" s="150"/>
      <c r="AX1314" s="150"/>
      <c r="AY1314" s="150"/>
      <c r="AZ1314" s="150"/>
      <c r="BA1314" s="150"/>
      <c r="BB1314" s="131"/>
      <c r="BC1314" s="132"/>
      <c r="BD1314" s="131"/>
      <c r="BE1314" s="153"/>
      <c r="BF1314" s="154"/>
      <c r="BG1314" s="155"/>
      <c r="BH1314" s="155"/>
      <c r="BI1314" s="156"/>
      <c r="BJ1314" s="156"/>
      <c r="BK1314" s="133"/>
      <c r="BM1314" s="134">
        <v>722</v>
      </c>
      <c r="BN1314" s="157">
        <f t="shared" si="304"/>
        <v>4.6144000000000664</v>
      </c>
      <c r="BO1314" s="158">
        <f t="shared" si="305"/>
        <v>0.70690138918875611</v>
      </c>
      <c r="BP1314" s="159">
        <f t="shared" si="306"/>
        <v>7.7506900326151928E-4</v>
      </c>
      <c r="BQ1314" s="160" t="str">
        <f t="shared" si="307"/>
        <v/>
      </c>
      <c r="BR1314" s="160" t="str">
        <f t="shared" si="303"/>
        <v/>
      </c>
    </row>
    <row r="1315" spans="11:70" ht="20.100000000000001" customHeight="1" x14ac:dyDescent="0.25">
      <c r="K1315" s="134">
        <v>746</v>
      </c>
      <c r="L1315" s="130">
        <f t="shared" si="285"/>
        <v>-96.360324696437033</v>
      </c>
      <c r="M1315" s="149">
        <f t="shared" si="286"/>
        <v>2.5104638768803813E-3</v>
      </c>
      <c r="N1315" s="149">
        <f t="shared" si="287"/>
        <v>0.15481469327466879</v>
      </c>
      <c r="O1315" s="130" t="str">
        <f t="shared" si="288"/>
        <v/>
      </c>
      <c r="P1315" s="130">
        <f t="shared" si="289"/>
        <v>2.5104638768803813E-3</v>
      </c>
      <c r="Q1315" s="130" t="str">
        <f t="shared" si="290"/>
        <v/>
      </c>
      <c r="R1315" s="130">
        <f t="shared" si="291"/>
        <v>2.0144443121512981E-9</v>
      </c>
      <c r="S1315" s="130" t="str">
        <f t="shared" si="292"/>
        <v/>
      </c>
      <c r="T1315" s="130" t="str">
        <f t="shared" si="293"/>
        <v/>
      </c>
      <c r="X1315" s="134"/>
      <c r="Z1315" s="149"/>
      <c r="AA1315" s="149"/>
      <c r="AE1315" s="151"/>
      <c r="AF1315" s="150"/>
      <c r="AK1315" s="134">
        <v>746</v>
      </c>
      <c r="AL1315" s="130">
        <f t="shared" si="294"/>
        <v>-1.016</v>
      </c>
      <c r="AM1315" s="149">
        <f t="shared" si="295"/>
        <v>0.23809952196345438</v>
      </c>
      <c r="AN1315" s="149">
        <f t="shared" si="296"/>
        <v>0.15481469327466879</v>
      </c>
      <c r="AO1315" s="130" t="str">
        <f t="shared" si="301"/>
        <v/>
      </c>
      <c r="AP1315" s="130">
        <f t="shared" si="302"/>
        <v>0.23809952196345438</v>
      </c>
      <c r="AQ1315" s="130" t="str">
        <f t="shared" si="297"/>
        <v/>
      </c>
      <c r="AR1315" s="150">
        <f t="shared" si="298"/>
        <v>0</v>
      </c>
      <c r="AS1315" s="150" t="str">
        <f t="shared" si="299"/>
        <v/>
      </c>
      <c r="AT1315" s="150" t="str">
        <f t="shared" si="300"/>
        <v/>
      </c>
      <c r="AU1315" s="150"/>
      <c r="AV1315" s="150"/>
      <c r="AW1315" s="150"/>
      <c r="AX1315" s="150"/>
      <c r="AY1315" s="150"/>
      <c r="AZ1315" s="150"/>
      <c r="BA1315" s="150"/>
      <c r="BB1315" s="131"/>
      <c r="BC1315" s="132"/>
      <c r="BD1315" s="131"/>
      <c r="BE1315" s="153"/>
      <c r="BF1315" s="154"/>
      <c r="BG1315" s="155"/>
      <c r="BH1315" s="155"/>
      <c r="BI1315" s="156"/>
      <c r="BJ1315" s="156"/>
      <c r="BK1315" s="133"/>
      <c r="BM1315" s="134">
        <v>723</v>
      </c>
      <c r="BN1315" s="157">
        <f t="shared" si="304"/>
        <v>4.6208000000000666</v>
      </c>
      <c r="BO1315" s="158">
        <f t="shared" si="305"/>
        <v>0.70612632018549459</v>
      </c>
      <c r="BP1315" s="159">
        <f t="shared" si="306"/>
        <v>7.7527256689158275E-4</v>
      </c>
      <c r="BQ1315" s="160" t="str">
        <f t="shared" si="307"/>
        <v/>
      </c>
      <c r="BR1315" s="160" t="str">
        <f t="shared" si="303"/>
        <v/>
      </c>
    </row>
    <row r="1316" spans="11:70" ht="20.100000000000001" customHeight="1" x14ac:dyDescent="0.25">
      <c r="K1316" s="134">
        <v>747</v>
      </c>
      <c r="L1316" s="130">
        <f t="shared" si="285"/>
        <v>-95.980953339364476</v>
      </c>
      <c r="M1316" s="149">
        <f t="shared" si="286"/>
        <v>2.5206669963034594E-3</v>
      </c>
      <c r="N1316" s="149">
        <f t="shared" si="287"/>
        <v>0.15576902671227666</v>
      </c>
      <c r="O1316" s="130" t="str">
        <f t="shared" si="288"/>
        <v/>
      </c>
      <c r="P1316" s="130">
        <f t="shared" si="289"/>
        <v>2.5206669963034594E-3</v>
      </c>
      <c r="Q1316" s="130" t="str">
        <f t="shared" si="290"/>
        <v/>
      </c>
      <c r="R1316" s="130">
        <f t="shared" si="291"/>
        <v>2.0583700981179195E-9</v>
      </c>
      <c r="S1316" s="130" t="str">
        <f t="shared" si="292"/>
        <v/>
      </c>
      <c r="T1316" s="130" t="str">
        <f t="shared" si="293"/>
        <v/>
      </c>
      <c r="X1316" s="134"/>
      <c r="Z1316" s="149"/>
      <c r="AA1316" s="149"/>
      <c r="AE1316" s="151"/>
      <c r="AF1316" s="150"/>
      <c r="AK1316" s="134">
        <v>747</v>
      </c>
      <c r="AL1316" s="130">
        <f t="shared" si="294"/>
        <v>-1.012</v>
      </c>
      <c r="AM1316" s="149">
        <f t="shared" si="295"/>
        <v>0.23906721477893114</v>
      </c>
      <c r="AN1316" s="149">
        <f t="shared" si="296"/>
        <v>0.1557690267122768</v>
      </c>
      <c r="AO1316" s="130" t="str">
        <f t="shared" si="301"/>
        <v/>
      </c>
      <c r="AP1316" s="130">
        <f t="shared" si="302"/>
        <v>0.23906721477893114</v>
      </c>
      <c r="AQ1316" s="130" t="str">
        <f t="shared" si="297"/>
        <v/>
      </c>
      <c r="AR1316" s="150">
        <f t="shared" si="298"/>
        <v>0</v>
      </c>
      <c r="AS1316" s="150" t="str">
        <f t="shared" si="299"/>
        <v/>
      </c>
      <c r="AT1316" s="150" t="str">
        <f t="shared" si="300"/>
        <v/>
      </c>
      <c r="AU1316" s="150"/>
      <c r="AV1316" s="150"/>
      <c r="AW1316" s="150"/>
      <c r="AX1316" s="150"/>
      <c r="AY1316" s="150"/>
      <c r="AZ1316" s="150"/>
      <c r="BA1316" s="150"/>
      <c r="BB1316" s="131"/>
      <c r="BC1316" s="132"/>
      <c r="BD1316" s="131"/>
      <c r="BE1316" s="153"/>
      <c r="BF1316" s="154"/>
      <c r="BG1316" s="155"/>
      <c r="BH1316" s="155"/>
      <c r="BI1316" s="156"/>
      <c r="BJ1316" s="156"/>
      <c r="BK1316" s="133"/>
      <c r="BM1316" s="134">
        <v>724</v>
      </c>
      <c r="BN1316" s="157">
        <f t="shared" si="304"/>
        <v>4.6272000000000668</v>
      </c>
      <c r="BO1316" s="158">
        <f t="shared" si="305"/>
        <v>0.70535104761860301</v>
      </c>
      <c r="BP1316" s="159">
        <f t="shared" si="306"/>
        <v>7.7547247006870546E-4</v>
      </c>
      <c r="BQ1316" s="160" t="str">
        <f t="shared" si="307"/>
        <v/>
      </c>
      <c r="BR1316" s="160" t="str">
        <f t="shared" si="303"/>
        <v/>
      </c>
    </row>
    <row r="1317" spans="11:70" ht="20.100000000000001" customHeight="1" x14ac:dyDescent="0.25">
      <c r="K1317" s="134">
        <v>748</v>
      </c>
      <c r="L1317" s="130">
        <f t="shared" si="285"/>
        <v>-95.601581982291862</v>
      </c>
      <c r="M1317" s="149">
        <f t="shared" si="286"/>
        <v>2.5308710893575709E-3</v>
      </c>
      <c r="N1317" s="149">
        <f t="shared" si="287"/>
        <v>0.1567272311160284</v>
      </c>
      <c r="O1317" s="130" t="str">
        <f t="shared" si="288"/>
        <v/>
      </c>
      <c r="P1317" s="130">
        <f t="shared" si="289"/>
        <v>2.5308710893575709E-3</v>
      </c>
      <c r="Q1317" s="130" t="str">
        <f t="shared" si="290"/>
        <v/>
      </c>
      <c r="R1317" s="130">
        <f t="shared" si="291"/>
        <v>2.1032200521067195E-9</v>
      </c>
      <c r="S1317" s="130" t="str">
        <f t="shared" si="292"/>
        <v/>
      </c>
      <c r="T1317" s="130" t="str">
        <f t="shared" si="293"/>
        <v/>
      </c>
      <c r="X1317" s="134"/>
      <c r="Z1317" s="149"/>
      <c r="AA1317" s="149"/>
      <c r="AE1317" s="151"/>
      <c r="AF1317" s="150"/>
      <c r="AK1317" s="134">
        <v>748</v>
      </c>
      <c r="AL1317" s="130">
        <f t="shared" si="294"/>
        <v>-1.008</v>
      </c>
      <c r="AM1317" s="149">
        <f t="shared" si="295"/>
        <v>0.2400349999363395</v>
      </c>
      <c r="AN1317" s="149">
        <f t="shared" si="296"/>
        <v>0.15672723111602854</v>
      </c>
      <c r="AO1317" s="130" t="str">
        <f t="shared" si="301"/>
        <v/>
      </c>
      <c r="AP1317" s="130">
        <f t="shared" si="302"/>
        <v>0.2400349999363395</v>
      </c>
      <c r="AQ1317" s="130" t="str">
        <f t="shared" si="297"/>
        <v/>
      </c>
      <c r="AR1317" s="150">
        <f t="shared" si="298"/>
        <v>0</v>
      </c>
      <c r="AS1317" s="150" t="str">
        <f t="shared" si="299"/>
        <v/>
      </c>
      <c r="AT1317" s="150" t="str">
        <f t="shared" si="300"/>
        <v/>
      </c>
      <c r="AU1317" s="150"/>
      <c r="AV1317" s="150"/>
      <c r="AW1317" s="150"/>
      <c r="AX1317" s="150"/>
      <c r="AY1317" s="150"/>
      <c r="AZ1317" s="150"/>
      <c r="BA1317" s="150"/>
      <c r="BB1317" s="131"/>
      <c r="BC1317" s="132"/>
      <c r="BD1317" s="131"/>
      <c r="BE1317" s="153"/>
      <c r="BF1317" s="154"/>
      <c r="BG1317" s="155"/>
      <c r="BH1317" s="155"/>
      <c r="BI1317" s="156"/>
      <c r="BJ1317" s="156"/>
      <c r="BK1317" s="133"/>
      <c r="BM1317" s="134">
        <v>725</v>
      </c>
      <c r="BN1317" s="157">
        <f t="shared" si="304"/>
        <v>4.633600000000067</v>
      </c>
      <c r="BO1317" s="158">
        <f t="shared" si="305"/>
        <v>0.70457557514853431</v>
      </c>
      <c r="BP1317" s="159">
        <f t="shared" si="306"/>
        <v>7.7566872019629862E-4</v>
      </c>
      <c r="BQ1317" s="160" t="str">
        <f t="shared" si="307"/>
        <v/>
      </c>
      <c r="BR1317" s="160" t="str">
        <f t="shared" si="303"/>
        <v/>
      </c>
    </row>
    <row r="1318" spans="11:70" ht="20.100000000000001" customHeight="1" x14ac:dyDescent="0.25">
      <c r="K1318" s="134">
        <v>749</v>
      </c>
      <c r="L1318" s="130">
        <f t="shared" si="285"/>
        <v>-95.222210625219304</v>
      </c>
      <c r="M1318" s="149">
        <f t="shared" si="286"/>
        <v>2.5410758327948555E-3</v>
      </c>
      <c r="N1318" s="149">
        <f t="shared" si="287"/>
        <v>0.15768930679401863</v>
      </c>
      <c r="O1318" s="130" t="str">
        <f t="shared" si="288"/>
        <v/>
      </c>
      <c r="P1318" s="130">
        <f t="shared" si="289"/>
        <v>2.5410758327948555E-3</v>
      </c>
      <c r="Q1318" s="130" t="str">
        <f t="shared" si="290"/>
        <v/>
      </c>
      <c r="R1318" s="130">
        <f t="shared" si="291"/>
        <v>2.1490128600494142E-9</v>
      </c>
      <c r="S1318" s="130" t="str">
        <f t="shared" si="292"/>
        <v/>
      </c>
      <c r="T1318" s="130" t="str">
        <f t="shared" si="293"/>
        <v/>
      </c>
      <c r="X1318" s="134"/>
      <c r="Z1318" s="149"/>
      <c r="AA1318" s="149"/>
      <c r="AE1318" s="151"/>
      <c r="AF1318" s="150"/>
      <c r="AK1318" s="134">
        <v>749</v>
      </c>
      <c r="AL1318" s="130">
        <f t="shared" si="294"/>
        <v>-1.004</v>
      </c>
      <c r="AM1318" s="149">
        <f t="shared" si="295"/>
        <v>0.24100284677793452</v>
      </c>
      <c r="AN1318" s="149">
        <f t="shared" si="296"/>
        <v>0.15768930679401871</v>
      </c>
      <c r="AO1318" s="130" t="str">
        <f t="shared" si="301"/>
        <v/>
      </c>
      <c r="AP1318" s="130">
        <f t="shared" si="302"/>
        <v>0.24100284677793452</v>
      </c>
      <c r="AQ1318" s="130" t="str">
        <f t="shared" si="297"/>
        <v/>
      </c>
      <c r="AR1318" s="150">
        <f t="shared" si="298"/>
        <v>0</v>
      </c>
      <c r="AS1318" s="150" t="str">
        <f t="shared" si="299"/>
        <v/>
      </c>
      <c r="AT1318" s="150" t="str">
        <f t="shared" si="300"/>
        <v/>
      </c>
      <c r="AU1318" s="150"/>
      <c r="AV1318" s="150"/>
      <c r="AW1318" s="150"/>
      <c r="AX1318" s="150"/>
      <c r="AY1318" s="150"/>
      <c r="AZ1318" s="150"/>
      <c r="BA1318" s="150"/>
      <c r="BB1318" s="131"/>
      <c r="BC1318" s="132"/>
      <c r="BD1318" s="131"/>
      <c r="BE1318" s="153"/>
      <c r="BF1318" s="154"/>
      <c r="BG1318" s="155"/>
      <c r="BH1318" s="155"/>
      <c r="BI1318" s="156"/>
      <c r="BJ1318" s="156"/>
      <c r="BK1318" s="133"/>
      <c r="BM1318" s="134">
        <v>726</v>
      </c>
      <c r="BN1318" s="157">
        <f t="shared" si="304"/>
        <v>4.6400000000000672</v>
      </c>
      <c r="BO1318" s="158">
        <f t="shared" si="305"/>
        <v>0.70379990642833801</v>
      </c>
      <c r="BP1318" s="159">
        <f t="shared" si="306"/>
        <v>7.7586132469675828E-4</v>
      </c>
      <c r="BQ1318" s="160" t="str">
        <f t="shared" si="307"/>
        <v/>
      </c>
      <c r="BR1318" s="160" t="str">
        <f t="shared" si="303"/>
        <v/>
      </c>
    </row>
    <row r="1319" spans="11:70" ht="20.100000000000001" customHeight="1" x14ac:dyDescent="0.25">
      <c r="K1319" s="134">
        <v>750</v>
      </c>
      <c r="L1319" s="130">
        <f t="shared" si="285"/>
        <v>-94.84283926814669</v>
      </c>
      <c r="M1319" s="149">
        <f t="shared" si="286"/>
        <v>2.5512809020302083E-3</v>
      </c>
      <c r="N1319" s="149">
        <f t="shared" si="287"/>
        <v>0.15865525393145699</v>
      </c>
      <c r="O1319" s="130" t="str">
        <f t="shared" si="288"/>
        <v/>
      </c>
      <c r="P1319" s="130">
        <f t="shared" si="289"/>
        <v>2.5512809020302083E-3</v>
      </c>
      <c r="Q1319" s="130" t="str">
        <f t="shared" si="290"/>
        <v/>
      </c>
      <c r="R1319" s="130">
        <f t="shared" si="291"/>
        <v>2.1957675691246335E-9</v>
      </c>
      <c r="S1319" s="130" t="str">
        <f t="shared" si="292"/>
        <v/>
      </c>
      <c r="T1319" s="130" t="str">
        <f t="shared" si="293"/>
        <v/>
      </c>
      <c r="X1319" s="134"/>
      <c r="Z1319" s="149"/>
      <c r="AA1319" s="149"/>
      <c r="AE1319" s="151"/>
      <c r="AF1319" s="150"/>
      <c r="AK1319" s="134">
        <v>750</v>
      </c>
      <c r="AL1319" s="130">
        <f t="shared" si="294"/>
        <v>-1</v>
      </c>
      <c r="AM1319" s="149">
        <f t="shared" si="295"/>
        <v>0.24197072451914337</v>
      </c>
      <c r="AN1319" s="149">
        <f t="shared" si="296"/>
        <v>0.15865525393145699</v>
      </c>
      <c r="AO1319" s="130" t="str">
        <f t="shared" si="301"/>
        <v/>
      </c>
      <c r="AP1319" s="130">
        <f t="shared" si="302"/>
        <v>0.24197072451914337</v>
      </c>
      <c r="AQ1319" s="130" t="str">
        <f t="shared" si="297"/>
        <v/>
      </c>
      <c r="AR1319" s="150">
        <f t="shared" si="298"/>
        <v>0</v>
      </c>
      <c r="AS1319" s="150" t="str">
        <f t="shared" si="299"/>
        <v/>
      </c>
      <c r="AT1319" s="150" t="str">
        <f t="shared" si="300"/>
        <v/>
      </c>
      <c r="AU1319" s="150"/>
      <c r="AV1319" s="150"/>
      <c r="AW1319" s="150"/>
      <c r="AX1319" s="150"/>
      <c r="AY1319" s="150"/>
      <c r="AZ1319" s="150"/>
      <c r="BA1319" s="150"/>
      <c r="BB1319" s="131"/>
      <c r="BC1319" s="132"/>
      <c r="BD1319" s="131"/>
      <c r="BE1319" s="153"/>
      <c r="BF1319" s="154"/>
      <c r="BG1319" s="155"/>
      <c r="BH1319" s="155"/>
      <c r="BI1319" s="156"/>
      <c r="BJ1319" s="156"/>
      <c r="BK1319" s="133"/>
      <c r="BM1319" s="134">
        <v>727</v>
      </c>
      <c r="BN1319" s="157">
        <f t="shared" si="304"/>
        <v>4.6464000000000674</v>
      </c>
      <c r="BO1319" s="158">
        <f t="shared" si="305"/>
        <v>0.70302404510364125</v>
      </c>
      <c r="BP1319" s="159">
        <f t="shared" si="306"/>
        <v>7.7605029101290857E-4</v>
      </c>
      <c r="BQ1319" s="160" t="str">
        <f t="shared" si="307"/>
        <v/>
      </c>
      <c r="BR1319" s="160" t="str">
        <f t="shared" si="303"/>
        <v/>
      </c>
    </row>
    <row r="1320" spans="11:70" ht="20.100000000000001" customHeight="1" x14ac:dyDescent="0.25">
      <c r="K1320" s="134">
        <v>751</v>
      </c>
      <c r="L1320" s="130">
        <f t="shared" si="285"/>
        <v>-94.463467911074133</v>
      </c>
      <c r="M1320" s="149">
        <f t="shared" si="286"/>
        <v>2.5614859711567059E-3</v>
      </c>
      <c r="N1320" s="149">
        <f t="shared" si="287"/>
        <v>0.15962507259016351</v>
      </c>
      <c r="O1320" s="130" t="str">
        <f t="shared" si="288"/>
        <v/>
      </c>
      <c r="P1320" s="130">
        <f t="shared" si="289"/>
        <v>2.5614859711567059E-3</v>
      </c>
      <c r="Q1320" s="130" t="str">
        <f t="shared" si="290"/>
        <v/>
      </c>
      <c r="R1320" s="130">
        <f t="shared" si="291"/>
        <v>2.2435035943908997E-9</v>
      </c>
      <c r="S1320" s="130" t="str">
        <f t="shared" si="292"/>
        <v/>
      </c>
      <c r="T1320" s="130" t="str">
        <f t="shared" si="293"/>
        <v/>
      </c>
      <c r="X1320" s="134"/>
      <c r="Z1320" s="149"/>
      <c r="AA1320" s="149"/>
      <c r="AE1320" s="151"/>
      <c r="AF1320" s="150"/>
      <c r="AK1320" s="134">
        <v>751</v>
      </c>
      <c r="AL1320" s="130">
        <f t="shared" si="294"/>
        <v>-0.996</v>
      </c>
      <c r="AM1320" s="149">
        <f t="shared" si="295"/>
        <v>0.2429386022500282</v>
      </c>
      <c r="AN1320" s="149">
        <f t="shared" si="296"/>
        <v>0.15962507259016356</v>
      </c>
      <c r="AO1320" s="130" t="str">
        <f t="shared" si="301"/>
        <v/>
      </c>
      <c r="AP1320" s="130">
        <f t="shared" si="302"/>
        <v>0.2429386022500282</v>
      </c>
      <c r="AQ1320" s="130" t="str">
        <f t="shared" si="297"/>
        <v/>
      </c>
      <c r="AR1320" s="150">
        <f t="shared" si="298"/>
        <v>0</v>
      </c>
      <c r="AS1320" s="150" t="str">
        <f t="shared" si="299"/>
        <v/>
      </c>
      <c r="AT1320" s="150" t="str">
        <f t="shared" si="300"/>
        <v/>
      </c>
      <c r="AU1320" s="150"/>
      <c r="AV1320" s="150"/>
      <c r="AW1320" s="150"/>
      <c r="AX1320" s="150"/>
      <c r="AY1320" s="150"/>
      <c r="AZ1320" s="150"/>
      <c r="BA1320" s="150"/>
      <c r="BB1320" s="131"/>
      <c r="BC1320" s="132"/>
      <c r="BD1320" s="131"/>
      <c r="BE1320" s="153"/>
      <c r="BF1320" s="154"/>
      <c r="BG1320" s="155"/>
      <c r="BH1320" s="155"/>
      <c r="BI1320" s="156"/>
      <c r="BJ1320" s="156"/>
      <c r="BK1320" s="133"/>
      <c r="BM1320" s="134">
        <v>728</v>
      </c>
      <c r="BN1320" s="157">
        <f t="shared" si="304"/>
        <v>4.6528000000000675</v>
      </c>
      <c r="BO1320" s="158">
        <f t="shared" si="305"/>
        <v>0.70224799481262834</v>
      </c>
      <c r="BP1320" s="159">
        <f t="shared" si="306"/>
        <v>7.7623562660522616E-4</v>
      </c>
      <c r="BQ1320" s="160" t="str">
        <f t="shared" si="307"/>
        <v/>
      </c>
      <c r="BR1320" s="160" t="str">
        <f t="shared" si="303"/>
        <v/>
      </c>
    </row>
    <row r="1321" spans="11:70" ht="20.100000000000001" customHeight="1" x14ac:dyDescent="0.25">
      <c r="K1321" s="134">
        <v>752</v>
      </c>
      <c r="L1321" s="130">
        <f t="shared" si="285"/>
        <v>-94.084096554001519</v>
      </c>
      <c r="M1321" s="149">
        <f t="shared" si="286"/>
        <v>2.5716907129612002E-3</v>
      </c>
      <c r="N1321" s="149">
        <f t="shared" si="287"/>
        <v>0.16059876270807047</v>
      </c>
      <c r="O1321" s="130" t="str">
        <f t="shared" si="288"/>
        <v/>
      </c>
      <c r="P1321" s="130">
        <f t="shared" si="289"/>
        <v>2.5716907129612002E-3</v>
      </c>
      <c r="Q1321" s="130" t="str">
        <f t="shared" si="290"/>
        <v/>
      </c>
      <c r="R1321" s="130">
        <f t="shared" si="291"/>
        <v>2.2922407255343849E-9</v>
      </c>
      <c r="S1321" s="130" t="str">
        <f t="shared" si="292"/>
        <v/>
      </c>
      <c r="T1321" s="130" t="str">
        <f t="shared" si="293"/>
        <v/>
      </c>
      <c r="X1321" s="134"/>
      <c r="Z1321" s="149"/>
      <c r="AA1321" s="149"/>
      <c r="AE1321" s="151"/>
      <c r="AF1321" s="150"/>
      <c r="AK1321" s="134">
        <v>752</v>
      </c>
      <c r="AL1321" s="130">
        <f t="shared" si="294"/>
        <v>-0.99199999999999999</v>
      </c>
      <c r="AM1321" s="149">
        <f t="shared" si="295"/>
        <v>0.24390644893676472</v>
      </c>
      <c r="AN1321" s="149">
        <f t="shared" si="296"/>
        <v>0.16059876270807047</v>
      </c>
      <c r="AO1321" s="130" t="str">
        <f t="shared" si="301"/>
        <v/>
      </c>
      <c r="AP1321" s="130">
        <f t="shared" si="302"/>
        <v>0.24390644893676472</v>
      </c>
      <c r="AQ1321" s="130" t="str">
        <f t="shared" si="297"/>
        <v/>
      </c>
      <c r="AR1321" s="150">
        <f t="shared" si="298"/>
        <v>0</v>
      </c>
      <c r="AS1321" s="150" t="str">
        <f t="shared" si="299"/>
        <v/>
      </c>
      <c r="AT1321" s="150" t="str">
        <f t="shared" si="300"/>
        <v/>
      </c>
      <c r="AU1321" s="150"/>
      <c r="AV1321" s="150"/>
      <c r="AW1321" s="150"/>
      <c r="AX1321" s="150"/>
      <c r="AY1321" s="150"/>
      <c r="AZ1321" s="150"/>
      <c r="BA1321" s="150"/>
      <c r="BB1321" s="131"/>
      <c r="BC1321" s="132"/>
      <c r="BD1321" s="131"/>
      <c r="BE1321" s="153"/>
      <c r="BF1321" s="154"/>
      <c r="BG1321" s="155"/>
      <c r="BH1321" s="155"/>
      <c r="BI1321" s="156"/>
      <c r="BJ1321" s="156"/>
      <c r="BK1321" s="133"/>
      <c r="BM1321" s="134">
        <v>729</v>
      </c>
      <c r="BN1321" s="157">
        <f t="shared" si="304"/>
        <v>4.6592000000000677</v>
      </c>
      <c r="BO1321" s="158">
        <f t="shared" si="305"/>
        <v>0.70147175918602311</v>
      </c>
      <c r="BP1321" s="159">
        <f t="shared" si="306"/>
        <v>7.7641733895483789E-4</v>
      </c>
      <c r="BQ1321" s="160" t="str">
        <f t="shared" si="307"/>
        <v/>
      </c>
      <c r="BR1321" s="160" t="str">
        <f t="shared" si="303"/>
        <v/>
      </c>
    </row>
    <row r="1322" spans="11:70" ht="20.100000000000001" customHeight="1" x14ac:dyDescent="0.25">
      <c r="K1322" s="134">
        <v>753</v>
      </c>
      <c r="L1322" s="130">
        <f t="shared" si="285"/>
        <v>-93.704725196928962</v>
      </c>
      <c r="M1322" s="149">
        <f t="shared" si="286"/>
        <v>2.5818947989400681E-3</v>
      </c>
      <c r="N1322" s="149">
        <f t="shared" si="287"/>
        <v>0.16157632409872916</v>
      </c>
      <c r="O1322" s="130" t="str">
        <f t="shared" si="288"/>
        <v/>
      </c>
      <c r="P1322" s="130">
        <f t="shared" si="289"/>
        <v>2.5818947989400681E-3</v>
      </c>
      <c r="Q1322" s="130" t="str">
        <f t="shared" si="290"/>
        <v/>
      </c>
      <c r="R1322" s="130">
        <f t="shared" si="291"/>
        <v>2.341999133732945E-9</v>
      </c>
      <c r="S1322" s="130" t="str">
        <f t="shared" si="292"/>
        <v/>
      </c>
      <c r="T1322" s="130" t="str">
        <f t="shared" si="293"/>
        <v/>
      </c>
      <c r="X1322" s="134"/>
      <c r="Z1322" s="149"/>
      <c r="AA1322" s="149"/>
      <c r="AE1322" s="151"/>
      <c r="AF1322" s="150"/>
      <c r="AK1322" s="134">
        <v>753</v>
      </c>
      <c r="AL1322" s="130">
        <f t="shared" si="294"/>
        <v>-0.98799999999999999</v>
      </c>
      <c r="AM1322" s="149">
        <f t="shared" si="295"/>
        <v>0.24487423342313686</v>
      </c>
      <c r="AN1322" s="149">
        <f t="shared" si="296"/>
        <v>0.1615763240987293</v>
      </c>
      <c r="AO1322" s="130" t="str">
        <f t="shared" si="301"/>
        <v/>
      </c>
      <c r="AP1322" s="130">
        <f t="shared" si="302"/>
        <v>0.24487423342313686</v>
      </c>
      <c r="AQ1322" s="130" t="str">
        <f t="shared" si="297"/>
        <v/>
      </c>
      <c r="AR1322" s="150">
        <f t="shared" si="298"/>
        <v>0</v>
      </c>
      <c r="AS1322" s="150" t="str">
        <f t="shared" si="299"/>
        <v/>
      </c>
      <c r="AT1322" s="150" t="str">
        <f t="shared" si="300"/>
        <v/>
      </c>
      <c r="AU1322" s="150"/>
      <c r="AV1322" s="150"/>
      <c r="AW1322" s="150"/>
      <c r="AX1322" s="150"/>
      <c r="AY1322" s="150"/>
      <c r="AZ1322" s="150"/>
      <c r="BA1322" s="150"/>
      <c r="BB1322" s="131"/>
      <c r="BC1322" s="132"/>
      <c r="BD1322" s="131"/>
      <c r="BE1322" s="153"/>
      <c r="BF1322" s="154"/>
      <c r="BG1322" s="155"/>
      <c r="BH1322" s="155"/>
      <c r="BI1322" s="156"/>
      <c r="BJ1322" s="156"/>
      <c r="BK1322" s="133"/>
      <c r="BM1322" s="134">
        <v>730</v>
      </c>
      <c r="BN1322" s="157">
        <f t="shared" si="304"/>
        <v>4.6656000000000679</v>
      </c>
      <c r="BO1322" s="158">
        <f t="shared" si="305"/>
        <v>0.70069534184706828</v>
      </c>
      <c r="BP1322" s="159">
        <f t="shared" si="306"/>
        <v>7.7659543555985699E-4</v>
      </c>
      <c r="BQ1322" s="160" t="str">
        <f t="shared" si="307"/>
        <v/>
      </c>
      <c r="BR1322" s="160" t="str">
        <f t="shared" si="303"/>
        <v/>
      </c>
    </row>
    <row r="1323" spans="11:70" ht="20.100000000000001" customHeight="1" x14ac:dyDescent="0.25">
      <c r="K1323" s="134">
        <v>754</v>
      </c>
      <c r="L1323" s="130">
        <f t="shared" si="285"/>
        <v>-93.325353839856348</v>
      </c>
      <c r="M1323" s="149">
        <f t="shared" si="286"/>
        <v>2.5920978993151469E-3</v>
      </c>
      <c r="N1323" s="149">
        <f t="shared" si="287"/>
        <v>0.16255775645082424</v>
      </c>
      <c r="O1323" s="130" t="str">
        <f t="shared" si="288"/>
        <v/>
      </c>
      <c r="P1323" s="130">
        <f t="shared" si="289"/>
        <v>2.5920978993151469E-3</v>
      </c>
      <c r="Q1323" s="130" t="str">
        <f t="shared" si="290"/>
        <v/>
      </c>
      <c r="R1323" s="130">
        <f t="shared" si="291"/>
        <v>2.3927993786386501E-9</v>
      </c>
      <c r="S1323" s="130" t="str">
        <f t="shared" si="292"/>
        <v/>
      </c>
      <c r="T1323" s="130" t="str">
        <f t="shared" si="293"/>
        <v/>
      </c>
      <c r="X1323" s="134"/>
      <c r="Z1323" s="149"/>
      <c r="AA1323" s="149"/>
      <c r="AE1323" s="151"/>
      <c r="AF1323" s="150"/>
      <c r="AK1323" s="134">
        <v>754</v>
      </c>
      <c r="AL1323" s="130">
        <f t="shared" si="294"/>
        <v>-0.98399999999999999</v>
      </c>
      <c r="AM1323" s="149">
        <f t="shared" si="295"/>
        <v>0.24584192443204717</v>
      </c>
      <c r="AN1323" s="149">
        <f t="shared" si="296"/>
        <v>0.16255775645082429</v>
      </c>
      <c r="AO1323" s="130" t="str">
        <f t="shared" si="301"/>
        <v/>
      </c>
      <c r="AP1323" s="130">
        <f t="shared" si="302"/>
        <v>0.24584192443204717</v>
      </c>
      <c r="AQ1323" s="130" t="str">
        <f t="shared" si="297"/>
        <v/>
      </c>
      <c r="AR1323" s="150">
        <f t="shared" si="298"/>
        <v>0</v>
      </c>
      <c r="AS1323" s="150" t="str">
        <f t="shared" si="299"/>
        <v/>
      </c>
      <c r="AT1323" s="150" t="str">
        <f t="shared" si="300"/>
        <v/>
      </c>
      <c r="AU1323" s="150"/>
      <c r="AV1323" s="150"/>
      <c r="AW1323" s="150"/>
      <c r="AX1323" s="150"/>
      <c r="AY1323" s="150"/>
      <c r="AZ1323" s="150"/>
      <c r="BA1323" s="150"/>
      <c r="BB1323" s="131"/>
      <c r="BC1323" s="132"/>
      <c r="BD1323" s="131"/>
      <c r="BE1323" s="153"/>
      <c r="BF1323" s="154"/>
      <c r="BG1323" s="155"/>
      <c r="BH1323" s="155"/>
      <c r="BI1323" s="156"/>
      <c r="BJ1323" s="156"/>
      <c r="BK1323" s="133"/>
      <c r="BM1323" s="134">
        <v>731</v>
      </c>
      <c r="BN1323" s="157">
        <f t="shared" si="304"/>
        <v>4.6720000000000681</v>
      </c>
      <c r="BO1323" s="158">
        <f t="shared" si="305"/>
        <v>0.69991874641150842</v>
      </c>
      <c r="BP1323" s="159">
        <f t="shared" si="306"/>
        <v>7.7676992393882482E-4</v>
      </c>
      <c r="BQ1323" s="160" t="str">
        <f t="shared" si="307"/>
        <v/>
      </c>
      <c r="BR1323" s="160" t="str">
        <f t="shared" si="303"/>
        <v/>
      </c>
    </row>
    <row r="1324" spans="11:70" ht="20.100000000000001" customHeight="1" x14ac:dyDescent="0.25">
      <c r="K1324" s="134">
        <v>755</v>
      </c>
      <c r="L1324" s="130">
        <f t="shared" si="285"/>
        <v>-92.945982482783734</v>
      </c>
      <c r="M1324" s="149">
        <f t="shared" si="286"/>
        <v>2.6022996830498166E-3</v>
      </c>
      <c r="N1324" s="149">
        <f t="shared" si="287"/>
        <v>0.16354305932769236</v>
      </c>
      <c r="O1324" s="130" t="str">
        <f t="shared" si="288"/>
        <v/>
      </c>
      <c r="P1324" s="130">
        <f t="shared" si="289"/>
        <v>2.6022996830498166E-3</v>
      </c>
      <c r="Q1324" s="130" t="str">
        <f t="shared" si="290"/>
        <v/>
      </c>
      <c r="R1324" s="130">
        <f t="shared" si="291"/>
        <v>2.4446624154803647E-9</v>
      </c>
      <c r="S1324" s="130" t="str">
        <f t="shared" si="292"/>
        <v/>
      </c>
      <c r="T1324" s="130" t="str">
        <f t="shared" si="293"/>
        <v/>
      </c>
      <c r="X1324" s="134"/>
      <c r="Z1324" s="149"/>
      <c r="AA1324" s="149"/>
      <c r="AE1324" s="151"/>
      <c r="AF1324" s="150"/>
      <c r="AK1324" s="134">
        <v>755</v>
      </c>
      <c r="AL1324" s="130">
        <f t="shared" si="294"/>
        <v>-0.98</v>
      </c>
      <c r="AM1324" s="149">
        <f t="shared" si="295"/>
        <v>0.24680949056704274</v>
      </c>
      <c r="AN1324" s="149">
        <f t="shared" si="296"/>
        <v>0.16354305932769236</v>
      </c>
      <c r="AO1324" s="130" t="str">
        <f t="shared" si="301"/>
        <v/>
      </c>
      <c r="AP1324" s="130">
        <f t="shared" si="302"/>
        <v>0.24680949056704274</v>
      </c>
      <c r="AQ1324" s="130" t="str">
        <f t="shared" si="297"/>
        <v/>
      </c>
      <c r="AR1324" s="150">
        <f t="shared" si="298"/>
        <v>0</v>
      </c>
      <c r="AS1324" s="150" t="str">
        <f t="shared" si="299"/>
        <v/>
      </c>
      <c r="AT1324" s="150" t="str">
        <f t="shared" si="300"/>
        <v/>
      </c>
      <c r="AU1324" s="150"/>
      <c r="AV1324" s="150"/>
      <c r="AW1324" s="150"/>
      <c r="AX1324" s="150"/>
      <c r="AY1324" s="150"/>
      <c r="AZ1324" s="150"/>
      <c r="BA1324" s="150"/>
      <c r="BB1324" s="131"/>
      <c r="BC1324" s="132"/>
      <c r="BD1324" s="131"/>
      <c r="BE1324" s="153"/>
      <c r="BF1324" s="154"/>
      <c r="BG1324" s="155"/>
      <c r="BH1324" s="155"/>
      <c r="BI1324" s="156"/>
      <c r="BJ1324" s="156"/>
      <c r="BK1324" s="133"/>
      <c r="BM1324" s="134">
        <v>732</v>
      </c>
      <c r="BN1324" s="157">
        <f t="shared" si="304"/>
        <v>4.6784000000000683</v>
      </c>
      <c r="BO1324" s="158">
        <f t="shared" si="305"/>
        <v>0.69914197648756959</v>
      </c>
      <c r="BP1324" s="159">
        <f t="shared" si="306"/>
        <v>7.7694081162626993E-4</v>
      </c>
      <c r="BQ1324" s="160" t="str">
        <f t="shared" si="307"/>
        <v/>
      </c>
      <c r="BR1324" s="160" t="str">
        <f t="shared" si="303"/>
        <v/>
      </c>
    </row>
    <row r="1325" spans="11:70" ht="20.100000000000001" customHeight="1" x14ac:dyDescent="0.25">
      <c r="K1325" s="134">
        <v>756</v>
      </c>
      <c r="L1325" s="130">
        <f t="shared" si="285"/>
        <v>-92.566611125711177</v>
      </c>
      <c r="M1325" s="149">
        <f t="shared" si="286"/>
        <v>2.6124998178652542E-3</v>
      </c>
      <c r="N1325" s="149">
        <f t="shared" si="287"/>
        <v>0.16453223216684817</v>
      </c>
      <c r="O1325" s="130" t="str">
        <f t="shared" si="288"/>
        <v/>
      </c>
      <c r="P1325" s="130">
        <f t="shared" si="289"/>
        <v>2.6124998178652542E-3</v>
      </c>
      <c r="Q1325" s="130" t="str">
        <f t="shared" si="290"/>
        <v/>
      </c>
      <c r="R1325" s="130">
        <f t="shared" si="291"/>
        <v>2.4976096022885754E-9</v>
      </c>
      <c r="S1325" s="130" t="str">
        <f t="shared" si="292"/>
        <v/>
      </c>
      <c r="T1325" s="130" t="str">
        <f t="shared" si="293"/>
        <v/>
      </c>
      <c r="X1325" s="134"/>
      <c r="Z1325" s="149"/>
      <c r="AA1325" s="149"/>
      <c r="AE1325" s="151"/>
      <c r="AF1325" s="150"/>
      <c r="AK1325" s="134">
        <v>756</v>
      </c>
      <c r="AL1325" s="130">
        <f t="shared" si="294"/>
        <v>-0.97599999999999998</v>
      </c>
      <c r="AM1325" s="149">
        <f t="shared" si="295"/>
        <v>0.24777690031385682</v>
      </c>
      <c r="AN1325" s="149">
        <f t="shared" si="296"/>
        <v>0.16453223216684826</v>
      </c>
      <c r="AO1325" s="130" t="str">
        <f t="shared" si="301"/>
        <v/>
      </c>
      <c r="AP1325" s="130">
        <f t="shared" si="302"/>
        <v>0.24777690031385682</v>
      </c>
      <c r="AQ1325" s="130" t="str">
        <f t="shared" si="297"/>
        <v/>
      </c>
      <c r="AR1325" s="150">
        <f t="shared" si="298"/>
        <v>0</v>
      </c>
      <c r="AS1325" s="150" t="str">
        <f t="shared" si="299"/>
        <v/>
      </c>
      <c r="AT1325" s="150" t="str">
        <f t="shared" si="300"/>
        <v/>
      </c>
      <c r="AU1325" s="150"/>
      <c r="AV1325" s="150"/>
      <c r="AW1325" s="150"/>
      <c r="AX1325" s="150"/>
      <c r="AY1325" s="150"/>
      <c r="AZ1325" s="150"/>
      <c r="BA1325" s="150"/>
      <c r="BB1325" s="131"/>
      <c r="BC1325" s="132"/>
      <c r="BD1325" s="131"/>
      <c r="BE1325" s="153"/>
      <c r="BF1325" s="154"/>
      <c r="BG1325" s="155"/>
      <c r="BH1325" s="155"/>
      <c r="BI1325" s="156"/>
      <c r="BJ1325" s="156"/>
      <c r="BK1325" s="133"/>
      <c r="BM1325" s="134">
        <v>733</v>
      </c>
      <c r="BN1325" s="157">
        <f t="shared" si="304"/>
        <v>4.6848000000000685</v>
      </c>
      <c r="BO1325" s="158">
        <f t="shared" si="305"/>
        <v>0.69836503567594332</v>
      </c>
      <c r="BP1325" s="159">
        <f t="shared" si="306"/>
        <v>7.7710810617681592E-4</v>
      </c>
      <c r="BQ1325" s="160" t="str">
        <f t="shared" si="307"/>
        <v/>
      </c>
      <c r="BR1325" s="160" t="str">
        <f t="shared" si="303"/>
        <v/>
      </c>
    </row>
    <row r="1326" spans="11:70" ht="20.100000000000001" customHeight="1" x14ac:dyDescent="0.25">
      <c r="K1326" s="134">
        <v>757</v>
      </c>
      <c r="L1326" s="130">
        <f t="shared" si="285"/>
        <v>-92.187239768638563</v>
      </c>
      <c r="M1326" s="149">
        <f t="shared" si="286"/>
        <v>2.6226979702568634E-3</v>
      </c>
      <c r="N1326" s="149">
        <f t="shared" si="287"/>
        <v>0.16552527427951666</v>
      </c>
      <c r="O1326" s="130" t="str">
        <f t="shared" si="288"/>
        <v/>
      </c>
      <c r="P1326" s="130">
        <f t="shared" si="289"/>
        <v>2.6226979702568634E-3</v>
      </c>
      <c r="Q1326" s="130" t="str">
        <f t="shared" si="290"/>
        <v/>
      </c>
      <c r="R1326" s="130">
        <f t="shared" si="291"/>
        <v>2.5516627072442831E-9</v>
      </c>
      <c r="S1326" s="130" t="str">
        <f t="shared" si="292"/>
        <v/>
      </c>
      <c r="T1326" s="130" t="str">
        <f t="shared" si="293"/>
        <v/>
      </c>
      <c r="X1326" s="134"/>
      <c r="Z1326" s="149"/>
      <c r="AA1326" s="149"/>
      <c r="AE1326" s="151"/>
      <c r="AF1326" s="150"/>
      <c r="AK1326" s="134">
        <v>757</v>
      </c>
      <c r="AL1326" s="130">
        <f t="shared" si="294"/>
        <v>-0.97199999999999998</v>
      </c>
      <c r="AM1326" s="149">
        <f t="shared" si="295"/>
        <v>0.24874412204196625</v>
      </c>
      <c r="AN1326" s="149">
        <f t="shared" si="296"/>
        <v>0.16552527427951666</v>
      </c>
      <c r="AO1326" s="130" t="str">
        <f t="shared" si="301"/>
        <v/>
      </c>
      <c r="AP1326" s="130">
        <f t="shared" si="302"/>
        <v>0.24874412204196625</v>
      </c>
      <c r="AQ1326" s="130" t="str">
        <f t="shared" si="297"/>
        <v/>
      </c>
      <c r="AR1326" s="150">
        <f t="shared" si="298"/>
        <v>0</v>
      </c>
      <c r="AS1326" s="150" t="str">
        <f t="shared" si="299"/>
        <v/>
      </c>
      <c r="AT1326" s="150" t="str">
        <f t="shared" si="300"/>
        <v/>
      </c>
      <c r="AU1326" s="150"/>
      <c r="AV1326" s="150"/>
      <c r="AW1326" s="150"/>
      <c r="AX1326" s="150"/>
      <c r="AY1326" s="150"/>
      <c r="AZ1326" s="150"/>
      <c r="BA1326" s="150"/>
      <c r="BB1326" s="131"/>
      <c r="BC1326" s="132"/>
      <c r="BD1326" s="131"/>
      <c r="BE1326" s="153"/>
      <c r="BF1326" s="154"/>
      <c r="BG1326" s="155"/>
      <c r="BH1326" s="155"/>
      <c r="BI1326" s="156"/>
      <c r="BJ1326" s="156"/>
      <c r="BK1326" s="133"/>
      <c r="BM1326" s="134">
        <v>734</v>
      </c>
      <c r="BN1326" s="157">
        <f t="shared" si="304"/>
        <v>4.6912000000000686</v>
      </c>
      <c r="BO1326" s="158">
        <f t="shared" si="305"/>
        <v>0.69758792756976651</v>
      </c>
      <c r="BP1326" s="159">
        <f t="shared" si="306"/>
        <v>7.7727181516129562E-4</v>
      </c>
      <c r="BQ1326" s="160" t="str">
        <f t="shared" si="307"/>
        <v/>
      </c>
      <c r="BR1326" s="160" t="str">
        <f t="shared" si="303"/>
        <v/>
      </c>
    </row>
    <row r="1327" spans="11:70" ht="20.100000000000001" customHeight="1" x14ac:dyDescent="0.25">
      <c r="K1327" s="134">
        <v>758</v>
      </c>
      <c r="L1327" s="130">
        <f t="shared" si="285"/>
        <v>-91.807868411566005</v>
      </c>
      <c r="M1327" s="149">
        <f t="shared" si="286"/>
        <v>2.6328938055108402E-3</v>
      </c>
      <c r="N1327" s="149">
        <f t="shared" si="287"/>
        <v>0.16652218485017037</v>
      </c>
      <c r="O1327" s="130" t="str">
        <f t="shared" si="288"/>
        <v/>
      </c>
      <c r="P1327" s="130">
        <f t="shared" si="289"/>
        <v>2.6328938055108402E-3</v>
      </c>
      <c r="Q1327" s="130" t="str">
        <f t="shared" si="290"/>
        <v/>
      </c>
      <c r="R1327" s="130">
        <f t="shared" si="291"/>
        <v>2.6068439161538672E-9</v>
      </c>
      <c r="S1327" s="130" t="str">
        <f t="shared" si="292"/>
        <v/>
      </c>
      <c r="T1327" s="130" t="str">
        <f t="shared" si="293"/>
        <v/>
      </c>
      <c r="X1327" s="134"/>
      <c r="Z1327" s="149"/>
      <c r="AA1327" s="149"/>
      <c r="AE1327" s="151"/>
      <c r="AF1327" s="150"/>
      <c r="AK1327" s="134">
        <v>758</v>
      </c>
      <c r="AL1327" s="130">
        <f t="shared" si="294"/>
        <v>-0.96799999999999997</v>
      </c>
      <c r="AM1327" s="149">
        <f t="shared" si="295"/>
        <v>0.24971112400616369</v>
      </c>
      <c r="AN1327" s="149">
        <f t="shared" si="296"/>
        <v>0.16652218485017045</v>
      </c>
      <c r="AO1327" s="130" t="str">
        <f t="shared" si="301"/>
        <v/>
      </c>
      <c r="AP1327" s="130">
        <f t="shared" si="302"/>
        <v>0.24971112400616369</v>
      </c>
      <c r="AQ1327" s="130" t="str">
        <f t="shared" si="297"/>
        <v/>
      </c>
      <c r="AR1327" s="150">
        <f t="shared" si="298"/>
        <v>0</v>
      </c>
      <c r="AS1327" s="150" t="str">
        <f t="shared" si="299"/>
        <v/>
      </c>
      <c r="AT1327" s="150" t="str">
        <f t="shared" si="300"/>
        <v/>
      </c>
      <c r="AU1327" s="150"/>
      <c r="AV1327" s="150"/>
      <c r="AW1327" s="150"/>
      <c r="AX1327" s="150"/>
      <c r="AY1327" s="150"/>
      <c r="AZ1327" s="150"/>
      <c r="BA1327" s="150"/>
      <c r="BB1327" s="131"/>
      <c r="BC1327" s="132"/>
      <c r="BD1327" s="131"/>
      <c r="BE1327" s="153"/>
      <c r="BF1327" s="154"/>
      <c r="BG1327" s="155"/>
      <c r="BH1327" s="155"/>
      <c r="BI1327" s="156"/>
      <c r="BJ1327" s="156"/>
      <c r="BK1327" s="133"/>
      <c r="BM1327" s="134">
        <v>735</v>
      </c>
      <c r="BN1327" s="157">
        <f t="shared" si="304"/>
        <v>4.6976000000000688</v>
      </c>
      <c r="BO1327" s="158">
        <f t="shared" si="305"/>
        <v>0.69681065575460521</v>
      </c>
      <c r="BP1327" s="159">
        <f t="shared" si="306"/>
        <v>7.7743194616908262E-4</v>
      </c>
      <c r="BQ1327" s="160" t="str">
        <f t="shared" si="307"/>
        <v/>
      </c>
      <c r="BR1327" s="160" t="str">
        <f t="shared" si="303"/>
        <v/>
      </c>
    </row>
    <row r="1328" spans="11:70" ht="20.100000000000001" customHeight="1" x14ac:dyDescent="0.25">
      <c r="K1328" s="134">
        <v>759</v>
      </c>
      <c r="L1328" s="130">
        <f t="shared" si="285"/>
        <v>-91.428497054493391</v>
      </c>
      <c r="M1328" s="149">
        <f t="shared" si="286"/>
        <v>2.6430869877209291E-3</v>
      </c>
      <c r="N1328" s="149">
        <f t="shared" si="287"/>
        <v>0.16752296293607463</v>
      </c>
      <c r="O1328" s="130" t="str">
        <f t="shared" si="288"/>
        <v/>
      </c>
      <c r="P1328" s="130">
        <f t="shared" si="289"/>
        <v>2.6430869877209291E-3</v>
      </c>
      <c r="Q1328" s="130" t="str">
        <f t="shared" si="290"/>
        <v/>
      </c>
      <c r="R1328" s="130">
        <f t="shared" si="291"/>
        <v>2.663175840052155E-9</v>
      </c>
      <c r="S1328" s="130" t="str">
        <f t="shared" si="292"/>
        <v/>
      </c>
      <c r="T1328" s="130" t="str">
        <f t="shared" si="293"/>
        <v/>
      </c>
      <c r="X1328" s="134"/>
      <c r="Z1328" s="149"/>
      <c r="AA1328" s="149"/>
      <c r="AE1328" s="151"/>
      <c r="AF1328" s="150"/>
      <c r="AK1328" s="134">
        <v>759</v>
      </c>
      <c r="AL1328" s="130">
        <f t="shared" si="294"/>
        <v>-0.96399999999999997</v>
      </c>
      <c r="AM1328" s="149">
        <f t="shared" si="295"/>
        <v>0.25067787434814603</v>
      </c>
      <c r="AN1328" s="149">
        <f t="shared" si="296"/>
        <v>0.16752296293607463</v>
      </c>
      <c r="AO1328" s="130" t="str">
        <f t="shared" si="301"/>
        <v/>
      </c>
      <c r="AP1328" s="130">
        <f t="shared" si="302"/>
        <v>0.25067787434814603</v>
      </c>
      <c r="AQ1328" s="130" t="str">
        <f t="shared" si="297"/>
        <v/>
      </c>
      <c r="AR1328" s="150">
        <f t="shared" si="298"/>
        <v>0</v>
      </c>
      <c r="AS1328" s="150" t="str">
        <f t="shared" si="299"/>
        <v/>
      </c>
      <c r="AT1328" s="150" t="str">
        <f t="shared" si="300"/>
        <v/>
      </c>
      <c r="AU1328" s="150"/>
      <c r="AV1328" s="150"/>
      <c r="AW1328" s="150"/>
      <c r="AX1328" s="150"/>
      <c r="AY1328" s="150"/>
      <c r="AZ1328" s="150"/>
      <c r="BA1328" s="150"/>
      <c r="BB1328" s="131"/>
      <c r="BC1328" s="132"/>
      <c r="BD1328" s="131"/>
      <c r="BE1328" s="153"/>
      <c r="BF1328" s="154"/>
      <c r="BG1328" s="155"/>
      <c r="BH1328" s="155"/>
      <c r="BI1328" s="156"/>
      <c r="BJ1328" s="156"/>
      <c r="BK1328" s="133"/>
      <c r="BM1328" s="134">
        <v>736</v>
      </c>
      <c r="BN1328" s="157">
        <f t="shared" si="304"/>
        <v>4.704000000000069</v>
      </c>
      <c r="BO1328" s="158">
        <f t="shared" si="305"/>
        <v>0.69603322380843613</v>
      </c>
      <c r="BP1328" s="159">
        <f t="shared" si="306"/>
        <v>7.7758850680642588E-4</v>
      </c>
      <c r="BQ1328" s="160" t="str">
        <f t="shared" si="307"/>
        <v/>
      </c>
      <c r="BR1328" s="160" t="str">
        <f t="shared" si="303"/>
        <v/>
      </c>
    </row>
    <row r="1329" spans="11:70" ht="20.100000000000001" customHeight="1" x14ac:dyDescent="0.25">
      <c r="K1329" s="134">
        <v>760</v>
      </c>
      <c r="L1329" s="130">
        <f t="shared" si="285"/>
        <v>-91.049125697420834</v>
      </c>
      <c r="M1329" s="149">
        <f t="shared" si="286"/>
        <v>2.6532771798053155E-3</v>
      </c>
      <c r="N1329" s="149">
        <f t="shared" si="287"/>
        <v>0.1685276074668377</v>
      </c>
      <c r="O1329" s="130" t="str">
        <f t="shared" si="288"/>
        <v/>
      </c>
      <c r="P1329" s="130">
        <f t="shared" si="289"/>
        <v>2.6532771798053155E-3</v>
      </c>
      <c r="Q1329" s="130" t="str">
        <f t="shared" si="290"/>
        <v/>
      </c>
      <c r="R1329" s="130">
        <f t="shared" si="291"/>
        <v>2.7206815229354162E-9</v>
      </c>
      <c r="S1329" s="130" t="str">
        <f t="shared" si="292"/>
        <v/>
      </c>
      <c r="T1329" s="130" t="str">
        <f t="shared" si="293"/>
        <v/>
      </c>
      <c r="X1329" s="134"/>
      <c r="Z1329" s="149"/>
      <c r="AA1329" s="149"/>
      <c r="AE1329" s="151"/>
      <c r="AF1329" s="150"/>
      <c r="AK1329" s="134">
        <v>760</v>
      </c>
      <c r="AL1329" s="130">
        <f t="shared" si="294"/>
        <v>-0.96</v>
      </c>
      <c r="AM1329" s="149">
        <f t="shared" si="295"/>
        <v>0.25164434109811712</v>
      </c>
      <c r="AN1329" s="149">
        <f t="shared" si="296"/>
        <v>0.16852760746683779</v>
      </c>
      <c r="AO1329" s="130" t="str">
        <f t="shared" si="301"/>
        <v/>
      </c>
      <c r="AP1329" s="130">
        <f t="shared" si="302"/>
        <v>0.25164434109811712</v>
      </c>
      <c r="AQ1329" s="130" t="str">
        <f t="shared" si="297"/>
        <v/>
      </c>
      <c r="AR1329" s="150">
        <f t="shared" si="298"/>
        <v>0</v>
      </c>
      <c r="AS1329" s="150" t="str">
        <f t="shared" si="299"/>
        <v/>
      </c>
      <c r="AT1329" s="150" t="str">
        <f t="shared" si="300"/>
        <v/>
      </c>
      <c r="AU1329" s="150"/>
      <c r="AV1329" s="150"/>
      <c r="AW1329" s="150"/>
      <c r="AX1329" s="150"/>
      <c r="AY1329" s="150"/>
      <c r="AZ1329" s="150"/>
      <c r="BA1329" s="150"/>
      <c r="BB1329" s="131"/>
      <c r="BC1329" s="132"/>
      <c r="BD1329" s="131"/>
      <c r="BE1329" s="153"/>
      <c r="BF1329" s="154"/>
      <c r="BG1329" s="155"/>
      <c r="BH1329" s="155"/>
      <c r="BI1329" s="156"/>
      <c r="BJ1329" s="156"/>
      <c r="BK1329" s="133"/>
      <c r="BM1329" s="134">
        <v>737</v>
      </c>
      <c r="BN1329" s="157">
        <f t="shared" si="304"/>
        <v>4.7104000000000692</v>
      </c>
      <c r="BO1329" s="158">
        <f t="shared" si="305"/>
        <v>0.6952556353016297</v>
      </c>
      <c r="BP1329" s="159">
        <f t="shared" si="306"/>
        <v>7.777415046966718E-4</v>
      </c>
      <c r="BQ1329" s="160" t="str">
        <f t="shared" si="307"/>
        <v/>
      </c>
      <c r="BR1329" s="160" t="str">
        <f t="shared" si="303"/>
        <v/>
      </c>
    </row>
    <row r="1330" spans="11:70" ht="20.100000000000001" customHeight="1" x14ac:dyDescent="0.25">
      <c r="K1330" s="134">
        <v>761</v>
      </c>
      <c r="L1330" s="130">
        <f t="shared" si="285"/>
        <v>-90.66975434034822</v>
      </c>
      <c r="M1330" s="149">
        <f t="shared" si="286"/>
        <v>2.6634640435237019E-3</v>
      </c>
      <c r="N1330" s="149">
        <f t="shared" si="287"/>
        <v>0.16953611724396878</v>
      </c>
      <c r="O1330" s="130" t="str">
        <f t="shared" si="288"/>
        <v/>
      </c>
      <c r="P1330" s="130">
        <f t="shared" si="289"/>
        <v>2.6634640435237019E-3</v>
      </c>
      <c r="Q1330" s="130" t="str">
        <f t="shared" si="290"/>
        <v/>
      </c>
      <c r="R1330" s="130">
        <f t="shared" si="291"/>
        <v>2.7793844496267022E-9</v>
      </c>
      <c r="S1330" s="130" t="str">
        <f t="shared" si="292"/>
        <v/>
      </c>
      <c r="T1330" s="130" t="str">
        <f t="shared" si="293"/>
        <v/>
      </c>
      <c r="X1330" s="134"/>
      <c r="Z1330" s="149"/>
      <c r="AA1330" s="149"/>
      <c r="AE1330" s="151"/>
      <c r="AF1330" s="150"/>
      <c r="AK1330" s="134">
        <v>761</v>
      </c>
      <c r="AL1330" s="130">
        <f t="shared" si="294"/>
        <v>-0.95599999999999996</v>
      </c>
      <c r="AM1330" s="149">
        <f t="shared" si="295"/>
        <v>0.25261049217640646</v>
      </c>
      <c r="AN1330" s="149">
        <f t="shared" si="296"/>
        <v>0.16953611724396878</v>
      </c>
      <c r="AO1330" s="130" t="str">
        <f t="shared" si="301"/>
        <v/>
      </c>
      <c r="AP1330" s="130">
        <f t="shared" si="302"/>
        <v>0.25261049217640646</v>
      </c>
      <c r="AQ1330" s="130" t="str">
        <f t="shared" si="297"/>
        <v/>
      </c>
      <c r="AR1330" s="150">
        <f t="shared" si="298"/>
        <v>0</v>
      </c>
      <c r="AS1330" s="150" t="str">
        <f t="shared" si="299"/>
        <v/>
      </c>
      <c r="AT1330" s="150" t="str">
        <f t="shared" si="300"/>
        <v/>
      </c>
      <c r="AU1330" s="150"/>
      <c r="AV1330" s="150"/>
      <c r="AW1330" s="150"/>
      <c r="AX1330" s="150"/>
      <c r="AY1330" s="150"/>
      <c r="AZ1330" s="150"/>
      <c r="BA1330" s="150"/>
      <c r="BB1330" s="131"/>
      <c r="BC1330" s="132"/>
      <c r="BD1330" s="131"/>
      <c r="BE1330" s="153"/>
      <c r="BF1330" s="154"/>
      <c r="BG1330" s="155"/>
      <c r="BH1330" s="155"/>
      <c r="BI1330" s="156"/>
      <c r="BJ1330" s="156"/>
      <c r="BK1330" s="133"/>
      <c r="BM1330" s="134">
        <v>738</v>
      </c>
      <c r="BN1330" s="157">
        <f t="shared" si="304"/>
        <v>4.7168000000000694</v>
      </c>
      <c r="BO1330" s="158">
        <f t="shared" si="305"/>
        <v>0.69447789379693303</v>
      </c>
      <c r="BP1330" s="159">
        <f t="shared" si="306"/>
        <v>7.7789094748070831E-4</v>
      </c>
      <c r="BQ1330" s="160" t="str">
        <f t="shared" si="307"/>
        <v/>
      </c>
      <c r="BR1330" s="160" t="str">
        <f t="shared" si="303"/>
        <v/>
      </c>
    </row>
    <row r="1331" spans="11:70" ht="20.100000000000001" customHeight="1" x14ac:dyDescent="0.25">
      <c r="K1331" s="134">
        <v>762</v>
      </c>
      <c r="L1331" s="130">
        <f t="shared" si="285"/>
        <v>-90.290382983275663</v>
      </c>
      <c r="M1331" s="149">
        <f t="shared" si="286"/>
        <v>2.673647239494517E-3</v>
      </c>
      <c r="N1331" s="149">
        <f t="shared" si="287"/>
        <v>0.17054849094044092</v>
      </c>
      <c r="O1331" s="130" t="str">
        <f t="shared" si="288"/>
        <v/>
      </c>
      <c r="P1331" s="130">
        <f t="shared" si="289"/>
        <v>2.673647239494517E-3</v>
      </c>
      <c r="Q1331" s="130" t="str">
        <f t="shared" si="290"/>
        <v/>
      </c>
      <c r="R1331" s="130">
        <f t="shared" si="291"/>
        <v>2.8393085537752396E-9</v>
      </c>
      <c r="S1331" s="130" t="str">
        <f t="shared" si="292"/>
        <v/>
      </c>
      <c r="T1331" s="130" t="str">
        <f t="shared" si="293"/>
        <v/>
      </c>
      <c r="X1331" s="134"/>
      <c r="Z1331" s="149"/>
      <c r="AA1331" s="149"/>
      <c r="AE1331" s="151"/>
      <c r="AF1331" s="150"/>
      <c r="AK1331" s="134">
        <v>762</v>
      </c>
      <c r="AL1331" s="130">
        <f t="shared" si="294"/>
        <v>-0.95199999999999996</v>
      </c>
      <c r="AM1331" s="149">
        <f t="shared" si="295"/>
        <v>0.25357629539510257</v>
      </c>
      <c r="AN1331" s="149">
        <f t="shared" si="296"/>
        <v>0.17054849094044097</v>
      </c>
      <c r="AO1331" s="130" t="str">
        <f t="shared" si="301"/>
        <v/>
      </c>
      <c r="AP1331" s="130">
        <f t="shared" si="302"/>
        <v>0.25357629539510257</v>
      </c>
      <c r="AQ1331" s="130" t="str">
        <f t="shared" si="297"/>
        <v/>
      </c>
      <c r="AR1331" s="150">
        <f t="shared" si="298"/>
        <v>0</v>
      </c>
      <c r="AS1331" s="150" t="str">
        <f t="shared" si="299"/>
        <v/>
      </c>
      <c r="AT1331" s="150" t="str">
        <f t="shared" si="300"/>
        <v/>
      </c>
      <c r="AU1331" s="150"/>
      <c r="AV1331" s="150"/>
      <c r="AW1331" s="150"/>
      <c r="AX1331" s="150"/>
      <c r="AY1331" s="150"/>
      <c r="AZ1331" s="150"/>
      <c r="BA1331" s="150"/>
      <c r="BB1331" s="131"/>
      <c r="BC1331" s="132"/>
      <c r="BD1331" s="131"/>
      <c r="BE1331" s="153"/>
      <c r="BF1331" s="154"/>
      <c r="BG1331" s="155"/>
      <c r="BH1331" s="155"/>
      <c r="BI1331" s="156"/>
      <c r="BJ1331" s="156"/>
      <c r="BK1331" s="133"/>
      <c r="BM1331" s="134">
        <v>739</v>
      </c>
      <c r="BN1331" s="157">
        <f t="shared" si="304"/>
        <v>4.7232000000000696</v>
      </c>
      <c r="BO1331" s="158">
        <f t="shared" si="305"/>
        <v>0.69370000284945232</v>
      </c>
      <c r="BP1331" s="159">
        <f t="shared" si="306"/>
        <v>7.7803684281485541E-4</v>
      </c>
      <c r="BQ1331" s="160" t="str">
        <f t="shared" si="307"/>
        <v/>
      </c>
      <c r="BR1331" s="160" t="str">
        <f t="shared" si="303"/>
        <v/>
      </c>
    </row>
    <row r="1332" spans="11:70" ht="20.100000000000001" customHeight="1" x14ac:dyDescent="0.25">
      <c r="K1332" s="134">
        <v>763</v>
      </c>
      <c r="L1332" s="130">
        <f t="shared" si="285"/>
        <v>-89.911011626203049</v>
      </c>
      <c r="M1332" s="149">
        <f t="shared" si="286"/>
        <v>2.6838264272123079E-3</v>
      </c>
      <c r="N1332" s="149">
        <f t="shared" si="287"/>
        <v>0.17156472710026216</v>
      </c>
      <c r="O1332" s="130" t="str">
        <f t="shared" si="288"/>
        <v/>
      </c>
      <c r="P1332" s="130">
        <f t="shared" si="289"/>
        <v>2.6838264272123079E-3</v>
      </c>
      <c r="Q1332" s="130" t="str">
        <f t="shared" si="290"/>
        <v/>
      </c>
      <c r="R1332" s="130">
        <f t="shared" si="291"/>
        <v>2.9004782259924117E-9</v>
      </c>
      <c r="S1332" s="130" t="str">
        <f t="shared" si="292"/>
        <v/>
      </c>
      <c r="T1332" s="130" t="str">
        <f t="shared" si="293"/>
        <v/>
      </c>
      <c r="X1332" s="134"/>
      <c r="Z1332" s="149"/>
      <c r="AA1332" s="149"/>
      <c r="AE1332" s="151"/>
      <c r="AF1332" s="150"/>
      <c r="AK1332" s="134">
        <v>763</v>
      </c>
      <c r="AL1332" s="130">
        <f t="shared" si="294"/>
        <v>-0.94799999999999995</v>
      </c>
      <c r="AM1332" s="149">
        <f t="shared" si="295"/>
        <v>0.25454171845970125</v>
      </c>
      <c r="AN1332" s="149">
        <f t="shared" si="296"/>
        <v>0.17156472710026216</v>
      </c>
      <c r="AO1332" s="130" t="str">
        <f t="shared" si="301"/>
        <v/>
      </c>
      <c r="AP1332" s="130">
        <f t="shared" si="302"/>
        <v>0.25454171845970125</v>
      </c>
      <c r="AQ1332" s="130" t="str">
        <f t="shared" si="297"/>
        <v/>
      </c>
      <c r="AR1332" s="150">
        <f t="shared" si="298"/>
        <v>0</v>
      </c>
      <c r="AS1332" s="150" t="str">
        <f t="shared" si="299"/>
        <v/>
      </c>
      <c r="AT1332" s="150" t="str">
        <f t="shared" si="300"/>
        <v/>
      </c>
      <c r="AU1332" s="150"/>
      <c r="AV1332" s="150"/>
      <c r="AW1332" s="150"/>
      <c r="AX1332" s="150"/>
      <c r="AY1332" s="150"/>
      <c r="AZ1332" s="150"/>
      <c r="BA1332" s="150"/>
      <c r="BB1332" s="131"/>
      <c r="BC1332" s="132"/>
      <c r="BD1332" s="131"/>
      <c r="BE1332" s="153"/>
      <c r="BF1332" s="154"/>
      <c r="BG1332" s="155"/>
      <c r="BH1332" s="155"/>
      <c r="BI1332" s="156"/>
      <c r="BJ1332" s="156"/>
      <c r="BK1332" s="133"/>
      <c r="BM1332" s="134">
        <v>740</v>
      </c>
      <c r="BN1332" s="157">
        <f t="shared" si="304"/>
        <v>4.7296000000000697</v>
      </c>
      <c r="BO1332" s="158">
        <f t="shared" si="305"/>
        <v>0.69292196600663747</v>
      </c>
      <c r="BP1332" s="159">
        <f t="shared" si="306"/>
        <v>7.7817919837341876E-4</v>
      </c>
      <c r="BQ1332" s="160" t="str">
        <f t="shared" si="307"/>
        <v/>
      </c>
      <c r="BR1332" s="160" t="str">
        <f t="shared" si="303"/>
        <v/>
      </c>
    </row>
    <row r="1333" spans="11:70" ht="20.100000000000001" customHeight="1" x14ac:dyDescent="0.25">
      <c r="K1333" s="134">
        <v>764</v>
      </c>
      <c r="L1333" s="130">
        <f t="shared" si="285"/>
        <v>-89.531640269130492</v>
      </c>
      <c r="M1333" s="149">
        <f t="shared" si="286"/>
        <v>2.6940012650652654E-3</v>
      </c>
      <c r="N1333" s="149">
        <f t="shared" si="287"/>
        <v>0.17258482413805171</v>
      </c>
      <c r="O1333" s="130" t="str">
        <f t="shared" si="288"/>
        <v/>
      </c>
      <c r="P1333" s="130">
        <f t="shared" si="289"/>
        <v>2.6940012650652654E-3</v>
      </c>
      <c r="Q1333" s="130" t="str">
        <f t="shared" si="290"/>
        <v/>
      </c>
      <c r="R1333" s="130">
        <f t="shared" si="291"/>
        <v>2.9629183221260423E-9</v>
      </c>
      <c r="S1333" s="130" t="str">
        <f t="shared" si="292"/>
        <v/>
      </c>
      <c r="T1333" s="130" t="str">
        <f t="shared" si="293"/>
        <v/>
      </c>
      <c r="X1333" s="134"/>
      <c r="Z1333" s="149"/>
      <c r="AA1333" s="149"/>
      <c r="AE1333" s="151"/>
      <c r="AF1333" s="150"/>
      <c r="AK1333" s="134">
        <v>764</v>
      </c>
      <c r="AL1333" s="130">
        <f t="shared" si="294"/>
        <v>-0.94399999999999995</v>
      </c>
      <c r="AM1333" s="149">
        <f t="shared" si="295"/>
        <v>0.25550672897076881</v>
      </c>
      <c r="AN1333" s="149">
        <f t="shared" si="296"/>
        <v>0.17258482413805185</v>
      </c>
      <c r="AO1333" s="130" t="str">
        <f t="shared" si="301"/>
        <v/>
      </c>
      <c r="AP1333" s="130">
        <f t="shared" si="302"/>
        <v>0.25550672897076881</v>
      </c>
      <c r="AQ1333" s="130" t="str">
        <f t="shared" si="297"/>
        <v/>
      </c>
      <c r="AR1333" s="150">
        <f t="shared" si="298"/>
        <v>0</v>
      </c>
      <c r="AS1333" s="150" t="str">
        <f t="shared" si="299"/>
        <v/>
      </c>
      <c r="AT1333" s="150" t="str">
        <f t="shared" si="300"/>
        <v/>
      </c>
      <c r="AU1333" s="150"/>
      <c r="AV1333" s="150"/>
      <c r="AW1333" s="150"/>
      <c r="AX1333" s="150"/>
      <c r="AY1333" s="150"/>
      <c r="AZ1333" s="150"/>
      <c r="BA1333" s="150"/>
      <c r="BB1333" s="131"/>
      <c r="BC1333" s="132"/>
      <c r="BD1333" s="131"/>
      <c r="BE1333" s="153"/>
      <c r="BF1333" s="154"/>
      <c r="BG1333" s="155"/>
      <c r="BH1333" s="155"/>
      <c r="BI1333" s="156"/>
      <c r="BJ1333" s="156"/>
      <c r="BK1333" s="133"/>
      <c r="BM1333" s="134">
        <v>741</v>
      </c>
      <c r="BN1333" s="157">
        <f t="shared" si="304"/>
        <v>4.7360000000000699</v>
      </c>
      <c r="BO1333" s="158">
        <f t="shared" si="305"/>
        <v>0.69214378680826405</v>
      </c>
      <c r="BP1333" s="159">
        <f t="shared" si="306"/>
        <v>7.783180218452479E-4</v>
      </c>
      <c r="BQ1333" s="160" t="str">
        <f t="shared" si="307"/>
        <v/>
      </c>
      <c r="BR1333" s="160" t="str">
        <f t="shared" si="303"/>
        <v/>
      </c>
    </row>
    <row r="1334" spans="11:70" ht="20.100000000000001" customHeight="1" x14ac:dyDescent="0.25">
      <c r="K1334" s="134">
        <v>765</v>
      </c>
      <c r="L1334" s="130">
        <f t="shared" si="285"/>
        <v>-89.152268912057878</v>
      </c>
      <c r="M1334" s="149">
        <f t="shared" si="286"/>
        <v>2.7041714103529287E-3</v>
      </c>
      <c r="N1334" s="149">
        <f t="shared" si="287"/>
        <v>0.17360878033862448</v>
      </c>
      <c r="O1334" s="130" t="str">
        <f t="shared" si="288"/>
        <v/>
      </c>
      <c r="P1334" s="130">
        <f t="shared" si="289"/>
        <v>2.7041714103529287E-3</v>
      </c>
      <c r="Q1334" s="130" t="str">
        <f t="shared" si="290"/>
        <v/>
      </c>
      <c r="R1334" s="130">
        <f t="shared" si="291"/>
        <v>3.0266541716756022E-9</v>
      </c>
      <c r="S1334" s="130" t="str">
        <f t="shared" si="292"/>
        <v/>
      </c>
      <c r="T1334" s="130" t="str">
        <f t="shared" si="293"/>
        <v/>
      </c>
      <c r="X1334" s="134"/>
      <c r="Z1334" s="149"/>
      <c r="AA1334" s="149"/>
      <c r="AE1334" s="151"/>
      <c r="AF1334" s="150"/>
      <c r="AK1334" s="134">
        <v>765</v>
      </c>
      <c r="AL1334" s="130">
        <f t="shared" si="294"/>
        <v>-0.94</v>
      </c>
      <c r="AM1334" s="149">
        <f t="shared" si="295"/>
        <v>0.25647129442562033</v>
      </c>
      <c r="AN1334" s="149">
        <f t="shared" si="296"/>
        <v>0.17360878033862459</v>
      </c>
      <c r="AO1334" s="130" t="str">
        <f t="shared" si="301"/>
        <v/>
      </c>
      <c r="AP1334" s="130">
        <f t="shared" si="302"/>
        <v>0.25647129442562033</v>
      </c>
      <c r="AQ1334" s="130" t="str">
        <f t="shared" si="297"/>
        <v/>
      </c>
      <c r="AR1334" s="150">
        <f t="shared" si="298"/>
        <v>0</v>
      </c>
      <c r="AS1334" s="150" t="str">
        <f t="shared" si="299"/>
        <v/>
      </c>
      <c r="AT1334" s="150" t="str">
        <f t="shared" si="300"/>
        <v/>
      </c>
      <c r="AU1334" s="150"/>
      <c r="AV1334" s="150"/>
      <c r="AW1334" s="150"/>
      <c r="AX1334" s="150"/>
      <c r="AY1334" s="150"/>
      <c r="AZ1334" s="150"/>
      <c r="BA1334" s="150"/>
      <c r="BB1334" s="131"/>
      <c r="BC1334" s="132"/>
      <c r="BD1334" s="131"/>
      <c r="BE1334" s="153"/>
      <c r="BF1334" s="154"/>
      <c r="BG1334" s="155"/>
      <c r="BH1334" s="155"/>
      <c r="BI1334" s="156"/>
      <c r="BJ1334" s="156"/>
      <c r="BK1334" s="133"/>
      <c r="BM1334" s="134">
        <v>742</v>
      </c>
      <c r="BN1334" s="157">
        <f t="shared" si="304"/>
        <v>4.7424000000000701</v>
      </c>
      <c r="BO1334" s="158">
        <f t="shared" si="305"/>
        <v>0.6913654687864188</v>
      </c>
      <c r="BP1334" s="159">
        <f t="shared" si="306"/>
        <v>7.7845332093684494E-4</v>
      </c>
      <c r="BQ1334" s="160" t="str">
        <f t="shared" si="307"/>
        <v/>
      </c>
      <c r="BR1334" s="160" t="str">
        <f t="shared" si="303"/>
        <v/>
      </c>
    </row>
    <row r="1335" spans="11:70" ht="20.100000000000001" customHeight="1" x14ac:dyDescent="0.25">
      <c r="K1335" s="134">
        <v>766</v>
      </c>
      <c r="L1335" s="130">
        <f t="shared" si="285"/>
        <v>-88.77289755498532</v>
      </c>
      <c r="M1335" s="149">
        <f t="shared" si="286"/>
        <v>2.7143365193040203E-3</v>
      </c>
      <c r="N1335" s="149">
        <f t="shared" si="287"/>
        <v>0.17463659385658054</v>
      </c>
      <c r="O1335" s="130" t="str">
        <f t="shared" si="288"/>
        <v/>
      </c>
      <c r="P1335" s="130">
        <f t="shared" si="289"/>
        <v>2.7143365193040203E-3</v>
      </c>
      <c r="Q1335" s="130" t="str">
        <f t="shared" si="290"/>
        <v/>
      </c>
      <c r="R1335" s="130">
        <f t="shared" si="291"/>
        <v>3.0917115863501542E-9</v>
      </c>
      <c r="S1335" s="130" t="str">
        <f t="shared" si="292"/>
        <v/>
      </c>
      <c r="T1335" s="130" t="str">
        <f t="shared" si="293"/>
        <v/>
      </c>
      <c r="X1335" s="134"/>
      <c r="Z1335" s="149"/>
      <c r="AA1335" s="149"/>
      <c r="AE1335" s="151"/>
      <c r="AF1335" s="150"/>
      <c r="AK1335" s="134">
        <v>766</v>
      </c>
      <c r="AL1335" s="130">
        <f t="shared" si="294"/>
        <v>-0.93599999999999994</v>
      </c>
      <c r="AM1335" s="149">
        <f t="shared" si="295"/>
        <v>0.25743538222001205</v>
      </c>
      <c r="AN1335" s="149">
        <f t="shared" si="296"/>
        <v>0.17463659385658065</v>
      </c>
      <c r="AO1335" s="130" t="str">
        <f t="shared" si="301"/>
        <v/>
      </c>
      <c r="AP1335" s="130">
        <f t="shared" si="302"/>
        <v>0.25743538222001205</v>
      </c>
      <c r="AQ1335" s="130" t="str">
        <f t="shared" si="297"/>
        <v/>
      </c>
      <c r="AR1335" s="150">
        <f t="shared" si="298"/>
        <v>0</v>
      </c>
      <c r="AS1335" s="150" t="str">
        <f t="shared" si="299"/>
        <v/>
      </c>
      <c r="AT1335" s="150" t="str">
        <f t="shared" si="300"/>
        <v/>
      </c>
      <c r="AU1335" s="150"/>
      <c r="AV1335" s="150"/>
      <c r="AW1335" s="150"/>
      <c r="AX1335" s="150"/>
      <c r="AY1335" s="150"/>
      <c r="AZ1335" s="150"/>
      <c r="BA1335" s="150"/>
      <c r="BB1335" s="131"/>
      <c r="BC1335" s="132"/>
      <c r="BD1335" s="131"/>
      <c r="BE1335" s="153"/>
      <c r="BF1335" s="154"/>
      <c r="BG1335" s="155"/>
      <c r="BH1335" s="155"/>
      <c r="BI1335" s="156"/>
      <c r="BJ1335" s="156"/>
      <c r="BK1335" s="133"/>
      <c r="BM1335" s="134">
        <v>743</v>
      </c>
      <c r="BN1335" s="157">
        <f t="shared" si="304"/>
        <v>4.7488000000000703</v>
      </c>
      <c r="BO1335" s="158">
        <f t="shared" si="305"/>
        <v>0.69058701546548196</v>
      </c>
      <c r="BP1335" s="159">
        <f t="shared" si="306"/>
        <v>7.7858510336981102E-4</v>
      </c>
      <c r="BQ1335" s="160" t="str">
        <f t="shared" si="307"/>
        <v/>
      </c>
      <c r="BR1335" s="160" t="str">
        <f t="shared" si="303"/>
        <v/>
      </c>
    </row>
    <row r="1336" spans="11:70" ht="20.100000000000001" customHeight="1" x14ac:dyDescent="0.25">
      <c r="K1336" s="134">
        <v>767</v>
      </c>
      <c r="L1336" s="130">
        <f t="shared" si="285"/>
        <v>-88.393526197912706</v>
      </c>
      <c r="M1336" s="149">
        <f t="shared" si="286"/>
        <v>2.7244962470944572E-3</v>
      </c>
      <c r="N1336" s="149">
        <f t="shared" si="287"/>
        <v>0.17566826271590291</v>
      </c>
      <c r="O1336" s="130" t="str">
        <f t="shared" si="288"/>
        <v/>
      </c>
      <c r="P1336" s="130">
        <f t="shared" si="289"/>
        <v>2.7244962470944572E-3</v>
      </c>
      <c r="Q1336" s="130" t="str">
        <f t="shared" si="290"/>
        <v/>
      </c>
      <c r="R1336" s="130">
        <f t="shared" si="291"/>
        <v>3.1581168687716568E-9</v>
      </c>
      <c r="S1336" s="130" t="str">
        <f t="shared" si="292"/>
        <v/>
      </c>
      <c r="T1336" s="130" t="str">
        <f t="shared" si="293"/>
        <v/>
      </c>
      <c r="X1336" s="134"/>
      <c r="Z1336" s="149"/>
      <c r="AA1336" s="149"/>
      <c r="AE1336" s="151"/>
      <c r="AF1336" s="150"/>
      <c r="AK1336" s="134">
        <v>767</v>
      </c>
      <c r="AL1336" s="130">
        <f t="shared" si="294"/>
        <v>-0.93199999999999994</v>
      </c>
      <c r="AM1336" s="149">
        <f t="shared" si="295"/>
        <v>0.25839895964984844</v>
      </c>
      <c r="AN1336" s="149">
        <f t="shared" si="296"/>
        <v>0.175668262715903</v>
      </c>
      <c r="AO1336" s="130" t="str">
        <f t="shared" si="301"/>
        <v/>
      </c>
      <c r="AP1336" s="130">
        <f t="shared" si="302"/>
        <v>0.25839895964984844</v>
      </c>
      <c r="AQ1336" s="130" t="str">
        <f t="shared" si="297"/>
        <v/>
      </c>
      <c r="AR1336" s="150">
        <f t="shared" si="298"/>
        <v>0</v>
      </c>
      <c r="AS1336" s="150" t="str">
        <f t="shared" si="299"/>
        <v/>
      </c>
      <c r="AT1336" s="150" t="str">
        <f t="shared" si="300"/>
        <v/>
      </c>
      <c r="AU1336" s="150"/>
      <c r="AV1336" s="150"/>
      <c r="AW1336" s="150"/>
      <c r="AX1336" s="150"/>
      <c r="AY1336" s="150"/>
      <c r="AZ1336" s="150"/>
      <c r="BA1336" s="150"/>
      <c r="BB1336" s="131"/>
      <c r="BC1336" s="132"/>
      <c r="BD1336" s="131"/>
      <c r="BE1336" s="153"/>
      <c r="BF1336" s="154"/>
      <c r="BG1336" s="155"/>
      <c r="BH1336" s="155"/>
      <c r="BI1336" s="156"/>
      <c r="BJ1336" s="156"/>
      <c r="BK1336" s="133"/>
      <c r="BM1336" s="134">
        <v>744</v>
      </c>
      <c r="BN1336" s="157">
        <f t="shared" si="304"/>
        <v>4.7552000000000705</v>
      </c>
      <c r="BO1336" s="158">
        <f t="shared" si="305"/>
        <v>0.68980843036211215</v>
      </c>
      <c r="BP1336" s="159">
        <f t="shared" si="306"/>
        <v>7.7871337688018016E-4</v>
      </c>
      <c r="BQ1336" s="160" t="str">
        <f t="shared" si="307"/>
        <v/>
      </c>
      <c r="BR1336" s="160" t="str">
        <f t="shared" si="303"/>
        <v/>
      </c>
    </row>
    <row r="1337" spans="11:70" ht="20.100000000000001" customHeight="1" x14ac:dyDescent="0.25">
      <c r="K1337" s="134">
        <v>768</v>
      </c>
      <c r="L1337" s="130">
        <f t="shared" ref="L1337:L1400" si="308">L$563+(K1337*L$566)</f>
        <v>-88.014154840840149</v>
      </c>
      <c r="M1337" s="149">
        <f t="shared" ref="M1337:M1400" si="309">_xlfn.NORM.DIST(L1337,L$560,L$561,0)</f>
        <v>2.7346502478654906E-3</v>
      </c>
      <c r="N1337" s="149">
        <f t="shared" ref="N1337:N1400" si="310">_xlfn.NORM.DIST(L1337,L$560,L$561,1)</f>
        <v>0.1767037848095612</v>
      </c>
      <c r="O1337" s="130" t="str">
        <f t="shared" ref="O1337:O1400" si="311">IF(OR(N1337&lt;P$565,N1337&gt;P$566),M1337,"")</f>
        <v/>
      </c>
      <c r="P1337" s="130">
        <f t="shared" ref="P1337:P1400" si="312">IF(AND(N1337&gt;P$565,N1337&lt;P$566),M1337,"")</f>
        <v>2.7346502478654906E-3</v>
      </c>
      <c r="Q1337" s="130" t="str">
        <f t="shared" ref="Q1337:Q1400" si="313">IF(M1337=MAX(M$569:M$2569),M1337,"")</f>
        <v/>
      </c>
      <c r="R1337" s="130">
        <f t="shared" ref="R1337:R1400" si="314">_xlfn.NORM.DIST(L1337,P$561,P$562,0)</f>
        <v>3.2258968213254855E-9</v>
      </c>
      <c r="S1337" s="130" t="str">
        <f t="shared" ref="S1337:S1400" si="315">IF(R1337=MAX(R$569:R$2569),M1337,"")</f>
        <v/>
      </c>
      <c r="T1337" s="130" t="str">
        <f t="shared" ref="T1337:T1400" si="316">IF(S1337=MIN(S$569:S$2569),S1337,"")</f>
        <v/>
      </c>
      <c r="X1337" s="134"/>
      <c r="Z1337" s="149"/>
      <c r="AA1337" s="149"/>
      <c r="AE1337" s="151"/>
      <c r="AF1337" s="150"/>
      <c r="AK1337" s="134">
        <v>768</v>
      </c>
      <c r="AL1337" s="130">
        <f t="shared" ref="AL1337:AL1400" si="317">AL$563+(AK1337*AL$566)</f>
        <v>-0.92799999999999994</v>
      </c>
      <c r="AM1337" s="149">
        <f t="shared" ref="AM1337:AM1400" si="318">_xlfn.NORM.DIST(AL1337,AL$560,AL$561,0)</f>
        <v>0.25936199391290432</v>
      </c>
      <c r="AN1337" s="149">
        <f t="shared" ref="AN1337:AN1400" si="319">_xlfn.NORM.DIST(AL1337,AL$560,AL$561,1)</f>
        <v>0.17670378480956131</v>
      </c>
      <c r="AO1337" s="130" t="str">
        <f t="shared" si="301"/>
        <v/>
      </c>
      <c r="AP1337" s="130">
        <f t="shared" si="302"/>
        <v>0.25936199391290432</v>
      </c>
      <c r="AQ1337" s="130" t="str">
        <f t="shared" ref="AQ1337:AQ1400" si="320">IF(AM1337=MAX(AM$569:AM$2569),AM1337,"")</f>
        <v/>
      </c>
      <c r="AR1337" s="150">
        <f t="shared" ref="AR1337:AR1400" si="321">_xlfn.NORM.DIST(AK1337,AP$561,AP$562,0)</f>
        <v>0</v>
      </c>
      <c r="AS1337" s="150" t="str">
        <f t="shared" ref="AS1337:AS1400" si="322">IF(AR1337=MAX(AR$569:AR$2569),AM1337,"")</f>
        <v/>
      </c>
      <c r="AT1337" s="150" t="str">
        <f t="shared" ref="AT1337:AT1400" si="323">IF(AS1337=MIN(AS$569:AS$2569),AS1337,"")</f>
        <v/>
      </c>
      <c r="AU1337" s="150"/>
      <c r="AV1337" s="150"/>
      <c r="AW1337" s="150"/>
      <c r="AX1337" s="150"/>
      <c r="AY1337" s="150"/>
      <c r="AZ1337" s="150"/>
      <c r="BA1337" s="150"/>
      <c r="BB1337" s="131"/>
      <c r="BC1337" s="132"/>
      <c r="BD1337" s="131"/>
      <c r="BE1337" s="153"/>
      <c r="BF1337" s="154"/>
      <c r="BG1337" s="155"/>
      <c r="BH1337" s="155"/>
      <c r="BI1337" s="156"/>
      <c r="BJ1337" s="156"/>
      <c r="BK1337" s="133"/>
      <c r="BM1337" s="134">
        <v>745</v>
      </c>
      <c r="BN1337" s="157">
        <f t="shared" si="304"/>
        <v>4.7616000000000707</v>
      </c>
      <c r="BO1337" s="158">
        <f t="shared" si="305"/>
        <v>0.68902971698523197</v>
      </c>
      <c r="BP1337" s="159">
        <f t="shared" si="306"/>
        <v>7.7883814922186101E-4</v>
      </c>
      <c r="BQ1337" s="160" t="str">
        <f t="shared" si="307"/>
        <v/>
      </c>
      <c r="BR1337" s="160" t="str">
        <f t="shared" si="303"/>
        <v/>
      </c>
    </row>
    <row r="1338" spans="11:70" ht="20.100000000000001" customHeight="1" x14ac:dyDescent="0.25">
      <c r="K1338" s="134">
        <v>769</v>
      </c>
      <c r="L1338" s="130">
        <f t="shared" si="308"/>
        <v>-87.634783483767535</v>
      </c>
      <c r="M1338" s="149">
        <f t="shared" si="309"/>
        <v>2.7447981747420252E-3</v>
      </c>
      <c r="N1338" s="149">
        <f t="shared" si="310"/>
        <v>0.17774315789912315</v>
      </c>
      <c r="O1338" s="130" t="str">
        <f t="shared" si="311"/>
        <v/>
      </c>
      <c r="P1338" s="130">
        <f t="shared" si="312"/>
        <v>2.7447981747420252E-3</v>
      </c>
      <c r="Q1338" s="130" t="str">
        <f t="shared" si="313"/>
        <v/>
      </c>
      <c r="R1338" s="130">
        <f t="shared" si="314"/>
        <v>3.2950787551610195E-9</v>
      </c>
      <c r="S1338" s="130" t="str">
        <f t="shared" si="315"/>
        <v/>
      </c>
      <c r="T1338" s="130" t="str">
        <f t="shared" si="316"/>
        <v/>
      </c>
      <c r="X1338" s="134"/>
      <c r="Z1338" s="149"/>
      <c r="AA1338" s="149"/>
      <c r="AE1338" s="151"/>
      <c r="AF1338" s="150"/>
      <c r="AK1338" s="134">
        <v>769</v>
      </c>
      <c r="AL1338" s="130">
        <f t="shared" si="317"/>
        <v>-0.92399999999999993</v>
      </c>
      <c r="AM1338" s="149">
        <f t="shared" si="318"/>
        <v>0.26032445211056027</v>
      </c>
      <c r="AN1338" s="149">
        <f t="shared" si="319"/>
        <v>0.17774315789912321</v>
      </c>
      <c r="AO1338" s="130" t="str">
        <f t="shared" ref="AO1338:AO1401" si="324">IF(OR(AN1338&lt;AP$565,AN1338&gt;AP$566),AM1338,"")</f>
        <v/>
      </c>
      <c r="AP1338" s="130">
        <f t="shared" ref="AP1338:AP1401" si="325">IF(AND(AN1338&gt;AP$565,AN1338&lt;AP$566),AM1338,"")</f>
        <v>0.26032445211056027</v>
      </c>
      <c r="AQ1338" s="130" t="str">
        <f t="shared" si="320"/>
        <v/>
      </c>
      <c r="AR1338" s="150">
        <f t="shared" si="321"/>
        <v>0</v>
      </c>
      <c r="AS1338" s="150" t="str">
        <f t="shared" si="322"/>
        <v/>
      </c>
      <c r="AT1338" s="150" t="str">
        <f t="shared" si="323"/>
        <v/>
      </c>
      <c r="AU1338" s="150"/>
      <c r="AV1338" s="150"/>
      <c r="AW1338" s="150"/>
      <c r="AX1338" s="150"/>
      <c r="AY1338" s="150"/>
      <c r="AZ1338" s="150"/>
      <c r="BA1338" s="150"/>
      <c r="BB1338" s="131"/>
      <c r="BC1338" s="132"/>
      <c r="BD1338" s="131"/>
      <c r="BE1338" s="153"/>
      <c r="BF1338" s="154"/>
      <c r="BG1338" s="155"/>
      <c r="BH1338" s="155"/>
      <c r="BI1338" s="156"/>
      <c r="BJ1338" s="156"/>
      <c r="BK1338" s="133"/>
      <c r="BM1338" s="134">
        <v>746</v>
      </c>
      <c r="BN1338" s="157">
        <f t="shared" si="304"/>
        <v>4.7680000000000708</v>
      </c>
      <c r="BO1338" s="158">
        <f t="shared" si="305"/>
        <v>0.6882508788360101</v>
      </c>
      <c r="BP1338" s="159">
        <f t="shared" si="306"/>
        <v>7.7895942816164077E-4</v>
      </c>
      <c r="BQ1338" s="160" t="str">
        <f t="shared" si="307"/>
        <v/>
      </c>
      <c r="BR1338" s="160" t="str">
        <f t="shared" si="303"/>
        <v/>
      </c>
    </row>
    <row r="1339" spans="11:70" ht="20.100000000000001" customHeight="1" x14ac:dyDescent="0.25">
      <c r="K1339" s="134">
        <v>770</v>
      </c>
      <c r="L1339" s="130">
        <f t="shared" si="308"/>
        <v>-87.255412126694978</v>
      </c>
      <c r="M1339" s="149">
        <f t="shared" si="309"/>
        <v>2.7549396798510549E-3</v>
      </c>
      <c r="N1339" s="149">
        <f t="shared" si="310"/>
        <v>0.17878637961437158</v>
      </c>
      <c r="O1339" s="130" t="str">
        <f t="shared" si="311"/>
        <v/>
      </c>
      <c r="P1339" s="130">
        <f t="shared" si="312"/>
        <v>2.7549396798510549E-3</v>
      </c>
      <c r="Q1339" s="130" t="str">
        <f t="shared" si="313"/>
        <v/>
      </c>
      <c r="R1339" s="130">
        <f t="shared" si="314"/>
        <v>3.3656904993439833E-9</v>
      </c>
      <c r="S1339" s="130" t="str">
        <f t="shared" si="315"/>
        <v/>
      </c>
      <c r="T1339" s="130" t="str">
        <f t="shared" si="316"/>
        <v/>
      </c>
      <c r="X1339" s="134"/>
      <c r="Z1339" s="149"/>
      <c r="AA1339" s="149"/>
      <c r="AE1339" s="151"/>
      <c r="AF1339" s="150"/>
      <c r="AK1339" s="134">
        <v>770</v>
      </c>
      <c r="AL1339" s="130">
        <f t="shared" si="317"/>
        <v>-0.91999999999999993</v>
      </c>
      <c r="AM1339" s="149">
        <f t="shared" si="318"/>
        <v>0.26128630124955315</v>
      </c>
      <c r="AN1339" s="149">
        <f t="shared" si="319"/>
        <v>0.17878637961437172</v>
      </c>
      <c r="AO1339" s="130" t="str">
        <f t="shared" si="324"/>
        <v/>
      </c>
      <c r="AP1339" s="130">
        <f t="shared" si="325"/>
        <v>0.26128630124955315</v>
      </c>
      <c r="AQ1339" s="130" t="str">
        <f t="shared" si="320"/>
        <v/>
      </c>
      <c r="AR1339" s="150">
        <f t="shared" si="321"/>
        <v>0</v>
      </c>
      <c r="AS1339" s="150" t="str">
        <f t="shared" si="322"/>
        <v/>
      </c>
      <c r="AT1339" s="150" t="str">
        <f t="shared" si="323"/>
        <v/>
      </c>
      <c r="AU1339" s="150"/>
      <c r="AV1339" s="150"/>
      <c r="AW1339" s="150"/>
      <c r="AX1339" s="150"/>
      <c r="AY1339" s="150"/>
      <c r="AZ1339" s="150"/>
      <c r="BA1339" s="150"/>
      <c r="BB1339" s="131"/>
      <c r="BC1339" s="132"/>
      <c r="BD1339" s="131"/>
      <c r="BE1339" s="153"/>
      <c r="BF1339" s="154"/>
      <c r="BG1339" s="155"/>
      <c r="BH1339" s="155"/>
      <c r="BI1339" s="156"/>
      <c r="BJ1339" s="156"/>
      <c r="BK1339" s="133"/>
      <c r="BM1339" s="134">
        <v>747</v>
      </c>
      <c r="BN1339" s="157">
        <f t="shared" si="304"/>
        <v>4.774400000000071</v>
      </c>
      <c r="BO1339" s="158">
        <f t="shared" si="305"/>
        <v>0.68747191940784846</v>
      </c>
      <c r="BP1339" s="159">
        <f t="shared" si="306"/>
        <v>7.7907722148229386E-4</v>
      </c>
      <c r="BQ1339" s="160" t="str">
        <f t="shared" si="307"/>
        <v/>
      </c>
      <c r="BR1339" s="160" t="str">
        <f t="shared" si="303"/>
        <v/>
      </c>
    </row>
    <row r="1340" spans="11:70" ht="20.100000000000001" customHeight="1" x14ac:dyDescent="0.25">
      <c r="K1340" s="134">
        <v>771</v>
      </c>
      <c r="L1340" s="130">
        <f t="shared" si="308"/>
        <v>-86.876040769622364</v>
      </c>
      <c r="M1340" s="149">
        <f t="shared" si="309"/>
        <v>2.7650744143402819E-3</v>
      </c>
      <c r="N1340" s="149">
        <f t="shared" si="310"/>
        <v>0.17983344745293059</v>
      </c>
      <c r="O1340" s="130" t="str">
        <f t="shared" si="311"/>
        <v/>
      </c>
      <c r="P1340" s="130">
        <f t="shared" si="312"/>
        <v>2.7650744143402819E-3</v>
      </c>
      <c r="Q1340" s="130" t="str">
        <f t="shared" si="313"/>
        <v/>
      </c>
      <c r="R1340" s="130">
        <f t="shared" si="314"/>
        <v>3.4377604101636183E-9</v>
      </c>
      <c r="S1340" s="130" t="str">
        <f t="shared" si="315"/>
        <v/>
      </c>
      <c r="T1340" s="130" t="str">
        <f t="shared" si="316"/>
        <v/>
      </c>
      <c r="X1340" s="134"/>
      <c r="Z1340" s="149"/>
      <c r="AA1340" s="149"/>
      <c r="AE1340" s="151"/>
      <c r="AF1340" s="150"/>
      <c r="AK1340" s="134">
        <v>771</v>
      </c>
      <c r="AL1340" s="130">
        <f t="shared" si="317"/>
        <v>-0.91599999999999993</v>
      </c>
      <c r="AM1340" s="149">
        <f t="shared" si="318"/>
        <v>0.26224750824374016</v>
      </c>
      <c r="AN1340" s="149">
        <f t="shared" si="319"/>
        <v>0.17983344745293059</v>
      </c>
      <c r="AO1340" s="130" t="str">
        <f t="shared" si="324"/>
        <v/>
      </c>
      <c r="AP1340" s="130">
        <f t="shared" si="325"/>
        <v>0.26224750824374016</v>
      </c>
      <c r="AQ1340" s="130" t="str">
        <f t="shared" si="320"/>
        <v/>
      </c>
      <c r="AR1340" s="150">
        <f t="shared" si="321"/>
        <v>0</v>
      </c>
      <c r="AS1340" s="150" t="str">
        <f t="shared" si="322"/>
        <v/>
      </c>
      <c r="AT1340" s="150" t="str">
        <f t="shared" si="323"/>
        <v/>
      </c>
      <c r="AU1340" s="150"/>
      <c r="AV1340" s="150"/>
      <c r="AW1340" s="150"/>
      <c r="AX1340" s="150"/>
      <c r="AY1340" s="150"/>
      <c r="AZ1340" s="150"/>
      <c r="BA1340" s="150"/>
      <c r="BB1340" s="131"/>
      <c r="BC1340" s="132"/>
      <c r="BD1340" s="131"/>
      <c r="BE1340" s="153"/>
      <c r="BF1340" s="154"/>
      <c r="BG1340" s="155"/>
      <c r="BH1340" s="155"/>
      <c r="BI1340" s="156"/>
      <c r="BJ1340" s="156"/>
      <c r="BK1340" s="133"/>
      <c r="BM1340" s="134">
        <v>748</v>
      </c>
      <c r="BN1340" s="157">
        <f t="shared" si="304"/>
        <v>4.7808000000000712</v>
      </c>
      <c r="BO1340" s="158">
        <f t="shared" si="305"/>
        <v>0.68669284218636617</v>
      </c>
      <c r="BP1340" s="159">
        <f t="shared" si="306"/>
        <v>7.7919153698091659E-4</v>
      </c>
      <c r="BQ1340" s="160" t="str">
        <f t="shared" si="307"/>
        <v/>
      </c>
      <c r="BR1340" s="160" t="str">
        <f t="shared" si="303"/>
        <v/>
      </c>
    </row>
    <row r="1341" spans="11:70" ht="20.100000000000001" customHeight="1" x14ac:dyDescent="0.25">
      <c r="K1341" s="134">
        <v>772</v>
      </c>
      <c r="L1341" s="130">
        <f t="shared" si="308"/>
        <v>-86.496669412549807</v>
      </c>
      <c r="M1341" s="149">
        <f t="shared" si="309"/>
        <v>2.7752020283968492E-3</v>
      </c>
      <c r="N1341" s="149">
        <f t="shared" si="310"/>
        <v>0.18088435877989609</v>
      </c>
      <c r="O1341" s="130" t="str">
        <f t="shared" si="311"/>
        <v/>
      </c>
      <c r="P1341" s="130">
        <f t="shared" si="312"/>
        <v>2.7752020283968492E-3</v>
      </c>
      <c r="Q1341" s="130" t="str">
        <f t="shared" si="313"/>
        <v/>
      </c>
      <c r="R1341" s="130">
        <f t="shared" si="314"/>
        <v>3.5113173805964276E-9</v>
      </c>
      <c r="S1341" s="130" t="str">
        <f t="shared" si="315"/>
        <v/>
      </c>
      <c r="T1341" s="130" t="str">
        <f t="shared" si="316"/>
        <v/>
      </c>
      <c r="X1341" s="134"/>
      <c r="Z1341" s="149"/>
      <c r="AA1341" s="149"/>
      <c r="AE1341" s="151"/>
      <c r="AF1341" s="150"/>
      <c r="AK1341" s="134">
        <v>772</v>
      </c>
      <c r="AL1341" s="130">
        <f t="shared" si="317"/>
        <v>-0.91199999999999992</v>
      </c>
      <c r="AM1341" s="149">
        <f t="shared" si="318"/>
        <v>0.2632080399158771</v>
      </c>
      <c r="AN1341" s="149">
        <f t="shared" si="319"/>
        <v>0.18088435877989623</v>
      </c>
      <c r="AO1341" s="130" t="str">
        <f t="shared" si="324"/>
        <v/>
      </c>
      <c r="AP1341" s="130">
        <f t="shared" si="325"/>
        <v>0.2632080399158771</v>
      </c>
      <c r="AQ1341" s="130" t="str">
        <f t="shared" si="320"/>
        <v/>
      </c>
      <c r="AR1341" s="150">
        <f t="shared" si="321"/>
        <v>0</v>
      </c>
      <c r="AS1341" s="150" t="str">
        <f t="shared" si="322"/>
        <v/>
      </c>
      <c r="AT1341" s="150" t="str">
        <f t="shared" si="323"/>
        <v/>
      </c>
      <c r="AU1341" s="150"/>
      <c r="AV1341" s="150"/>
      <c r="AW1341" s="150"/>
      <c r="AX1341" s="150"/>
      <c r="AY1341" s="150"/>
      <c r="AZ1341" s="150"/>
      <c r="BA1341" s="150"/>
      <c r="BB1341" s="131"/>
      <c r="BC1341" s="132"/>
      <c r="BD1341" s="131"/>
      <c r="BE1341" s="153"/>
      <c r="BF1341" s="154"/>
      <c r="BG1341" s="155"/>
      <c r="BH1341" s="155"/>
      <c r="BI1341" s="156"/>
      <c r="BJ1341" s="156"/>
      <c r="BK1341" s="133"/>
      <c r="BM1341" s="134">
        <v>749</v>
      </c>
      <c r="BN1341" s="157">
        <f t="shared" si="304"/>
        <v>4.7872000000000714</v>
      </c>
      <c r="BO1341" s="158">
        <f t="shared" si="305"/>
        <v>0.68591365064938525</v>
      </c>
      <c r="BP1341" s="159">
        <f t="shared" si="306"/>
        <v>7.7930238247048145E-4</v>
      </c>
      <c r="BQ1341" s="160" t="str">
        <f t="shared" si="307"/>
        <v/>
      </c>
      <c r="BR1341" s="160" t="str">
        <f t="shared" si="303"/>
        <v/>
      </c>
    </row>
    <row r="1342" spans="11:70" ht="20.100000000000001" customHeight="1" x14ac:dyDescent="0.25">
      <c r="K1342" s="134">
        <v>773</v>
      </c>
      <c r="L1342" s="130">
        <f t="shared" si="308"/>
        <v>-86.117298055477193</v>
      </c>
      <c r="M1342" s="149">
        <f t="shared" si="309"/>
        <v>2.7853221712662514E-3</v>
      </c>
      <c r="N1342" s="149">
        <f t="shared" si="310"/>
        <v>0.18193911082747666</v>
      </c>
      <c r="O1342" s="130" t="str">
        <f t="shared" si="311"/>
        <v/>
      </c>
      <c r="P1342" s="130">
        <f t="shared" si="312"/>
        <v>2.7853221712662514E-3</v>
      </c>
      <c r="Q1342" s="130" t="str">
        <f t="shared" si="313"/>
        <v/>
      </c>
      <c r="R1342" s="130">
        <f t="shared" si="314"/>
        <v>3.5863908499295361E-9</v>
      </c>
      <c r="S1342" s="130" t="str">
        <f t="shared" si="315"/>
        <v/>
      </c>
      <c r="T1342" s="130" t="str">
        <f t="shared" si="316"/>
        <v/>
      </c>
      <c r="X1342" s="134"/>
      <c r="Z1342" s="149"/>
      <c r="AA1342" s="149"/>
      <c r="AE1342" s="151"/>
      <c r="AF1342" s="150"/>
      <c r="AK1342" s="134">
        <v>773</v>
      </c>
      <c r="AL1342" s="130">
        <f t="shared" si="317"/>
        <v>-0.90799999999999992</v>
      </c>
      <c r="AM1342" s="149">
        <f t="shared" si="318"/>
        <v>0.26416786299941053</v>
      </c>
      <c r="AN1342" s="149">
        <f t="shared" si="319"/>
        <v>0.18193911082747674</v>
      </c>
      <c r="AO1342" s="130" t="str">
        <f t="shared" si="324"/>
        <v/>
      </c>
      <c r="AP1342" s="130">
        <f t="shared" si="325"/>
        <v>0.26416786299941053</v>
      </c>
      <c r="AQ1342" s="130" t="str">
        <f t="shared" si="320"/>
        <v/>
      </c>
      <c r="AR1342" s="150">
        <f t="shared" si="321"/>
        <v>0</v>
      </c>
      <c r="AS1342" s="150" t="str">
        <f t="shared" si="322"/>
        <v/>
      </c>
      <c r="AT1342" s="150" t="str">
        <f t="shared" si="323"/>
        <v/>
      </c>
      <c r="AU1342" s="150"/>
      <c r="AV1342" s="150"/>
      <c r="AW1342" s="150"/>
      <c r="AX1342" s="150"/>
      <c r="AY1342" s="150"/>
      <c r="AZ1342" s="150"/>
      <c r="BA1342" s="150"/>
      <c r="BB1342" s="131"/>
      <c r="BC1342" s="132"/>
      <c r="BD1342" s="131"/>
      <c r="BE1342" s="153"/>
      <c r="BF1342" s="154"/>
      <c r="BG1342" s="155"/>
      <c r="BH1342" s="155"/>
      <c r="BI1342" s="156"/>
      <c r="BJ1342" s="156"/>
      <c r="BK1342" s="133"/>
      <c r="BM1342" s="134">
        <v>750</v>
      </c>
      <c r="BN1342" s="157">
        <f t="shared" si="304"/>
        <v>4.7936000000000716</v>
      </c>
      <c r="BO1342" s="158">
        <f t="shared" si="305"/>
        <v>0.68513434826691477</v>
      </c>
      <c r="BP1342" s="159">
        <f t="shared" si="306"/>
        <v>7.7940976577539622E-4</v>
      </c>
      <c r="BQ1342" s="160" t="str">
        <f t="shared" si="307"/>
        <v/>
      </c>
      <c r="BR1342" s="160" t="str">
        <f t="shared" si="303"/>
        <v/>
      </c>
    </row>
    <row r="1343" spans="11:70" ht="20.100000000000001" customHeight="1" x14ac:dyDescent="0.25">
      <c r="K1343" s="134">
        <v>774</v>
      </c>
      <c r="L1343" s="130">
        <f t="shared" si="308"/>
        <v>-85.737926698404635</v>
      </c>
      <c r="M1343" s="149">
        <f t="shared" si="309"/>
        <v>2.7954344912713633E-3</v>
      </c>
      <c r="N1343" s="149">
        <f t="shared" si="310"/>
        <v>0.18299770069463825</v>
      </c>
      <c r="O1343" s="130" t="str">
        <f t="shared" si="311"/>
        <v/>
      </c>
      <c r="P1343" s="130">
        <f t="shared" si="312"/>
        <v>2.7954344912713633E-3</v>
      </c>
      <c r="Q1343" s="130" t="str">
        <f t="shared" si="313"/>
        <v/>
      </c>
      <c r="R1343" s="130">
        <f t="shared" si="314"/>
        <v>3.6630108135455995E-9</v>
      </c>
      <c r="S1343" s="130" t="str">
        <f t="shared" si="315"/>
        <v/>
      </c>
      <c r="T1343" s="130" t="str">
        <f t="shared" si="316"/>
        <v/>
      </c>
      <c r="X1343" s="134"/>
      <c r="Z1343" s="149"/>
      <c r="AA1343" s="149"/>
      <c r="AE1343" s="151"/>
      <c r="AF1343" s="150"/>
      <c r="AK1343" s="134">
        <v>774</v>
      </c>
      <c r="AL1343" s="130">
        <f t="shared" si="317"/>
        <v>-0.90399999999999991</v>
      </c>
      <c r="AM1343" s="149">
        <f t="shared" si="318"/>
        <v>0.26512694414028343</v>
      </c>
      <c r="AN1343" s="149">
        <f t="shared" si="319"/>
        <v>0.18299770069463844</v>
      </c>
      <c r="AO1343" s="130" t="str">
        <f t="shared" si="324"/>
        <v/>
      </c>
      <c r="AP1343" s="130">
        <f t="shared" si="325"/>
        <v>0.26512694414028343</v>
      </c>
      <c r="AQ1343" s="130" t="str">
        <f t="shared" si="320"/>
        <v/>
      </c>
      <c r="AR1343" s="150">
        <f t="shared" si="321"/>
        <v>0</v>
      </c>
      <c r="AS1343" s="150" t="str">
        <f t="shared" si="322"/>
        <v/>
      </c>
      <c r="AT1343" s="150" t="str">
        <f t="shared" si="323"/>
        <v/>
      </c>
      <c r="AU1343" s="150"/>
      <c r="AV1343" s="150"/>
      <c r="AW1343" s="150"/>
      <c r="AX1343" s="150"/>
      <c r="AY1343" s="150"/>
      <c r="AZ1343" s="150"/>
      <c r="BA1343" s="150"/>
      <c r="BB1343" s="131"/>
      <c r="BC1343" s="132"/>
      <c r="BD1343" s="131"/>
      <c r="BE1343" s="153"/>
      <c r="BF1343" s="154"/>
      <c r="BG1343" s="155"/>
      <c r="BH1343" s="155"/>
      <c r="BI1343" s="156"/>
      <c r="BJ1343" s="156"/>
      <c r="BK1343" s="133"/>
      <c r="BM1343" s="134">
        <v>751</v>
      </c>
      <c r="BN1343" s="157">
        <f t="shared" si="304"/>
        <v>4.8000000000000718</v>
      </c>
      <c r="BO1343" s="158">
        <f t="shared" si="305"/>
        <v>0.68435493850113938</v>
      </c>
      <c r="BP1343" s="159">
        <f t="shared" si="306"/>
        <v>7.7951369473738819E-4</v>
      </c>
      <c r="BQ1343" s="160" t="str">
        <f t="shared" si="307"/>
        <v/>
      </c>
      <c r="BR1343" s="160" t="str">
        <f t="shared" si="303"/>
        <v/>
      </c>
    </row>
    <row r="1344" spans="11:70" ht="20.100000000000001" customHeight="1" x14ac:dyDescent="0.25">
      <c r="K1344" s="134">
        <v>775</v>
      </c>
      <c r="L1344" s="130">
        <f t="shared" si="308"/>
        <v>-85.358555341332021</v>
      </c>
      <c r="M1344" s="149">
        <f t="shared" si="309"/>
        <v>2.8055386358316298E-3</v>
      </c>
      <c r="N1344" s="149">
        <f t="shared" si="310"/>
        <v>0.18406012534675942</v>
      </c>
      <c r="O1344" s="130" t="str">
        <f t="shared" si="311"/>
        <v/>
      </c>
      <c r="P1344" s="130">
        <f t="shared" si="312"/>
        <v>2.8055386358316298E-3</v>
      </c>
      <c r="Q1344" s="130" t="str">
        <f t="shared" si="313"/>
        <v/>
      </c>
      <c r="R1344" s="130">
        <f t="shared" si="314"/>
        <v>3.7412078328723175E-9</v>
      </c>
      <c r="S1344" s="130" t="str">
        <f t="shared" si="315"/>
        <v/>
      </c>
      <c r="T1344" s="130" t="str">
        <f t="shared" si="316"/>
        <v/>
      </c>
      <c r="X1344" s="134"/>
      <c r="Z1344" s="149"/>
      <c r="AA1344" s="149"/>
      <c r="AE1344" s="151"/>
      <c r="AF1344" s="150"/>
      <c r="AK1344" s="134">
        <v>775</v>
      </c>
      <c r="AL1344" s="130">
        <f t="shared" si="317"/>
        <v>-0.89999999999999991</v>
      </c>
      <c r="AM1344" s="149">
        <f t="shared" si="318"/>
        <v>0.26608524989875487</v>
      </c>
      <c r="AN1344" s="149">
        <f t="shared" si="319"/>
        <v>0.1840601253467595</v>
      </c>
      <c r="AO1344" s="130" t="str">
        <f t="shared" si="324"/>
        <v/>
      </c>
      <c r="AP1344" s="130">
        <f t="shared" si="325"/>
        <v>0.26608524989875487</v>
      </c>
      <c r="AQ1344" s="130" t="str">
        <f t="shared" si="320"/>
        <v/>
      </c>
      <c r="AR1344" s="150">
        <f t="shared" si="321"/>
        <v>0</v>
      </c>
      <c r="AS1344" s="150" t="str">
        <f t="shared" si="322"/>
        <v/>
      </c>
      <c r="AT1344" s="150" t="str">
        <f t="shared" si="323"/>
        <v/>
      </c>
      <c r="AU1344" s="150"/>
      <c r="AV1344" s="150"/>
      <c r="AW1344" s="150"/>
      <c r="AX1344" s="150"/>
      <c r="AY1344" s="150"/>
      <c r="AZ1344" s="150"/>
      <c r="BA1344" s="150"/>
      <c r="BB1344" s="131"/>
      <c r="BC1344" s="132"/>
      <c r="BD1344" s="131"/>
      <c r="BE1344" s="153"/>
      <c r="BF1344" s="154"/>
      <c r="BG1344" s="155"/>
      <c r="BH1344" s="155"/>
      <c r="BI1344" s="156"/>
      <c r="BJ1344" s="156"/>
      <c r="BK1344" s="133"/>
      <c r="BM1344" s="134">
        <v>752</v>
      </c>
      <c r="BN1344" s="157">
        <f t="shared" si="304"/>
        <v>4.8064000000000719</v>
      </c>
      <c r="BO1344" s="158">
        <f t="shared" si="305"/>
        <v>0.68357542480640199</v>
      </c>
      <c r="BP1344" s="159">
        <f t="shared" si="306"/>
        <v>7.7961417721028603E-4</v>
      </c>
      <c r="BQ1344" s="160" t="str">
        <f t="shared" si="307"/>
        <v/>
      </c>
      <c r="BR1344" s="160" t="str">
        <f t="shared" si="303"/>
        <v/>
      </c>
    </row>
    <row r="1345" spans="11:70" ht="20.100000000000001" customHeight="1" x14ac:dyDescent="0.25">
      <c r="K1345" s="134">
        <v>776</v>
      </c>
      <c r="L1345" s="130">
        <f t="shared" si="308"/>
        <v>-84.979183984259464</v>
      </c>
      <c r="M1345" s="149">
        <f t="shared" si="309"/>
        <v>2.8156342514823879E-3</v>
      </c>
      <c r="N1345" s="149">
        <f t="shared" si="310"/>
        <v>0.1851263816152906</v>
      </c>
      <c r="O1345" s="130" t="str">
        <f t="shared" si="311"/>
        <v/>
      </c>
      <c r="P1345" s="130">
        <f t="shared" si="312"/>
        <v>2.8156342514823879E-3</v>
      </c>
      <c r="Q1345" s="130" t="str">
        <f t="shared" si="313"/>
        <v/>
      </c>
      <c r="R1345" s="130">
        <f t="shared" si="314"/>
        <v>3.8210130454985261E-9</v>
      </c>
      <c r="S1345" s="130" t="str">
        <f t="shared" si="315"/>
        <v/>
      </c>
      <c r="T1345" s="130" t="str">
        <f t="shared" si="316"/>
        <v/>
      </c>
      <c r="X1345" s="134"/>
      <c r="Z1345" s="149"/>
      <c r="AA1345" s="149"/>
      <c r="AE1345" s="151"/>
      <c r="AF1345" s="150"/>
      <c r="AK1345" s="134">
        <v>776</v>
      </c>
      <c r="AL1345" s="130">
        <f t="shared" si="317"/>
        <v>-0.89599999999999991</v>
      </c>
      <c r="AM1345" s="149">
        <f t="shared" si="318"/>
        <v>0.26704274675123274</v>
      </c>
      <c r="AN1345" s="149">
        <f t="shared" si="319"/>
        <v>0.18512638161529077</v>
      </c>
      <c r="AO1345" s="130" t="str">
        <f t="shared" si="324"/>
        <v/>
      </c>
      <c r="AP1345" s="130">
        <f t="shared" si="325"/>
        <v>0.26704274675123274</v>
      </c>
      <c r="AQ1345" s="130" t="str">
        <f t="shared" si="320"/>
        <v/>
      </c>
      <c r="AR1345" s="150">
        <f t="shared" si="321"/>
        <v>0</v>
      </c>
      <c r="AS1345" s="150" t="str">
        <f t="shared" si="322"/>
        <v/>
      </c>
      <c r="AT1345" s="150" t="str">
        <f t="shared" si="323"/>
        <v/>
      </c>
      <c r="AU1345" s="150"/>
      <c r="AV1345" s="150"/>
      <c r="AW1345" s="150"/>
      <c r="AX1345" s="150"/>
      <c r="AY1345" s="150"/>
      <c r="AZ1345" s="150"/>
      <c r="BA1345" s="150"/>
      <c r="BB1345" s="131"/>
      <c r="BC1345" s="132"/>
      <c r="BD1345" s="131"/>
      <c r="BE1345" s="153"/>
      <c r="BF1345" s="154"/>
      <c r="BG1345" s="155"/>
      <c r="BH1345" s="155"/>
      <c r="BI1345" s="156"/>
      <c r="BJ1345" s="156"/>
      <c r="BK1345" s="133"/>
      <c r="BM1345" s="134">
        <v>753</v>
      </c>
      <c r="BN1345" s="157">
        <f t="shared" si="304"/>
        <v>4.8128000000000721</v>
      </c>
      <c r="BO1345" s="158">
        <f t="shared" si="305"/>
        <v>0.6827958106291917</v>
      </c>
      <c r="BP1345" s="159">
        <f t="shared" si="306"/>
        <v>7.7971122106135216E-4</v>
      </c>
      <c r="BQ1345" s="160" t="str">
        <f t="shared" si="307"/>
        <v/>
      </c>
      <c r="BR1345" s="160" t="str">
        <f t="shared" si="303"/>
        <v/>
      </c>
    </row>
    <row r="1346" spans="11:70" ht="20.100000000000001" customHeight="1" x14ac:dyDescent="0.25">
      <c r="K1346" s="134">
        <v>777</v>
      </c>
      <c r="L1346" s="130">
        <f t="shared" si="308"/>
        <v>-84.59981262718685</v>
      </c>
      <c r="M1346" s="149">
        <f t="shared" si="309"/>
        <v>2.8257209838943383E-3</v>
      </c>
      <c r="N1346" s="149">
        <f t="shared" si="310"/>
        <v>0.18619646619742408</v>
      </c>
      <c r="O1346" s="130" t="str">
        <f t="shared" si="311"/>
        <v/>
      </c>
      <c r="P1346" s="130">
        <f t="shared" si="312"/>
        <v>2.8257209838943383E-3</v>
      </c>
      <c r="Q1346" s="130" t="str">
        <f t="shared" si="313"/>
        <v/>
      </c>
      <c r="R1346" s="130">
        <f t="shared" si="314"/>
        <v>3.9024581754600357E-9</v>
      </c>
      <c r="S1346" s="130" t="str">
        <f t="shared" si="315"/>
        <v/>
      </c>
      <c r="T1346" s="130" t="str">
        <f t="shared" si="316"/>
        <v/>
      </c>
      <c r="X1346" s="134"/>
      <c r="Z1346" s="149"/>
      <c r="AA1346" s="149"/>
      <c r="AE1346" s="151"/>
      <c r="AF1346" s="150"/>
      <c r="AK1346" s="134">
        <v>777</v>
      </c>
      <c r="AL1346" s="130">
        <f t="shared" si="317"/>
        <v>-0.8919999999999999</v>
      </c>
      <c r="AM1346" s="149">
        <f t="shared" si="318"/>
        <v>0.26799940109212012</v>
      </c>
      <c r="AN1346" s="149">
        <f t="shared" si="319"/>
        <v>0.18619646619742411</v>
      </c>
      <c r="AO1346" s="130" t="str">
        <f t="shared" si="324"/>
        <v/>
      </c>
      <c r="AP1346" s="130">
        <f t="shared" si="325"/>
        <v>0.26799940109212012</v>
      </c>
      <c r="AQ1346" s="130" t="str">
        <f t="shared" si="320"/>
        <v/>
      </c>
      <c r="AR1346" s="150">
        <f t="shared" si="321"/>
        <v>0</v>
      </c>
      <c r="AS1346" s="150" t="str">
        <f t="shared" si="322"/>
        <v/>
      </c>
      <c r="AT1346" s="150" t="str">
        <f t="shared" si="323"/>
        <v/>
      </c>
      <c r="AU1346" s="150"/>
      <c r="AV1346" s="150"/>
      <c r="AW1346" s="150"/>
      <c r="AX1346" s="150"/>
      <c r="AY1346" s="150"/>
      <c r="AZ1346" s="150"/>
      <c r="BA1346" s="150"/>
      <c r="BB1346" s="131"/>
      <c r="BC1346" s="132"/>
      <c r="BD1346" s="131"/>
      <c r="BE1346" s="153"/>
      <c r="BF1346" s="154"/>
      <c r="BG1346" s="155"/>
      <c r="BH1346" s="155"/>
      <c r="BI1346" s="156"/>
      <c r="BJ1346" s="156"/>
      <c r="BK1346" s="133"/>
      <c r="BM1346" s="134">
        <v>754</v>
      </c>
      <c r="BN1346" s="157">
        <f t="shared" si="304"/>
        <v>4.8192000000000723</v>
      </c>
      <c r="BO1346" s="158">
        <f t="shared" si="305"/>
        <v>0.68201609940813035</v>
      </c>
      <c r="BP1346" s="159">
        <f t="shared" si="306"/>
        <v>7.798048341725039E-4</v>
      </c>
      <c r="BQ1346" s="160" t="str">
        <f t="shared" si="307"/>
        <v/>
      </c>
      <c r="BR1346" s="160" t="str">
        <f t="shared" si="303"/>
        <v/>
      </c>
    </row>
    <row r="1347" spans="11:70" ht="20.100000000000001" customHeight="1" x14ac:dyDescent="0.25">
      <c r="K1347" s="134">
        <v>778</v>
      </c>
      <c r="L1347" s="130">
        <f t="shared" si="308"/>
        <v>-84.220441270114293</v>
      </c>
      <c r="M1347" s="149">
        <f t="shared" si="309"/>
        <v>2.8357984778931444E-3</v>
      </c>
      <c r="N1347" s="149">
        <f t="shared" si="310"/>
        <v>0.18727037565576798</v>
      </c>
      <c r="O1347" s="130" t="str">
        <f t="shared" si="311"/>
        <v/>
      </c>
      <c r="P1347" s="130">
        <f t="shared" si="312"/>
        <v>2.8357984778931444E-3</v>
      </c>
      <c r="Q1347" s="130" t="str">
        <f t="shared" si="313"/>
        <v/>
      </c>
      <c r="R1347" s="130">
        <f t="shared" si="314"/>
        <v>3.9855755436972647E-9</v>
      </c>
      <c r="S1347" s="130" t="str">
        <f t="shared" si="315"/>
        <v/>
      </c>
      <c r="T1347" s="130" t="str">
        <f t="shared" si="316"/>
        <v/>
      </c>
      <c r="X1347" s="134"/>
      <c r="Z1347" s="149"/>
      <c r="AA1347" s="149"/>
      <c r="AE1347" s="151"/>
      <c r="AF1347" s="150"/>
      <c r="AK1347" s="134">
        <v>778</v>
      </c>
      <c r="AL1347" s="130">
        <f t="shared" si="317"/>
        <v>-0.8879999999999999</v>
      </c>
      <c r="AM1347" s="149">
        <f t="shared" si="318"/>
        <v>0.26895517923567464</v>
      </c>
      <c r="AN1347" s="149">
        <f t="shared" si="319"/>
        <v>0.18727037565576812</v>
      </c>
      <c r="AO1347" s="130" t="str">
        <f t="shared" si="324"/>
        <v/>
      </c>
      <c r="AP1347" s="130">
        <f t="shared" si="325"/>
        <v>0.26895517923567464</v>
      </c>
      <c r="AQ1347" s="130" t="str">
        <f t="shared" si="320"/>
        <v/>
      </c>
      <c r="AR1347" s="150">
        <f t="shared" si="321"/>
        <v>0</v>
      </c>
      <c r="AS1347" s="150" t="str">
        <f t="shared" si="322"/>
        <v/>
      </c>
      <c r="AT1347" s="150" t="str">
        <f t="shared" si="323"/>
        <v/>
      </c>
      <c r="AU1347" s="150"/>
      <c r="AV1347" s="150"/>
      <c r="AW1347" s="150"/>
      <c r="AX1347" s="150"/>
      <c r="AY1347" s="150"/>
      <c r="AZ1347" s="150"/>
      <c r="BA1347" s="150"/>
      <c r="BB1347" s="131"/>
      <c r="BC1347" s="132"/>
      <c r="BD1347" s="131"/>
      <c r="BE1347" s="153"/>
      <c r="BF1347" s="154"/>
      <c r="BG1347" s="155"/>
      <c r="BH1347" s="155"/>
      <c r="BI1347" s="156"/>
      <c r="BJ1347" s="156"/>
      <c r="BK1347" s="133"/>
      <c r="BM1347" s="134">
        <v>755</v>
      </c>
      <c r="BN1347" s="157">
        <f t="shared" si="304"/>
        <v>4.8256000000000725</v>
      </c>
      <c r="BO1347" s="158">
        <f t="shared" si="305"/>
        <v>0.68123629457395785</v>
      </c>
      <c r="BP1347" s="159">
        <f t="shared" si="306"/>
        <v>7.7989502443820413E-4</v>
      </c>
      <c r="BQ1347" s="160" t="str">
        <f t="shared" si="307"/>
        <v/>
      </c>
      <c r="BR1347" s="160" t="str">
        <f t="shared" si="303"/>
        <v/>
      </c>
    </row>
    <row r="1348" spans="11:70" ht="20.100000000000001" customHeight="1" x14ac:dyDescent="0.25">
      <c r="K1348" s="134">
        <v>779</v>
      </c>
      <c r="L1348" s="130">
        <f t="shared" si="308"/>
        <v>-83.841069913041679</v>
      </c>
      <c r="M1348" s="149">
        <f t="shared" si="309"/>
        <v>2.8458663774791858E-3</v>
      </c>
      <c r="N1348" s="149">
        <f t="shared" si="310"/>
        <v>0.18834810641803104</v>
      </c>
      <c r="O1348" s="130" t="str">
        <f t="shared" si="311"/>
        <v/>
      </c>
      <c r="P1348" s="130">
        <f t="shared" si="312"/>
        <v>2.8458663774791858E-3</v>
      </c>
      <c r="Q1348" s="130" t="str">
        <f t="shared" si="313"/>
        <v/>
      </c>
      <c r="R1348" s="130">
        <f t="shared" si="314"/>
        <v>4.0703980786879047E-9</v>
      </c>
      <c r="S1348" s="130" t="str">
        <f t="shared" si="315"/>
        <v/>
      </c>
      <c r="T1348" s="130" t="str">
        <f t="shared" si="316"/>
        <v/>
      </c>
      <c r="X1348" s="134"/>
      <c r="Z1348" s="149"/>
      <c r="AA1348" s="149"/>
      <c r="AE1348" s="151"/>
      <c r="AF1348" s="150"/>
      <c r="AK1348" s="134">
        <v>779</v>
      </c>
      <c r="AL1348" s="130">
        <f t="shared" si="317"/>
        <v>-0.8839999999999999</v>
      </c>
      <c r="AM1348" s="149">
        <f t="shared" si="318"/>
        <v>0.26991004741788133</v>
      </c>
      <c r="AN1348" s="149">
        <f t="shared" si="319"/>
        <v>0.18834810641803115</v>
      </c>
      <c r="AO1348" s="130" t="str">
        <f t="shared" si="324"/>
        <v/>
      </c>
      <c r="AP1348" s="130">
        <f t="shared" si="325"/>
        <v>0.26991004741788133</v>
      </c>
      <c r="AQ1348" s="130" t="str">
        <f t="shared" si="320"/>
        <v/>
      </c>
      <c r="AR1348" s="150">
        <f t="shared" si="321"/>
        <v>0</v>
      </c>
      <c r="AS1348" s="150" t="str">
        <f t="shared" si="322"/>
        <v/>
      </c>
      <c r="AT1348" s="150" t="str">
        <f t="shared" si="323"/>
        <v/>
      </c>
      <c r="AU1348" s="150"/>
      <c r="AV1348" s="150"/>
      <c r="AW1348" s="150"/>
      <c r="AX1348" s="150"/>
      <c r="AY1348" s="150"/>
      <c r="AZ1348" s="150"/>
      <c r="BA1348" s="150"/>
      <c r="BB1348" s="131"/>
      <c r="BC1348" s="132"/>
      <c r="BD1348" s="131"/>
      <c r="BE1348" s="153"/>
      <c r="BF1348" s="154"/>
      <c r="BG1348" s="155"/>
      <c r="BH1348" s="155"/>
      <c r="BI1348" s="156"/>
      <c r="BJ1348" s="156"/>
      <c r="BK1348" s="133"/>
      <c r="BM1348" s="134">
        <v>756</v>
      </c>
      <c r="BN1348" s="157">
        <f t="shared" si="304"/>
        <v>4.8320000000000727</v>
      </c>
      <c r="BO1348" s="158">
        <f t="shared" si="305"/>
        <v>0.68045639954951964</v>
      </c>
      <c r="BP1348" s="159">
        <f t="shared" si="306"/>
        <v>7.7998179976623838E-4</v>
      </c>
      <c r="BQ1348" s="160" t="str">
        <f t="shared" si="307"/>
        <v/>
      </c>
      <c r="BR1348" s="160" t="str">
        <f t="shared" si="303"/>
        <v/>
      </c>
    </row>
    <row r="1349" spans="11:70" ht="20.100000000000001" customHeight="1" x14ac:dyDescent="0.25">
      <c r="K1349" s="134">
        <v>780</v>
      </c>
      <c r="L1349" s="130">
        <f t="shared" si="308"/>
        <v>-83.461698555969122</v>
      </c>
      <c r="M1349" s="149">
        <f t="shared" si="309"/>
        <v>2.8559243258474295E-3</v>
      </c>
      <c r="N1349" s="149">
        <f t="shared" si="310"/>
        <v>0.18942965477671203</v>
      </c>
      <c r="O1349" s="130" t="str">
        <f t="shared" si="311"/>
        <v/>
      </c>
      <c r="P1349" s="130">
        <f t="shared" si="312"/>
        <v>2.8559243258474295E-3</v>
      </c>
      <c r="Q1349" s="130" t="str">
        <f t="shared" si="313"/>
        <v/>
      </c>
      <c r="R1349" s="130">
        <f t="shared" si="314"/>
        <v>4.1569593272566971E-9</v>
      </c>
      <c r="S1349" s="130" t="str">
        <f t="shared" si="315"/>
        <v/>
      </c>
      <c r="T1349" s="130" t="str">
        <f t="shared" si="316"/>
        <v/>
      </c>
      <c r="X1349" s="134"/>
      <c r="Z1349" s="149"/>
      <c r="AA1349" s="149"/>
      <c r="AE1349" s="151"/>
      <c r="AF1349" s="150"/>
      <c r="AK1349" s="134">
        <v>780</v>
      </c>
      <c r="AL1349" s="130">
        <f t="shared" si="317"/>
        <v>-0.87999999999999989</v>
      </c>
      <c r="AM1349" s="149">
        <f t="shared" si="318"/>
        <v>0.27086397179833804</v>
      </c>
      <c r="AN1349" s="149">
        <f t="shared" si="319"/>
        <v>0.18942965477671211</v>
      </c>
      <c r="AO1349" s="130" t="str">
        <f t="shared" si="324"/>
        <v/>
      </c>
      <c r="AP1349" s="130">
        <f t="shared" si="325"/>
        <v>0.27086397179833804</v>
      </c>
      <c r="AQ1349" s="130" t="str">
        <f t="shared" si="320"/>
        <v/>
      </c>
      <c r="AR1349" s="150">
        <f t="shared" si="321"/>
        <v>0</v>
      </c>
      <c r="AS1349" s="150" t="str">
        <f t="shared" si="322"/>
        <v/>
      </c>
      <c r="AT1349" s="150" t="str">
        <f t="shared" si="323"/>
        <v/>
      </c>
      <c r="AU1349" s="150"/>
      <c r="AV1349" s="150"/>
      <c r="AW1349" s="150"/>
      <c r="AX1349" s="150"/>
      <c r="AY1349" s="150"/>
      <c r="AZ1349" s="150"/>
      <c r="BA1349" s="150"/>
      <c r="BB1349" s="131"/>
      <c r="BC1349" s="132"/>
      <c r="BD1349" s="131"/>
      <c r="BE1349" s="153"/>
      <c r="BF1349" s="154"/>
      <c r="BG1349" s="155"/>
      <c r="BH1349" s="155"/>
      <c r="BI1349" s="156"/>
      <c r="BJ1349" s="156"/>
      <c r="BK1349" s="133"/>
      <c r="BM1349" s="134">
        <v>757</v>
      </c>
      <c r="BN1349" s="157">
        <f t="shared" si="304"/>
        <v>4.8384000000000729</v>
      </c>
      <c r="BO1349" s="158">
        <f t="shared" si="305"/>
        <v>0.6796764177497534</v>
      </c>
      <c r="BP1349" s="159">
        <f t="shared" si="306"/>
        <v>7.8006516807760384E-4</v>
      </c>
      <c r="BQ1349" s="160" t="str">
        <f t="shared" si="307"/>
        <v/>
      </c>
      <c r="BR1349" s="160" t="str">
        <f t="shared" si="303"/>
        <v/>
      </c>
    </row>
    <row r="1350" spans="11:70" ht="20.100000000000001" customHeight="1" x14ac:dyDescent="0.25">
      <c r="K1350" s="134">
        <v>781</v>
      </c>
      <c r="L1350" s="130">
        <f t="shared" si="308"/>
        <v>-83.082327198896508</v>
      </c>
      <c r="M1350" s="149">
        <f t="shared" si="309"/>
        <v>2.8659719654074564E-3</v>
      </c>
      <c r="N1350" s="149">
        <f t="shared" si="310"/>
        <v>0.19051501688879877</v>
      </c>
      <c r="O1350" s="130" t="str">
        <f t="shared" si="311"/>
        <v/>
      </c>
      <c r="P1350" s="130">
        <f t="shared" si="312"/>
        <v>2.8659719654074564E-3</v>
      </c>
      <c r="Q1350" s="130" t="str">
        <f t="shared" si="313"/>
        <v/>
      </c>
      <c r="R1350" s="130">
        <f t="shared" si="314"/>
        <v>4.2452934655656724E-9</v>
      </c>
      <c r="S1350" s="130" t="str">
        <f t="shared" si="315"/>
        <v/>
      </c>
      <c r="T1350" s="130" t="str">
        <f t="shared" si="316"/>
        <v/>
      </c>
      <c r="X1350" s="134"/>
      <c r="Z1350" s="149"/>
      <c r="AA1350" s="149"/>
      <c r="AE1350" s="151"/>
      <c r="AF1350" s="150"/>
      <c r="AK1350" s="134">
        <v>781</v>
      </c>
      <c r="AL1350" s="130">
        <f t="shared" si="317"/>
        <v>-0.87599999999999989</v>
      </c>
      <c r="AM1350" s="149">
        <f t="shared" si="318"/>
        <v>0.27181691846215389</v>
      </c>
      <c r="AN1350" s="149">
        <f t="shared" si="319"/>
        <v>0.19051501688879888</v>
      </c>
      <c r="AO1350" s="130" t="str">
        <f t="shared" si="324"/>
        <v/>
      </c>
      <c r="AP1350" s="130">
        <f t="shared" si="325"/>
        <v>0.27181691846215389</v>
      </c>
      <c r="AQ1350" s="130" t="str">
        <f t="shared" si="320"/>
        <v/>
      </c>
      <c r="AR1350" s="150">
        <f t="shared" si="321"/>
        <v>0</v>
      </c>
      <c r="AS1350" s="150" t="str">
        <f t="shared" si="322"/>
        <v/>
      </c>
      <c r="AT1350" s="150" t="str">
        <f t="shared" si="323"/>
        <v/>
      </c>
      <c r="AU1350" s="150"/>
      <c r="AV1350" s="150"/>
      <c r="AW1350" s="150"/>
      <c r="AX1350" s="150"/>
      <c r="AY1350" s="150"/>
      <c r="AZ1350" s="150"/>
      <c r="BA1350" s="150"/>
      <c r="BB1350" s="131"/>
      <c r="BC1350" s="132"/>
      <c r="BD1350" s="131"/>
      <c r="BE1350" s="153"/>
      <c r="BF1350" s="154"/>
      <c r="BG1350" s="155"/>
      <c r="BH1350" s="155"/>
      <c r="BI1350" s="156"/>
      <c r="BJ1350" s="156"/>
      <c r="BK1350" s="133"/>
      <c r="BM1350" s="134">
        <v>758</v>
      </c>
      <c r="BN1350" s="157">
        <f t="shared" si="304"/>
        <v>4.844800000000073</v>
      </c>
      <c r="BO1350" s="158">
        <f t="shared" si="305"/>
        <v>0.6788963525816758</v>
      </c>
      <c r="BP1350" s="159">
        <f t="shared" si="306"/>
        <v>7.8014513730451096E-4</v>
      </c>
      <c r="BQ1350" s="160" t="str">
        <f t="shared" si="307"/>
        <v/>
      </c>
      <c r="BR1350" s="160" t="str">
        <f t="shared" si="303"/>
        <v/>
      </c>
    </row>
    <row r="1351" spans="11:70" ht="20.100000000000001" customHeight="1" x14ac:dyDescent="0.25">
      <c r="K1351" s="134">
        <v>782</v>
      </c>
      <c r="L1351" s="130">
        <f t="shared" si="308"/>
        <v>-82.702955841823893</v>
      </c>
      <c r="M1351" s="149">
        <f t="shared" si="309"/>
        <v>2.8760089378036023E-3</v>
      </c>
      <c r="N1351" s="149">
        <f t="shared" si="310"/>
        <v>0.19160418877547375</v>
      </c>
      <c r="O1351" s="130" t="str">
        <f t="shared" si="311"/>
        <v/>
      </c>
      <c r="P1351" s="130">
        <f t="shared" si="312"/>
        <v>2.8760089378036023E-3</v>
      </c>
      <c r="Q1351" s="130" t="str">
        <f t="shared" si="313"/>
        <v/>
      </c>
      <c r="R1351" s="130">
        <f t="shared" si="314"/>
        <v>4.3354353102870111E-9</v>
      </c>
      <c r="S1351" s="130" t="str">
        <f t="shared" si="315"/>
        <v/>
      </c>
      <c r="T1351" s="130" t="str">
        <f t="shared" si="316"/>
        <v/>
      </c>
      <c r="X1351" s="134"/>
      <c r="Z1351" s="149"/>
      <c r="AA1351" s="149"/>
      <c r="AE1351" s="151"/>
      <c r="AF1351" s="150"/>
      <c r="AK1351" s="134">
        <v>782</v>
      </c>
      <c r="AL1351" s="130">
        <f t="shared" si="317"/>
        <v>-0.87199999999999989</v>
      </c>
      <c r="AM1351" s="149">
        <f t="shared" si="318"/>
        <v>0.2727688534218603</v>
      </c>
      <c r="AN1351" s="149">
        <f t="shared" si="319"/>
        <v>0.19160418877547375</v>
      </c>
      <c r="AO1351" s="130" t="str">
        <f t="shared" si="324"/>
        <v/>
      </c>
      <c r="AP1351" s="130">
        <f t="shared" si="325"/>
        <v>0.2727688534218603</v>
      </c>
      <c r="AQ1351" s="130" t="str">
        <f t="shared" si="320"/>
        <v/>
      </c>
      <c r="AR1351" s="150">
        <f t="shared" si="321"/>
        <v>0</v>
      </c>
      <c r="AS1351" s="150" t="str">
        <f t="shared" si="322"/>
        <v/>
      </c>
      <c r="AT1351" s="150" t="str">
        <f t="shared" si="323"/>
        <v/>
      </c>
      <c r="AU1351" s="150"/>
      <c r="AV1351" s="150"/>
      <c r="AW1351" s="150"/>
      <c r="AX1351" s="150"/>
      <c r="AY1351" s="150"/>
      <c r="AZ1351" s="150"/>
      <c r="BA1351" s="150"/>
      <c r="BB1351" s="131"/>
      <c r="BC1351" s="132"/>
      <c r="BD1351" s="131"/>
      <c r="BE1351" s="153"/>
      <c r="BF1351" s="154"/>
      <c r="BG1351" s="155"/>
      <c r="BH1351" s="155"/>
      <c r="BI1351" s="156"/>
      <c r="BJ1351" s="156"/>
      <c r="BK1351" s="133"/>
      <c r="BM1351" s="134">
        <v>759</v>
      </c>
      <c r="BN1351" s="157">
        <f t="shared" si="304"/>
        <v>4.8512000000000732</v>
      </c>
      <c r="BO1351" s="158">
        <f t="shared" si="305"/>
        <v>0.67811620744437129</v>
      </c>
      <c r="BP1351" s="159">
        <f t="shared" si="306"/>
        <v>7.802217153937141E-4</v>
      </c>
      <c r="BQ1351" s="160" t="str">
        <f t="shared" si="307"/>
        <v/>
      </c>
      <c r="BR1351" s="160" t="str">
        <f t="shared" si="303"/>
        <v/>
      </c>
    </row>
    <row r="1352" spans="11:70" ht="20.100000000000001" customHeight="1" x14ac:dyDescent="0.25">
      <c r="K1352" s="134">
        <v>783</v>
      </c>
      <c r="L1352" s="130">
        <f t="shared" si="308"/>
        <v>-82.323584484751336</v>
      </c>
      <c r="M1352" s="149">
        <f t="shared" si="309"/>
        <v>2.8860348839352444E-3</v>
      </c>
      <c r="N1352" s="149">
        <f t="shared" si="310"/>
        <v>0.19269716632182707</v>
      </c>
      <c r="O1352" s="130" t="str">
        <f t="shared" si="311"/>
        <v/>
      </c>
      <c r="P1352" s="130">
        <f t="shared" si="312"/>
        <v>2.8860348839352444E-3</v>
      </c>
      <c r="Q1352" s="130" t="str">
        <f t="shared" si="313"/>
        <v/>
      </c>
      <c r="R1352" s="130">
        <f t="shared" si="314"/>
        <v>4.4274203299619431E-9</v>
      </c>
      <c r="S1352" s="130" t="str">
        <f t="shared" si="315"/>
        <v/>
      </c>
      <c r="T1352" s="130" t="str">
        <f t="shared" si="316"/>
        <v/>
      </c>
      <c r="X1352" s="134"/>
      <c r="Z1352" s="149"/>
      <c r="AA1352" s="149"/>
      <c r="AE1352" s="151"/>
      <c r="AF1352" s="150"/>
      <c r="AK1352" s="134">
        <v>783</v>
      </c>
      <c r="AL1352" s="130">
        <f t="shared" si="317"/>
        <v>-0.86799999999999988</v>
      </c>
      <c r="AM1352" s="149">
        <f t="shared" si="318"/>
        <v>0.27371974261933485</v>
      </c>
      <c r="AN1352" s="149">
        <f t="shared" si="319"/>
        <v>0.19269716632182718</v>
      </c>
      <c r="AO1352" s="130" t="str">
        <f t="shared" si="324"/>
        <v/>
      </c>
      <c r="AP1352" s="130">
        <f t="shared" si="325"/>
        <v>0.27371974261933485</v>
      </c>
      <c r="AQ1352" s="130" t="str">
        <f t="shared" si="320"/>
        <v/>
      </c>
      <c r="AR1352" s="150">
        <f t="shared" si="321"/>
        <v>0</v>
      </c>
      <c r="AS1352" s="150" t="str">
        <f t="shared" si="322"/>
        <v/>
      </c>
      <c r="AT1352" s="150" t="str">
        <f t="shared" si="323"/>
        <v/>
      </c>
      <c r="AU1352" s="150"/>
      <c r="AV1352" s="150"/>
      <c r="AW1352" s="150"/>
      <c r="AX1352" s="150"/>
      <c r="AY1352" s="150"/>
      <c r="AZ1352" s="150"/>
      <c r="BA1352" s="150"/>
      <c r="BB1352" s="131"/>
      <c r="BC1352" s="132"/>
      <c r="BD1352" s="131"/>
      <c r="BE1352" s="153"/>
      <c r="BF1352" s="154"/>
      <c r="BG1352" s="155"/>
      <c r="BH1352" s="155"/>
      <c r="BI1352" s="156"/>
      <c r="BJ1352" s="156"/>
      <c r="BK1352" s="133"/>
      <c r="BM1352" s="134">
        <v>760</v>
      </c>
      <c r="BN1352" s="157">
        <f t="shared" si="304"/>
        <v>4.8576000000000734</v>
      </c>
      <c r="BO1352" s="158">
        <f t="shared" si="305"/>
        <v>0.67733598572897757</v>
      </c>
      <c r="BP1352" s="159">
        <f t="shared" si="306"/>
        <v>7.8029491030284781E-4</v>
      </c>
      <c r="BQ1352" s="160" t="str">
        <f t="shared" si="307"/>
        <v/>
      </c>
      <c r="BR1352" s="160" t="str">
        <f t="shared" si="303"/>
        <v/>
      </c>
    </row>
    <row r="1353" spans="11:70" ht="20.100000000000001" customHeight="1" x14ac:dyDescent="0.25">
      <c r="K1353" s="134">
        <v>784</v>
      </c>
      <c r="L1353" s="130">
        <f t="shared" si="308"/>
        <v>-81.944213127678722</v>
      </c>
      <c r="M1353" s="149">
        <f t="shared" si="309"/>
        <v>2.8960494439772191E-3</v>
      </c>
      <c r="N1353" s="149">
        <f t="shared" si="310"/>
        <v>0.19379394527657923</v>
      </c>
      <c r="O1353" s="130" t="str">
        <f t="shared" si="311"/>
        <v/>
      </c>
      <c r="P1353" s="130">
        <f t="shared" si="312"/>
        <v>2.8960494439772191E-3</v>
      </c>
      <c r="Q1353" s="130" t="str">
        <f t="shared" si="313"/>
        <v/>
      </c>
      <c r="R1353" s="130">
        <f t="shared" si="314"/>
        <v>4.5212846565479867E-9</v>
      </c>
      <c r="S1353" s="130" t="str">
        <f t="shared" si="315"/>
        <v/>
      </c>
      <c r="T1353" s="130" t="str">
        <f t="shared" si="316"/>
        <v/>
      </c>
      <c r="X1353" s="134"/>
      <c r="Z1353" s="149"/>
      <c r="AA1353" s="149"/>
      <c r="AE1353" s="151"/>
      <c r="AF1353" s="150"/>
      <c r="AK1353" s="134">
        <v>784</v>
      </c>
      <c r="AL1353" s="130">
        <f t="shared" si="317"/>
        <v>-0.86399999999999988</v>
      </c>
      <c r="AM1353" s="149">
        <f t="shared" si="318"/>
        <v>0.27466955192773695</v>
      </c>
      <c r="AN1353" s="149">
        <f t="shared" si="319"/>
        <v>0.19379394527657925</v>
      </c>
      <c r="AO1353" s="130" t="str">
        <f t="shared" si="324"/>
        <v/>
      </c>
      <c r="AP1353" s="130">
        <f t="shared" si="325"/>
        <v>0.27466955192773695</v>
      </c>
      <c r="AQ1353" s="130" t="str">
        <f t="shared" si="320"/>
        <v/>
      </c>
      <c r="AR1353" s="150">
        <f t="shared" si="321"/>
        <v>0</v>
      </c>
      <c r="AS1353" s="150" t="str">
        <f t="shared" si="322"/>
        <v/>
      </c>
      <c r="AT1353" s="150" t="str">
        <f t="shared" si="323"/>
        <v/>
      </c>
      <c r="AU1353" s="150"/>
      <c r="AV1353" s="150"/>
      <c r="AW1353" s="150"/>
      <c r="AX1353" s="150"/>
      <c r="AY1353" s="150"/>
      <c r="AZ1353" s="150"/>
      <c r="BA1353" s="150"/>
      <c r="BB1353" s="131"/>
      <c r="BC1353" s="132"/>
      <c r="BD1353" s="131"/>
      <c r="BE1353" s="153"/>
      <c r="BF1353" s="154"/>
      <c r="BG1353" s="155"/>
      <c r="BH1353" s="155"/>
      <c r="BI1353" s="156"/>
      <c r="BJ1353" s="156"/>
      <c r="BK1353" s="133"/>
      <c r="BM1353" s="134">
        <v>761</v>
      </c>
      <c r="BN1353" s="157">
        <f t="shared" si="304"/>
        <v>4.8640000000000736</v>
      </c>
      <c r="BO1353" s="158">
        <f t="shared" si="305"/>
        <v>0.67655569081867473</v>
      </c>
      <c r="BP1353" s="159">
        <f t="shared" si="306"/>
        <v>7.8036473000242523E-4</v>
      </c>
      <c r="BQ1353" s="160" t="str">
        <f t="shared" si="307"/>
        <v/>
      </c>
      <c r="BR1353" s="160" t="str">
        <f t="shared" si="303"/>
        <v/>
      </c>
    </row>
    <row r="1354" spans="11:70" ht="20.100000000000001" customHeight="1" x14ac:dyDescent="0.25">
      <c r="K1354" s="134">
        <v>785</v>
      </c>
      <c r="L1354" s="130">
        <f t="shared" si="308"/>
        <v>-81.564841770606165</v>
      </c>
      <c r="M1354" s="149">
        <f t="shared" si="309"/>
        <v>2.9060522574003546E-3</v>
      </c>
      <c r="N1354" s="149">
        <f t="shared" si="310"/>
        <v>0.19489452125180826</v>
      </c>
      <c r="O1354" s="130" t="str">
        <f t="shared" si="311"/>
        <v/>
      </c>
      <c r="P1354" s="130">
        <f t="shared" si="312"/>
        <v>2.9060522574003546E-3</v>
      </c>
      <c r="Q1354" s="130" t="str">
        <f t="shared" si="313"/>
        <v/>
      </c>
      <c r="R1354" s="130">
        <f t="shared" si="314"/>
        <v>4.6170650971576653E-9</v>
      </c>
      <c r="S1354" s="130" t="str">
        <f t="shared" si="315"/>
        <v/>
      </c>
      <c r="T1354" s="130" t="str">
        <f t="shared" si="316"/>
        <v/>
      </c>
      <c r="X1354" s="134"/>
      <c r="Z1354" s="149"/>
      <c r="AA1354" s="149"/>
      <c r="AE1354" s="151"/>
      <c r="AF1354" s="150"/>
      <c r="AK1354" s="134">
        <v>785</v>
      </c>
      <c r="AL1354" s="130">
        <f t="shared" si="317"/>
        <v>-0.85999999999999988</v>
      </c>
      <c r="AM1354" s="149">
        <f t="shared" si="318"/>
        <v>0.27561824715345667</v>
      </c>
      <c r="AN1354" s="149">
        <f t="shared" si="319"/>
        <v>0.19489452125180837</v>
      </c>
      <c r="AO1354" s="130" t="str">
        <f t="shared" si="324"/>
        <v/>
      </c>
      <c r="AP1354" s="130">
        <f t="shared" si="325"/>
        <v>0.27561824715345667</v>
      </c>
      <c r="AQ1354" s="130" t="str">
        <f t="shared" si="320"/>
        <v/>
      </c>
      <c r="AR1354" s="150">
        <f t="shared" si="321"/>
        <v>0</v>
      </c>
      <c r="AS1354" s="150" t="str">
        <f t="shared" si="322"/>
        <v/>
      </c>
      <c r="AT1354" s="150" t="str">
        <f t="shared" si="323"/>
        <v/>
      </c>
      <c r="AU1354" s="150"/>
      <c r="AV1354" s="150"/>
      <c r="AW1354" s="150"/>
      <c r="AX1354" s="150"/>
      <c r="AY1354" s="150"/>
      <c r="AZ1354" s="150"/>
      <c r="BA1354" s="150"/>
      <c r="BB1354" s="131"/>
      <c r="BC1354" s="132"/>
      <c r="BD1354" s="131"/>
      <c r="BE1354" s="153"/>
      <c r="BF1354" s="154"/>
      <c r="BG1354" s="155"/>
      <c r="BH1354" s="155"/>
      <c r="BI1354" s="156"/>
      <c r="BJ1354" s="156"/>
      <c r="BK1354" s="133"/>
      <c r="BM1354" s="134">
        <v>762</v>
      </c>
      <c r="BN1354" s="157">
        <f t="shared" si="304"/>
        <v>4.8704000000000738</v>
      </c>
      <c r="BO1354" s="158">
        <f t="shared" si="305"/>
        <v>0.6757753260886723</v>
      </c>
      <c r="BP1354" s="159">
        <f t="shared" si="306"/>
        <v>7.8043118247406174E-4</v>
      </c>
      <c r="BQ1354" s="160" t="str">
        <f t="shared" si="307"/>
        <v/>
      </c>
      <c r="BR1354" s="160" t="str">
        <f t="shared" si="303"/>
        <v/>
      </c>
    </row>
    <row r="1355" spans="11:70" ht="20.100000000000001" customHeight="1" x14ac:dyDescent="0.25">
      <c r="K1355" s="134">
        <v>786</v>
      </c>
      <c r="L1355" s="130">
        <f t="shared" si="308"/>
        <v>-81.185470413533551</v>
      </c>
      <c r="M1355" s="149">
        <f t="shared" si="309"/>
        <v>2.9160429629921537E-3</v>
      </c>
      <c r="N1355" s="149">
        <f t="shared" si="310"/>
        <v>0.19599888972268817</v>
      </c>
      <c r="O1355" s="130" t="str">
        <f t="shared" si="311"/>
        <v/>
      </c>
      <c r="P1355" s="130">
        <f t="shared" si="312"/>
        <v>2.9160429629921537E-3</v>
      </c>
      <c r="Q1355" s="130" t="str">
        <f t="shared" si="313"/>
        <v/>
      </c>
      <c r="R1355" s="130">
        <f t="shared" si="314"/>
        <v>4.714799145991836E-9</v>
      </c>
      <c r="S1355" s="130" t="str">
        <f t="shared" si="315"/>
        <v/>
      </c>
      <c r="T1355" s="130" t="str">
        <f t="shared" si="316"/>
        <v/>
      </c>
      <c r="X1355" s="134"/>
      <c r="Z1355" s="149"/>
      <c r="AA1355" s="149"/>
      <c r="AE1355" s="151"/>
      <c r="AF1355" s="150"/>
      <c r="AK1355" s="134">
        <v>786</v>
      </c>
      <c r="AL1355" s="130">
        <f t="shared" si="317"/>
        <v>-0.85599999999999987</v>
      </c>
      <c r="AM1355" s="149">
        <f t="shared" si="318"/>
        <v>0.27656579403807502</v>
      </c>
      <c r="AN1355" s="149">
        <f t="shared" si="319"/>
        <v>0.1959988897226882</v>
      </c>
      <c r="AO1355" s="130" t="str">
        <f t="shared" si="324"/>
        <v/>
      </c>
      <c r="AP1355" s="130">
        <f t="shared" si="325"/>
        <v>0.27656579403807502</v>
      </c>
      <c r="AQ1355" s="130" t="str">
        <f t="shared" si="320"/>
        <v/>
      </c>
      <c r="AR1355" s="150">
        <f t="shared" si="321"/>
        <v>0</v>
      </c>
      <c r="AS1355" s="150" t="str">
        <f t="shared" si="322"/>
        <v/>
      </c>
      <c r="AT1355" s="150" t="str">
        <f t="shared" si="323"/>
        <v/>
      </c>
      <c r="AU1355" s="150"/>
      <c r="AV1355" s="150"/>
      <c r="AW1355" s="150"/>
      <c r="AX1355" s="150"/>
      <c r="AY1355" s="150"/>
      <c r="AZ1355" s="150"/>
      <c r="BA1355" s="150"/>
      <c r="BB1355" s="131"/>
      <c r="BC1355" s="132"/>
      <c r="BD1355" s="131"/>
      <c r="BE1355" s="153"/>
      <c r="BF1355" s="154"/>
      <c r="BG1355" s="155"/>
      <c r="BH1355" s="155"/>
      <c r="BI1355" s="156"/>
      <c r="BJ1355" s="156"/>
      <c r="BK1355" s="133"/>
      <c r="BM1355" s="134">
        <v>763</v>
      </c>
      <c r="BN1355" s="157">
        <f t="shared" si="304"/>
        <v>4.876800000000074</v>
      </c>
      <c r="BO1355" s="158">
        <f t="shared" si="305"/>
        <v>0.67499489490619824</v>
      </c>
      <c r="BP1355" s="159">
        <f t="shared" si="306"/>
        <v>7.8049427571136309E-4</v>
      </c>
      <c r="BQ1355" s="160" t="str">
        <f t="shared" si="307"/>
        <v/>
      </c>
      <c r="BR1355" s="160" t="str">
        <f t="shared" si="303"/>
        <v/>
      </c>
    </row>
    <row r="1356" spans="11:70" ht="20.100000000000001" customHeight="1" x14ac:dyDescent="0.25">
      <c r="K1356" s="134">
        <v>787</v>
      </c>
      <c r="L1356" s="130">
        <f t="shared" si="308"/>
        <v>-80.806099056460994</v>
      </c>
      <c r="M1356" s="149">
        <f t="shared" si="309"/>
        <v>2.9260211988775789E-3</v>
      </c>
      <c r="N1356" s="149">
        <f t="shared" si="310"/>
        <v>0.19710704602723242</v>
      </c>
      <c r="O1356" s="130" t="str">
        <f t="shared" si="311"/>
        <v/>
      </c>
      <c r="P1356" s="130">
        <f t="shared" si="312"/>
        <v>2.9260211988775789E-3</v>
      </c>
      <c r="Q1356" s="130" t="str">
        <f t="shared" si="313"/>
        <v/>
      </c>
      <c r="R1356" s="130">
        <f t="shared" si="314"/>
        <v>4.8145249964699997E-9</v>
      </c>
      <c r="S1356" s="130" t="str">
        <f t="shared" si="315"/>
        <v/>
      </c>
      <c r="T1356" s="130" t="str">
        <f t="shared" si="316"/>
        <v/>
      </c>
      <c r="X1356" s="134"/>
      <c r="Z1356" s="149"/>
      <c r="AA1356" s="149"/>
      <c r="AE1356" s="151"/>
      <c r="AF1356" s="150"/>
      <c r="AK1356" s="134">
        <v>787</v>
      </c>
      <c r="AL1356" s="130">
        <f t="shared" si="317"/>
        <v>-0.85199999999999987</v>
      </c>
      <c r="AM1356" s="149">
        <f t="shared" si="318"/>
        <v>0.27751215826033615</v>
      </c>
      <c r="AN1356" s="149">
        <f t="shared" si="319"/>
        <v>0.1971070460272325</v>
      </c>
      <c r="AO1356" s="130" t="str">
        <f t="shared" si="324"/>
        <v/>
      </c>
      <c r="AP1356" s="130">
        <f t="shared" si="325"/>
        <v>0.27751215826033615</v>
      </c>
      <c r="AQ1356" s="130" t="str">
        <f t="shared" si="320"/>
        <v/>
      </c>
      <c r="AR1356" s="150">
        <f t="shared" si="321"/>
        <v>0</v>
      </c>
      <c r="AS1356" s="150" t="str">
        <f t="shared" si="322"/>
        <v/>
      </c>
      <c r="AT1356" s="150" t="str">
        <f t="shared" si="323"/>
        <v/>
      </c>
      <c r="AU1356" s="150"/>
      <c r="AV1356" s="150"/>
      <c r="AW1356" s="150"/>
      <c r="AX1356" s="150"/>
      <c r="AY1356" s="150"/>
      <c r="AZ1356" s="150"/>
      <c r="BA1356" s="150"/>
      <c r="BB1356" s="131"/>
      <c r="BC1356" s="132"/>
      <c r="BD1356" s="131"/>
      <c r="BE1356" s="153"/>
      <c r="BF1356" s="154"/>
      <c r="BG1356" s="155"/>
      <c r="BH1356" s="155"/>
      <c r="BI1356" s="156"/>
      <c r="BJ1356" s="156"/>
      <c r="BK1356" s="133"/>
      <c r="BM1356" s="134">
        <v>764</v>
      </c>
      <c r="BN1356" s="157">
        <f t="shared" si="304"/>
        <v>4.8832000000000741</v>
      </c>
      <c r="BO1356" s="158">
        <f t="shared" si="305"/>
        <v>0.67421440063048688</v>
      </c>
      <c r="BP1356" s="159">
        <f t="shared" si="306"/>
        <v>7.8055401771959243E-4</v>
      </c>
      <c r="BQ1356" s="160" t="str">
        <f t="shared" si="307"/>
        <v/>
      </c>
      <c r="BR1356" s="160" t="str">
        <f t="shared" si="303"/>
        <v/>
      </c>
    </row>
    <row r="1357" spans="11:70" ht="20.100000000000001" customHeight="1" x14ac:dyDescent="0.25">
      <c r="K1357" s="134">
        <v>788</v>
      </c>
      <c r="L1357" s="130">
        <f t="shared" si="308"/>
        <v>-80.42672769938838</v>
      </c>
      <c r="M1357" s="149">
        <f t="shared" si="309"/>
        <v>2.9359866025399856E-3</v>
      </c>
      <c r="N1357" s="149">
        <f t="shared" si="310"/>
        <v>0.19821898536604757</v>
      </c>
      <c r="O1357" s="130" t="str">
        <f t="shared" si="311"/>
        <v/>
      </c>
      <c r="P1357" s="130">
        <f t="shared" si="312"/>
        <v>2.9359866025399856E-3</v>
      </c>
      <c r="Q1357" s="130" t="str">
        <f t="shared" si="313"/>
        <v/>
      </c>
      <c r="R1357" s="130">
        <f t="shared" si="314"/>
        <v>4.9162815535613603E-9</v>
      </c>
      <c r="S1357" s="130" t="str">
        <f t="shared" si="315"/>
        <v/>
      </c>
      <c r="T1357" s="130" t="str">
        <f t="shared" si="316"/>
        <v/>
      </c>
      <c r="X1357" s="134"/>
      <c r="Z1357" s="149"/>
      <c r="AA1357" s="149"/>
      <c r="AE1357" s="151"/>
      <c r="AF1357" s="150"/>
      <c r="AK1357" s="134">
        <v>788</v>
      </c>
      <c r="AL1357" s="130">
        <f t="shared" si="317"/>
        <v>-0.84799999999999986</v>
      </c>
      <c r="AM1357" s="149">
        <f t="shared" si="318"/>
        <v>0.27845730543813191</v>
      </c>
      <c r="AN1357" s="149">
        <f t="shared" si="319"/>
        <v>0.19821898536604757</v>
      </c>
      <c r="AO1357" s="130" t="str">
        <f t="shared" si="324"/>
        <v/>
      </c>
      <c r="AP1357" s="130">
        <f t="shared" si="325"/>
        <v>0.27845730543813191</v>
      </c>
      <c r="AQ1357" s="130" t="str">
        <f t="shared" si="320"/>
        <v/>
      </c>
      <c r="AR1357" s="150">
        <f t="shared" si="321"/>
        <v>0</v>
      </c>
      <c r="AS1357" s="150" t="str">
        <f t="shared" si="322"/>
        <v/>
      </c>
      <c r="AT1357" s="150" t="str">
        <f t="shared" si="323"/>
        <v/>
      </c>
      <c r="AU1357" s="150"/>
      <c r="AV1357" s="150"/>
      <c r="AW1357" s="150"/>
      <c r="AX1357" s="150"/>
      <c r="AY1357" s="150"/>
      <c r="AZ1357" s="150"/>
      <c r="BA1357" s="150"/>
      <c r="BB1357" s="131"/>
      <c r="BC1357" s="132"/>
      <c r="BD1357" s="131"/>
      <c r="BE1357" s="153"/>
      <c r="BF1357" s="154"/>
      <c r="BG1357" s="155"/>
      <c r="BH1357" s="155"/>
      <c r="BI1357" s="156"/>
      <c r="BJ1357" s="156"/>
      <c r="BK1357" s="133"/>
      <c r="BM1357" s="134">
        <v>765</v>
      </c>
      <c r="BN1357" s="157">
        <f t="shared" si="304"/>
        <v>4.8896000000000743</v>
      </c>
      <c r="BO1357" s="158">
        <f t="shared" si="305"/>
        <v>0.67343384661276728</v>
      </c>
      <c r="BP1357" s="159">
        <f t="shared" si="306"/>
        <v>7.806104165156702E-4</v>
      </c>
      <c r="BQ1357" s="160" t="str">
        <f t="shared" si="307"/>
        <v/>
      </c>
      <c r="BR1357" s="160" t="str">
        <f t="shared" si="303"/>
        <v/>
      </c>
    </row>
    <row r="1358" spans="11:70" ht="20.100000000000001" customHeight="1" x14ac:dyDescent="0.25">
      <c r="K1358" s="134">
        <v>789</v>
      </c>
      <c r="L1358" s="130">
        <f t="shared" si="308"/>
        <v>-80.047356342315823</v>
      </c>
      <c r="M1358" s="149">
        <f t="shared" si="309"/>
        <v>2.9459388108421564E-3</v>
      </c>
      <c r="N1358" s="149">
        <f t="shared" si="310"/>
        <v>0.19933470280209276</v>
      </c>
      <c r="O1358" s="130" t="str">
        <f t="shared" si="311"/>
        <v/>
      </c>
      <c r="P1358" s="130">
        <f t="shared" si="312"/>
        <v>2.9459388108421564E-3</v>
      </c>
      <c r="Q1358" s="130" t="str">
        <f t="shared" si="313"/>
        <v/>
      </c>
      <c r="R1358" s="130">
        <f t="shared" si="314"/>
        <v>5.0201084463188455E-9</v>
      </c>
      <c r="S1358" s="130" t="str">
        <f t="shared" si="315"/>
        <v/>
      </c>
      <c r="T1358" s="130" t="str">
        <f t="shared" si="316"/>
        <v/>
      </c>
      <c r="X1358" s="134"/>
      <c r="Z1358" s="149"/>
      <c r="AA1358" s="149"/>
      <c r="AE1358" s="151"/>
      <c r="AF1358" s="150"/>
      <c r="AK1358" s="134">
        <v>789</v>
      </c>
      <c r="AL1358" s="130">
        <f t="shared" si="317"/>
        <v>-0.84399999999999986</v>
      </c>
      <c r="AM1358" s="149">
        <f t="shared" si="318"/>
        <v>0.27940120113049788</v>
      </c>
      <c r="AN1358" s="149">
        <f t="shared" si="319"/>
        <v>0.19933470280209292</v>
      </c>
      <c r="AO1358" s="130" t="str">
        <f t="shared" si="324"/>
        <v/>
      </c>
      <c r="AP1358" s="130">
        <f t="shared" si="325"/>
        <v>0.27940120113049788</v>
      </c>
      <c r="AQ1358" s="130" t="str">
        <f t="shared" si="320"/>
        <v/>
      </c>
      <c r="AR1358" s="150">
        <f t="shared" si="321"/>
        <v>0</v>
      </c>
      <c r="AS1358" s="150" t="str">
        <f t="shared" si="322"/>
        <v/>
      </c>
      <c r="AT1358" s="150" t="str">
        <f t="shared" si="323"/>
        <v/>
      </c>
      <c r="AU1358" s="150"/>
      <c r="AV1358" s="150"/>
      <c r="AW1358" s="150"/>
      <c r="AX1358" s="150"/>
      <c r="AY1358" s="150"/>
      <c r="AZ1358" s="150"/>
      <c r="BA1358" s="150"/>
      <c r="BB1358" s="131"/>
      <c r="BC1358" s="132"/>
      <c r="BD1358" s="131"/>
      <c r="BE1358" s="153"/>
      <c r="BF1358" s="154"/>
      <c r="BG1358" s="155"/>
      <c r="BH1358" s="155"/>
      <c r="BI1358" s="156"/>
      <c r="BJ1358" s="156"/>
      <c r="BK1358" s="133"/>
      <c r="BM1358" s="134">
        <v>766</v>
      </c>
      <c r="BN1358" s="157">
        <f t="shared" si="304"/>
        <v>4.8960000000000745</v>
      </c>
      <c r="BO1358" s="158">
        <f t="shared" si="305"/>
        <v>0.67265323619625161</v>
      </c>
      <c r="BP1358" s="159">
        <f t="shared" si="306"/>
        <v>7.8066348012717501E-4</v>
      </c>
      <c r="BQ1358" s="160" t="str">
        <f t="shared" si="307"/>
        <v/>
      </c>
      <c r="BR1358" s="160" t="str">
        <f t="shared" si="303"/>
        <v/>
      </c>
    </row>
    <row r="1359" spans="11:70" ht="20.100000000000001" customHeight="1" x14ac:dyDescent="0.25">
      <c r="K1359" s="134">
        <v>790</v>
      </c>
      <c r="L1359" s="130">
        <f t="shared" si="308"/>
        <v>-79.667984985243208</v>
      </c>
      <c r="M1359" s="149">
        <f t="shared" si="309"/>
        <v>2.955877460047478E-3</v>
      </c>
      <c r="N1359" s="149">
        <f t="shared" si="310"/>
        <v>0.20045419326044964</v>
      </c>
      <c r="O1359" s="130" t="str">
        <f t="shared" si="311"/>
        <v/>
      </c>
      <c r="P1359" s="130">
        <f t="shared" si="312"/>
        <v>2.955877460047478E-3</v>
      </c>
      <c r="Q1359" s="130" t="str">
        <f t="shared" si="313"/>
        <v/>
      </c>
      <c r="R1359" s="130">
        <f t="shared" si="314"/>
        <v>5.1260460406200726E-9</v>
      </c>
      <c r="S1359" s="130" t="str">
        <f t="shared" si="315"/>
        <v/>
      </c>
      <c r="T1359" s="130" t="str">
        <f t="shared" si="316"/>
        <v/>
      </c>
      <c r="X1359" s="134"/>
      <c r="Z1359" s="149"/>
      <c r="AA1359" s="149"/>
      <c r="AE1359" s="151"/>
      <c r="AF1359" s="150"/>
      <c r="AK1359" s="134">
        <v>790</v>
      </c>
      <c r="AL1359" s="130">
        <f t="shared" si="317"/>
        <v>-0.83999999999999986</v>
      </c>
      <c r="AM1359" s="149">
        <f t="shared" si="318"/>
        <v>0.28034381083962062</v>
      </c>
      <c r="AN1359" s="149">
        <f t="shared" si="319"/>
        <v>0.20045419326044972</v>
      </c>
      <c r="AO1359" s="130" t="str">
        <f t="shared" si="324"/>
        <v/>
      </c>
      <c r="AP1359" s="130">
        <f t="shared" si="325"/>
        <v>0.28034381083962062</v>
      </c>
      <c r="AQ1359" s="130" t="str">
        <f t="shared" si="320"/>
        <v/>
      </c>
      <c r="AR1359" s="150">
        <f t="shared" si="321"/>
        <v>0</v>
      </c>
      <c r="AS1359" s="150" t="str">
        <f t="shared" si="322"/>
        <v/>
      </c>
      <c r="AT1359" s="150" t="str">
        <f t="shared" si="323"/>
        <v/>
      </c>
      <c r="AU1359" s="150"/>
      <c r="AV1359" s="150"/>
      <c r="AW1359" s="150"/>
      <c r="AX1359" s="150"/>
      <c r="AY1359" s="150"/>
      <c r="AZ1359" s="150"/>
      <c r="BA1359" s="150"/>
      <c r="BB1359" s="131"/>
      <c r="BC1359" s="132"/>
      <c r="BD1359" s="131"/>
      <c r="BE1359" s="153"/>
      <c r="BF1359" s="154"/>
      <c r="BG1359" s="155"/>
      <c r="BH1359" s="155"/>
      <c r="BI1359" s="156"/>
      <c r="BJ1359" s="156"/>
      <c r="BK1359" s="133"/>
      <c r="BM1359" s="134">
        <v>767</v>
      </c>
      <c r="BN1359" s="157">
        <f t="shared" si="304"/>
        <v>4.9024000000000747</v>
      </c>
      <c r="BO1359" s="158">
        <f t="shared" si="305"/>
        <v>0.67187257271612444</v>
      </c>
      <c r="BP1359" s="159">
        <f t="shared" si="306"/>
        <v>7.8071321659212156E-4</v>
      </c>
      <c r="BQ1359" s="160" t="str">
        <f t="shared" si="307"/>
        <v/>
      </c>
      <c r="BR1359" s="160" t="str">
        <f t="shared" si="303"/>
        <v/>
      </c>
    </row>
    <row r="1360" spans="11:70" ht="20.100000000000001" customHeight="1" x14ac:dyDescent="0.25">
      <c r="K1360" s="134">
        <v>791</v>
      </c>
      <c r="L1360" s="130">
        <f t="shared" si="308"/>
        <v>-79.288613628170651</v>
      </c>
      <c r="M1360" s="149">
        <f t="shared" si="309"/>
        <v>2.9658021858412161E-3</v>
      </c>
      <c r="N1360" s="149">
        <f t="shared" si="310"/>
        <v>0.20157745152809753</v>
      </c>
      <c r="O1360" s="130" t="str">
        <f t="shared" si="311"/>
        <v/>
      </c>
      <c r="P1360" s="130">
        <f t="shared" si="312"/>
        <v>2.9658021858412161E-3</v>
      </c>
      <c r="Q1360" s="130" t="str">
        <f t="shared" si="313"/>
        <v/>
      </c>
      <c r="R1360" s="130">
        <f t="shared" si="314"/>
        <v>5.234135452117465E-9</v>
      </c>
      <c r="S1360" s="130" t="str">
        <f t="shared" si="315"/>
        <v/>
      </c>
      <c r="T1360" s="130" t="str">
        <f t="shared" si="316"/>
        <v/>
      </c>
      <c r="X1360" s="134"/>
      <c r="Z1360" s="149"/>
      <c r="AA1360" s="149"/>
      <c r="AE1360" s="151"/>
      <c r="AF1360" s="150"/>
      <c r="AK1360" s="134">
        <v>791</v>
      </c>
      <c r="AL1360" s="130">
        <f t="shared" si="317"/>
        <v>-0.83599999999999985</v>
      </c>
      <c r="AM1360" s="149">
        <f t="shared" si="318"/>
        <v>0.28128510001285667</v>
      </c>
      <c r="AN1360" s="149">
        <f t="shared" si="319"/>
        <v>0.20157745152809775</v>
      </c>
      <c r="AO1360" s="130" t="str">
        <f t="shared" si="324"/>
        <v/>
      </c>
      <c r="AP1360" s="130">
        <f t="shared" si="325"/>
        <v>0.28128510001285667</v>
      </c>
      <c r="AQ1360" s="130" t="str">
        <f t="shared" si="320"/>
        <v/>
      </c>
      <c r="AR1360" s="150">
        <f t="shared" si="321"/>
        <v>0</v>
      </c>
      <c r="AS1360" s="150" t="str">
        <f t="shared" si="322"/>
        <v/>
      </c>
      <c r="AT1360" s="150" t="str">
        <f t="shared" si="323"/>
        <v/>
      </c>
      <c r="AU1360" s="150"/>
      <c r="AV1360" s="150"/>
      <c r="AW1360" s="150"/>
      <c r="AX1360" s="150"/>
      <c r="AY1360" s="150"/>
      <c r="AZ1360" s="150"/>
      <c r="BA1360" s="150"/>
      <c r="BB1360" s="131"/>
      <c r="BC1360" s="132"/>
      <c r="BD1360" s="131"/>
      <c r="BE1360" s="153"/>
      <c r="BF1360" s="154"/>
      <c r="BG1360" s="155"/>
      <c r="BH1360" s="155"/>
      <c r="BI1360" s="156"/>
      <c r="BJ1360" s="156"/>
      <c r="BK1360" s="133"/>
      <c r="BM1360" s="134">
        <v>768</v>
      </c>
      <c r="BN1360" s="157">
        <f t="shared" si="304"/>
        <v>4.9088000000000749</v>
      </c>
      <c r="BO1360" s="158">
        <f t="shared" si="305"/>
        <v>0.67109185949953232</v>
      </c>
      <c r="BP1360" s="159">
        <f t="shared" si="306"/>
        <v>7.8075963396040393E-4</v>
      </c>
      <c r="BQ1360" s="160" t="str">
        <f t="shared" si="307"/>
        <v/>
      </c>
      <c r="BR1360" s="160" t="str">
        <f t="shared" si="303"/>
        <v/>
      </c>
    </row>
    <row r="1361" spans="11:70" ht="20.100000000000001" customHeight="1" x14ac:dyDescent="0.25">
      <c r="K1361" s="134">
        <v>792</v>
      </c>
      <c r="L1361" s="130">
        <f t="shared" si="308"/>
        <v>-78.909242271098037</v>
      </c>
      <c r="M1361" s="149">
        <f t="shared" si="309"/>
        <v>2.9757126233519332E-3</v>
      </c>
      <c r="N1361" s="149">
        <f t="shared" si="310"/>
        <v>0.20270447225369961</v>
      </c>
      <c r="O1361" s="130" t="str">
        <f t="shared" si="311"/>
        <v/>
      </c>
      <c r="P1361" s="130">
        <f t="shared" si="312"/>
        <v>2.9757126233519332E-3</v>
      </c>
      <c r="Q1361" s="130" t="str">
        <f t="shared" si="313"/>
        <v/>
      </c>
      <c r="R1361" s="130">
        <f t="shared" si="314"/>
        <v>5.3444185594015669E-9</v>
      </c>
      <c r="S1361" s="130" t="str">
        <f t="shared" si="315"/>
        <v/>
      </c>
      <c r="T1361" s="130" t="str">
        <f t="shared" si="316"/>
        <v/>
      </c>
      <c r="X1361" s="134"/>
      <c r="Z1361" s="149"/>
      <c r="AA1361" s="149"/>
      <c r="AE1361" s="151"/>
      <c r="AF1361" s="150"/>
      <c r="AK1361" s="134">
        <v>792</v>
      </c>
      <c r="AL1361" s="130">
        <f t="shared" si="317"/>
        <v>-0.83199999999999985</v>
      </c>
      <c r="AM1361" s="149">
        <f t="shared" si="318"/>
        <v>0.28222503404476257</v>
      </c>
      <c r="AN1361" s="149">
        <f t="shared" si="319"/>
        <v>0.20270447225369967</v>
      </c>
      <c r="AO1361" s="130" t="str">
        <f t="shared" si="324"/>
        <v/>
      </c>
      <c r="AP1361" s="130">
        <f t="shared" si="325"/>
        <v>0.28222503404476257</v>
      </c>
      <c r="AQ1361" s="130" t="str">
        <f t="shared" si="320"/>
        <v/>
      </c>
      <c r="AR1361" s="150">
        <f t="shared" si="321"/>
        <v>0</v>
      </c>
      <c r="AS1361" s="150" t="str">
        <f t="shared" si="322"/>
        <v/>
      </c>
      <c r="AT1361" s="150" t="str">
        <f t="shared" si="323"/>
        <v/>
      </c>
      <c r="AU1361" s="150"/>
      <c r="AV1361" s="150"/>
      <c r="AW1361" s="150"/>
      <c r="AX1361" s="150"/>
      <c r="AY1361" s="150"/>
      <c r="AZ1361" s="150"/>
      <c r="BA1361" s="150"/>
      <c r="BB1361" s="131"/>
      <c r="BC1361" s="132"/>
      <c r="BD1361" s="131"/>
      <c r="BE1361" s="153"/>
      <c r="BF1361" s="154"/>
      <c r="BG1361" s="155"/>
      <c r="BH1361" s="155"/>
      <c r="BI1361" s="156"/>
      <c r="BJ1361" s="156"/>
      <c r="BK1361" s="133"/>
      <c r="BM1361" s="134">
        <v>769</v>
      </c>
      <c r="BN1361" s="157">
        <f t="shared" si="304"/>
        <v>4.9152000000000751</v>
      </c>
      <c r="BO1361" s="158">
        <f t="shared" si="305"/>
        <v>0.67031109986557191</v>
      </c>
      <c r="BP1361" s="159">
        <f t="shared" si="306"/>
        <v>7.8080274029113106E-4</v>
      </c>
      <c r="BQ1361" s="160" t="str">
        <f t="shared" si="307"/>
        <v/>
      </c>
      <c r="BR1361" s="160" t="str">
        <f t="shared" ref="BR1361:BR1424" si="326">IF($BO1361&lt;(1-$BK$605),$BP1361,"")</f>
        <v/>
      </c>
    </row>
    <row r="1362" spans="11:70" ht="20.100000000000001" customHeight="1" x14ac:dyDescent="0.25">
      <c r="K1362" s="134">
        <v>793</v>
      </c>
      <c r="L1362" s="130">
        <f t="shared" si="308"/>
        <v>-78.52987091402548</v>
      </c>
      <c r="M1362" s="149">
        <f t="shared" si="309"/>
        <v>2.9856084071729987E-3</v>
      </c>
      <c r="N1362" s="149">
        <f t="shared" si="310"/>
        <v>0.20383524994739449</v>
      </c>
      <c r="O1362" s="130" t="str">
        <f t="shared" si="311"/>
        <v/>
      </c>
      <c r="P1362" s="130">
        <f t="shared" si="312"/>
        <v>2.9856084071729987E-3</v>
      </c>
      <c r="Q1362" s="130" t="str">
        <f t="shared" si="313"/>
        <v/>
      </c>
      <c r="R1362" s="130">
        <f t="shared" si="314"/>
        <v>5.4569380173799445E-9</v>
      </c>
      <c r="S1362" s="130" t="str">
        <f t="shared" si="315"/>
        <v/>
      </c>
      <c r="T1362" s="130" t="str">
        <f t="shared" si="316"/>
        <v/>
      </c>
      <c r="X1362" s="134"/>
      <c r="Z1362" s="149"/>
      <c r="AA1362" s="149"/>
      <c r="AE1362" s="151"/>
      <c r="AF1362" s="150"/>
      <c r="AK1362" s="134">
        <v>793</v>
      </c>
      <c r="AL1362" s="130">
        <f t="shared" si="317"/>
        <v>-0.82799999999999985</v>
      </c>
      <c r="AM1362" s="149">
        <f t="shared" si="318"/>
        <v>0.28316357827913619</v>
      </c>
      <c r="AN1362" s="149">
        <f t="shared" si="319"/>
        <v>0.20383524994739455</v>
      </c>
      <c r="AO1362" s="130" t="str">
        <f t="shared" si="324"/>
        <v/>
      </c>
      <c r="AP1362" s="130">
        <f t="shared" si="325"/>
        <v>0.28316357827913619</v>
      </c>
      <c r="AQ1362" s="130" t="str">
        <f t="shared" si="320"/>
        <v/>
      </c>
      <c r="AR1362" s="150">
        <f t="shared" si="321"/>
        <v>0</v>
      </c>
      <c r="AS1362" s="150" t="str">
        <f t="shared" si="322"/>
        <v/>
      </c>
      <c r="AT1362" s="150" t="str">
        <f t="shared" si="323"/>
        <v/>
      </c>
      <c r="AU1362" s="150"/>
      <c r="AV1362" s="150"/>
      <c r="AW1362" s="150"/>
      <c r="AX1362" s="150"/>
      <c r="AY1362" s="150"/>
      <c r="AZ1362" s="150"/>
      <c r="BA1362" s="150"/>
      <c r="BB1362" s="131"/>
      <c r="BC1362" s="132"/>
      <c r="BD1362" s="131"/>
      <c r="BE1362" s="153"/>
      <c r="BF1362" s="154"/>
      <c r="BG1362" s="155"/>
      <c r="BH1362" s="155"/>
      <c r="BI1362" s="156"/>
      <c r="BJ1362" s="156"/>
      <c r="BK1362" s="133"/>
      <c r="BM1362" s="134">
        <v>770</v>
      </c>
      <c r="BN1362" s="157">
        <f t="shared" ref="BN1362:BN1425" si="327">BN1361+$BQ$590</f>
        <v>4.9216000000000752</v>
      </c>
      <c r="BO1362" s="158">
        <f t="shared" ref="BO1362:BO1425" si="328">_xlfn.CHISQ.DIST.RT(BN1362,7)</f>
        <v>0.66953029712528078</v>
      </c>
      <c r="BP1362" s="159">
        <f t="shared" ref="BP1362:BP1425" si="329">BO1362-BO1363</f>
        <v>7.8084254365529127E-4</v>
      </c>
      <c r="BQ1362" s="160" t="str">
        <f t="shared" ref="BQ1362:BQ1425" si="330">IF(BO1362&lt;(1-$BK$597),BP1362,"")</f>
        <v/>
      </c>
      <c r="BR1362" s="160" t="str">
        <f t="shared" si="326"/>
        <v/>
      </c>
    </row>
    <row r="1363" spans="11:70" ht="20.100000000000001" customHeight="1" x14ac:dyDescent="0.25">
      <c r="K1363" s="134">
        <v>794</v>
      </c>
      <c r="L1363" s="130">
        <f t="shared" si="308"/>
        <v>-78.150499556952866</v>
      </c>
      <c r="M1363" s="149">
        <f t="shared" si="309"/>
        <v>2.9954891713842328E-3</v>
      </c>
      <c r="N1363" s="149">
        <f t="shared" si="310"/>
        <v>0.20496977898059821</v>
      </c>
      <c r="O1363" s="130" t="str">
        <f t="shared" si="311"/>
        <v/>
      </c>
      <c r="P1363" s="130">
        <f t="shared" si="312"/>
        <v>2.9954891713842328E-3</v>
      </c>
      <c r="Q1363" s="130" t="str">
        <f t="shared" si="313"/>
        <v/>
      </c>
      <c r="R1363" s="130">
        <f t="shared" si="314"/>
        <v>5.571737270875768E-9</v>
      </c>
      <c r="S1363" s="130" t="str">
        <f t="shared" si="315"/>
        <v/>
      </c>
      <c r="T1363" s="130" t="str">
        <f t="shared" si="316"/>
        <v/>
      </c>
      <c r="X1363" s="134"/>
      <c r="Z1363" s="149"/>
      <c r="AA1363" s="149"/>
      <c r="AE1363" s="151"/>
      <c r="AF1363" s="150"/>
      <c r="AK1363" s="134">
        <v>794</v>
      </c>
      <c r="AL1363" s="130">
        <f t="shared" si="317"/>
        <v>-0.82399999999999984</v>
      </c>
      <c r="AM1363" s="149">
        <f t="shared" si="318"/>
        <v>0.28410069801106874</v>
      </c>
      <c r="AN1363" s="149">
        <f t="shared" si="319"/>
        <v>0.20496977898059826</v>
      </c>
      <c r="AO1363" s="130" t="str">
        <f t="shared" si="324"/>
        <v/>
      </c>
      <c r="AP1363" s="130">
        <f t="shared" si="325"/>
        <v>0.28410069801106874</v>
      </c>
      <c r="AQ1363" s="130" t="str">
        <f t="shared" si="320"/>
        <v/>
      </c>
      <c r="AR1363" s="150">
        <f t="shared" si="321"/>
        <v>0</v>
      </c>
      <c r="AS1363" s="150" t="str">
        <f t="shared" si="322"/>
        <v/>
      </c>
      <c r="AT1363" s="150" t="str">
        <f t="shared" si="323"/>
        <v/>
      </c>
      <c r="AU1363" s="150"/>
      <c r="AV1363" s="150"/>
      <c r="AW1363" s="150"/>
      <c r="AX1363" s="150"/>
      <c r="AY1363" s="150"/>
      <c r="AZ1363" s="150"/>
      <c r="BA1363" s="150"/>
      <c r="BB1363" s="131"/>
      <c r="BC1363" s="132"/>
      <c r="BD1363" s="131"/>
      <c r="BE1363" s="153"/>
      <c r="BF1363" s="154"/>
      <c r="BG1363" s="155"/>
      <c r="BH1363" s="155"/>
      <c r="BI1363" s="156"/>
      <c r="BJ1363" s="156"/>
      <c r="BK1363" s="133"/>
      <c r="BM1363" s="134">
        <v>771</v>
      </c>
      <c r="BN1363" s="157">
        <f t="shared" si="327"/>
        <v>4.9280000000000754</v>
      </c>
      <c r="BO1363" s="158">
        <f t="shared" si="328"/>
        <v>0.66874945458162549</v>
      </c>
      <c r="BP1363" s="159">
        <f t="shared" si="329"/>
        <v>7.8087905213275466E-4</v>
      </c>
      <c r="BQ1363" s="160" t="str">
        <f t="shared" si="330"/>
        <v/>
      </c>
      <c r="BR1363" s="160" t="str">
        <f t="shared" si="326"/>
        <v/>
      </c>
    </row>
    <row r="1364" spans="11:70" ht="20.100000000000001" customHeight="1" x14ac:dyDescent="0.25">
      <c r="K1364" s="134">
        <v>795</v>
      </c>
      <c r="L1364" s="130">
        <f t="shared" si="308"/>
        <v>-77.771128199880309</v>
      </c>
      <c r="M1364" s="149">
        <f t="shared" si="309"/>
        <v>3.0053545495736509E-3</v>
      </c>
      <c r="N1364" s="149">
        <f t="shared" si="310"/>
        <v>0.20610805358581299</v>
      </c>
      <c r="O1364" s="130" t="str">
        <f t="shared" si="311"/>
        <v/>
      </c>
      <c r="P1364" s="130">
        <f t="shared" si="312"/>
        <v>3.0053545495736509E-3</v>
      </c>
      <c r="Q1364" s="130" t="str">
        <f t="shared" si="313"/>
        <v/>
      </c>
      <c r="R1364" s="130">
        <f t="shared" si="314"/>
        <v>5.6888605684484842E-9</v>
      </c>
      <c r="S1364" s="130" t="str">
        <f t="shared" si="315"/>
        <v/>
      </c>
      <c r="T1364" s="130" t="str">
        <f t="shared" si="316"/>
        <v/>
      </c>
      <c r="X1364" s="134"/>
      <c r="Z1364" s="149"/>
      <c r="AA1364" s="149"/>
      <c r="AE1364" s="151"/>
      <c r="AF1364" s="150"/>
      <c r="AK1364" s="134">
        <v>795</v>
      </c>
      <c r="AL1364" s="130">
        <f t="shared" si="317"/>
        <v>-0.81999999999999984</v>
      </c>
      <c r="AM1364" s="149">
        <f t="shared" si="318"/>
        <v>0.28503635848900727</v>
      </c>
      <c r="AN1364" s="149">
        <f t="shared" si="319"/>
        <v>0.20610805358581313</v>
      </c>
      <c r="AO1364" s="130" t="str">
        <f t="shared" si="324"/>
        <v/>
      </c>
      <c r="AP1364" s="130">
        <f t="shared" si="325"/>
        <v>0.28503635848900727</v>
      </c>
      <c r="AQ1364" s="130" t="str">
        <f t="shared" si="320"/>
        <v/>
      </c>
      <c r="AR1364" s="150">
        <f t="shared" si="321"/>
        <v>0</v>
      </c>
      <c r="AS1364" s="150" t="str">
        <f t="shared" si="322"/>
        <v/>
      </c>
      <c r="AT1364" s="150" t="str">
        <f t="shared" si="323"/>
        <v/>
      </c>
      <c r="AU1364" s="150"/>
      <c r="AV1364" s="150"/>
      <c r="AW1364" s="150"/>
      <c r="AX1364" s="150"/>
      <c r="AY1364" s="150"/>
      <c r="AZ1364" s="150"/>
      <c r="BA1364" s="150"/>
      <c r="BB1364" s="131"/>
      <c r="BC1364" s="132"/>
      <c r="BD1364" s="131"/>
      <c r="BE1364" s="153"/>
      <c r="BF1364" s="154"/>
      <c r="BG1364" s="155"/>
      <c r="BH1364" s="155"/>
      <c r="BI1364" s="156"/>
      <c r="BJ1364" s="156"/>
      <c r="BK1364" s="133"/>
      <c r="BM1364" s="134">
        <v>772</v>
      </c>
      <c r="BN1364" s="157">
        <f t="shared" si="327"/>
        <v>4.9344000000000756</v>
      </c>
      <c r="BO1364" s="158">
        <f t="shared" si="328"/>
        <v>0.66796857552949274</v>
      </c>
      <c r="BP1364" s="159">
        <f t="shared" si="329"/>
        <v>7.8091227381393846E-4</v>
      </c>
      <c r="BQ1364" s="160" t="str">
        <f t="shared" si="330"/>
        <v/>
      </c>
      <c r="BR1364" s="160" t="str">
        <f t="shared" si="326"/>
        <v/>
      </c>
    </row>
    <row r="1365" spans="11:70" ht="20.100000000000001" customHeight="1" x14ac:dyDescent="0.25">
      <c r="K1365" s="134">
        <v>796</v>
      </c>
      <c r="L1365" s="130">
        <f t="shared" si="308"/>
        <v>-77.391756842807695</v>
      </c>
      <c r="M1365" s="149">
        <f t="shared" si="309"/>
        <v>3.0152041748593315E-3</v>
      </c>
      <c r="N1365" s="149">
        <f t="shared" si="310"/>
        <v>0.20725006785644531</v>
      </c>
      <c r="O1365" s="130" t="str">
        <f t="shared" si="311"/>
        <v/>
      </c>
      <c r="P1365" s="130">
        <f t="shared" si="312"/>
        <v>3.0152041748593315E-3</v>
      </c>
      <c r="Q1365" s="130" t="str">
        <f t="shared" si="313"/>
        <v/>
      </c>
      <c r="R1365" s="130">
        <f t="shared" si="314"/>
        <v>5.8083529764408157E-9</v>
      </c>
      <c r="S1365" s="130" t="str">
        <f t="shared" si="315"/>
        <v/>
      </c>
      <c r="T1365" s="130" t="str">
        <f t="shared" si="316"/>
        <v/>
      </c>
      <c r="X1365" s="134"/>
      <c r="Z1365" s="149"/>
      <c r="AA1365" s="149"/>
      <c r="AE1365" s="151"/>
      <c r="AF1365" s="150"/>
      <c r="AK1365" s="134">
        <v>796</v>
      </c>
      <c r="AL1365" s="130">
        <f t="shared" si="317"/>
        <v>-0.81599999999999984</v>
      </c>
      <c r="AM1365" s="149">
        <f t="shared" si="318"/>
        <v>0.28597052491682845</v>
      </c>
      <c r="AN1365" s="149">
        <f t="shared" si="319"/>
        <v>0.2072500678564454</v>
      </c>
      <c r="AO1365" s="130" t="str">
        <f t="shared" si="324"/>
        <v/>
      </c>
      <c r="AP1365" s="130">
        <f t="shared" si="325"/>
        <v>0.28597052491682845</v>
      </c>
      <c r="AQ1365" s="130" t="str">
        <f t="shared" si="320"/>
        <v/>
      </c>
      <c r="AR1365" s="150">
        <f t="shared" si="321"/>
        <v>0</v>
      </c>
      <c r="AS1365" s="150" t="str">
        <f t="shared" si="322"/>
        <v/>
      </c>
      <c r="AT1365" s="150" t="str">
        <f t="shared" si="323"/>
        <v/>
      </c>
      <c r="AU1365" s="150"/>
      <c r="AV1365" s="150"/>
      <c r="AW1365" s="150"/>
      <c r="AX1365" s="150"/>
      <c r="AY1365" s="150"/>
      <c r="AZ1365" s="150"/>
      <c r="BA1365" s="150"/>
      <c r="BB1365" s="131"/>
      <c r="BC1365" s="132"/>
      <c r="BD1365" s="131"/>
      <c r="BE1365" s="153"/>
      <c r="BF1365" s="154"/>
      <c r="BG1365" s="155"/>
      <c r="BH1365" s="155"/>
      <c r="BI1365" s="156"/>
      <c r="BJ1365" s="156"/>
      <c r="BK1365" s="133"/>
      <c r="BM1365" s="134">
        <v>773</v>
      </c>
      <c r="BN1365" s="157">
        <f t="shared" si="327"/>
        <v>4.9408000000000758</v>
      </c>
      <c r="BO1365" s="158">
        <f t="shared" si="328"/>
        <v>0.6671876632556788</v>
      </c>
      <c r="BP1365" s="159">
        <f t="shared" si="329"/>
        <v>7.8094221679858578E-4</v>
      </c>
      <c r="BQ1365" s="160" t="str">
        <f t="shared" si="330"/>
        <v/>
      </c>
      <c r="BR1365" s="160" t="str">
        <f t="shared" si="326"/>
        <v/>
      </c>
    </row>
    <row r="1366" spans="11:70" ht="20.100000000000001" customHeight="1" x14ac:dyDescent="0.25">
      <c r="K1366" s="134">
        <v>797</v>
      </c>
      <c r="L1366" s="130">
        <f t="shared" si="308"/>
        <v>-77.012385485735138</v>
      </c>
      <c r="M1366" s="149">
        <f t="shared" si="309"/>
        <v>3.0250376799113776E-3</v>
      </c>
      <c r="N1366" s="149">
        <f t="shared" si="310"/>
        <v>0.2083958157466311</v>
      </c>
      <c r="O1366" s="130" t="str">
        <f t="shared" si="311"/>
        <v/>
      </c>
      <c r="P1366" s="130">
        <f t="shared" si="312"/>
        <v>3.0250376799113776E-3</v>
      </c>
      <c r="Q1366" s="130" t="str">
        <f t="shared" si="313"/>
        <v/>
      </c>
      <c r="R1366" s="130">
        <f t="shared" si="314"/>
        <v>5.9302603932546774E-9</v>
      </c>
      <c r="S1366" s="130" t="str">
        <f t="shared" si="315"/>
        <v/>
      </c>
      <c r="T1366" s="130" t="str">
        <f t="shared" si="316"/>
        <v/>
      </c>
      <c r="X1366" s="134"/>
      <c r="Z1366" s="149"/>
      <c r="AA1366" s="149"/>
      <c r="AE1366" s="151"/>
      <c r="AF1366" s="150"/>
      <c r="AK1366" s="134">
        <v>797</v>
      </c>
      <c r="AL1366" s="130">
        <f t="shared" si="317"/>
        <v>-0.81199999999999983</v>
      </c>
      <c r="AM1366" s="149">
        <f t="shared" si="318"/>
        <v>0.28690316245592223</v>
      </c>
      <c r="AN1366" s="149">
        <f t="shared" si="319"/>
        <v>0.20839581574663121</v>
      </c>
      <c r="AO1366" s="130" t="str">
        <f t="shared" si="324"/>
        <v/>
      </c>
      <c r="AP1366" s="130">
        <f t="shared" si="325"/>
        <v>0.28690316245592223</v>
      </c>
      <c r="AQ1366" s="130" t="str">
        <f t="shared" si="320"/>
        <v/>
      </c>
      <c r="AR1366" s="150">
        <f t="shared" si="321"/>
        <v>0</v>
      </c>
      <c r="AS1366" s="150" t="str">
        <f t="shared" si="322"/>
        <v/>
      </c>
      <c r="AT1366" s="150" t="str">
        <f t="shared" si="323"/>
        <v/>
      </c>
      <c r="AU1366" s="150"/>
      <c r="AV1366" s="150"/>
      <c r="AW1366" s="150"/>
      <c r="AX1366" s="150"/>
      <c r="AY1366" s="150"/>
      <c r="AZ1366" s="150"/>
      <c r="BA1366" s="150"/>
      <c r="BB1366" s="131"/>
      <c r="BC1366" s="132"/>
      <c r="BD1366" s="131"/>
      <c r="BE1366" s="153"/>
      <c r="BF1366" s="154"/>
      <c r="BG1366" s="155"/>
      <c r="BH1366" s="155"/>
      <c r="BI1366" s="156"/>
      <c r="BJ1366" s="156"/>
      <c r="BK1366" s="133"/>
      <c r="BM1366" s="134">
        <v>774</v>
      </c>
      <c r="BN1366" s="157">
        <f t="shared" si="327"/>
        <v>4.947200000000076</v>
      </c>
      <c r="BO1366" s="158">
        <f t="shared" si="328"/>
        <v>0.66640672103888021</v>
      </c>
      <c r="BP1366" s="159">
        <f t="shared" si="329"/>
        <v>7.8096888919698682E-4</v>
      </c>
      <c r="BQ1366" s="160" t="str">
        <f t="shared" si="330"/>
        <v/>
      </c>
      <c r="BR1366" s="160" t="str">
        <f t="shared" si="326"/>
        <v/>
      </c>
    </row>
    <row r="1367" spans="11:70" ht="20.100000000000001" customHeight="1" x14ac:dyDescent="0.25">
      <c r="K1367" s="134">
        <v>798</v>
      </c>
      <c r="L1367" s="130">
        <f t="shared" si="308"/>
        <v>-76.633014128662523</v>
      </c>
      <c r="M1367" s="149">
        <f t="shared" si="309"/>
        <v>3.0348546969740072E-3</v>
      </c>
      <c r="N1367" s="149">
        <f t="shared" si="310"/>
        <v>0.20954529107107078</v>
      </c>
      <c r="O1367" s="130" t="str">
        <f t="shared" si="311"/>
        <v/>
      </c>
      <c r="P1367" s="130">
        <f t="shared" si="312"/>
        <v>3.0348546969740072E-3</v>
      </c>
      <c r="Q1367" s="130" t="str">
        <f t="shared" si="313"/>
        <v/>
      </c>
      <c r="R1367" s="130">
        <f t="shared" si="314"/>
        <v>6.054629563860104E-9</v>
      </c>
      <c r="S1367" s="130" t="str">
        <f t="shared" si="315"/>
        <v/>
      </c>
      <c r="T1367" s="130" t="str">
        <f t="shared" si="316"/>
        <v/>
      </c>
      <c r="X1367" s="134"/>
      <c r="Z1367" s="149"/>
      <c r="AA1367" s="149"/>
      <c r="AE1367" s="151"/>
      <c r="AF1367" s="150"/>
      <c r="AK1367" s="134">
        <v>798</v>
      </c>
      <c r="AL1367" s="130">
        <f t="shared" si="317"/>
        <v>-0.80799999999999983</v>
      </c>
      <c r="AM1367" s="149">
        <f t="shared" si="318"/>
        <v>0.28783423622728582</v>
      </c>
      <c r="AN1367" s="149">
        <f t="shared" si="319"/>
        <v>0.20954529107107084</v>
      </c>
      <c r="AO1367" s="130" t="str">
        <f t="shared" si="324"/>
        <v/>
      </c>
      <c r="AP1367" s="130">
        <f t="shared" si="325"/>
        <v>0.28783423622728582</v>
      </c>
      <c r="AQ1367" s="130" t="str">
        <f t="shared" si="320"/>
        <v/>
      </c>
      <c r="AR1367" s="150">
        <f t="shared" si="321"/>
        <v>0</v>
      </c>
      <c r="AS1367" s="150" t="str">
        <f t="shared" si="322"/>
        <v/>
      </c>
      <c r="AT1367" s="150" t="str">
        <f t="shared" si="323"/>
        <v/>
      </c>
      <c r="AU1367" s="150"/>
      <c r="AV1367" s="150"/>
      <c r="AW1367" s="150"/>
      <c r="AX1367" s="150"/>
      <c r="AY1367" s="150"/>
      <c r="AZ1367" s="150"/>
      <c r="BA1367" s="150"/>
      <c r="BB1367" s="131"/>
      <c r="BC1367" s="132"/>
      <c r="BD1367" s="131"/>
      <c r="BE1367" s="153"/>
      <c r="BF1367" s="154"/>
      <c r="BG1367" s="155"/>
      <c r="BH1367" s="155"/>
      <c r="BI1367" s="156"/>
      <c r="BJ1367" s="156"/>
      <c r="BK1367" s="133"/>
      <c r="BM1367" s="134">
        <v>775</v>
      </c>
      <c r="BN1367" s="157">
        <f t="shared" si="327"/>
        <v>4.9536000000000762</v>
      </c>
      <c r="BO1367" s="158">
        <f t="shared" si="328"/>
        <v>0.66562575214968323</v>
      </c>
      <c r="BP1367" s="159">
        <f t="shared" si="329"/>
        <v>7.8099229912820256E-4</v>
      </c>
      <c r="BQ1367" s="160" t="str">
        <f t="shared" si="330"/>
        <v/>
      </c>
      <c r="BR1367" s="160" t="str">
        <f t="shared" si="326"/>
        <v/>
      </c>
    </row>
    <row r="1368" spans="11:70" ht="20.100000000000001" customHeight="1" x14ac:dyDescent="0.25">
      <c r="K1368" s="134">
        <v>799</v>
      </c>
      <c r="L1368" s="130">
        <f t="shared" si="308"/>
        <v>-76.253642771589966</v>
      </c>
      <c r="M1368" s="149">
        <f t="shared" si="309"/>
        <v>3.0446548578877291E-3</v>
      </c>
      <c r="N1368" s="149">
        <f t="shared" si="310"/>
        <v>0.21069848750487094</v>
      </c>
      <c r="O1368" s="130" t="str">
        <f t="shared" si="311"/>
        <v/>
      </c>
      <c r="P1368" s="130">
        <f t="shared" si="312"/>
        <v>3.0446548578877291E-3</v>
      </c>
      <c r="Q1368" s="130" t="str">
        <f t="shared" si="313"/>
        <v/>
      </c>
      <c r="R1368" s="130">
        <f t="shared" si="314"/>
        <v>6.1815080945401149E-9</v>
      </c>
      <c r="S1368" s="130" t="str">
        <f t="shared" si="315"/>
        <v/>
      </c>
      <c r="T1368" s="130" t="str">
        <f t="shared" si="316"/>
        <v/>
      </c>
      <c r="X1368" s="134"/>
      <c r="Z1368" s="149"/>
      <c r="AA1368" s="149"/>
      <c r="AE1368" s="151"/>
      <c r="AF1368" s="150"/>
      <c r="AK1368" s="134">
        <v>799</v>
      </c>
      <c r="AL1368" s="130">
        <f t="shared" si="317"/>
        <v>-0.80399999999999983</v>
      </c>
      <c r="AM1368" s="149">
        <f t="shared" si="318"/>
        <v>0.28876371131362794</v>
      </c>
      <c r="AN1368" s="149">
        <f t="shared" si="319"/>
        <v>0.21069848750487113</v>
      </c>
      <c r="AO1368" s="130" t="str">
        <f t="shared" si="324"/>
        <v/>
      </c>
      <c r="AP1368" s="130">
        <f t="shared" si="325"/>
        <v>0.28876371131362794</v>
      </c>
      <c r="AQ1368" s="130" t="str">
        <f t="shared" si="320"/>
        <v/>
      </c>
      <c r="AR1368" s="150">
        <f t="shared" si="321"/>
        <v>0</v>
      </c>
      <c r="AS1368" s="150" t="str">
        <f t="shared" si="322"/>
        <v/>
      </c>
      <c r="AT1368" s="150" t="str">
        <f t="shared" si="323"/>
        <v/>
      </c>
      <c r="AU1368" s="150"/>
      <c r="AV1368" s="150"/>
      <c r="AW1368" s="150"/>
      <c r="AX1368" s="150"/>
      <c r="AY1368" s="150"/>
      <c r="AZ1368" s="150"/>
      <c r="BA1368" s="150"/>
      <c r="BB1368" s="131"/>
      <c r="BC1368" s="132"/>
      <c r="BD1368" s="131"/>
      <c r="BE1368" s="153"/>
      <c r="BF1368" s="154"/>
      <c r="BG1368" s="155"/>
      <c r="BH1368" s="155"/>
      <c r="BI1368" s="156"/>
      <c r="BJ1368" s="156"/>
      <c r="BK1368" s="133"/>
      <c r="BM1368" s="134">
        <v>776</v>
      </c>
      <c r="BN1368" s="157">
        <f t="shared" si="327"/>
        <v>4.9600000000000763</v>
      </c>
      <c r="BO1368" s="158">
        <f t="shared" si="328"/>
        <v>0.66484475985055502</v>
      </c>
      <c r="BP1368" s="159">
        <f t="shared" si="329"/>
        <v>7.8101245472039782E-4</v>
      </c>
      <c r="BQ1368" s="160" t="str">
        <f t="shared" si="330"/>
        <v/>
      </c>
      <c r="BR1368" s="160" t="str">
        <f t="shared" si="326"/>
        <v/>
      </c>
    </row>
    <row r="1369" spans="11:70" ht="20.100000000000001" customHeight="1" x14ac:dyDescent="0.25">
      <c r="K1369" s="134">
        <v>800</v>
      </c>
      <c r="L1369" s="130">
        <f t="shared" si="308"/>
        <v>-75.874271414517352</v>
      </c>
      <c r="M1369" s="149">
        <f t="shared" si="309"/>
        <v>3.0544377941116394E-3</v>
      </c>
      <c r="N1369" s="149">
        <f t="shared" si="310"/>
        <v>0.21185539858339661</v>
      </c>
      <c r="O1369" s="130" t="str">
        <f t="shared" si="311"/>
        <v/>
      </c>
      <c r="P1369" s="130">
        <f t="shared" si="312"/>
        <v>3.0544377941116394E-3</v>
      </c>
      <c r="Q1369" s="130" t="str">
        <f t="shared" si="313"/>
        <v/>
      </c>
      <c r="R1369" s="130">
        <f t="shared" si="314"/>
        <v>6.3109444678755855E-9</v>
      </c>
      <c r="S1369" s="130" t="str">
        <f t="shared" si="315"/>
        <v/>
      </c>
      <c r="T1369" s="130" t="str">
        <f t="shared" si="316"/>
        <v/>
      </c>
      <c r="X1369" s="134"/>
      <c r="Z1369" s="149"/>
      <c r="AA1369" s="149"/>
      <c r="AE1369" s="151"/>
      <c r="AF1369" s="150"/>
      <c r="AK1369" s="134">
        <v>800</v>
      </c>
      <c r="AL1369" s="130">
        <f t="shared" si="317"/>
        <v>-0.79999999999999982</v>
      </c>
      <c r="AM1369" s="149">
        <f t="shared" si="318"/>
        <v>0.28969155276148278</v>
      </c>
      <c r="AN1369" s="149">
        <f t="shared" si="319"/>
        <v>0.21185539858339672</v>
      </c>
      <c r="AO1369" s="130" t="str">
        <f t="shared" si="324"/>
        <v/>
      </c>
      <c r="AP1369" s="130">
        <f t="shared" si="325"/>
        <v>0.28969155276148278</v>
      </c>
      <c r="AQ1369" s="130" t="str">
        <f t="shared" si="320"/>
        <v/>
      </c>
      <c r="AR1369" s="150">
        <f t="shared" si="321"/>
        <v>0</v>
      </c>
      <c r="AS1369" s="150" t="str">
        <f t="shared" si="322"/>
        <v/>
      </c>
      <c r="AT1369" s="150" t="str">
        <f t="shared" si="323"/>
        <v/>
      </c>
      <c r="AU1369" s="150"/>
      <c r="AV1369" s="150"/>
      <c r="AW1369" s="150"/>
      <c r="AX1369" s="150"/>
      <c r="AY1369" s="150"/>
      <c r="AZ1369" s="150"/>
      <c r="BA1369" s="150"/>
      <c r="BB1369" s="131"/>
      <c r="BC1369" s="132"/>
      <c r="BD1369" s="131"/>
      <c r="BE1369" s="153"/>
      <c r="BF1369" s="154"/>
      <c r="BG1369" s="155"/>
      <c r="BH1369" s="155"/>
      <c r="BI1369" s="156"/>
      <c r="BJ1369" s="156"/>
      <c r="BK1369" s="133"/>
      <c r="BM1369" s="134">
        <v>777</v>
      </c>
      <c r="BN1369" s="157">
        <f t="shared" si="327"/>
        <v>4.9664000000000765</v>
      </c>
      <c r="BO1369" s="158">
        <f t="shared" si="328"/>
        <v>0.66406374739583462</v>
      </c>
      <c r="BP1369" s="159">
        <f t="shared" si="329"/>
        <v>7.8102936411084123E-4</v>
      </c>
      <c r="BQ1369" s="160" t="str">
        <f t="shared" si="330"/>
        <v/>
      </c>
      <c r="BR1369" s="160" t="str">
        <f t="shared" si="326"/>
        <v/>
      </c>
    </row>
    <row r="1370" spans="11:70" ht="20.100000000000001" customHeight="1" x14ac:dyDescent="0.25">
      <c r="K1370" s="134">
        <v>801</v>
      </c>
      <c r="L1370" s="130">
        <f t="shared" si="308"/>
        <v>-75.494900057444795</v>
      </c>
      <c r="M1370" s="149">
        <f t="shared" si="309"/>
        <v>3.0642031367458097E-3</v>
      </c>
      <c r="N1370" s="149">
        <f t="shared" si="310"/>
        <v>0.2130160177021295</v>
      </c>
      <c r="O1370" s="130" t="str">
        <f t="shared" si="311"/>
        <v/>
      </c>
      <c r="P1370" s="130">
        <f t="shared" si="312"/>
        <v>3.0642031367458097E-3</v>
      </c>
      <c r="Q1370" s="130" t="str">
        <f t="shared" si="313"/>
        <v/>
      </c>
      <c r="R1370" s="130">
        <f t="shared" si="314"/>
        <v>6.4429880579731159E-9</v>
      </c>
      <c r="S1370" s="130" t="str">
        <f t="shared" si="315"/>
        <v/>
      </c>
      <c r="T1370" s="130" t="str">
        <f t="shared" si="316"/>
        <v/>
      </c>
      <c r="X1370" s="134"/>
      <c r="Z1370" s="149"/>
      <c r="AA1370" s="149"/>
      <c r="AE1370" s="151"/>
      <c r="AF1370" s="150"/>
      <c r="AK1370" s="134">
        <v>801</v>
      </c>
      <c r="AL1370" s="130">
        <f t="shared" si="317"/>
        <v>-0.79599999999999982</v>
      </c>
      <c r="AM1370" s="149">
        <f t="shared" si="318"/>
        <v>0.29061772558333382</v>
      </c>
      <c r="AN1370" s="149">
        <f t="shared" si="319"/>
        <v>0.21301601770212972</v>
      </c>
      <c r="AO1370" s="130" t="str">
        <f t="shared" si="324"/>
        <v/>
      </c>
      <c r="AP1370" s="130">
        <f t="shared" si="325"/>
        <v>0.29061772558333382</v>
      </c>
      <c r="AQ1370" s="130" t="str">
        <f t="shared" si="320"/>
        <v/>
      </c>
      <c r="AR1370" s="150">
        <f t="shared" si="321"/>
        <v>0</v>
      </c>
      <c r="AS1370" s="150" t="str">
        <f t="shared" si="322"/>
        <v/>
      </c>
      <c r="AT1370" s="150" t="str">
        <f t="shared" si="323"/>
        <v/>
      </c>
      <c r="AU1370" s="150"/>
      <c r="AV1370" s="150"/>
      <c r="AW1370" s="150"/>
      <c r="AX1370" s="150"/>
      <c r="AY1370" s="150"/>
      <c r="AZ1370" s="150"/>
      <c r="BA1370" s="150"/>
      <c r="BB1370" s="131"/>
      <c r="BC1370" s="132"/>
      <c r="BD1370" s="131"/>
      <c r="BE1370" s="153"/>
      <c r="BF1370" s="154"/>
      <c r="BG1370" s="155"/>
      <c r="BH1370" s="155"/>
      <c r="BI1370" s="156"/>
      <c r="BJ1370" s="156"/>
      <c r="BK1370" s="133"/>
      <c r="BM1370" s="134">
        <v>778</v>
      </c>
      <c r="BN1370" s="157">
        <f t="shared" si="327"/>
        <v>4.9728000000000767</v>
      </c>
      <c r="BO1370" s="158">
        <f t="shared" si="328"/>
        <v>0.66328271803172378</v>
      </c>
      <c r="BP1370" s="159">
        <f t="shared" si="329"/>
        <v>7.8104303544668241E-4</v>
      </c>
      <c r="BQ1370" s="160" t="str">
        <f t="shared" si="330"/>
        <v/>
      </c>
      <c r="BR1370" s="160" t="str">
        <f t="shared" si="326"/>
        <v/>
      </c>
    </row>
    <row r="1371" spans="11:70" ht="20.100000000000001" customHeight="1" x14ac:dyDescent="0.25">
      <c r="K1371" s="134">
        <v>802</v>
      </c>
      <c r="L1371" s="130">
        <f t="shared" si="308"/>
        <v>-75.115528700372181</v>
      </c>
      <c r="M1371" s="149">
        <f t="shared" si="309"/>
        <v>3.0739505165537861E-3</v>
      </c>
      <c r="N1371" s="149">
        <f t="shared" si="310"/>
        <v>0.21418033811653739</v>
      </c>
      <c r="O1371" s="130" t="str">
        <f t="shared" si="311"/>
        <v/>
      </c>
      <c r="P1371" s="130">
        <f t="shared" si="312"/>
        <v>3.0739505165537861E-3</v>
      </c>
      <c r="Q1371" s="130" t="str">
        <f t="shared" si="313"/>
        <v/>
      </c>
      <c r="R1371" s="130">
        <f t="shared" si="314"/>
        <v>6.5776891459401037E-9</v>
      </c>
      <c r="S1371" s="130" t="str">
        <f t="shared" si="315"/>
        <v/>
      </c>
      <c r="T1371" s="130" t="str">
        <f t="shared" si="316"/>
        <v/>
      </c>
      <c r="X1371" s="134"/>
      <c r="Z1371" s="149"/>
      <c r="AA1371" s="149"/>
      <c r="AE1371" s="151"/>
      <c r="AF1371" s="150"/>
      <c r="AK1371" s="134">
        <v>802</v>
      </c>
      <c r="AL1371" s="130">
        <f t="shared" si="317"/>
        <v>-0.79199999999999982</v>
      </c>
      <c r="AM1371" s="149">
        <f t="shared" si="318"/>
        <v>0.29154219475974724</v>
      </c>
      <c r="AN1371" s="149">
        <f t="shared" si="319"/>
        <v>0.2141803381165375</v>
      </c>
      <c r="AO1371" s="130" t="str">
        <f t="shared" si="324"/>
        <v/>
      </c>
      <c r="AP1371" s="130">
        <f t="shared" si="325"/>
        <v>0.29154219475974724</v>
      </c>
      <c r="AQ1371" s="130" t="str">
        <f t="shared" si="320"/>
        <v/>
      </c>
      <c r="AR1371" s="150">
        <f t="shared" si="321"/>
        <v>0</v>
      </c>
      <c r="AS1371" s="150" t="str">
        <f t="shared" si="322"/>
        <v/>
      </c>
      <c r="AT1371" s="150" t="str">
        <f t="shared" si="323"/>
        <v/>
      </c>
      <c r="AU1371" s="150"/>
      <c r="AV1371" s="150"/>
      <c r="AW1371" s="150"/>
      <c r="AX1371" s="150"/>
      <c r="AY1371" s="150"/>
      <c r="AZ1371" s="150"/>
      <c r="BA1371" s="150"/>
      <c r="BB1371" s="131"/>
      <c r="BC1371" s="132"/>
      <c r="BD1371" s="131"/>
      <c r="BE1371" s="153"/>
      <c r="BF1371" s="154"/>
      <c r="BG1371" s="155"/>
      <c r="BH1371" s="155"/>
      <c r="BI1371" s="156"/>
      <c r="BJ1371" s="156"/>
      <c r="BK1371" s="133"/>
      <c r="BM1371" s="134">
        <v>779</v>
      </c>
      <c r="BN1371" s="157">
        <f t="shared" si="327"/>
        <v>4.9792000000000769</v>
      </c>
      <c r="BO1371" s="158">
        <f t="shared" si="328"/>
        <v>0.6625016749962771</v>
      </c>
      <c r="BP1371" s="159">
        <f t="shared" si="329"/>
        <v>7.8105347688184334E-4</v>
      </c>
      <c r="BQ1371" s="160" t="str">
        <f t="shared" si="330"/>
        <v/>
      </c>
      <c r="BR1371" s="160" t="str">
        <f t="shared" si="326"/>
        <v/>
      </c>
    </row>
    <row r="1372" spans="11:70" ht="20.100000000000001" customHeight="1" x14ac:dyDescent="0.25">
      <c r="K1372" s="134">
        <v>803</v>
      </c>
      <c r="L1372" s="130">
        <f t="shared" si="308"/>
        <v>-74.736157343299624</v>
      </c>
      <c r="M1372" s="149">
        <f t="shared" si="309"/>
        <v>3.0836795639851739E-3</v>
      </c>
      <c r="N1372" s="149">
        <f t="shared" si="310"/>
        <v>0.21534835294194921</v>
      </c>
      <c r="O1372" s="130" t="str">
        <f t="shared" si="311"/>
        <v/>
      </c>
      <c r="P1372" s="130">
        <f t="shared" si="312"/>
        <v>3.0836795639851739E-3</v>
      </c>
      <c r="Q1372" s="130" t="str">
        <f t="shared" si="313"/>
        <v/>
      </c>
      <c r="R1372" s="130">
        <f t="shared" si="314"/>
        <v>6.7150989356101355E-9</v>
      </c>
      <c r="S1372" s="130" t="str">
        <f t="shared" si="315"/>
        <v/>
      </c>
      <c r="T1372" s="130" t="str">
        <f t="shared" si="316"/>
        <v/>
      </c>
      <c r="X1372" s="134"/>
      <c r="Z1372" s="149"/>
      <c r="AA1372" s="149"/>
      <c r="AE1372" s="151"/>
      <c r="AF1372" s="150"/>
      <c r="AK1372" s="134">
        <v>803</v>
      </c>
      <c r="AL1372" s="130">
        <f t="shared" si="317"/>
        <v>-0.78799999999999981</v>
      </c>
      <c r="AM1372" s="149">
        <f t="shared" si="318"/>
        <v>0.29246492524151457</v>
      </c>
      <c r="AN1372" s="149">
        <f t="shared" si="319"/>
        <v>0.21534835294194937</v>
      </c>
      <c r="AO1372" s="130" t="str">
        <f t="shared" si="324"/>
        <v/>
      </c>
      <c r="AP1372" s="130">
        <f t="shared" si="325"/>
        <v>0.29246492524151457</v>
      </c>
      <c r="AQ1372" s="130" t="str">
        <f t="shared" si="320"/>
        <v/>
      </c>
      <c r="AR1372" s="150">
        <f t="shared" si="321"/>
        <v>0</v>
      </c>
      <c r="AS1372" s="150" t="str">
        <f t="shared" si="322"/>
        <v/>
      </c>
      <c r="AT1372" s="150" t="str">
        <f t="shared" si="323"/>
        <v/>
      </c>
      <c r="AU1372" s="150"/>
      <c r="AV1372" s="150"/>
      <c r="AW1372" s="150"/>
      <c r="AX1372" s="150"/>
      <c r="AY1372" s="150"/>
      <c r="AZ1372" s="150"/>
      <c r="BA1372" s="150"/>
      <c r="BB1372" s="131"/>
      <c r="BC1372" s="132"/>
      <c r="BD1372" s="131"/>
      <c r="BE1372" s="153"/>
      <c r="BF1372" s="154"/>
      <c r="BG1372" s="155"/>
      <c r="BH1372" s="155"/>
      <c r="BI1372" s="156"/>
      <c r="BJ1372" s="156"/>
      <c r="BK1372" s="133"/>
      <c r="BM1372" s="134">
        <v>780</v>
      </c>
      <c r="BN1372" s="157">
        <f t="shared" si="327"/>
        <v>4.9856000000000771</v>
      </c>
      <c r="BO1372" s="158">
        <f t="shared" si="328"/>
        <v>0.66172062151939526</v>
      </c>
      <c r="BP1372" s="159">
        <f t="shared" si="329"/>
        <v>7.8106069658079313E-4</v>
      </c>
      <c r="BQ1372" s="160" t="str">
        <f t="shared" si="330"/>
        <v/>
      </c>
      <c r="BR1372" s="160" t="str">
        <f t="shared" si="326"/>
        <v/>
      </c>
    </row>
    <row r="1373" spans="11:70" ht="20.100000000000001" customHeight="1" x14ac:dyDescent="0.25">
      <c r="K1373" s="134">
        <v>804</v>
      </c>
      <c r="L1373" s="130">
        <f t="shared" si="308"/>
        <v>-74.35678598622701</v>
      </c>
      <c r="M1373" s="149">
        <f t="shared" si="309"/>
        <v>3.0933899091983366E-3</v>
      </c>
      <c r="N1373" s="149">
        <f t="shared" si="310"/>
        <v>0.21652005515344197</v>
      </c>
      <c r="O1373" s="130" t="str">
        <f t="shared" si="311"/>
        <v/>
      </c>
      <c r="P1373" s="130">
        <f t="shared" si="312"/>
        <v>3.0933899091983366E-3</v>
      </c>
      <c r="Q1373" s="130" t="str">
        <f t="shared" si="313"/>
        <v/>
      </c>
      <c r="R1373" s="130">
        <f t="shared" si="314"/>
        <v>6.8552695695229951E-9</v>
      </c>
      <c r="S1373" s="130" t="str">
        <f t="shared" si="315"/>
        <v/>
      </c>
      <c r="T1373" s="130" t="str">
        <f t="shared" si="316"/>
        <v/>
      </c>
      <c r="X1373" s="134"/>
      <c r="Z1373" s="149"/>
      <c r="AA1373" s="149"/>
      <c r="AE1373" s="151"/>
      <c r="AF1373" s="150"/>
      <c r="AK1373" s="134">
        <v>804</v>
      </c>
      <c r="AL1373" s="130">
        <f t="shared" si="317"/>
        <v>-0.78399999999999981</v>
      </c>
      <c r="AM1373" s="149">
        <f t="shared" si="318"/>
        <v>0.29338588195180482</v>
      </c>
      <c r="AN1373" s="149">
        <f t="shared" si="319"/>
        <v>0.21652005515344208</v>
      </c>
      <c r="AO1373" s="130" t="str">
        <f t="shared" si="324"/>
        <v/>
      </c>
      <c r="AP1373" s="130">
        <f t="shared" si="325"/>
        <v>0.29338588195180482</v>
      </c>
      <c r="AQ1373" s="130" t="str">
        <f t="shared" si="320"/>
        <v/>
      </c>
      <c r="AR1373" s="150">
        <f t="shared" si="321"/>
        <v>0</v>
      </c>
      <c r="AS1373" s="150" t="str">
        <f t="shared" si="322"/>
        <v/>
      </c>
      <c r="AT1373" s="150" t="str">
        <f t="shared" si="323"/>
        <v/>
      </c>
      <c r="AU1373" s="150"/>
      <c r="AV1373" s="150"/>
      <c r="AW1373" s="150"/>
      <c r="AX1373" s="150"/>
      <c r="AY1373" s="150"/>
      <c r="AZ1373" s="150"/>
      <c r="BA1373" s="150"/>
      <c r="BB1373" s="131"/>
      <c r="BC1373" s="132"/>
      <c r="BD1373" s="131"/>
      <c r="BE1373" s="153"/>
      <c r="BF1373" s="154"/>
      <c r="BG1373" s="155"/>
      <c r="BH1373" s="155"/>
      <c r="BI1373" s="156"/>
      <c r="BJ1373" s="156"/>
      <c r="BK1373" s="133"/>
      <c r="BM1373" s="134">
        <v>781</v>
      </c>
      <c r="BN1373" s="157">
        <f t="shared" si="327"/>
        <v>4.9920000000000773</v>
      </c>
      <c r="BO1373" s="158">
        <f t="shared" si="328"/>
        <v>0.66093956082281446</v>
      </c>
      <c r="BP1373" s="159">
        <f t="shared" si="329"/>
        <v>7.8106470271510631E-4</v>
      </c>
      <c r="BQ1373" s="160" t="str">
        <f t="shared" si="330"/>
        <v/>
      </c>
      <c r="BR1373" s="160" t="str">
        <f t="shared" si="326"/>
        <v/>
      </c>
    </row>
    <row r="1374" spans="11:70" ht="20.100000000000001" customHeight="1" x14ac:dyDescent="0.25">
      <c r="K1374" s="134">
        <v>805</v>
      </c>
      <c r="L1374" s="130">
        <f t="shared" si="308"/>
        <v>-73.977414629154453</v>
      </c>
      <c r="M1374" s="149">
        <f t="shared" si="309"/>
        <v>3.1030811820831738E-3</v>
      </c>
      <c r="N1374" s="149">
        <f t="shared" si="310"/>
        <v>0.21769543758573293</v>
      </c>
      <c r="O1374" s="130" t="str">
        <f t="shared" si="311"/>
        <v/>
      </c>
      <c r="P1374" s="130">
        <f t="shared" si="312"/>
        <v>3.1030811820831738E-3</v>
      </c>
      <c r="Q1374" s="130" t="str">
        <f t="shared" si="313"/>
        <v/>
      </c>
      <c r="R1374" s="130">
        <f t="shared" si="314"/>
        <v>6.9982541451623996E-9</v>
      </c>
      <c r="S1374" s="130" t="str">
        <f t="shared" si="315"/>
        <v/>
      </c>
      <c r="T1374" s="130" t="str">
        <f t="shared" si="316"/>
        <v/>
      </c>
      <c r="X1374" s="134"/>
      <c r="Z1374" s="149"/>
      <c r="AA1374" s="149"/>
      <c r="AE1374" s="151"/>
      <c r="AF1374" s="150"/>
      <c r="AK1374" s="134">
        <v>805</v>
      </c>
      <c r="AL1374" s="130">
        <f t="shared" si="317"/>
        <v>-0.7799999999999998</v>
      </c>
      <c r="AM1374" s="149">
        <f t="shared" si="318"/>
        <v>0.29430502978832518</v>
      </c>
      <c r="AN1374" s="149">
        <f t="shared" si="319"/>
        <v>0.21769543758573318</v>
      </c>
      <c r="AO1374" s="130" t="str">
        <f t="shared" si="324"/>
        <v/>
      </c>
      <c r="AP1374" s="130">
        <f t="shared" si="325"/>
        <v>0.29430502978832518</v>
      </c>
      <c r="AQ1374" s="130" t="str">
        <f t="shared" si="320"/>
        <v/>
      </c>
      <c r="AR1374" s="150">
        <f t="shared" si="321"/>
        <v>0</v>
      </c>
      <c r="AS1374" s="150" t="str">
        <f t="shared" si="322"/>
        <v/>
      </c>
      <c r="AT1374" s="150" t="str">
        <f t="shared" si="323"/>
        <v/>
      </c>
      <c r="AU1374" s="150"/>
      <c r="AV1374" s="150"/>
      <c r="AW1374" s="150"/>
      <c r="AX1374" s="150"/>
      <c r="AY1374" s="150"/>
      <c r="AZ1374" s="150"/>
      <c r="BA1374" s="150"/>
      <c r="BB1374" s="131"/>
      <c r="BC1374" s="132"/>
      <c r="BD1374" s="131"/>
      <c r="BE1374" s="153"/>
      <c r="BF1374" s="154"/>
      <c r="BG1374" s="155"/>
      <c r="BH1374" s="155"/>
      <c r="BI1374" s="156"/>
      <c r="BJ1374" s="156"/>
      <c r="BK1374" s="133"/>
      <c r="BM1374" s="134">
        <v>782</v>
      </c>
      <c r="BN1374" s="157">
        <f t="shared" si="327"/>
        <v>4.9984000000000774</v>
      </c>
      <c r="BO1374" s="158">
        <f t="shared" si="328"/>
        <v>0.66015849612009936</v>
      </c>
      <c r="BP1374" s="159">
        <f t="shared" si="329"/>
        <v>7.8106550346401793E-4</v>
      </c>
      <c r="BQ1374" s="160" t="str">
        <f t="shared" si="330"/>
        <v/>
      </c>
      <c r="BR1374" s="160" t="str">
        <f t="shared" si="326"/>
        <v/>
      </c>
    </row>
    <row r="1375" spans="11:70" ht="20.100000000000001" customHeight="1" x14ac:dyDescent="0.25">
      <c r="K1375" s="134">
        <v>806</v>
      </c>
      <c r="L1375" s="130">
        <f t="shared" si="308"/>
        <v>-73.598043272081838</v>
      </c>
      <c r="M1375" s="149">
        <f t="shared" si="309"/>
        <v>3.1127530122840056E-3</v>
      </c>
      <c r="N1375" s="149">
        <f t="shared" si="310"/>
        <v>0.2188744929330837</v>
      </c>
      <c r="O1375" s="130" t="str">
        <f t="shared" si="311"/>
        <v/>
      </c>
      <c r="P1375" s="130">
        <f t="shared" si="312"/>
        <v>3.1127530122840056E-3</v>
      </c>
      <c r="Q1375" s="130" t="str">
        <f t="shared" si="313"/>
        <v/>
      </c>
      <c r="R1375" s="130">
        <f t="shared" si="314"/>
        <v>7.1441067314559576E-9</v>
      </c>
      <c r="S1375" s="130" t="str">
        <f t="shared" si="315"/>
        <v/>
      </c>
      <c r="T1375" s="130" t="str">
        <f t="shared" si="316"/>
        <v/>
      </c>
      <c r="X1375" s="134"/>
      <c r="Z1375" s="149"/>
      <c r="AA1375" s="149"/>
      <c r="AE1375" s="151"/>
      <c r="AF1375" s="150"/>
      <c r="AK1375" s="134">
        <v>806</v>
      </c>
      <c r="AL1375" s="130">
        <f t="shared" si="317"/>
        <v>-0.7759999999999998</v>
      </c>
      <c r="AM1375" s="149">
        <f t="shared" si="318"/>
        <v>0.29522233362549144</v>
      </c>
      <c r="AN1375" s="149">
        <f t="shared" si="319"/>
        <v>0.21887449293308381</v>
      </c>
      <c r="AO1375" s="130" t="str">
        <f t="shared" si="324"/>
        <v/>
      </c>
      <c r="AP1375" s="130">
        <f t="shared" si="325"/>
        <v>0.29522233362549144</v>
      </c>
      <c r="AQ1375" s="130" t="str">
        <f t="shared" si="320"/>
        <v/>
      </c>
      <c r="AR1375" s="150">
        <f t="shared" si="321"/>
        <v>0</v>
      </c>
      <c r="AS1375" s="150" t="str">
        <f t="shared" si="322"/>
        <v/>
      </c>
      <c r="AT1375" s="150" t="str">
        <f t="shared" si="323"/>
        <v/>
      </c>
      <c r="AU1375" s="150"/>
      <c r="AV1375" s="150"/>
      <c r="AW1375" s="150"/>
      <c r="AX1375" s="150"/>
      <c r="AY1375" s="150"/>
      <c r="AZ1375" s="150"/>
      <c r="BA1375" s="150"/>
      <c r="BB1375" s="131"/>
      <c r="BC1375" s="132"/>
      <c r="BD1375" s="131"/>
      <c r="BE1375" s="153"/>
      <c r="BF1375" s="154"/>
      <c r="BG1375" s="155"/>
      <c r="BH1375" s="155"/>
      <c r="BI1375" s="156"/>
      <c r="BJ1375" s="156"/>
      <c r="BK1375" s="133"/>
      <c r="BM1375" s="134">
        <v>783</v>
      </c>
      <c r="BN1375" s="157">
        <f t="shared" si="327"/>
        <v>5.0048000000000776</v>
      </c>
      <c r="BO1375" s="158">
        <f t="shared" si="328"/>
        <v>0.65937743061663534</v>
      </c>
      <c r="BP1375" s="159">
        <f t="shared" si="329"/>
        <v>7.8106310701775428E-4</v>
      </c>
      <c r="BQ1375" s="160" t="str">
        <f t="shared" si="330"/>
        <v/>
      </c>
      <c r="BR1375" s="160" t="str">
        <f t="shared" si="326"/>
        <v/>
      </c>
    </row>
    <row r="1376" spans="11:70" ht="20.100000000000001" customHeight="1" x14ac:dyDescent="0.25">
      <c r="K1376" s="134">
        <v>807</v>
      </c>
      <c r="L1376" s="130">
        <f t="shared" si="308"/>
        <v>-73.218671915009281</v>
      </c>
      <c r="M1376" s="149">
        <f t="shared" si="309"/>
        <v>3.1224050292225358E-3</v>
      </c>
      <c r="N1376" s="149">
        <f t="shared" si="310"/>
        <v>0.2200572137492097</v>
      </c>
      <c r="O1376" s="130" t="str">
        <f t="shared" si="311"/>
        <v/>
      </c>
      <c r="P1376" s="130">
        <f t="shared" si="312"/>
        <v>3.1224050292225358E-3</v>
      </c>
      <c r="Q1376" s="130" t="str">
        <f t="shared" si="313"/>
        <v/>
      </c>
      <c r="R1376" s="130">
        <f t="shared" si="314"/>
        <v>7.2928823855405687E-9</v>
      </c>
      <c r="S1376" s="130" t="str">
        <f t="shared" si="315"/>
        <v/>
      </c>
      <c r="T1376" s="130" t="str">
        <f t="shared" si="316"/>
        <v/>
      </c>
      <c r="X1376" s="134"/>
      <c r="Z1376" s="149"/>
      <c r="AA1376" s="149"/>
      <c r="AE1376" s="151"/>
      <c r="AF1376" s="150"/>
      <c r="AK1376" s="134">
        <v>807</v>
      </c>
      <c r="AL1376" s="130">
        <f t="shared" si="317"/>
        <v>-0.7719999999999998</v>
      </c>
      <c r="AM1376" s="149">
        <f t="shared" si="318"/>
        <v>0.29613775831660594</v>
      </c>
      <c r="AN1376" s="149">
        <f t="shared" si="319"/>
        <v>0.22005721374920986</v>
      </c>
      <c r="AO1376" s="130" t="str">
        <f t="shared" si="324"/>
        <v/>
      </c>
      <c r="AP1376" s="130">
        <f t="shared" si="325"/>
        <v>0.29613775831660594</v>
      </c>
      <c r="AQ1376" s="130" t="str">
        <f t="shared" si="320"/>
        <v/>
      </c>
      <c r="AR1376" s="150">
        <f t="shared" si="321"/>
        <v>0</v>
      </c>
      <c r="AS1376" s="150" t="str">
        <f t="shared" si="322"/>
        <v/>
      </c>
      <c r="AT1376" s="150" t="str">
        <f t="shared" si="323"/>
        <v/>
      </c>
      <c r="AU1376" s="150"/>
      <c r="AV1376" s="150"/>
      <c r="AW1376" s="150"/>
      <c r="AX1376" s="150"/>
      <c r="AY1376" s="150"/>
      <c r="AZ1376" s="150"/>
      <c r="BA1376" s="150"/>
      <c r="BB1376" s="131"/>
      <c r="BC1376" s="132"/>
      <c r="BD1376" s="131"/>
      <c r="BE1376" s="153"/>
      <c r="BF1376" s="154"/>
      <c r="BG1376" s="155"/>
      <c r="BH1376" s="155"/>
      <c r="BI1376" s="156"/>
      <c r="BJ1376" s="156"/>
      <c r="BK1376" s="133"/>
      <c r="BM1376" s="134">
        <v>784</v>
      </c>
      <c r="BN1376" s="157">
        <f t="shared" si="327"/>
        <v>5.0112000000000778</v>
      </c>
      <c r="BO1376" s="158">
        <f t="shared" si="328"/>
        <v>0.65859636750961759</v>
      </c>
      <c r="BP1376" s="159">
        <f t="shared" si="329"/>
        <v>7.8105752156998332E-4</v>
      </c>
      <c r="BQ1376" s="160" t="str">
        <f t="shared" si="330"/>
        <v/>
      </c>
      <c r="BR1376" s="160" t="str">
        <f t="shared" si="326"/>
        <v/>
      </c>
    </row>
    <row r="1377" spans="11:70" ht="20.100000000000001" customHeight="1" x14ac:dyDescent="0.25">
      <c r="K1377" s="134">
        <v>808</v>
      </c>
      <c r="L1377" s="130">
        <f t="shared" si="308"/>
        <v>-72.839300557936667</v>
      </c>
      <c r="M1377" s="149">
        <f t="shared" si="309"/>
        <v>3.1320368621209219E-3</v>
      </c>
      <c r="N1377" s="149">
        <f t="shared" si="310"/>
        <v>0.22124359244720176</v>
      </c>
      <c r="O1377" s="130" t="str">
        <f t="shared" si="311"/>
        <v/>
      </c>
      <c r="P1377" s="130">
        <f t="shared" si="312"/>
        <v>3.1320368621209219E-3</v>
      </c>
      <c r="Q1377" s="130" t="str">
        <f t="shared" si="313"/>
        <v/>
      </c>
      <c r="R1377" s="130">
        <f t="shared" si="314"/>
        <v>7.4446371697978458E-9</v>
      </c>
      <c r="S1377" s="130" t="str">
        <f t="shared" si="315"/>
        <v/>
      </c>
      <c r="T1377" s="130" t="str">
        <f t="shared" si="316"/>
        <v/>
      </c>
      <c r="X1377" s="134"/>
      <c r="Z1377" s="149"/>
      <c r="AA1377" s="149"/>
      <c r="AE1377" s="151"/>
      <c r="AF1377" s="150"/>
      <c r="AK1377" s="134">
        <v>808</v>
      </c>
      <c r="AL1377" s="130">
        <f t="shared" si="317"/>
        <v>-0.76799999999999979</v>
      </c>
      <c r="AM1377" s="149">
        <f t="shared" si="318"/>
        <v>0.2970512686960452</v>
      </c>
      <c r="AN1377" s="149">
        <f t="shared" si="319"/>
        <v>0.22124359244720193</v>
      </c>
      <c r="AO1377" s="130" t="str">
        <f t="shared" si="324"/>
        <v/>
      </c>
      <c r="AP1377" s="130">
        <f t="shared" si="325"/>
        <v>0.2970512686960452</v>
      </c>
      <c r="AQ1377" s="130" t="str">
        <f t="shared" si="320"/>
        <v/>
      </c>
      <c r="AR1377" s="150">
        <f t="shared" si="321"/>
        <v>0</v>
      </c>
      <c r="AS1377" s="150" t="str">
        <f t="shared" si="322"/>
        <v/>
      </c>
      <c r="AT1377" s="150" t="str">
        <f t="shared" si="323"/>
        <v/>
      </c>
      <c r="AU1377" s="150"/>
      <c r="AV1377" s="150"/>
      <c r="AW1377" s="150"/>
      <c r="AX1377" s="150"/>
      <c r="AY1377" s="150"/>
      <c r="AZ1377" s="150"/>
      <c r="BA1377" s="150"/>
      <c r="BB1377" s="131"/>
      <c r="BC1377" s="132"/>
      <c r="BD1377" s="131"/>
      <c r="BE1377" s="153"/>
      <c r="BF1377" s="154"/>
      <c r="BG1377" s="155"/>
      <c r="BH1377" s="155"/>
      <c r="BI1377" s="156"/>
      <c r="BJ1377" s="156"/>
      <c r="BK1377" s="133"/>
      <c r="BM1377" s="134">
        <v>785</v>
      </c>
      <c r="BN1377" s="157">
        <f t="shared" si="327"/>
        <v>5.017600000000078</v>
      </c>
      <c r="BO1377" s="158">
        <f t="shared" si="328"/>
        <v>0.6578153099880476</v>
      </c>
      <c r="BP1377" s="159">
        <f t="shared" si="329"/>
        <v>7.810487553252532E-4</v>
      </c>
      <c r="BQ1377" s="160" t="str">
        <f t="shared" si="330"/>
        <v/>
      </c>
      <c r="BR1377" s="160" t="str">
        <f t="shared" si="326"/>
        <v/>
      </c>
    </row>
    <row r="1378" spans="11:70" ht="20.100000000000001" customHeight="1" x14ac:dyDescent="0.25">
      <c r="K1378" s="134">
        <v>809</v>
      </c>
      <c r="L1378" s="130">
        <f t="shared" si="308"/>
        <v>-72.459929200864053</v>
      </c>
      <c r="M1378" s="149">
        <f t="shared" si="309"/>
        <v>3.1416481400249109E-3</v>
      </c>
      <c r="N1378" s="149">
        <f t="shared" si="310"/>
        <v>0.22243362129945352</v>
      </c>
      <c r="O1378" s="130" t="str">
        <f t="shared" si="311"/>
        <v/>
      </c>
      <c r="P1378" s="130">
        <f t="shared" si="312"/>
        <v>3.1416481400249109E-3</v>
      </c>
      <c r="Q1378" s="130" t="str">
        <f t="shared" si="313"/>
        <v/>
      </c>
      <c r="R1378" s="130">
        <f t="shared" si="314"/>
        <v>7.5994281691628225E-9</v>
      </c>
      <c r="S1378" s="130" t="str">
        <f t="shared" si="315"/>
        <v/>
      </c>
      <c r="T1378" s="130" t="str">
        <f t="shared" si="316"/>
        <v/>
      </c>
      <c r="X1378" s="134"/>
      <c r="Z1378" s="149"/>
      <c r="AA1378" s="149"/>
      <c r="AE1378" s="151"/>
      <c r="AF1378" s="150"/>
      <c r="AK1378" s="134">
        <v>809</v>
      </c>
      <c r="AL1378" s="130">
        <f t="shared" si="317"/>
        <v>-0.76399999999999979</v>
      </c>
      <c r="AM1378" s="149">
        <f t="shared" si="318"/>
        <v>0.29796282958145465</v>
      </c>
      <c r="AN1378" s="149">
        <f t="shared" si="319"/>
        <v>0.22243362129945354</v>
      </c>
      <c r="AO1378" s="130" t="str">
        <f t="shared" si="324"/>
        <v/>
      </c>
      <c r="AP1378" s="130">
        <f t="shared" si="325"/>
        <v>0.29796282958145465</v>
      </c>
      <c r="AQ1378" s="130" t="str">
        <f t="shared" si="320"/>
        <v/>
      </c>
      <c r="AR1378" s="150">
        <f t="shared" si="321"/>
        <v>0</v>
      </c>
      <c r="AS1378" s="150" t="str">
        <f t="shared" si="322"/>
        <v/>
      </c>
      <c r="AT1378" s="150" t="str">
        <f t="shared" si="323"/>
        <v/>
      </c>
      <c r="AU1378" s="150"/>
      <c r="AV1378" s="150"/>
      <c r="AW1378" s="150"/>
      <c r="AX1378" s="150"/>
      <c r="AY1378" s="150"/>
      <c r="AZ1378" s="150"/>
      <c r="BA1378" s="150"/>
      <c r="BB1378" s="131"/>
      <c r="BC1378" s="132"/>
      <c r="BD1378" s="131"/>
      <c r="BE1378" s="153"/>
      <c r="BF1378" s="154"/>
      <c r="BG1378" s="155"/>
      <c r="BH1378" s="155"/>
      <c r="BI1378" s="156"/>
      <c r="BJ1378" s="156"/>
      <c r="BK1378" s="133"/>
      <c r="BM1378" s="134">
        <v>786</v>
      </c>
      <c r="BN1378" s="157">
        <f t="shared" si="327"/>
        <v>5.0240000000000782</v>
      </c>
      <c r="BO1378" s="158">
        <f t="shared" si="328"/>
        <v>0.65703426123272235</v>
      </c>
      <c r="BP1378" s="159">
        <f t="shared" si="329"/>
        <v>7.8103681649432932E-4</v>
      </c>
      <c r="BQ1378" s="160" t="str">
        <f t="shared" si="330"/>
        <v/>
      </c>
      <c r="BR1378" s="160" t="str">
        <f t="shared" si="326"/>
        <v/>
      </c>
    </row>
    <row r="1379" spans="11:70" ht="20.100000000000001" customHeight="1" x14ac:dyDescent="0.25">
      <c r="K1379" s="134">
        <v>810</v>
      </c>
      <c r="L1379" s="130">
        <f t="shared" si="308"/>
        <v>-72.080557843791496</v>
      </c>
      <c r="M1379" s="149">
        <f t="shared" si="309"/>
        <v>3.1512384918270801E-3</v>
      </c>
      <c r="N1379" s="149">
        <f t="shared" si="310"/>
        <v>0.22362729243759935</v>
      </c>
      <c r="O1379" s="130" t="str">
        <f t="shared" si="311"/>
        <v/>
      </c>
      <c r="P1379" s="130">
        <f t="shared" si="312"/>
        <v>3.1512384918270801E-3</v>
      </c>
      <c r="Q1379" s="130" t="str">
        <f t="shared" si="313"/>
        <v/>
      </c>
      <c r="R1379" s="130">
        <f t="shared" si="314"/>
        <v>7.7573135087105297E-9</v>
      </c>
      <c r="S1379" s="130" t="str">
        <f t="shared" si="315"/>
        <v/>
      </c>
      <c r="T1379" s="130" t="str">
        <f t="shared" si="316"/>
        <v/>
      </c>
      <c r="X1379" s="134"/>
      <c r="Z1379" s="149"/>
      <c r="AA1379" s="149"/>
      <c r="AE1379" s="151"/>
      <c r="AF1379" s="150"/>
      <c r="AK1379" s="134">
        <v>810</v>
      </c>
      <c r="AL1379" s="130">
        <f t="shared" si="317"/>
        <v>-0.75999999999999979</v>
      </c>
      <c r="AM1379" s="149">
        <f t="shared" si="318"/>
        <v>0.29887240577595287</v>
      </c>
      <c r="AN1379" s="149">
        <f t="shared" si="319"/>
        <v>0.22362729243759949</v>
      </c>
      <c r="AO1379" s="130" t="str">
        <f t="shared" si="324"/>
        <v/>
      </c>
      <c r="AP1379" s="130">
        <f t="shared" si="325"/>
        <v>0.29887240577595287</v>
      </c>
      <c r="AQ1379" s="130" t="str">
        <f t="shared" si="320"/>
        <v/>
      </c>
      <c r="AR1379" s="150">
        <f t="shared" si="321"/>
        <v>0</v>
      </c>
      <c r="AS1379" s="150" t="str">
        <f t="shared" si="322"/>
        <v/>
      </c>
      <c r="AT1379" s="150" t="str">
        <f t="shared" si="323"/>
        <v/>
      </c>
      <c r="AU1379" s="150"/>
      <c r="AV1379" s="150"/>
      <c r="AW1379" s="150"/>
      <c r="AX1379" s="150"/>
      <c r="AY1379" s="150"/>
      <c r="AZ1379" s="150"/>
      <c r="BA1379" s="150"/>
      <c r="BB1379" s="131"/>
      <c r="BC1379" s="132"/>
      <c r="BD1379" s="131"/>
      <c r="BE1379" s="153"/>
      <c r="BF1379" s="154"/>
      <c r="BG1379" s="155"/>
      <c r="BH1379" s="155"/>
      <c r="BI1379" s="156"/>
      <c r="BJ1379" s="156"/>
      <c r="BK1379" s="133"/>
      <c r="BM1379" s="134">
        <v>787</v>
      </c>
      <c r="BN1379" s="157">
        <f t="shared" si="327"/>
        <v>5.0304000000000784</v>
      </c>
      <c r="BO1379" s="158">
        <f t="shared" si="328"/>
        <v>0.65625322441622802</v>
      </c>
      <c r="BP1379" s="159">
        <f t="shared" si="329"/>
        <v>7.8102171329619274E-4</v>
      </c>
      <c r="BQ1379" s="160" t="str">
        <f t="shared" si="330"/>
        <v/>
      </c>
      <c r="BR1379" s="160" t="str">
        <f t="shared" si="326"/>
        <v/>
      </c>
    </row>
    <row r="1380" spans="11:70" ht="20.100000000000001" customHeight="1" x14ac:dyDescent="0.25">
      <c r="K1380" s="134">
        <v>811</v>
      </c>
      <c r="L1380" s="130">
        <f t="shared" si="308"/>
        <v>-71.701186486718882</v>
      </c>
      <c r="M1380" s="149">
        <f t="shared" si="309"/>
        <v>3.1608075462901558E-3</v>
      </c>
      <c r="N1380" s="149">
        <f t="shared" si="310"/>
        <v>0.22482459785246137</v>
      </c>
      <c r="O1380" s="130" t="str">
        <f t="shared" si="311"/>
        <v/>
      </c>
      <c r="P1380" s="130">
        <f t="shared" si="312"/>
        <v>3.1608075462901558E-3</v>
      </c>
      <c r="Q1380" s="130" t="str">
        <f t="shared" si="313"/>
        <v/>
      </c>
      <c r="R1380" s="130">
        <f t="shared" si="314"/>
        <v>7.9183523715243868E-9</v>
      </c>
      <c r="S1380" s="130" t="str">
        <f t="shared" si="315"/>
        <v/>
      </c>
      <c r="T1380" s="130" t="str">
        <f t="shared" si="316"/>
        <v/>
      </c>
      <c r="X1380" s="134"/>
      <c r="Z1380" s="149"/>
      <c r="AA1380" s="149"/>
      <c r="AE1380" s="151"/>
      <c r="AF1380" s="150"/>
      <c r="AK1380" s="134">
        <v>811</v>
      </c>
      <c r="AL1380" s="130">
        <f t="shared" si="317"/>
        <v>-0.75599999999999978</v>
      </c>
      <c r="AM1380" s="149">
        <f t="shared" si="318"/>
        <v>0.29977996207034235</v>
      </c>
      <c r="AN1380" s="149">
        <f t="shared" si="319"/>
        <v>0.22482459785246145</v>
      </c>
      <c r="AO1380" s="130" t="str">
        <f t="shared" si="324"/>
        <v/>
      </c>
      <c r="AP1380" s="130">
        <f t="shared" si="325"/>
        <v>0.29977996207034235</v>
      </c>
      <c r="AQ1380" s="130" t="str">
        <f t="shared" si="320"/>
        <v/>
      </c>
      <c r="AR1380" s="150">
        <f t="shared" si="321"/>
        <v>0</v>
      </c>
      <c r="AS1380" s="150" t="str">
        <f t="shared" si="322"/>
        <v/>
      </c>
      <c r="AT1380" s="150" t="str">
        <f t="shared" si="323"/>
        <v/>
      </c>
      <c r="AU1380" s="150"/>
      <c r="AV1380" s="150"/>
      <c r="AW1380" s="150"/>
      <c r="AX1380" s="150"/>
      <c r="AY1380" s="150"/>
      <c r="AZ1380" s="150"/>
      <c r="BA1380" s="150"/>
      <c r="BB1380" s="131"/>
      <c r="BC1380" s="132"/>
      <c r="BD1380" s="131"/>
      <c r="BE1380" s="153"/>
      <c r="BF1380" s="154"/>
      <c r="BG1380" s="155"/>
      <c r="BH1380" s="155"/>
      <c r="BI1380" s="156"/>
      <c r="BJ1380" s="156"/>
      <c r="BK1380" s="133"/>
      <c r="BM1380" s="134">
        <v>788</v>
      </c>
      <c r="BN1380" s="157">
        <f t="shared" si="327"/>
        <v>5.0368000000000785</v>
      </c>
      <c r="BO1380" s="158">
        <f t="shared" si="328"/>
        <v>0.65547220270293183</v>
      </c>
      <c r="BP1380" s="159">
        <f t="shared" si="329"/>
        <v>7.8100345395493154E-4</v>
      </c>
      <c r="BQ1380" s="160" t="str">
        <f t="shared" si="330"/>
        <v/>
      </c>
      <c r="BR1380" s="160" t="str">
        <f t="shared" si="326"/>
        <v/>
      </c>
    </row>
    <row r="1381" spans="11:70" ht="20.100000000000001" customHeight="1" x14ac:dyDescent="0.25">
      <c r="K1381" s="134">
        <v>812</v>
      </c>
      <c r="L1381" s="130">
        <f t="shared" si="308"/>
        <v>-71.321815129646325</v>
      </c>
      <c r="M1381" s="149">
        <f t="shared" si="309"/>
        <v>3.1703549320704011E-3</v>
      </c>
      <c r="N1381" s="149">
        <f t="shared" si="310"/>
        <v>0.22602552939400322</v>
      </c>
      <c r="O1381" s="130" t="str">
        <f t="shared" si="311"/>
        <v/>
      </c>
      <c r="P1381" s="130">
        <f t="shared" si="312"/>
        <v>3.1703549320704011E-3</v>
      </c>
      <c r="Q1381" s="130" t="str">
        <f t="shared" si="313"/>
        <v/>
      </c>
      <c r="R1381" s="130">
        <f t="shared" si="314"/>
        <v>8.0826050168500828E-9</v>
      </c>
      <c r="S1381" s="130" t="str">
        <f t="shared" si="315"/>
        <v/>
      </c>
      <c r="T1381" s="130" t="str">
        <f t="shared" si="316"/>
        <v/>
      </c>
      <c r="X1381" s="134"/>
      <c r="Z1381" s="149"/>
      <c r="AA1381" s="149"/>
      <c r="AE1381" s="151"/>
      <c r="AF1381" s="150"/>
      <c r="AK1381" s="134">
        <v>812</v>
      </c>
      <c r="AL1381" s="130">
        <f t="shared" si="317"/>
        <v>-0.75199999999999978</v>
      </c>
      <c r="AM1381" s="149">
        <f t="shared" si="318"/>
        <v>0.3006854632453293</v>
      </c>
      <c r="AN1381" s="149">
        <f t="shared" si="319"/>
        <v>0.22602552939400333</v>
      </c>
      <c r="AO1381" s="130" t="str">
        <f t="shared" si="324"/>
        <v/>
      </c>
      <c r="AP1381" s="130">
        <f t="shared" si="325"/>
        <v>0.3006854632453293</v>
      </c>
      <c r="AQ1381" s="130" t="str">
        <f t="shared" si="320"/>
        <v/>
      </c>
      <c r="AR1381" s="150">
        <f t="shared" si="321"/>
        <v>0</v>
      </c>
      <c r="AS1381" s="150" t="str">
        <f t="shared" si="322"/>
        <v/>
      </c>
      <c r="AT1381" s="150" t="str">
        <f t="shared" si="323"/>
        <v/>
      </c>
      <c r="AU1381" s="150"/>
      <c r="AV1381" s="150"/>
      <c r="AW1381" s="150"/>
      <c r="AX1381" s="150"/>
      <c r="AY1381" s="150"/>
      <c r="AZ1381" s="150"/>
      <c r="BA1381" s="150"/>
      <c r="BB1381" s="131"/>
      <c r="BC1381" s="132"/>
      <c r="BD1381" s="131"/>
      <c r="BE1381" s="153"/>
      <c r="BF1381" s="154"/>
      <c r="BG1381" s="155"/>
      <c r="BH1381" s="155"/>
      <c r="BI1381" s="156"/>
      <c r="BJ1381" s="156"/>
      <c r="BK1381" s="133"/>
      <c r="BM1381" s="134">
        <v>789</v>
      </c>
      <c r="BN1381" s="157">
        <f t="shared" si="327"/>
        <v>5.0432000000000787</v>
      </c>
      <c r="BO1381" s="158">
        <f t="shared" si="328"/>
        <v>0.6546911992489769</v>
      </c>
      <c r="BP1381" s="159">
        <f t="shared" si="329"/>
        <v>7.8098204670429272E-4</v>
      </c>
      <c r="BQ1381" s="160" t="str">
        <f t="shared" si="330"/>
        <v/>
      </c>
      <c r="BR1381" s="160" t="str">
        <f t="shared" si="326"/>
        <v/>
      </c>
    </row>
    <row r="1382" spans="11:70" ht="20.100000000000001" customHeight="1" x14ac:dyDescent="0.25">
      <c r="K1382" s="134">
        <v>813</v>
      </c>
      <c r="L1382" s="130">
        <f t="shared" si="308"/>
        <v>-70.942443772573711</v>
      </c>
      <c r="M1382" s="149">
        <f t="shared" si="309"/>
        <v>3.1798802777411109E-3</v>
      </c>
      <c r="N1382" s="149">
        <f t="shared" si="310"/>
        <v>0.2272300787712955</v>
      </c>
      <c r="O1382" s="130" t="str">
        <f t="shared" si="311"/>
        <v/>
      </c>
      <c r="P1382" s="130">
        <f t="shared" si="312"/>
        <v>3.1798802777411109E-3</v>
      </c>
      <c r="Q1382" s="130" t="str">
        <f t="shared" si="313"/>
        <v/>
      </c>
      <c r="R1382" s="130">
        <f t="shared" si="314"/>
        <v>8.2501327985400465E-9</v>
      </c>
      <c r="S1382" s="130" t="str">
        <f t="shared" si="315"/>
        <v/>
      </c>
      <c r="T1382" s="130" t="str">
        <f t="shared" si="316"/>
        <v/>
      </c>
      <c r="X1382" s="134"/>
      <c r="Z1382" s="149"/>
      <c r="AA1382" s="149"/>
      <c r="AE1382" s="151"/>
      <c r="AF1382" s="150"/>
      <c r="AK1382" s="134">
        <v>813</v>
      </c>
      <c r="AL1382" s="130">
        <f t="shared" si="317"/>
        <v>-0.74799999999999978</v>
      </c>
      <c r="AM1382" s="149">
        <f t="shared" si="318"/>
        <v>0.30158887407374985</v>
      </c>
      <c r="AN1382" s="149">
        <f t="shared" si="319"/>
        <v>0.22723007877129556</v>
      </c>
      <c r="AO1382" s="130" t="str">
        <f t="shared" si="324"/>
        <v/>
      </c>
      <c r="AP1382" s="130">
        <f t="shared" si="325"/>
        <v>0.30158887407374985</v>
      </c>
      <c r="AQ1382" s="130" t="str">
        <f t="shared" si="320"/>
        <v/>
      </c>
      <c r="AR1382" s="150">
        <f t="shared" si="321"/>
        <v>0</v>
      </c>
      <c r="AS1382" s="150" t="str">
        <f t="shared" si="322"/>
        <v/>
      </c>
      <c r="AT1382" s="150" t="str">
        <f t="shared" si="323"/>
        <v/>
      </c>
      <c r="AU1382" s="150"/>
      <c r="AV1382" s="150"/>
      <c r="AW1382" s="150"/>
      <c r="AX1382" s="150"/>
      <c r="AY1382" s="150"/>
      <c r="AZ1382" s="150"/>
      <c r="BA1382" s="150"/>
      <c r="BB1382" s="131"/>
      <c r="BC1382" s="132"/>
      <c r="BD1382" s="131"/>
      <c r="BE1382" s="153"/>
      <c r="BF1382" s="154"/>
      <c r="BG1382" s="155"/>
      <c r="BH1382" s="155"/>
      <c r="BI1382" s="156"/>
      <c r="BJ1382" s="156"/>
      <c r="BK1382" s="133"/>
      <c r="BM1382" s="134">
        <v>790</v>
      </c>
      <c r="BN1382" s="157">
        <f t="shared" si="327"/>
        <v>5.0496000000000789</v>
      </c>
      <c r="BO1382" s="158">
        <f t="shared" si="328"/>
        <v>0.6539102172022726</v>
      </c>
      <c r="BP1382" s="159">
        <f t="shared" si="329"/>
        <v>7.8095749978235318E-4</v>
      </c>
      <c r="BQ1382" s="160" t="str">
        <f t="shared" si="330"/>
        <v/>
      </c>
      <c r="BR1382" s="160" t="str">
        <f t="shared" si="326"/>
        <v/>
      </c>
    </row>
    <row r="1383" spans="11:70" ht="20.100000000000001" customHeight="1" x14ac:dyDescent="0.25">
      <c r="K1383" s="134">
        <v>814</v>
      </c>
      <c r="L1383" s="130">
        <f t="shared" si="308"/>
        <v>-70.563072415501154</v>
      </c>
      <c r="M1383" s="149">
        <f t="shared" si="309"/>
        <v>3.1893832118161515E-3</v>
      </c>
      <c r="N1383" s="149">
        <f t="shared" si="310"/>
        <v>0.22843823755248757</v>
      </c>
      <c r="O1383" s="130" t="str">
        <f t="shared" si="311"/>
        <v/>
      </c>
      <c r="P1383" s="130">
        <f t="shared" si="312"/>
        <v>3.1893832118161515E-3</v>
      </c>
      <c r="Q1383" s="130" t="str">
        <f t="shared" si="313"/>
        <v/>
      </c>
      <c r="R1383" s="130">
        <f t="shared" si="314"/>
        <v>8.420998183791544E-9</v>
      </c>
      <c r="S1383" s="130" t="str">
        <f t="shared" si="315"/>
        <v/>
      </c>
      <c r="T1383" s="130" t="str">
        <f t="shared" si="316"/>
        <v/>
      </c>
      <c r="X1383" s="134"/>
      <c r="Z1383" s="149"/>
      <c r="AA1383" s="149"/>
      <c r="AE1383" s="151"/>
      <c r="AF1383" s="150"/>
      <c r="AK1383" s="134">
        <v>814</v>
      </c>
      <c r="AL1383" s="130">
        <f t="shared" si="317"/>
        <v>-0.74399999999999977</v>
      </c>
      <c r="AM1383" s="149">
        <f t="shared" si="318"/>
        <v>0.30249015932280471</v>
      </c>
      <c r="AN1383" s="149">
        <f t="shared" si="319"/>
        <v>0.22843823755248766</v>
      </c>
      <c r="AO1383" s="130" t="str">
        <f t="shared" si="324"/>
        <v/>
      </c>
      <c r="AP1383" s="130">
        <f t="shared" si="325"/>
        <v>0.30249015932280471</v>
      </c>
      <c r="AQ1383" s="130" t="str">
        <f t="shared" si="320"/>
        <v/>
      </c>
      <c r="AR1383" s="150">
        <f t="shared" si="321"/>
        <v>0</v>
      </c>
      <c r="AS1383" s="150" t="str">
        <f t="shared" si="322"/>
        <v/>
      </c>
      <c r="AT1383" s="150" t="str">
        <f t="shared" si="323"/>
        <v/>
      </c>
      <c r="AU1383" s="150"/>
      <c r="AV1383" s="150"/>
      <c r="AW1383" s="150"/>
      <c r="AX1383" s="150"/>
      <c r="AY1383" s="150"/>
      <c r="AZ1383" s="150"/>
      <c r="BA1383" s="150"/>
      <c r="BB1383" s="131"/>
      <c r="BC1383" s="132"/>
      <c r="BD1383" s="131"/>
      <c r="BE1383" s="153"/>
      <c r="BF1383" s="154"/>
      <c r="BG1383" s="155"/>
      <c r="BH1383" s="155"/>
      <c r="BI1383" s="156"/>
      <c r="BJ1383" s="156"/>
      <c r="BK1383" s="133"/>
      <c r="BM1383" s="134">
        <v>791</v>
      </c>
      <c r="BN1383" s="157">
        <f t="shared" si="327"/>
        <v>5.0560000000000791</v>
      </c>
      <c r="BO1383" s="158">
        <f t="shared" si="328"/>
        <v>0.65312925970249025</v>
      </c>
      <c r="BP1383" s="159">
        <f t="shared" si="329"/>
        <v>7.8092982143596057E-4</v>
      </c>
      <c r="BQ1383" s="160" t="str">
        <f t="shared" si="330"/>
        <v/>
      </c>
      <c r="BR1383" s="160" t="str">
        <f t="shared" si="326"/>
        <v/>
      </c>
    </row>
    <row r="1384" spans="11:70" ht="20.100000000000001" customHeight="1" x14ac:dyDescent="0.25">
      <c r="K1384" s="134">
        <v>815</v>
      </c>
      <c r="L1384" s="130">
        <f t="shared" si="308"/>
        <v>-70.183701058428539</v>
      </c>
      <c r="M1384" s="149">
        <f t="shared" si="309"/>
        <v>3.1988633627736047E-3</v>
      </c>
      <c r="N1384" s="149">
        <f t="shared" si="310"/>
        <v>0.22964999716479059</v>
      </c>
      <c r="O1384" s="130" t="str">
        <f t="shared" si="311"/>
        <v/>
      </c>
      <c r="P1384" s="130">
        <f t="shared" si="312"/>
        <v>3.1988633627736047E-3</v>
      </c>
      <c r="Q1384" s="130" t="str">
        <f t="shared" si="313"/>
        <v/>
      </c>
      <c r="R1384" s="130">
        <f t="shared" si="314"/>
        <v>8.5952647721840189E-9</v>
      </c>
      <c r="S1384" s="130" t="str">
        <f t="shared" si="315"/>
        <v/>
      </c>
      <c r="T1384" s="130" t="str">
        <f t="shared" si="316"/>
        <v/>
      </c>
      <c r="X1384" s="134"/>
      <c r="Z1384" s="149"/>
      <c r="AA1384" s="149"/>
      <c r="AE1384" s="151"/>
      <c r="AF1384" s="150"/>
      <c r="AK1384" s="134">
        <v>815</v>
      </c>
      <c r="AL1384" s="130">
        <f t="shared" si="317"/>
        <v>-0.73999999999999977</v>
      </c>
      <c r="AM1384" s="149">
        <f t="shared" si="318"/>
        <v>0.3033892837563002</v>
      </c>
      <c r="AN1384" s="149">
        <f t="shared" si="319"/>
        <v>0.22964999716479059</v>
      </c>
      <c r="AO1384" s="130" t="str">
        <f t="shared" si="324"/>
        <v/>
      </c>
      <c r="AP1384" s="130">
        <f t="shared" si="325"/>
        <v>0.3033892837563002</v>
      </c>
      <c r="AQ1384" s="130" t="str">
        <f t="shared" si="320"/>
        <v/>
      </c>
      <c r="AR1384" s="150">
        <f t="shared" si="321"/>
        <v>0</v>
      </c>
      <c r="AS1384" s="150" t="str">
        <f t="shared" si="322"/>
        <v/>
      </c>
      <c r="AT1384" s="150" t="str">
        <f t="shared" si="323"/>
        <v/>
      </c>
      <c r="AU1384" s="150"/>
      <c r="AV1384" s="150"/>
      <c r="AW1384" s="150"/>
      <c r="AX1384" s="150"/>
      <c r="AY1384" s="150"/>
      <c r="AZ1384" s="150"/>
      <c r="BA1384" s="150"/>
      <c r="BB1384" s="131"/>
      <c r="BC1384" s="132"/>
      <c r="BD1384" s="131"/>
      <c r="BE1384" s="153"/>
      <c r="BF1384" s="154"/>
      <c r="BG1384" s="155"/>
      <c r="BH1384" s="155"/>
      <c r="BI1384" s="156"/>
      <c r="BJ1384" s="156"/>
      <c r="BK1384" s="133"/>
      <c r="BM1384" s="134">
        <v>792</v>
      </c>
      <c r="BN1384" s="157">
        <f t="shared" si="327"/>
        <v>5.0624000000000793</v>
      </c>
      <c r="BO1384" s="158">
        <f t="shared" si="328"/>
        <v>0.65234832988105429</v>
      </c>
      <c r="BP1384" s="159">
        <f t="shared" si="329"/>
        <v>7.8089901991662547E-4</v>
      </c>
      <c r="BQ1384" s="160" t="str">
        <f t="shared" si="330"/>
        <v/>
      </c>
      <c r="BR1384" s="160" t="str">
        <f t="shared" si="326"/>
        <v/>
      </c>
    </row>
    <row r="1385" spans="11:70" ht="20.100000000000001" customHeight="1" x14ac:dyDescent="0.25">
      <c r="K1385" s="134">
        <v>816</v>
      </c>
      <c r="L1385" s="130">
        <f t="shared" si="308"/>
        <v>-69.804329701355982</v>
      </c>
      <c r="M1385" s="149">
        <f t="shared" si="309"/>
        <v>3.2083203590794643E-3</v>
      </c>
      <c r="N1385" s="149">
        <f t="shared" si="310"/>
        <v>0.23086534889446741</v>
      </c>
      <c r="O1385" s="130" t="str">
        <f t="shared" si="311"/>
        <v/>
      </c>
      <c r="P1385" s="130">
        <f t="shared" si="312"/>
        <v>3.2083203590794643E-3</v>
      </c>
      <c r="Q1385" s="130" t="str">
        <f t="shared" si="313"/>
        <v/>
      </c>
      <c r="R1385" s="130">
        <f t="shared" si="314"/>
        <v>8.7729973150185751E-9</v>
      </c>
      <c r="S1385" s="130" t="str">
        <f t="shared" si="315"/>
        <v/>
      </c>
      <c r="T1385" s="130" t="str">
        <f t="shared" si="316"/>
        <v/>
      </c>
      <c r="X1385" s="134"/>
      <c r="Z1385" s="149"/>
      <c r="AA1385" s="149"/>
      <c r="AE1385" s="151"/>
      <c r="AF1385" s="150"/>
      <c r="AK1385" s="134">
        <v>816</v>
      </c>
      <c r="AL1385" s="130">
        <f t="shared" si="317"/>
        <v>-0.73599999999999977</v>
      </c>
      <c r="AM1385" s="149">
        <f t="shared" si="318"/>
        <v>0.30428621213689644</v>
      </c>
      <c r="AN1385" s="149">
        <f t="shared" si="319"/>
        <v>0.23086534889446758</v>
      </c>
      <c r="AO1385" s="130" t="str">
        <f t="shared" si="324"/>
        <v/>
      </c>
      <c r="AP1385" s="130">
        <f t="shared" si="325"/>
        <v>0.30428621213689644</v>
      </c>
      <c r="AQ1385" s="130" t="str">
        <f t="shared" si="320"/>
        <v/>
      </c>
      <c r="AR1385" s="150">
        <f t="shared" si="321"/>
        <v>0</v>
      </c>
      <c r="AS1385" s="150" t="str">
        <f t="shared" si="322"/>
        <v/>
      </c>
      <c r="AT1385" s="150" t="str">
        <f t="shared" si="323"/>
        <v/>
      </c>
      <c r="AU1385" s="150"/>
      <c r="AV1385" s="150"/>
      <c r="AW1385" s="150"/>
      <c r="AX1385" s="150"/>
      <c r="AY1385" s="150"/>
      <c r="AZ1385" s="150"/>
      <c r="BA1385" s="150"/>
      <c r="BB1385" s="131"/>
      <c r="BC1385" s="132"/>
      <c r="BD1385" s="131"/>
      <c r="BE1385" s="153"/>
      <c r="BF1385" s="154"/>
      <c r="BG1385" s="155"/>
      <c r="BH1385" s="155"/>
      <c r="BI1385" s="156"/>
      <c r="BJ1385" s="156"/>
      <c r="BK1385" s="133"/>
      <c r="BM1385" s="134">
        <v>793</v>
      </c>
      <c r="BN1385" s="157">
        <f t="shared" si="327"/>
        <v>5.0688000000000795</v>
      </c>
      <c r="BO1385" s="158">
        <f t="shared" si="328"/>
        <v>0.65156743086113766</v>
      </c>
      <c r="BP1385" s="159">
        <f t="shared" si="329"/>
        <v>7.8086510348329696E-4</v>
      </c>
      <c r="BQ1385" s="160" t="str">
        <f t="shared" si="330"/>
        <v/>
      </c>
      <c r="BR1385" s="160" t="str">
        <f t="shared" si="326"/>
        <v/>
      </c>
    </row>
    <row r="1386" spans="11:70" ht="20.100000000000001" customHeight="1" x14ac:dyDescent="0.25">
      <c r="K1386" s="134">
        <v>817</v>
      </c>
      <c r="L1386" s="130">
        <f t="shared" si="308"/>
        <v>-69.424958344283368</v>
      </c>
      <c r="M1386" s="149">
        <f t="shared" si="309"/>
        <v>3.2177538292114264E-3</v>
      </c>
      <c r="N1386" s="149">
        <f t="shared" si="310"/>
        <v>0.23208428388683336</v>
      </c>
      <c r="O1386" s="130" t="str">
        <f t="shared" si="311"/>
        <v/>
      </c>
      <c r="P1386" s="130">
        <f t="shared" si="312"/>
        <v>3.2177538292114264E-3</v>
      </c>
      <c r="Q1386" s="130" t="str">
        <f t="shared" si="313"/>
        <v/>
      </c>
      <c r="R1386" s="130">
        <f t="shared" si="314"/>
        <v>8.9542617349655575E-9</v>
      </c>
      <c r="S1386" s="130" t="str">
        <f t="shared" si="315"/>
        <v/>
      </c>
      <c r="T1386" s="130" t="str">
        <f t="shared" si="316"/>
        <v/>
      </c>
      <c r="X1386" s="134"/>
      <c r="Z1386" s="149"/>
      <c r="AA1386" s="149"/>
      <c r="AE1386" s="151"/>
      <c r="AF1386" s="150"/>
      <c r="AK1386" s="134">
        <v>817</v>
      </c>
      <c r="AL1386" s="130">
        <f t="shared" si="317"/>
        <v>-0.73199999999999976</v>
      </c>
      <c r="AM1386" s="149">
        <f t="shared" si="318"/>
        <v>0.30518090922836283</v>
      </c>
      <c r="AN1386" s="149">
        <f t="shared" si="319"/>
        <v>0.23208428388683353</v>
      </c>
      <c r="AO1386" s="130" t="str">
        <f t="shared" si="324"/>
        <v/>
      </c>
      <c r="AP1386" s="130">
        <f t="shared" si="325"/>
        <v>0.30518090922836283</v>
      </c>
      <c r="AQ1386" s="130" t="str">
        <f t="shared" si="320"/>
        <v/>
      </c>
      <c r="AR1386" s="150">
        <f t="shared" si="321"/>
        <v>0</v>
      </c>
      <c r="AS1386" s="150" t="str">
        <f t="shared" si="322"/>
        <v/>
      </c>
      <c r="AT1386" s="150" t="str">
        <f t="shared" si="323"/>
        <v/>
      </c>
      <c r="AU1386" s="150"/>
      <c r="AV1386" s="150"/>
      <c r="AW1386" s="150"/>
      <c r="AX1386" s="150"/>
      <c r="AY1386" s="150"/>
      <c r="AZ1386" s="150"/>
      <c r="BA1386" s="150"/>
      <c r="BB1386" s="131"/>
      <c r="BC1386" s="132"/>
      <c r="BD1386" s="131"/>
      <c r="BE1386" s="153"/>
      <c r="BF1386" s="154"/>
      <c r="BG1386" s="155"/>
      <c r="BH1386" s="155"/>
      <c r="BI1386" s="156"/>
      <c r="BJ1386" s="156"/>
      <c r="BK1386" s="133"/>
      <c r="BM1386" s="134">
        <v>794</v>
      </c>
      <c r="BN1386" s="157">
        <f t="shared" si="327"/>
        <v>5.0752000000000796</v>
      </c>
      <c r="BO1386" s="158">
        <f t="shared" si="328"/>
        <v>0.65078656575765437</v>
      </c>
      <c r="BP1386" s="159">
        <f t="shared" si="329"/>
        <v>7.8082808040014218E-4</v>
      </c>
      <c r="BQ1386" s="160" t="str">
        <f t="shared" si="330"/>
        <v/>
      </c>
      <c r="BR1386" s="160" t="str">
        <f t="shared" si="326"/>
        <v/>
      </c>
    </row>
    <row r="1387" spans="11:70" ht="20.100000000000001" customHeight="1" x14ac:dyDescent="0.25">
      <c r="K1387" s="134">
        <v>818</v>
      </c>
      <c r="L1387" s="130">
        <f t="shared" si="308"/>
        <v>-69.045586987210811</v>
      </c>
      <c r="M1387" s="149">
        <f t="shared" si="309"/>
        <v>3.2271634016827169E-3</v>
      </c>
      <c r="N1387" s="149">
        <f t="shared" si="310"/>
        <v>0.23330679314626465</v>
      </c>
      <c r="O1387" s="130" t="str">
        <f t="shared" si="311"/>
        <v/>
      </c>
      <c r="P1387" s="130">
        <f t="shared" si="312"/>
        <v>3.2271634016827169E-3</v>
      </c>
      <c r="Q1387" s="130" t="str">
        <f t="shared" si="313"/>
        <v/>
      </c>
      <c r="R1387" s="130">
        <f t="shared" si="314"/>
        <v>9.1391251460230986E-9</v>
      </c>
      <c r="S1387" s="130" t="str">
        <f t="shared" si="315"/>
        <v/>
      </c>
      <c r="T1387" s="130" t="str">
        <f t="shared" si="316"/>
        <v/>
      </c>
      <c r="X1387" s="134"/>
      <c r="Z1387" s="149"/>
      <c r="AA1387" s="149"/>
      <c r="AE1387" s="151"/>
      <c r="AF1387" s="150"/>
      <c r="AK1387" s="134">
        <v>818</v>
      </c>
      <c r="AL1387" s="130">
        <f t="shared" si="317"/>
        <v>-0.72799999999999976</v>
      </c>
      <c r="AM1387" s="149">
        <f t="shared" si="318"/>
        <v>0.30607333979783952</v>
      </c>
      <c r="AN1387" s="149">
        <f t="shared" si="319"/>
        <v>0.23330679314626487</v>
      </c>
      <c r="AO1387" s="130" t="str">
        <f t="shared" si="324"/>
        <v/>
      </c>
      <c r="AP1387" s="130">
        <f t="shared" si="325"/>
        <v>0.30607333979783952</v>
      </c>
      <c r="AQ1387" s="130" t="str">
        <f t="shared" si="320"/>
        <v/>
      </c>
      <c r="AR1387" s="150">
        <f t="shared" si="321"/>
        <v>0</v>
      </c>
      <c r="AS1387" s="150" t="str">
        <f t="shared" si="322"/>
        <v/>
      </c>
      <c r="AT1387" s="150" t="str">
        <f t="shared" si="323"/>
        <v/>
      </c>
      <c r="AU1387" s="150"/>
      <c r="AV1387" s="150"/>
      <c r="AW1387" s="150"/>
      <c r="AX1387" s="150"/>
      <c r="AY1387" s="150"/>
      <c r="AZ1387" s="150"/>
      <c r="BA1387" s="150"/>
      <c r="BB1387" s="131"/>
      <c r="BC1387" s="132"/>
      <c r="BD1387" s="131"/>
      <c r="BE1387" s="153"/>
      <c r="BF1387" s="154"/>
      <c r="BG1387" s="155"/>
      <c r="BH1387" s="155"/>
      <c r="BI1387" s="156"/>
      <c r="BJ1387" s="156"/>
      <c r="BK1387" s="133"/>
      <c r="BM1387" s="134">
        <v>795</v>
      </c>
      <c r="BN1387" s="157">
        <f t="shared" si="327"/>
        <v>5.0816000000000798</v>
      </c>
      <c r="BO1387" s="158">
        <f t="shared" si="328"/>
        <v>0.65000573767725423</v>
      </c>
      <c r="BP1387" s="159">
        <f t="shared" si="329"/>
        <v>7.8078795893843367E-4</v>
      </c>
      <c r="BQ1387" s="160" t="str">
        <f t="shared" si="330"/>
        <v/>
      </c>
      <c r="BR1387" s="160" t="str">
        <f t="shared" si="326"/>
        <v/>
      </c>
    </row>
    <row r="1388" spans="11:70" ht="20.100000000000001" customHeight="1" x14ac:dyDescent="0.25">
      <c r="K1388" s="134">
        <v>819</v>
      </c>
      <c r="L1388" s="130">
        <f t="shared" si="308"/>
        <v>-68.666215630138197</v>
      </c>
      <c r="M1388" s="149">
        <f t="shared" si="309"/>
        <v>3.2365487050660261E-3</v>
      </c>
      <c r="N1388" s="149">
        <f t="shared" si="310"/>
        <v>0.23453286753621683</v>
      </c>
      <c r="O1388" s="130" t="str">
        <f t="shared" si="311"/>
        <v/>
      </c>
      <c r="P1388" s="130">
        <f t="shared" si="312"/>
        <v>3.2365487050660261E-3</v>
      </c>
      <c r="Q1388" s="130" t="str">
        <f t="shared" si="313"/>
        <v/>
      </c>
      <c r="R1388" s="130">
        <f t="shared" si="314"/>
        <v>9.3276558737926405E-9</v>
      </c>
      <c r="S1388" s="130" t="str">
        <f t="shared" si="315"/>
        <v/>
      </c>
      <c r="T1388" s="130" t="str">
        <f t="shared" si="316"/>
        <v/>
      </c>
      <c r="X1388" s="134"/>
      <c r="Z1388" s="149"/>
      <c r="AA1388" s="149"/>
      <c r="AE1388" s="151"/>
      <c r="AF1388" s="150"/>
      <c r="AK1388" s="134">
        <v>819</v>
      </c>
      <c r="AL1388" s="130">
        <f t="shared" si="317"/>
        <v>-0.72399999999999975</v>
      </c>
      <c r="AM1388" s="149">
        <f t="shared" si="318"/>
        <v>0.30696346861810547</v>
      </c>
      <c r="AN1388" s="149">
        <f t="shared" si="319"/>
        <v>0.23453286753621694</v>
      </c>
      <c r="AO1388" s="130" t="str">
        <f t="shared" si="324"/>
        <v/>
      </c>
      <c r="AP1388" s="130">
        <f t="shared" si="325"/>
        <v>0.30696346861810547</v>
      </c>
      <c r="AQ1388" s="130" t="str">
        <f t="shared" si="320"/>
        <v/>
      </c>
      <c r="AR1388" s="150">
        <f t="shared" si="321"/>
        <v>0</v>
      </c>
      <c r="AS1388" s="150" t="str">
        <f t="shared" si="322"/>
        <v/>
      </c>
      <c r="AT1388" s="150" t="str">
        <f t="shared" si="323"/>
        <v/>
      </c>
      <c r="AU1388" s="150"/>
      <c r="AV1388" s="150"/>
      <c r="AW1388" s="150"/>
      <c r="AX1388" s="150"/>
      <c r="AY1388" s="150"/>
      <c r="AZ1388" s="150"/>
      <c r="BA1388" s="150"/>
      <c r="BB1388" s="131"/>
      <c r="BC1388" s="132"/>
      <c r="BD1388" s="131"/>
      <c r="BE1388" s="153"/>
      <c r="BF1388" s="154"/>
      <c r="BG1388" s="155"/>
      <c r="BH1388" s="155"/>
      <c r="BI1388" s="156"/>
      <c r="BJ1388" s="156"/>
      <c r="BK1388" s="133"/>
      <c r="BM1388" s="134">
        <v>796</v>
      </c>
      <c r="BN1388" s="157">
        <f t="shared" si="327"/>
        <v>5.08800000000008</v>
      </c>
      <c r="BO1388" s="158">
        <f t="shared" si="328"/>
        <v>0.64922494971831579</v>
      </c>
      <c r="BP1388" s="159">
        <f t="shared" si="329"/>
        <v>7.8074474737466204E-4</v>
      </c>
      <c r="BQ1388" s="160" t="str">
        <f t="shared" si="330"/>
        <v/>
      </c>
      <c r="BR1388" s="160" t="str">
        <f t="shared" si="326"/>
        <v/>
      </c>
    </row>
    <row r="1389" spans="11:70" ht="20.100000000000001" customHeight="1" x14ac:dyDescent="0.25">
      <c r="K1389" s="134">
        <v>820</v>
      </c>
      <c r="L1389" s="130">
        <f t="shared" si="308"/>
        <v>-68.28684427306564</v>
      </c>
      <c r="M1389" s="149">
        <f t="shared" si="309"/>
        <v>3.2459093680174745E-3</v>
      </c>
      <c r="N1389" s="149">
        <f t="shared" si="310"/>
        <v>0.23576249777925098</v>
      </c>
      <c r="O1389" s="130" t="str">
        <f t="shared" si="311"/>
        <v/>
      </c>
      <c r="P1389" s="130">
        <f t="shared" si="312"/>
        <v>3.2459093680174745E-3</v>
      </c>
      <c r="Q1389" s="130" t="str">
        <f t="shared" si="313"/>
        <v/>
      </c>
      <c r="R1389" s="130">
        <f t="shared" si="314"/>
        <v>9.5199234760745823E-9</v>
      </c>
      <c r="S1389" s="130" t="str">
        <f t="shared" si="315"/>
        <v/>
      </c>
      <c r="T1389" s="130" t="str">
        <f t="shared" si="316"/>
        <v/>
      </c>
      <c r="X1389" s="134"/>
      <c r="Z1389" s="149"/>
      <c r="AA1389" s="149"/>
      <c r="AE1389" s="151"/>
      <c r="AF1389" s="150"/>
      <c r="AK1389" s="134">
        <v>820</v>
      </c>
      <c r="AL1389" s="130">
        <f t="shared" si="317"/>
        <v>-0.71999999999999975</v>
      </c>
      <c r="AM1389" s="149">
        <f t="shared" si="318"/>
        <v>0.30785126046985301</v>
      </c>
      <c r="AN1389" s="149">
        <f t="shared" si="319"/>
        <v>0.23576249777925121</v>
      </c>
      <c r="AO1389" s="130" t="str">
        <f t="shared" si="324"/>
        <v/>
      </c>
      <c r="AP1389" s="130">
        <f t="shared" si="325"/>
        <v>0.30785126046985301</v>
      </c>
      <c r="AQ1389" s="130" t="str">
        <f t="shared" si="320"/>
        <v/>
      </c>
      <c r="AR1389" s="150">
        <f t="shared" si="321"/>
        <v>0</v>
      </c>
      <c r="AS1389" s="150" t="str">
        <f t="shared" si="322"/>
        <v/>
      </c>
      <c r="AT1389" s="150" t="str">
        <f t="shared" si="323"/>
        <v/>
      </c>
      <c r="AU1389" s="150"/>
      <c r="AV1389" s="150"/>
      <c r="AW1389" s="150"/>
      <c r="AX1389" s="150"/>
      <c r="AY1389" s="150"/>
      <c r="AZ1389" s="150"/>
      <c r="BA1389" s="150"/>
      <c r="BB1389" s="131"/>
      <c r="BC1389" s="132"/>
      <c r="BD1389" s="131"/>
      <c r="BE1389" s="153"/>
      <c r="BF1389" s="154"/>
      <c r="BG1389" s="155"/>
      <c r="BH1389" s="155"/>
      <c r="BI1389" s="156"/>
      <c r="BJ1389" s="156"/>
      <c r="BK1389" s="133"/>
      <c r="BM1389" s="134">
        <v>797</v>
      </c>
      <c r="BN1389" s="157">
        <f t="shared" si="327"/>
        <v>5.0944000000000802</v>
      </c>
      <c r="BO1389" s="158">
        <f t="shared" si="328"/>
        <v>0.64844420497094113</v>
      </c>
      <c r="BP1389" s="159">
        <f t="shared" si="329"/>
        <v>7.8069845398975879E-4</v>
      </c>
      <c r="BQ1389" s="160" t="str">
        <f t="shared" si="330"/>
        <v/>
      </c>
      <c r="BR1389" s="160" t="str">
        <f t="shared" si="326"/>
        <v/>
      </c>
    </row>
    <row r="1390" spans="11:70" ht="20.100000000000001" customHeight="1" x14ac:dyDescent="0.25">
      <c r="K1390" s="134">
        <v>821</v>
      </c>
      <c r="L1390" s="130">
        <f t="shared" si="308"/>
        <v>-67.907472915993026</v>
      </c>
      <c r="M1390" s="149">
        <f t="shared" si="309"/>
        <v>3.2552450193006617E-3</v>
      </c>
      <c r="N1390" s="149">
        <f t="shared" si="310"/>
        <v>0.23699567445707159</v>
      </c>
      <c r="O1390" s="130" t="str">
        <f t="shared" si="311"/>
        <v/>
      </c>
      <c r="P1390" s="130">
        <f t="shared" si="312"/>
        <v>3.2552450193006617E-3</v>
      </c>
      <c r="Q1390" s="130" t="str">
        <f t="shared" si="313"/>
        <v/>
      </c>
      <c r="R1390" s="130">
        <f t="shared" si="314"/>
        <v>9.7159987637901261E-9</v>
      </c>
      <c r="S1390" s="130" t="str">
        <f t="shared" si="315"/>
        <v/>
      </c>
      <c r="T1390" s="130" t="str">
        <f t="shared" si="316"/>
        <v/>
      </c>
      <c r="X1390" s="134"/>
      <c r="Z1390" s="149"/>
      <c r="AA1390" s="149"/>
      <c r="AE1390" s="151"/>
      <c r="AF1390" s="150"/>
      <c r="AK1390" s="134">
        <v>821</v>
      </c>
      <c r="AL1390" s="130">
        <f t="shared" si="317"/>
        <v>-0.71599999999999975</v>
      </c>
      <c r="AM1390" s="149">
        <f t="shared" si="318"/>
        <v>0.30873668014396771</v>
      </c>
      <c r="AN1390" s="149">
        <f t="shared" si="319"/>
        <v>0.2369956744570717</v>
      </c>
      <c r="AO1390" s="130" t="str">
        <f t="shared" si="324"/>
        <v/>
      </c>
      <c r="AP1390" s="130">
        <f t="shared" si="325"/>
        <v>0.30873668014396771</v>
      </c>
      <c r="AQ1390" s="130" t="str">
        <f t="shared" si="320"/>
        <v/>
      </c>
      <c r="AR1390" s="150">
        <f t="shared" si="321"/>
        <v>0</v>
      </c>
      <c r="AS1390" s="150" t="str">
        <f t="shared" si="322"/>
        <v/>
      </c>
      <c r="AT1390" s="150" t="str">
        <f t="shared" si="323"/>
        <v/>
      </c>
      <c r="AU1390" s="150"/>
      <c r="AV1390" s="150"/>
      <c r="AW1390" s="150"/>
      <c r="AX1390" s="150"/>
      <c r="AY1390" s="150"/>
      <c r="AZ1390" s="150"/>
      <c r="BA1390" s="150"/>
      <c r="BB1390" s="131"/>
      <c r="BC1390" s="132"/>
      <c r="BD1390" s="131"/>
      <c r="BE1390" s="153"/>
      <c r="BF1390" s="154"/>
      <c r="BG1390" s="155"/>
      <c r="BH1390" s="155"/>
      <c r="BI1390" s="156"/>
      <c r="BJ1390" s="156"/>
      <c r="BK1390" s="133"/>
      <c r="BM1390" s="134">
        <v>798</v>
      </c>
      <c r="BN1390" s="157">
        <f t="shared" si="327"/>
        <v>5.1008000000000804</v>
      </c>
      <c r="BO1390" s="158">
        <f t="shared" si="328"/>
        <v>0.64766350651695137</v>
      </c>
      <c r="BP1390" s="159">
        <f t="shared" si="329"/>
        <v>7.8064908707287106E-4</v>
      </c>
      <c r="BQ1390" s="160" t="str">
        <f t="shared" si="330"/>
        <v/>
      </c>
      <c r="BR1390" s="160" t="str">
        <f t="shared" si="326"/>
        <v/>
      </c>
    </row>
    <row r="1391" spans="11:70" ht="20.100000000000001" customHeight="1" x14ac:dyDescent="0.25">
      <c r="K1391" s="134">
        <v>822</v>
      </c>
      <c r="L1391" s="130">
        <f t="shared" si="308"/>
        <v>-67.528101558920469</v>
      </c>
      <c r="M1391" s="149">
        <f t="shared" si="309"/>
        <v>3.2645552878107667E-3</v>
      </c>
      <c r="N1391" s="149">
        <f t="shared" si="310"/>
        <v>0.23823238801056973</v>
      </c>
      <c r="O1391" s="130" t="str">
        <f t="shared" si="311"/>
        <v/>
      </c>
      <c r="P1391" s="130">
        <f t="shared" si="312"/>
        <v>3.2645552878107667E-3</v>
      </c>
      <c r="Q1391" s="130" t="str">
        <f t="shared" si="313"/>
        <v/>
      </c>
      <c r="R1391" s="130">
        <f t="shared" si="314"/>
        <v>9.9159538222324752E-9</v>
      </c>
      <c r="S1391" s="130" t="str">
        <f t="shared" si="315"/>
        <v/>
      </c>
      <c r="T1391" s="130" t="str">
        <f t="shared" si="316"/>
        <v/>
      </c>
      <c r="X1391" s="134"/>
      <c r="Z1391" s="149"/>
      <c r="AA1391" s="149"/>
      <c r="AE1391" s="151"/>
      <c r="AF1391" s="150"/>
      <c r="AK1391" s="134">
        <v>822</v>
      </c>
      <c r="AL1391" s="130">
        <f t="shared" si="317"/>
        <v>-0.71199999999999974</v>
      </c>
      <c r="AM1391" s="149">
        <f t="shared" si="318"/>
        <v>0.30961969244381499</v>
      </c>
      <c r="AN1391" s="149">
        <f t="shared" si="319"/>
        <v>0.23823238801056992</v>
      </c>
      <c r="AO1391" s="130" t="str">
        <f t="shared" si="324"/>
        <v/>
      </c>
      <c r="AP1391" s="130">
        <f t="shared" si="325"/>
        <v>0.30961969244381499</v>
      </c>
      <c r="AQ1391" s="130" t="str">
        <f t="shared" si="320"/>
        <v/>
      </c>
      <c r="AR1391" s="150">
        <f t="shared" si="321"/>
        <v>0</v>
      </c>
      <c r="AS1391" s="150" t="str">
        <f t="shared" si="322"/>
        <v/>
      </c>
      <c r="AT1391" s="150" t="str">
        <f t="shared" si="323"/>
        <v/>
      </c>
      <c r="AU1391" s="150"/>
      <c r="AV1391" s="150"/>
      <c r="AW1391" s="150"/>
      <c r="AX1391" s="150"/>
      <c r="AY1391" s="150"/>
      <c r="AZ1391" s="150"/>
      <c r="BA1391" s="150"/>
      <c r="BB1391" s="131"/>
      <c r="BC1391" s="132"/>
      <c r="BD1391" s="131"/>
      <c r="BE1391" s="153"/>
      <c r="BF1391" s="154"/>
      <c r="BG1391" s="155"/>
      <c r="BH1391" s="155"/>
      <c r="BI1391" s="156"/>
      <c r="BJ1391" s="156"/>
      <c r="BK1391" s="133"/>
      <c r="BM1391" s="134">
        <v>799</v>
      </c>
      <c r="BN1391" s="157">
        <f t="shared" si="327"/>
        <v>5.1072000000000806</v>
      </c>
      <c r="BO1391" s="158">
        <f t="shared" si="328"/>
        <v>0.6468828574298785</v>
      </c>
      <c r="BP1391" s="159">
        <f t="shared" si="329"/>
        <v>7.8059665491558849E-4</v>
      </c>
      <c r="BQ1391" s="160" t="str">
        <f t="shared" si="330"/>
        <v/>
      </c>
      <c r="BR1391" s="160" t="str">
        <f t="shared" si="326"/>
        <v/>
      </c>
    </row>
    <row r="1392" spans="11:70" ht="20.100000000000001" customHeight="1" x14ac:dyDescent="0.25">
      <c r="K1392" s="134">
        <v>823</v>
      </c>
      <c r="L1392" s="130">
        <f t="shared" si="308"/>
        <v>-67.148730201847854</v>
      </c>
      <c r="M1392" s="149">
        <f t="shared" si="309"/>
        <v>3.2738398025987177E-3</v>
      </c>
      <c r="N1392" s="149">
        <f t="shared" si="310"/>
        <v>0.23947262873987979</v>
      </c>
      <c r="O1392" s="130" t="str">
        <f t="shared" si="311"/>
        <v/>
      </c>
      <c r="P1392" s="130">
        <f t="shared" si="312"/>
        <v>3.2738398025987177E-3</v>
      </c>
      <c r="Q1392" s="130" t="str">
        <f t="shared" si="313"/>
        <v/>
      </c>
      <c r="R1392" s="130">
        <f t="shared" si="314"/>
        <v>1.0119862032653623E-8</v>
      </c>
      <c r="S1392" s="130" t="str">
        <f t="shared" si="315"/>
        <v/>
      </c>
      <c r="T1392" s="130" t="str">
        <f t="shared" si="316"/>
        <v/>
      </c>
      <c r="X1392" s="134"/>
      <c r="Z1392" s="149"/>
      <c r="AA1392" s="149"/>
      <c r="AE1392" s="151"/>
      <c r="AF1392" s="150"/>
      <c r="AK1392" s="134">
        <v>823</v>
      </c>
      <c r="AL1392" s="130">
        <f t="shared" si="317"/>
        <v>-0.70799999999999974</v>
      </c>
      <c r="AM1392" s="149">
        <f t="shared" si="318"/>
        <v>0.3105002621875313</v>
      </c>
      <c r="AN1392" s="149">
        <f t="shared" si="319"/>
        <v>0.23947262873987996</v>
      </c>
      <c r="AO1392" s="130" t="str">
        <f t="shared" si="324"/>
        <v/>
      </c>
      <c r="AP1392" s="130">
        <f t="shared" si="325"/>
        <v>0.3105002621875313</v>
      </c>
      <c r="AQ1392" s="130" t="str">
        <f t="shared" si="320"/>
        <v/>
      </c>
      <c r="AR1392" s="150">
        <f t="shared" si="321"/>
        <v>0</v>
      </c>
      <c r="AS1392" s="150" t="str">
        <f t="shared" si="322"/>
        <v/>
      </c>
      <c r="AT1392" s="150" t="str">
        <f t="shared" si="323"/>
        <v/>
      </c>
      <c r="AU1392" s="150"/>
      <c r="AV1392" s="150"/>
      <c r="AW1392" s="150"/>
      <c r="AX1392" s="150"/>
      <c r="AY1392" s="150"/>
      <c r="AZ1392" s="150"/>
      <c r="BA1392" s="150"/>
      <c r="BB1392" s="131"/>
      <c r="BC1392" s="132"/>
      <c r="BD1392" s="131"/>
      <c r="BE1392" s="153"/>
      <c r="BF1392" s="154"/>
      <c r="BG1392" s="155"/>
      <c r="BH1392" s="155"/>
      <c r="BI1392" s="156"/>
      <c r="BJ1392" s="156"/>
      <c r="BK1392" s="133"/>
      <c r="BM1392" s="134">
        <v>800</v>
      </c>
      <c r="BN1392" s="157">
        <f t="shared" si="327"/>
        <v>5.1136000000000807</v>
      </c>
      <c r="BO1392" s="158">
        <f t="shared" si="328"/>
        <v>0.64610226077496291</v>
      </c>
      <c r="BP1392" s="159">
        <f t="shared" si="329"/>
        <v>7.8054116581660615E-4</v>
      </c>
      <c r="BQ1392" s="160" t="str">
        <f t="shared" si="330"/>
        <v/>
      </c>
      <c r="BR1392" s="160" t="str">
        <f t="shared" si="326"/>
        <v/>
      </c>
    </row>
    <row r="1393" spans="11:70" ht="20.100000000000001" customHeight="1" x14ac:dyDescent="0.25">
      <c r="K1393" s="134">
        <v>824</v>
      </c>
      <c r="L1393" s="130">
        <f t="shared" si="308"/>
        <v>-66.769358844775297</v>
      </c>
      <c r="M1393" s="149">
        <f t="shared" si="309"/>
        <v>3.2830981928954023E-3</v>
      </c>
      <c r="N1393" s="149">
        <f t="shared" si="310"/>
        <v>0.24071638680444124</v>
      </c>
      <c r="O1393" s="130" t="str">
        <f t="shared" si="311"/>
        <v/>
      </c>
      <c r="P1393" s="130">
        <f t="shared" si="312"/>
        <v>3.2830981928954023E-3</v>
      </c>
      <c r="Q1393" s="130" t="str">
        <f t="shared" si="313"/>
        <v/>
      </c>
      <c r="R1393" s="130">
        <f t="shared" si="314"/>
        <v>1.0327798094190386E-8</v>
      </c>
      <c r="S1393" s="130" t="str">
        <f t="shared" si="315"/>
        <v/>
      </c>
      <c r="T1393" s="130" t="str">
        <f t="shared" si="316"/>
        <v/>
      </c>
      <c r="X1393" s="134"/>
      <c r="Z1393" s="149"/>
      <c r="AA1393" s="149"/>
      <c r="AE1393" s="151"/>
      <c r="AF1393" s="150"/>
      <c r="AK1393" s="134">
        <v>824</v>
      </c>
      <c r="AL1393" s="130">
        <f t="shared" si="317"/>
        <v>-0.70399999999999974</v>
      </c>
      <c r="AM1393" s="149">
        <f t="shared" si="318"/>
        <v>0.31137835421032156</v>
      </c>
      <c r="AN1393" s="149">
        <f t="shared" si="319"/>
        <v>0.24071638680444141</v>
      </c>
      <c r="AO1393" s="130" t="str">
        <f t="shared" si="324"/>
        <v/>
      </c>
      <c r="AP1393" s="130">
        <f t="shared" si="325"/>
        <v>0.31137835421032156</v>
      </c>
      <c r="AQ1393" s="130" t="str">
        <f t="shared" si="320"/>
        <v/>
      </c>
      <c r="AR1393" s="150">
        <f t="shared" si="321"/>
        <v>0</v>
      </c>
      <c r="AS1393" s="150" t="str">
        <f t="shared" si="322"/>
        <v/>
      </c>
      <c r="AT1393" s="150" t="str">
        <f t="shared" si="323"/>
        <v/>
      </c>
      <c r="AU1393" s="150"/>
      <c r="AV1393" s="150"/>
      <c r="AW1393" s="150"/>
      <c r="AX1393" s="150"/>
      <c r="AY1393" s="150"/>
      <c r="AZ1393" s="150"/>
      <c r="BA1393" s="150"/>
      <c r="BB1393" s="131"/>
      <c r="BC1393" s="132"/>
      <c r="BD1393" s="131"/>
      <c r="BE1393" s="153"/>
      <c r="BF1393" s="154"/>
      <c r="BG1393" s="155"/>
      <c r="BH1393" s="155"/>
      <c r="BI1393" s="156"/>
      <c r="BJ1393" s="156"/>
      <c r="BK1393" s="133"/>
      <c r="BM1393" s="134">
        <v>801</v>
      </c>
      <c r="BN1393" s="157">
        <f t="shared" si="327"/>
        <v>5.1200000000000809</v>
      </c>
      <c r="BO1393" s="158">
        <f t="shared" si="328"/>
        <v>0.6453217196091463</v>
      </c>
      <c r="BP1393" s="159">
        <f t="shared" si="329"/>
        <v>7.8048262807828284E-4</v>
      </c>
      <c r="BQ1393" s="160" t="str">
        <f t="shared" si="330"/>
        <v/>
      </c>
      <c r="BR1393" s="160" t="str">
        <f t="shared" si="326"/>
        <v/>
      </c>
    </row>
    <row r="1394" spans="11:70" ht="20.100000000000001" customHeight="1" x14ac:dyDescent="0.25">
      <c r="K1394" s="134">
        <v>825</v>
      </c>
      <c r="L1394" s="130">
        <f t="shared" si="308"/>
        <v>-66.389987487702683</v>
      </c>
      <c r="M1394" s="149">
        <f t="shared" si="309"/>
        <v>3.2923300881359521E-3</v>
      </c>
      <c r="N1394" s="149">
        <f t="shared" si="310"/>
        <v>0.24196365222307298</v>
      </c>
      <c r="O1394" s="130" t="str">
        <f t="shared" si="311"/>
        <v/>
      </c>
      <c r="P1394" s="130">
        <f t="shared" si="312"/>
        <v>3.2923300881359521E-3</v>
      </c>
      <c r="Q1394" s="130" t="str">
        <f t="shared" si="313"/>
        <v/>
      </c>
      <c r="R1394" s="130">
        <f t="shared" si="314"/>
        <v>1.053983804613495E-8</v>
      </c>
      <c r="S1394" s="130" t="str">
        <f t="shared" si="315"/>
        <v/>
      </c>
      <c r="T1394" s="130" t="str">
        <f t="shared" si="316"/>
        <v/>
      </c>
      <c r="X1394" s="134"/>
      <c r="Z1394" s="149"/>
      <c r="AA1394" s="149"/>
      <c r="AE1394" s="151"/>
      <c r="AF1394" s="150"/>
      <c r="AK1394" s="134">
        <v>825</v>
      </c>
      <c r="AL1394" s="130">
        <f t="shared" si="317"/>
        <v>-0.69999999999999973</v>
      </c>
      <c r="AM1394" s="149">
        <f t="shared" si="318"/>
        <v>0.31225393336676138</v>
      </c>
      <c r="AN1394" s="149">
        <f t="shared" si="319"/>
        <v>0.24196365222307309</v>
      </c>
      <c r="AO1394" s="130" t="str">
        <f t="shared" si="324"/>
        <v/>
      </c>
      <c r="AP1394" s="130">
        <f t="shared" si="325"/>
        <v>0.31225393336676138</v>
      </c>
      <c r="AQ1394" s="130" t="str">
        <f t="shared" si="320"/>
        <v/>
      </c>
      <c r="AR1394" s="150">
        <f t="shared" si="321"/>
        <v>0</v>
      </c>
      <c r="AS1394" s="150" t="str">
        <f t="shared" si="322"/>
        <v/>
      </c>
      <c r="AT1394" s="150" t="str">
        <f t="shared" si="323"/>
        <v/>
      </c>
      <c r="AU1394" s="150"/>
      <c r="AV1394" s="150"/>
      <c r="AW1394" s="150"/>
      <c r="AX1394" s="150"/>
      <c r="AY1394" s="150"/>
      <c r="AZ1394" s="150"/>
      <c r="BA1394" s="150"/>
      <c r="BB1394" s="131"/>
      <c r="BC1394" s="132"/>
      <c r="BD1394" s="131"/>
      <c r="BE1394" s="153"/>
      <c r="BF1394" s="154"/>
      <c r="BG1394" s="155"/>
      <c r="BH1394" s="155"/>
      <c r="BI1394" s="156"/>
      <c r="BJ1394" s="156"/>
      <c r="BK1394" s="133"/>
      <c r="BM1394" s="134">
        <v>802</v>
      </c>
      <c r="BN1394" s="157">
        <f t="shared" si="327"/>
        <v>5.1264000000000811</v>
      </c>
      <c r="BO1394" s="158">
        <f t="shared" si="328"/>
        <v>0.64454123698106802</v>
      </c>
      <c r="BP1394" s="159">
        <f t="shared" si="329"/>
        <v>7.8042105000941664E-4</v>
      </c>
      <c r="BQ1394" s="160" t="str">
        <f t="shared" si="330"/>
        <v/>
      </c>
      <c r="BR1394" s="160" t="str">
        <f t="shared" si="326"/>
        <v/>
      </c>
    </row>
    <row r="1395" spans="11:70" ht="20.100000000000001" customHeight="1" x14ac:dyDescent="0.25">
      <c r="K1395" s="134">
        <v>826</v>
      </c>
      <c r="L1395" s="130">
        <f t="shared" si="308"/>
        <v>-66.010616130630126</v>
      </c>
      <c r="M1395" s="149">
        <f t="shared" si="309"/>
        <v>3.3015351179840591E-3</v>
      </c>
      <c r="N1395" s="149">
        <f t="shared" si="310"/>
        <v>0.2432144148740541</v>
      </c>
      <c r="O1395" s="130" t="str">
        <f t="shared" si="311"/>
        <v/>
      </c>
      <c r="P1395" s="130">
        <f t="shared" si="312"/>
        <v>3.3015351179840591E-3</v>
      </c>
      <c r="Q1395" s="130" t="str">
        <f t="shared" si="313"/>
        <v/>
      </c>
      <c r="R1395" s="130">
        <f t="shared" si="314"/>
        <v>1.075605929055541E-8</v>
      </c>
      <c r="S1395" s="130" t="str">
        <f t="shared" si="315"/>
        <v/>
      </c>
      <c r="T1395" s="130" t="str">
        <f t="shared" si="316"/>
        <v/>
      </c>
      <c r="X1395" s="134"/>
      <c r="Z1395" s="149"/>
      <c r="AA1395" s="149"/>
      <c r="AE1395" s="151"/>
      <c r="AF1395" s="150"/>
      <c r="AK1395" s="134">
        <v>826</v>
      </c>
      <c r="AL1395" s="130">
        <f t="shared" si="317"/>
        <v>-0.69599999999999973</v>
      </c>
      <c r="AM1395" s="149">
        <f t="shared" si="318"/>
        <v>0.3131269645331039</v>
      </c>
      <c r="AN1395" s="149">
        <f t="shared" si="319"/>
        <v>0.24321441487405426</v>
      </c>
      <c r="AO1395" s="130" t="str">
        <f t="shared" si="324"/>
        <v/>
      </c>
      <c r="AP1395" s="130">
        <f t="shared" si="325"/>
        <v>0.3131269645331039</v>
      </c>
      <c r="AQ1395" s="130" t="str">
        <f t="shared" si="320"/>
        <v/>
      </c>
      <c r="AR1395" s="150">
        <f t="shared" si="321"/>
        <v>0</v>
      </c>
      <c r="AS1395" s="150" t="str">
        <f t="shared" si="322"/>
        <v/>
      </c>
      <c r="AT1395" s="150" t="str">
        <f t="shared" si="323"/>
        <v/>
      </c>
      <c r="AU1395" s="150"/>
      <c r="AV1395" s="150"/>
      <c r="AW1395" s="150"/>
      <c r="AX1395" s="150"/>
      <c r="AY1395" s="150"/>
      <c r="AZ1395" s="150"/>
      <c r="BA1395" s="150"/>
      <c r="BB1395" s="131"/>
      <c r="BC1395" s="132"/>
      <c r="BD1395" s="131"/>
      <c r="BE1395" s="153"/>
      <c r="BF1395" s="154"/>
      <c r="BG1395" s="155"/>
      <c r="BH1395" s="155"/>
      <c r="BI1395" s="156"/>
      <c r="BJ1395" s="156"/>
      <c r="BK1395" s="133"/>
      <c r="BM1395" s="134">
        <v>803</v>
      </c>
      <c r="BN1395" s="157">
        <f t="shared" si="327"/>
        <v>5.1328000000000813</v>
      </c>
      <c r="BO1395" s="158">
        <f t="shared" si="328"/>
        <v>0.64376081593105861</v>
      </c>
      <c r="BP1395" s="159">
        <f t="shared" si="329"/>
        <v>7.8035643992191428E-4</v>
      </c>
      <c r="BQ1395" s="160" t="str">
        <f t="shared" si="330"/>
        <v/>
      </c>
      <c r="BR1395" s="160" t="str">
        <f t="shared" si="326"/>
        <v/>
      </c>
    </row>
    <row r="1396" spans="11:70" ht="20.100000000000001" customHeight="1" x14ac:dyDescent="0.25">
      <c r="K1396" s="134">
        <v>827</v>
      </c>
      <c r="L1396" s="130">
        <f t="shared" si="308"/>
        <v>-65.631244773557512</v>
      </c>
      <c r="M1396" s="149">
        <f t="shared" si="309"/>
        <v>3.3107129123563649E-3</v>
      </c>
      <c r="N1396" s="149">
        <f t="shared" si="310"/>
        <v>0.24446866449521676</v>
      </c>
      <c r="O1396" s="130" t="str">
        <f t="shared" si="311"/>
        <v/>
      </c>
      <c r="P1396" s="130">
        <f t="shared" si="312"/>
        <v>3.3107129123563649E-3</v>
      </c>
      <c r="Q1396" s="130" t="str">
        <f t="shared" si="313"/>
        <v/>
      </c>
      <c r="R1396" s="130">
        <f t="shared" si="314"/>
        <v>1.0976540615269998E-8</v>
      </c>
      <c r="S1396" s="130" t="str">
        <f t="shared" si="315"/>
        <v/>
      </c>
      <c r="T1396" s="130" t="str">
        <f t="shared" si="316"/>
        <v/>
      </c>
      <c r="X1396" s="134"/>
      <c r="Z1396" s="149"/>
      <c r="AA1396" s="149"/>
      <c r="AE1396" s="151"/>
      <c r="AF1396" s="150"/>
      <c r="AK1396" s="134">
        <v>827</v>
      </c>
      <c r="AL1396" s="130">
        <f t="shared" si="317"/>
        <v>-0.69199999999999973</v>
      </c>
      <c r="AM1396" s="149">
        <f t="shared" si="318"/>
        <v>0.31399741260959252</v>
      </c>
      <c r="AN1396" s="149">
        <f t="shared" si="319"/>
        <v>0.24446866449521693</v>
      </c>
      <c r="AO1396" s="130" t="str">
        <f t="shared" si="324"/>
        <v/>
      </c>
      <c r="AP1396" s="130">
        <f t="shared" si="325"/>
        <v>0.31399741260959252</v>
      </c>
      <c r="AQ1396" s="130" t="str">
        <f t="shared" si="320"/>
        <v/>
      </c>
      <c r="AR1396" s="150">
        <f t="shared" si="321"/>
        <v>0</v>
      </c>
      <c r="AS1396" s="150" t="str">
        <f t="shared" si="322"/>
        <v/>
      </c>
      <c r="AT1396" s="150" t="str">
        <f t="shared" si="323"/>
        <v/>
      </c>
      <c r="AU1396" s="150"/>
      <c r="AV1396" s="150"/>
      <c r="AW1396" s="150"/>
      <c r="AX1396" s="150"/>
      <c r="AY1396" s="150"/>
      <c r="AZ1396" s="150"/>
      <c r="BA1396" s="150"/>
      <c r="BB1396" s="131"/>
      <c r="BC1396" s="132"/>
      <c r="BD1396" s="131"/>
      <c r="BE1396" s="153"/>
      <c r="BF1396" s="154"/>
      <c r="BG1396" s="155"/>
      <c r="BH1396" s="155"/>
      <c r="BI1396" s="156"/>
      <c r="BJ1396" s="156"/>
      <c r="BK1396" s="133"/>
      <c r="BM1396" s="134">
        <v>804</v>
      </c>
      <c r="BN1396" s="157">
        <f t="shared" si="327"/>
        <v>5.1392000000000815</v>
      </c>
      <c r="BO1396" s="158">
        <f t="shared" si="328"/>
        <v>0.64298045949113669</v>
      </c>
      <c r="BP1396" s="159">
        <f t="shared" si="329"/>
        <v>7.8028880613223439E-4</v>
      </c>
      <c r="BQ1396" s="160" t="str">
        <f t="shared" si="330"/>
        <v/>
      </c>
      <c r="BR1396" s="160" t="str">
        <f t="shared" si="326"/>
        <v/>
      </c>
    </row>
    <row r="1397" spans="11:70" ht="20.100000000000001" customHeight="1" x14ac:dyDescent="0.25">
      <c r="K1397" s="134">
        <v>828</v>
      </c>
      <c r="L1397" s="130">
        <f t="shared" si="308"/>
        <v>-65.251873416484955</v>
      </c>
      <c r="M1397" s="149">
        <f t="shared" si="309"/>
        <v>3.3198631014468728E-3</v>
      </c>
      <c r="N1397" s="149">
        <f t="shared" si="310"/>
        <v>0.24572639068404517</v>
      </c>
      <c r="O1397" s="130" t="str">
        <f t="shared" si="311"/>
        <v/>
      </c>
      <c r="P1397" s="130">
        <f t="shared" si="312"/>
        <v>3.3198631014468728E-3</v>
      </c>
      <c r="Q1397" s="130" t="str">
        <f t="shared" si="313"/>
        <v/>
      </c>
      <c r="R1397" s="130">
        <f t="shared" si="314"/>
        <v>1.1201362217181544E-8</v>
      </c>
      <c r="S1397" s="130" t="str">
        <f t="shared" si="315"/>
        <v/>
      </c>
      <c r="T1397" s="130" t="str">
        <f t="shared" si="316"/>
        <v/>
      </c>
      <c r="X1397" s="134"/>
      <c r="Z1397" s="149"/>
      <c r="AA1397" s="149"/>
      <c r="AE1397" s="151"/>
      <c r="AF1397" s="150"/>
      <c r="AK1397" s="134">
        <v>828</v>
      </c>
      <c r="AL1397" s="130">
        <f t="shared" si="317"/>
        <v>-0.68799999999999972</v>
      </c>
      <c r="AM1397" s="149">
        <f t="shared" si="318"/>
        <v>0.31486524252277687</v>
      </c>
      <c r="AN1397" s="149">
        <f t="shared" si="319"/>
        <v>0.24572639068404534</v>
      </c>
      <c r="AO1397" s="130" t="str">
        <f t="shared" si="324"/>
        <v/>
      </c>
      <c r="AP1397" s="130">
        <f t="shared" si="325"/>
        <v>0.31486524252277687</v>
      </c>
      <c r="AQ1397" s="130" t="str">
        <f t="shared" si="320"/>
        <v/>
      </c>
      <c r="AR1397" s="150">
        <f t="shared" si="321"/>
        <v>0</v>
      </c>
      <c r="AS1397" s="150" t="str">
        <f t="shared" si="322"/>
        <v/>
      </c>
      <c r="AT1397" s="150" t="str">
        <f t="shared" si="323"/>
        <v/>
      </c>
      <c r="AU1397" s="150"/>
      <c r="AV1397" s="150"/>
      <c r="AW1397" s="150"/>
      <c r="AX1397" s="150"/>
      <c r="AY1397" s="150"/>
      <c r="AZ1397" s="150"/>
      <c r="BA1397" s="150"/>
      <c r="BB1397" s="131"/>
      <c r="BC1397" s="132"/>
      <c r="BD1397" s="131"/>
      <c r="BE1397" s="153"/>
      <c r="BF1397" s="154"/>
      <c r="BG1397" s="155"/>
      <c r="BH1397" s="155"/>
      <c r="BI1397" s="156"/>
      <c r="BJ1397" s="156"/>
      <c r="BK1397" s="133"/>
      <c r="BM1397" s="134">
        <v>805</v>
      </c>
      <c r="BN1397" s="157">
        <f t="shared" si="327"/>
        <v>5.1456000000000817</v>
      </c>
      <c r="BO1397" s="158">
        <f t="shared" si="328"/>
        <v>0.64220017068500446</v>
      </c>
      <c r="BP1397" s="159">
        <f t="shared" si="329"/>
        <v>7.8021815696338592E-4</v>
      </c>
      <c r="BQ1397" s="160" t="str">
        <f t="shared" si="330"/>
        <v/>
      </c>
      <c r="BR1397" s="160" t="str">
        <f t="shared" si="326"/>
        <v/>
      </c>
    </row>
    <row r="1398" spans="11:70" ht="20.100000000000001" customHeight="1" x14ac:dyDescent="0.25">
      <c r="K1398" s="134">
        <v>829</v>
      </c>
      <c r="L1398" s="130">
        <f t="shared" si="308"/>
        <v>-64.872502059412341</v>
      </c>
      <c r="M1398" s="149">
        <f t="shared" si="309"/>
        <v>3.3289853157514337E-3</v>
      </c>
      <c r="N1398" s="149">
        <f t="shared" si="310"/>
        <v>0.24698758289778677</v>
      </c>
      <c r="O1398" s="130" t="str">
        <f t="shared" si="311"/>
        <v/>
      </c>
      <c r="P1398" s="130">
        <f t="shared" si="312"/>
        <v>3.3289853157514337E-3</v>
      </c>
      <c r="Q1398" s="130" t="str">
        <f t="shared" si="313"/>
        <v/>
      </c>
      <c r="R1398" s="130">
        <f t="shared" si="314"/>
        <v>1.143060572597604E-8</v>
      </c>
      <c r="S1398" s="130" t="str">
        <f t="shared" si="315"/>
        <v/>
      </c>
      <c r="T1398" s="130" t="str">
        <f t="shared" si="316"/>
        <v/>
      </c>
      <c r="X1398" s="134"/>
      <c r="Z1398" s="149"/>
      <c r="AA1398" s="149"/>
      <c r="AE1398" s="151"/>
      <c r="AF1398" s="150"/>
      <c r="AK1398" s="134">
        <v>829</v>
      </c>
      <c r="AL1398" s="130">
        <f t="shared" si="317"/>
        <v>-0.68399999999999972</v>
      </c>
      <c r="AM1398" s="149">
        <f t="shared" si="318"/>
        <v>0.31573041922783385</v>
      </c>
      <c r="AN1398" s="149">
        <f t="shared" si="319"/>
        <v>0.24698758289778688</v>
      </c>
      <c r="AO1398" s="130" t="str">
        <f t="shared" si="324"/>
        <v/>
      </c>
      <c r="AP1398" s="130">
        <f t="shared" si="325"/>
        <v>0.31573041922783385</v>
      </c>
      <c r="AQ1398" s="130" t="str">
        <f t="shared" si="320"/>
        <v/>
      </c>
      <c r="AR1398" s="150">
        <f t="shared" si="321"/>
        <v>0</v>
      </c>
      <c r="AS1398" s="150" t="str">
        <f t="shared" si="322"/>
        <v/>
      </c>
      <c r="AT1398" s="150" t="str">
        <f t="shared" si="323"/>
        <v/>
      </c>
      <c r="AU1398" s="150"/>
      <c r="AV1398" s="150"/>
      <c r="AW1398" s="150"/>
      <c r="AX1398" s="150"/>
      <c r="AY1398" s="150"/>
      <c r="AZ1398" s="150"/>
      <c r="BA1398" s="150"/>
      <c r="BB1398" s="131"/>
      <c r="BC1398" s="132"/>
      <c r="BD1398" s="131"/>
      <c r="BE1398" s="153"/>
      <c r="BF1398" s="154"/>
      <c r="BG1398" s="155"/>
      <c r="BH1398" s="155"/>
      <c r="BI1398" s="156"/>
      <c r="BJ1398" s="156"/>
      <c r="BK1398" s="133"/>
      <c r="BM1398" s="134">
        <v>806</v>
      </c>
      <c r="BN1398" s="157">
        <f t="shared" si="327"/>
        <v>5.1520000000000818</v>
      </c>
      <c r="BO1398" s="158">
        <f t="shared" si="328"/>
        <v>0.64141995252804107</v>
      </c>
      <c r="BP1398" s="159">
        <f t="shared" si="329"/>
        <v>7.8014450073871089E-4</v>
      </c>
      <c r="BQ1398" s="160" t="str">
        <f t="shared" si="330"/>
        <v/>
      </c>
      <c r="BR1398" s="160" t="str">
        <f t="shared" si="326"/>
        <v/>
      </c>
    </row>
    <row r="1399" spans="11:70" ht="20.100000000000001" customHeight="1" x14ac:dyDescent="0.25">
      <c r="K1399" s="134">
        <v>830</v>
      </c>
      <c r="L1399" s="130">
        <f t="shared" si="308"/>
        <v>-64.493130702339784</v>
      </c>
      <c r="M1399" s="149">
        <f t="shared" si="309"/>
        <v>3.3380791860922452E-3</v>
      </c>
      <c r="N1399" s="149">
        <f t="shared" si="310"/>
        <v>0.24825223045357026</v>
      </c>
      <c r="O1399" s="130" t="str">
        <f t="shared" si="311"/>
        <v/>
      </c>
      <c r="P1399" s="130">
        <f t="shared" si="312"/>
        <v>3.3380791860922452E-3</v>
      </c>
      <c r="Q1399" s="130" t="str">
        <f t="shared" si="313"/>
        <v/>
      </c>
      <c r="R1399" s="130">
        <f t="shared" si="314"/>
        <v>1.1664354228191372E-8</v>
      </c>
      <c r="S1399" s="130" t="str">
        <f t="shared" si="315"/>
        <v/>
      </c>
      <c r="T1399" s="130" t="str">
        <f t="shared" si="316"/>
        <v/>
      </c>
      <c r="X1399" s="134"/>
      <c r="Z1399" s="149"/>
      <c r="AA1399" s="149"/>
      <c r="AE1399" s="151"/>
      <c r="AF1399" s="150"/>
      <c r="AK1399" s="134">
        <v>830</v>
      </c>
      <c r="AL1399" s="130">
        <f t="shared" si="317"/>
        <v>-0.67999999999999972</v>
      </c>
      <c r="AM1399" s="149">
        <f t="shared" si="318"/>
        <v>0.31659290771089288</v>
      </c>
      <c r="AN1399" s="149">
        <f t="shared" si="319"/>
        <v>0.24825223045357059</v>
      </c>
      <c r="AO1399" s="130" t="str">
        <f t="shared" si="324"/>
        <v/>
      </c>
      <c r="AP1399" s="130">
        <f t="shared" si="325"/>
        <v>0.31659290771089288</v>
      </c>
      <c r="AQ1399" s="130" t="str">
        <f t="shared" si="320"/>
        <v/>
      </c>
      <c r="AR1399" s="150">
        <f t="shared" si="321"/>
        <v>0</v>
      </c>
      <c r="AS1399" s="150" t="str">
        <f t="shared" si="322"/>
        <v/>
      </c>
      <c r="AT1399" s="150" t="str">
        <f t="shared" si="323"/>
        <v/>
      </c>
      <c r="AU1399" s="150"/>
      <c r="AV1399" s="150"/>
      <c r="AW1399" s="150"/>
      <c r="AX1399" s="150"/>
      <c r="AY1399" s="150"/>
      <c r="AZ1399" s="150"/>
      <c r="BA1399" s="150"/>
      <c r="BB1399" s="131"/>
      <c r="BC1399" s="132"/>
      <c r="BD1399" s="131"/>
      <c r="BE1399" s="153"/>
      <c r="BF1399" s="154"/>
      <c r="BG1399" s="155"/>
      <c r="BH1399" s="155"/>
      <c r="BI1399" s="156"/>
      <c r="BJ1399" s="156"/>
      <c r="BK1399" s="133"/>
      <c r="BM1399" s="134">
        <v>807</v>
      </c>
      <c r="BN1399" s="157">
        <f t="shared" si="327"/>
        <v>5.158400000000082</v>
      </c>
      <c r="BO1399" s="158">
        <f t="shared" si="328"/>
        <v>0.64063980802730236</v>
      </c>
      <c r="BP1399" s="159">
        <f t="shared" si="329"/>
        <v>7.8006784579076616E-4</v>
      </c>
      <c r="BQ1399" s="160" t="str">
        <f t="shared" si="330"/>
        <v/>
      </c>
      <c r="BR1399" s="160" t="str">
        <f t="shared" si="326"/>
        <v/>
      </c>
    </row>
    <row r="1400" spans="11:70" ht="20.100000000000001" customHeight="1" x14ac:dyDescent="0.25">
      <c r="K1400" s="134">
        <v>831</v>
      </c>
      <c r="L1400" s="130">
        <f t="shared" si="308"/>
        <v>-64.113759345267169</v>
      </c>
      <c r="M1400" s="149">
        <f t="shared" si="309"/>
        <v>3.3471443436424229E-3</v>
      </c>
      <c r="N1400" s="149">
        <f t="shared" si="310"/>
        <v>0.24952032252853557</v>
      </c>
      <c r="O1400" s="130" t="str">
        <f t="shared" si="311"/>
        <v/>
      </c>
      <c r="P1400" s="130">
        <f t="shared" si="312"/>
        <v>3.3471443436424229E-3</v>
      </c>
      <c r="Q1400" s="130" t="str">
        <f t="shared" si="313"/>
        <v/>
      </c>
      <c r="R1400" s="130">
        <f t="shared" si="314"/>
        <v>1.1902692291660721E-8</v>
      </c>
      <c r="S1400" s="130" t="str">
        <f t="shared" si="315"/>
        <v/>
      </c>
      <c r="T1400" s="130" t="str">
        <f t="shared" si="316"/>
        <v/>
      </c>
      <c r="X1400" s="134"/>
      <c r="Z1400" s="149"/>
      <c r="AA1400" s="149"/>
      <c r="AE1400" s="151"/>
      <c r="AF1400" s="150"/>
      <c r="AK1400" s="134">
        <v>831</v>
      </c>
      <c r="AL1400" s="130">
        <f t="shared" si="317"/>
        <v>-0.67599999999999971</v>
      </c>
      <c r="AM1400" s="149">
        <f t="shared" si="318"/>
        <v>0.3174526729913647</v>
      </c>
      <c r="AN1400" s="149">
        <f t="shared" si="319"/>
        <v>0.24952032252853573</v>
      </c>
      <c r="AO1400" s="130" t="str">
        <f t="shared" si="324"/>
        <v/>
      </c>
      <c r="AP1400" s="130">
        <f t="shared" si="325"/>
        <v>0.3174526729913647</v>
      </c>
      <c r="AQ1400" s="130" t="str">
        <f t="shared" si="320"/>
        <v/>
      </c>
      <c r="AR1400" s="150">
        <f t="shared" si="321"/>
        <v>0</v>
      </c>
      <c r="AS1400" s="150" t="str">
        <f t="shared" si="322"/>
        <v/>
      </c>
      <c r="AT1400" s="150" t="str">
        <f t="shared" si="323"/>
        <v/>
      </c>
      <c r="AU1400" s="150"/>
      <c r="AV1400" s="150"/>
      <c r="AW1400" s="150"/>
      <c r="AX1400" s="150"/>
      <c r="AY1400" s="150"/>
      <c r="AZ1400" s="150"/>
      <c r="BA1400" s="150"/>
      <c r="BB1400" s="131"/>
      <c r="BC1400" s="132"/>
      <c r="BD1400" s="131"/>
      <c r="BE1400" s="153"/>
      <c r="BF1400" s="154"/>
      <c r="BG1400" s="155"/>
      <c r="BH1400" s="155"/>
      <c r="BI1400" s="156"/>
      <c r="BJ1400" s="156"/>
      <c r="BK1400" s="133"/>
      <c r="BM1400" s="134">
        <v>808</v>
      </c>
      <c r="BN1400" s="157">
        <f t="shared" si="327"/>
        <v>5.1648000000000822</v>
      </c>
      <c r="BO1400" s="158">
        <f t="shared" si="328"/>
        <v>0.63985974018151159</v>
      </c>
      <c r="BP1400" s="159">
        <f t="shared" si="329"/>
        <v>7.7998820045044326E-4</v>
      </c>
      <c r="BQ1400" s="160" t="str">
        <f t="shared" si="330"/>
        <v/>
      </c>
      <c r="BR1400" s="160" t="str">
        <f t="shared" si="326"/>
        <v/>
      </c>
    </row>
    <row r="1401" spans="11:70" ht="20.100000000000001" customHeight="1" x14ac:dyDescent="0.25">
      <c r="K1401" s="134">
        <v>832</v>
      </c>
      <c r="L1401" s="130">
        <f t="shared" ref="L1401:L1464" si="331">L$563+(K1401*L$566)</f>
        <v>-63.734387988194612</v>
      </c>
      <c r="M1401" s="149">
        <f t="shared" ref="M1401:M1464" si="332">_xlfn.NORM.DIST(L1401,L$560,L$561,0)</f>
        <v>3.3561804199505833E-3</v>
      </c>
      <c r="N1401" s="149">
        <f t="shared" ref="N1401:N1464" si="333">_xlfn.NORM.DIST(L1401,L$560,L$561,1)</f>
        <v>0.25079184815996947</v>
      </c>
      <c r="O1401" s="130" t="str">
        <f t="shared" ref="O1401:O1464" si="334">IF(OR(N1401&lt;P$565,N1401&gt;P$566),M1401,"")</f>
        <v/>
      </c>
      <c r="P1401" s="130">
        <f t="shared" ref="P1401:P1464" si="335">IF(AND(N1401&gt;P$565,N1401&lt;P$566),M1401,"")</f>
        <v>3.3561804199505833E-3</v>
      </c>
      <c r="Q1401" s="130" t="str">
        <f t="shared" ref="Q1401:Q1464" si="336">IF(M1401=MAX(M$569:M$2569),M1401,"")</f>
        <v/>
      </c>
      <c r="R1401" s="130">
        <f t="shared" ref="R1401:R1464" si="337">_xlfn.NORM.DIST(L1401,P$561,P$562,0)</f>
        <v>1.2145705990336711E-8</v>
      </c>
      <c r="S1401" s="130" t="str">
        <f t="shared" ref="S1401:S1464" si="338">IF(R1401=MAX(R$569:R$2569),M1401,"")</f>
        <v/>
      </c>
      <c r="T1401" s="130" t="str">
        <f t="shared" ref="T1401:T1464" si="339">IF(S1401=MIN(S$569:S$2569),S1401,"")</f>
        <v/>
      </c>
      <c r="X1401" s="134"/>
      <c r="Z1401" s="149"/>
      <c r="AA1401" s="149"/>
      <c r="AE1401" s="151"/>
      <c r="AF1401" s="150"/>
      <c r="AK1401" s="134">
        <v>832</v>
      </c>
      <c r="AL1401" s="130">
        <f t="shared" ref="AL1401:AL1464" si="340">AL$563+(AK1401*AL$566)</f>
        <v>-0.67199999999999971</v>
      </c>
      <c r="AM1401" s="149">
        <f t="shared" ref="AM1401:AM1464" si="341">_xlfn.NORM.DIST(AL1401,AL$560,AL$561,0)</f>
        <v>0.3183096801242743</v>
      </c>
      <c r="AN1401" s="149">
        <f t="shared" ref="AN1401:AN1464" si="342">_xlfn.NORM.DIST(AL1401,AL$560,AL$561,1)</f>
        <v>0.25079184815996969</v>
      </c>
      <c r="AO1401" s="130" t="str">
        <f t="shared" si="324"/>
        <v/>
      </c>
      <c r="AP1401" s="130">
        <f t="shared" si="325"/>
        <v>0.3183096801242743</v>
      </c>
      <c r="AQ1401" s="130" t="str">
        <f t="shared" ref="AQ1401:AQ1464" si="343">IF(AM1401=MAX(AM$569:AM$2569),AM1401,"")</f>
        <v/>
      </c>
      <c r="AR1401" s="150">
        <f t="shared" ref="AR1401:AR1464" si="344">_xlfn.NORM.DIST(AK1401,AP$561,AP$562,0)</f>
        <v>0</v>
      </c>
      <c r="AS1401" s="150" t="str">
        <f t="shared" ref="AS1401:AS1464" si="345">IF(AR1401=MAX(AR$569:AR$2569),AM1401,"")</f>
        <v/>
      </c>
      <c r="AT1401" s="150" t="str">
        <f t="shared" ref="AT1401:AT1464" si="346">IF(AS1401=MIN(AS$569:AS$2569),AS1401,"")</f>
        <v/>
      </c>
      <c r="AU1401" s="150"/>
      <c r="AV1401" s="150"/>
      <c r="AW1401" s="150"/>
      <c r="AX1401" s="150"/>
      <c r="AY1401" s="150"/>
      <c r="AZ1401" s="150"/>
      <c r="BA1401" s="150"/>
      <c r="BB1401" s="131"/>
      <c r="BC1401" s="132"/>
      <c r="BD1401" s="131"/>
      <c r="BE1401" s="153"/>
      <c r="BF1401" s="154"/>
      <c r="BG1401" s="155"/>
      <c r="BH1401" s="155"/>
      <c r="BI1401" s="156"/>
      <c r="BJ1401" s="156"/>
      <c r="BK1401" s="133"/>
      <c r="BM1401" s="134">
        <v>809</v>
      </c>
      <c r="BN1401" s="157">
        <f t="shared" si="327"/>
        <v>5.1712000000000824</v>
      </c>
      <c r="BO1401" s="158">
        <f t="shared" si="328"/>
        <v>0.63907975198106115</v>
      </c>
      <c r="BP1401" s="159">
        <f t="shared" si="329"/>
        <v>7.7990557305618324E-4</v>
      </c>
      <c r="BQ1401" s="160" t="str">
        <f t="shared" si="330"/>
        <v/>
      </c>
      <c r="BR1401" s="160" t="str">
        <f t="shared" si="326"/>
        <v/>
      </c>
    </row>
    <row r="1402" spans="11:70" ht="20.100000000000001" customHeight="1" x14ac:dyDescent="0.25">
      <c r="K1402" s="134">
        <v>833</v>
      </c>
      <c r="L1402" s="130">
        <f t="shared" si="331"/>
        <v>-63.355016631121998</v>
      </c>
      <c r="M1402" s="149">
        <f t="shared" si="332"/>
        <v>3.3651870469654853E-3</v>
      </c>
      <c r="N1402" s="149">
        <f t="shared" si="333"/>
        <v>0.25206679624545525</v>
      </c>
      <c r="O1402" s="130" t="str">
        <f t="shared" si="334"/>
        <v/>
      </c>
      <c r="P1402" s="130">
        <f t="shared" si="335"/>
        <v>3.3651870469654853E-3</v>
      </c>
      <c r="Q1402" s="130" t="str">
        <f t="shared" si="336"/>
        <v/>
      </c>
      <c r="R1402" s="130">
        <f t="shared" si="337"/>
        <v>1.2393482929500883E-8</v>
      </c>
      <c r="S1402" s="130" t="str">
        <f t="shared" si="338"/>
        <v/>
      </c>
      <c r="T1402" s="130" t="str">
        <f t="shared" si="339"/>
        <v/>
      </c>
      <c r="X1402" s="134"/>
      <c r="Z1402" s="149"/>
      <c r="AA1402" s="149"/>
      <c r="AE1402" s="151"/>
      <c r="AF1402" s="150"/>
      <c r="AK1402" s="134">
        <v>833</v>
      </c>
      <c r="AL1402" s="130">
        <f t="shared" si="340"/>
        <v>-0.66800000000000015</v>
      </c>
      <c r="AM1402" s="149">
        <f t="shared" si="341"/>
        <v>0.31916389420259672</v>
      </c>
      <c r="AN1402" s="149">
        <f t="shared" si="342"/>
        <v>0.25206679624545525</v>
      </c>
      <c r="AO1402" s="130" t="str">
        <f t="shared" ref="AO1402:AO1465" si="347">IF(OR(AN1402&lt;AP$565,AN1402&gt;AP$566),AM1402,"")</f>
        <v/>
      </c>
      <c r="AP1402" s="130">
        <f t="shared" ref="AP1402:AP1465" si="348">IF(AND(AN1402&gt;AP$565,AN1402&lt;AP$566),AM1402,"")</f>
        <v>0.31916389420259672</v>
      </c>
      <c r="AQ1402" s="130" t="str">
        <f t="shared" si="343"/>
        <v/>
      </c>
      <c r="AR1402" s="150">
        <f t="shared" si="344"/>
        <v>0</v>
      </c>
      <c r="AS1402" s="150" t="str">
        <f t="shared" si="345"/>
        <v/>
      </c>
      <c r="AT1402" s="150" t="str">
        <f t="shared" si="346"/>
        <v/>
      </c>
      <c r="AU1402" s="150"/>
      <c r="AV1402" s="150"/>
      <c r="AW1402" s="150"/>
      <c r="AX1402" s="150"/>
      <c r="AY1402" s="150"/>
      <c r="AZ1402" s="150"/>
      <c r="BA1402" s="150"/>
      <c r="BB1402" s="131"/>
      <c r="BC1402" s="132"/>
      <c r="BD1402" s="131"/>
      <c r="BE1402" s="153"/>
      <c r="BF1402" s="154"/>
      <c r="BG1402" s="155"/>
      <c r="BH1402" s="155"/>
      <c r="BI1402" s="156"/>
      <c r="BJ1402" s="156"/>
      <c r="BK1402" s="133"/>
      <c r="BM1402" s="134">
        <v>810</v>
      </c>
      <c r="BN1402" s="157">
        <f t="shared" si="327"/>
        <v>5.1776000000000826</v>
      </c>
      <c r="BO1402" s="158">
        <f t="shared" si="328"/>
        <v>0.63829984640800497</v>
      </c>
      <c r="BP1402" s="159">
        <f t="shared" si="329"/>
        <v>7.7981997194931374E-4</v>
      </c>
      <c r="BQ1402" s="160" t="str">
        <f t="shared" si="330"/>
        <v/>
      </c>
      <c r="BR1402" s="160" t="str">
        <f t="shared" si="326"/>
        <v/>
      </c>
    </row>
    <row r="1403" spans="11:70" ht="20.100000000000001" customHeight="1" x14ac:dyDescent="0.25">
      <c r="K1403" s="134">
        <v>834</v>
      </c>
      <c r="L1403" s="130">
        <f t="shared" si="331"/>
        <v>-62.975645274049441</v>
      </c>
      <c r="M1403" s="149">
        <f t="shared" si="332"/>
        <v>3.374163857060691E-3</v>
      </c>
      <c r="N1403" s="149">
        <f t="shared" si="333"/>
        <v>0.25334515554302661</v>
      </c>
      <c r="O1403" s="130" t="str">
        <f t="shared" si="334"/>
        <v/>
      </c>
      <c r="P1403" s="130">
        <f t="shared" si="335"/>
        <v>3.374163857060691E-3</v>
      </c>
      <c r="Q1403" s="130" t="str">
        <f t="shared" si="336"/>
        <v/>
      </c>
      <c r="R1403" s="130">
        <f t="shared" si="337"/>
        <v>1.2646112271364651E-8</v>
      </c>
      <c r="S1403" s="130" t="str">
        <f t="shared" si="338"/>
        <v/>
      </c>
      <c r="T1403" s="130" t="str">
        <f t="shared" si="339"/>
        <v/>
      </c>
      <c r="X1403" s="134"/>
      <c r="Z1403" s="149"/>
      <c r="AA1403" s="149"/>
      <c r="AE1403" s="151"/>
      <c r="AF1403" s="150"/>
      <c r="AK1403" s="134">
        <v>834</v>
      </c>
      <c r="AL1403" s="130">
        <f t="shared" si="340"/>
        <v>-0.66400000000000015</v>
      </c>
      <c r="AM1403" s="149">
        <f t="shared" si="341"/>
        <v>0.32001528035959703</v>
      </c>
      <c r="AN1403" s="149">
        <f t="shared" si="342"/>
        <v>0.25334515554302672</v>
      </c>
      <c r="AO1403" s="130" t="str">
        <f t="shared" si="347"/>
        <v/>
      </c>
      <c r="AP1403" s="130">
        <f t="shared" si="348"/>
        <v>0.32001528035959703</v>
      </c>
      <c r="AQ1403" s="130" t="str">
        <f t="shared" si="343"/>
        <v/>
      </c>
      <c r="AR1403" s="150">
        <f t="shared" si="344"/>
        <v>0</v>
      </c>
      <c r="AS1403" s="150" t="str">
        <f t="shared" si="345"/>
        <v/>
      </c>
      <c r="AT1403" s="150" t="str">
        <f t="shared" si="346"/>
        <v/>
      </c>
      <c r="AU1403" s="150"/>
      <c r="AV1403" s="150"/>
      <c r="AW1403" s="150"/>
      <c r="AX1403" s="150"/>
      <c r="AY1403" s="150"/>
      <c r="AZ1403" s="150"/>
      <c r="BA1403" s="150"/>
      <c r="BB1403" s="131"/>
      <c r="BC1403" s="132"/>
      <c r="BD1403" s="131"/>
      <c r="BE1403" s="153"/>
      <c r="BF1403" s="154"/>
      <c r="BG1403" s="155"/>
      <c r="BH1403" s="155"/>
      <c r="BI1403" s="156"/>
      <c r="BJ1403" s="156"/>
      <c r="BK1403" s="133"/>
      <c r="BM1403" s="134">
        <v>811</v>
      </c>
      <c r="BN1403" s="157">
        <f t="shared" si="327"/>
        <v>5.1840000000000828</v>
      </c>
      <c r="BO1403" s="158">
        <f t="shared" si="328"/>
        <v>0.63752002643605565</v>
      </c>
      <c r="BP1403" s="159">
        <f t="shared" si="329"/>
        <v>7.7973140547371589E-4</v>
      </c>
      <c r="BQ1403" s="160" t="str">
        <f t="shared" si="330"/>
        <v/>
      </c>
      <c r="BR1403" s="160" t="str">
        <f t="shared" si="326"/>
        <v/>
      </c>
    </row>
    <row r="1404" spans="11:70" ht="20.100000000000001" customHeight="1" x14ac:dyDescent="0.25">
      <c r="K1404" s="134">
        <v>835</v>
      </c>
      <c r="L1404" s="130">
        <f t="shared" si="331"/>
        <v>-62.596273916976827</v>
      </c>
      <c r="M1404" s="149">
        <f t="shared" si="332"/>
        <v>3.3831104830592709E-3</v>
      </c>
      <c r="N1404" s="149">
        <f t="shared" si="333"/>
        <v>0.25462691467133602</v>
      </c>
      <c r="O1404" s="130" t="str">
        <f t="shared" si="334"/>
        <v/>
      </c>
      <c r="P1404" s="130">
        <f t="shared" si="335"/>
        <v>3.3831104830592709E-3</v>
      </c>
      <c r="Q1404" s="130" t="str">
        <f t="shared" si="336"/>
        <v/>
      </c>
      <c r="R1404" s="130">
        <f t="shared" si="337"/>
        <v>1.2903684761066736E-8</v>
      </c>
      <c r="S1404" s="130" t="str">
        <f t="shared" si="338"/>
        <v/>
      </c>
      <c r="T1404" s="130" t="str">
        <f t="shared" si="339"/>
        <v/>
      </c>
      <c r="X1404" s="134"/>
      <c r="Z1404" s="149"/>
      <c r="AA1404" s="149"/>
      <c r="AE1404" s="151"/>
      <c r="AF1404" s="150"/>
      <c r="AK1404" s="134">
        <v>835</v>
      </c>
      <c r="AL1404" s="130">
        <f t="shared" si="340"/>
        <v>-0.66000000000000014</v>
      </c>
      <c r="AM1404" s="149">
        <f t="shared" si="341"/>
        <v>0.32086380377117246</v>
      </c>
      <c r="AN1404" s="149">
        <f t="shared" si="342"/>
        <v>0.25462691467133608</v>
      </c>
      <c r="AO1404" s="130" t="str">
        <f t="shared" si="347"/>
        <v/>
      </c>
      <c r="AP1404" s="130">
        <f t="shared" si="348"/>
        <v>0.32086380377117246</v>
      </c>
      <c r="AQ1404" s="130" t="str">
        <f t="shared" si="343"/>
        <v/>
      </c>
      <c r="AR1404" s="150">
        <f t="shared" si="344"/>
        <v>0</v>
      </c>
      <c r="AS1404" s="150" t="str">
        <f t="shared" si="345"/>
        <v/>
      </c>
      <c r="AT1404" s="150" t="str">
        <f t="shared" si="346"/>
        <v/>
      </c>
      <c r="AU1404" s="150"/>
      <c r="AV1404" s="150"/>
      <c r="AW1404" s="150"/>
      <c r="AX1404" s="150"/>
      <c r="AY1404" s="150"/>
      <c r="AZ1404" s="150"/>
      <c r="BA1404" s="150"/>
      <c r="BB1404" s="131"/>
      <c r="BC1404" s="132"/>
      <c r="BD1404" s="131"/>
      <c r="BE1404" s="153"/>
      <c r="BF1404" s="154"/>
      <c r="BG1404" s="155"/>
      <c r="BH1404" s="155"/>
      <c r="BI1404" s="156"/>
      <c r="BJ1404" s="156"/>
      <c r="BK1404" s="133"/>
      <c r="BM1404" s="134">
        <v>812</v>
      </c>
      <c r="BN1404" s="157">
        <f t="shared" si="327"/>
        <v>5.1904000000000829</v>
      </c>
      <c r="BO1404" s="158">
        <f t="shared" si="328"/>
        <v>0.63674029503058194</v>
      </c>
      <c r="BP1404" s="159">
        <f t="shared" si="329"/>
        <v>7.7963988197704559E-4</v>
      </c>
      <c r="BQ1404" s="160" t="str">
        <f t="shared" si="330"/>
        <v/>
      </c>
      <c r="BR1404" s="160" t="str">
        <f t="shared" si="326"/>
        <v/>
      </c>
    </row>
    <row r="1405" spans="11:70" ht="20.100000000000001" customHeight="1" x14ac:dyDescent="0.25">
      <c r="K1405" s="134">
        <v>836</v>
      </c>
      <c r="L1405" s="130">
        <f t="shared" si="331"/>
        <v>-62.216902559904213</v>
      </c>
      <c r="M1405" s="149">
        <f t="shared" si="332"/>
        <v>3.3920265582585265E-3</v>
      </c>
      <c r="N1405" s="149">
        <f t="shared" si="333"/>
        <v>0.25591206210982803</v>
      </c>
      <c r="O1405" s="130" t="str">
        <f t="shared" si="334"/>
        <v/>
      </c>
      <c r="P1405" s="130">
        <f t="shared" si="335"/>
        <v>3.3920265582585265E-3</v>
      </c>
      <c r="Q1405" s="130" t="str">
        <f t="shared" si="336"/>
        <v/>
      </c>
      <c r="R1405" s="130">
        <f t="shared" si="337"/>
        <v>1.3166292753072672E-8</v>
      </c>
      <c r="S1405" s="130" t="str">
        <f t="shared" si="338"/>
        <v/>
      </c>
      <c r="T1405" s="130" t="str">
        <f t="shared" si="339"/>
        <v/>
      </c>
      <c r="X1405" s="134"/>
      <c r="Z1405" s="149"/>
      <c r="AA1405" s="149"/>
      <c r="AE1405" s="151"/>
      <c r="AF1405" s="150"/>
      <c r="AK1405" s="134">
        <v>836</v>
      </c>
      <c r="AL1405" s="130">
        <f t="shared" si="340"/>
        <v>-0.65600000000000014</v>
      </c>
      <c r="AM1405" s="149">
        <f t="shared" si="341"/>
        <v>0.32170942965819821</v>
      </c>
      <c r="AN1405" s="149">
        <f t="shared" si="342"/>
        <v>0.25591206210982798</v>
      </c>
      <c r="AO1405" s="130" t="str">
        <f t="shared" si="347"/>
        <v/>
      </c>
      <c r="AP1405" s="130">
        <f t="shared" si="348"/>
        <v>0.32170942965819821</v>
      </c>
      <c r="AQ1405" s="130" t="str">
        <f t="shared" si="343"/>
        <v/>
      </c>
      <c r="AR1405" s="150">
        <f t="shared" si="344"/>
        <v>0</v>
      </c>
      <c r="AS1405" s="150" t="str">
        <f t="shared" si="345"/>
        <v/>
      </c>
      <c r="AT1405" s="150" t="str">
        <f t="shared" si="346"/>
        <v/>
      </c>
      <c r="AU1405" s="150"/>
      <c r="AV1405" s="150"/>
      <c r="AW1405" s="150"/>
      <c r="AX1405" s="150"/>
      <c r="AY1405" s="150"/>
      <c r="AZ1405" s="150"/>
      <c r="BA1405" s="150"/>
      <c r="BB1405" s="131"/>
      <c r="BC1405" s="132"/>
      <c r="BD1405" s="131"/>
      <c r="BE1405" s="153"/>
      <c r="BF1405" s="154"/>
      <c r="BG1405" s="155"/>
      <c r="BH1405" s="155"/>
      <c r="BI1405" s="156"/>
      <c r="BJ1405" s="156"/>
      <c r="BK1405" s="133"/>
      <c r="BM1405" s="134">
        <v>813</v>
      </c>
      <c r="BN1405" s="157">
        <f t="shared" si="327"/>
        <v>5.1968000000000831</v>
      </c>
      <c r="BO1405" s="158">
        <f t="shared" si="328"/>
        <v>0.63596065514860489</v>
      </c>
      <c r="BP1405" s="159">
        <f t="shared" si="329"/>
        <v>7.7954540981017839E-4</v>
      </c>
      <c r="BQ1405" s="160" t="str">
        <f t="shared" si="330"/>
        <v/>
      </c>
      <c r="BR1405" s="160" t="str">
        <f t="shared" si="326"/>
        <v/>
      </c>
    </row>
    <row r="1406" spans="11:70" ht="20.100000000000001" customHeight="1" x14ac:dyDescent="0.25">
      <c r="K1406" s="134">
        <v>837</v>
      </c>
      <c r="L1406" s="130">
        <f t="shared" si="331"/>
        <v>-61.837531202831656</v>
      </c>
      <c r="M1406" s="149">
        <f t="shared" si="332"/>
        <v>3.4009117164547522E-3</v>
      </c>
      <c r="N1406" s="149">
        <f t="shared" si="333"/>
        <v>0.25720058619892427</v>
      </c>
      <c r="O1406" s="130" t="str">
        <f t="shared" si="334"/>
        <v/>
      </c>
      <c r="P1406" s="130">
        <f t="shared" si="335"/>
        <v>3.4009117164547522E-3</v>
      </c>
      <c r="Q1406" s="130" t="str">
        <f t="shared" si="336"/>
        <v/>
      </c>
      <c r="R1406" s="130">
        <f t="shared" si="337"/>
        <v>1.3434030237982461E-8</v>
      </c>
      <c r="S1406" s="130" t="str">
        <f t="shared" si="338"/>
        <v/>
      </c>
      <c r="T1406" s="130" t="str">
        <f t="shared" si="339"/>
        <v/>
      </c>
      <c r="X1406" s="134"/>
      <c r="Z1406" s="149"/>
      <c r="AA1406" s="149"/>
      <c r="AE1406" s="151"/>
      <c r="AF1406" s="150"/>
      <c r="AK1406" s="134">
        <v>837</v>
      </c>
      <c r="AL1406" s="130">
        <f t="shared" si="340"/>
        <v>-0.65200000000000014</v>
      </c>
      <c r="AM1406" s="149">
        <f t="shared" si="341"/>
        <v>0.32255212328887495</v>
      </c>
      <c r="AN1406" s="149">
        <f t="shared" si="342"/>
        <v>0.25720058619892433</v>
      </c>
      <c r="AO1406" s="130" t="str">
        <f t="shared" si="347"/>
        <v/>
      </c>
      <c r="AP1406" s="130">
        <f t="shared" si="348"/>
        <v>0.32255212328887495</v>
      </c>
      <c r="AQ1406" s="130" t="str">
        <f t="shared" si="343"/>
        <v/>
      </c>
      <c r="AR1406" s="150">
        <f t="shared" si="344"/>
        <v>0</v>
      </c>
      <c r="AS1406" s="150" t="str">
        <f t="shared" si="345"/>
        <v/>
      </c>
      <c r="AT1406" s="150" t="str">
        <f t="shared" si="346"/>
        <v/>
      </c>
      <c r="AU1406" s="150"/>
      <c r="AV1406" s="150"/>
      <c r="AW1406" s="150"/>
      <c r="AX1406" s="150"/>
      <c r="AY1406" s="150"/>
      <c r="AZ1406" s="150"/>
      <c r="BA1406" s="150"/>
      <c r="BB1406" s="131"/>
      <c r="BC1406" s="132"/>
      <c r="BD1406" s="131"/>
      <c r="BE1406" s="153"/>
      <c r="BF1406" s="154"/>
      <c r="BG1406" s="155"/>
      <c r="BH1406" s="155"/>
      <c r="BI1406" s="156"/>
      <c r="BJ1406" s="156"/>
      <c r="BK1406" s="133"/>
      <c r="BM1406" s="134">
        <v>814</v>
      </c>
      <c r="BN1406" s="157">
        <f t="shared" si="327"/>
        <v>5.2032000000000833</v>
      </c>
      <c r="BO1406" s="158">
        <f t="shared" si="328"/>
        <v>0.63518110973879471</v>
      </c>
      <c r="BP1406" s="159">
        <f t="shared" si="329"/>
        <v>7.7944799732754255E-4</v>
      </c>
      <c r="BQ1406" s="160" t="str">
        <f t="shared" si="330"/>
        <v/>
      </c>
      <c r="BR1406" s="160" t="str">
        <f t="shared" si="326"/>
        <v/>
      </c>
    </row>
    <row r="1407" spans="11:70" ht="20.100000000000001" customHeight="1" x14ac:dyDescent="0.25">
      <c r="K1407" s="134">
        <v>838</v>
      </c>
      <c r="L1407" s="130">
        <f t="shared" si="331"/>
        <v>-61.458159845759042</v>
      </c>
      <c r="M1407" s="149">
        <f t="shared" si="332"/>
        <v>3.4097655919680205E-3</v>
      </c>
      <c r="N1407" s="149">
        <f t="shared" si="333"/>
        <v>0.25849247514021867</v>
      </c>
      <c r="O1407" s="130" t="str">
        <f t="shared" si="334"/>
        <v/>
      </c>
      <c r="P1407" s="130">
        <f t="shared" si="335"/>
        <v>3.4097655919680205E-3</v>
      </c>
      <c r="Q1407" s="130" t="str">
        <f t="shared" si="336"/>
        <v/>
      </c>
      <c r="R1407" s="130">
        <f t="shared" si="337"/>
        <v>1.3706992869751942E-8</v>
      </c>
      <c r="S1407" s="130" t="str">
        <f t="shared" si="338"/>
        <v/>
      </c>
      <c r="T1407" s="130" t="str">
        <f t="shared" si="339"/>
        <v/>
      </c>
      <c r="X1407" s="134"/>
      <c r="Z1407" s="149"/>
      <c r="AA1407" s="149"/>
      <c r="AE1407" s="151"/>
      <c r="AF1407" s="150"/>
      <c r="AK1407" s="134">
        <v>838</v>
      </c>
      <c r="AL1407" s="130">
        <f t="shared" si="340"/>
        <v>-0.64800000000000013</v>
      </c>
      <c r="AM1407" s="149">
        <f t="shared" si="341"/>
        <v>0.32339184998107989</v>
      </c>
      <c r="AN1407" s="149">
        <f t="shared" si="342"/>
        <v>0.25849247514021867</v>
      </c>
      <c r="AO1407" s="130" t="str">
        <f t="shared" si="347"/>
        <v/>
      </c>
      <c r="AP1407" s="130">
        <f t="shared" si="348"/>
        <v>0.32339184998107989</v>
      </c>
      <c r="AQ1407" s="130" t="str">
        <f t="shared" si="343"/>
        <v/>
      </c>
      <c r="AR1407" s="150">
        <f t="shared" si="344"/>
        <v>0</v>
      </c>
      <c r="AS1407" s="150" t="str">
        <f t="shared" si="345"/>
        <v/>
      </c>
      <c r="AT1407" s="150" t="str">
        <f t="shared" si="346"/>
        <v/>
      </c>
      <c r="AU1407" s="150"/>
      <c r="AV1407" s="150"/>
      <c r="AW1407" s="150"/>
      <c r="AX1407" s="150"/>
      <c r="AY1407" s="150"/>
      <c r="AZ1407" s="150"/>
      <c r="BA1407" s="150"/>
      <c r="BB1407" s="131"/>
      <c r="BC1407" s="132"/>
      <c r="BD1407" s="131"/>
      <c r="BE1407" s="153"/>
      <c r="BF1407" s="154"/>
      <c r="BG1407" s="155"/>
      <c r="BH1407" s="155"/>
      <c r="BI1407" s="156"/>
      <c r="BJ1407" s="156"/>
      <c r="BK1407" s="133"/>
      <c r="BM1407" s="134">
        <v>815</v>
      </c>
      <c r="BN1407" s="157">
        <f t="shared" si="327"/>
        <v>5.2096000000000835</v>
      </c>
      <c r="BO1407" s="158">
        <f t="shared" si="328"/>
        <v>0.63440166174146717</v>
      </c>
      <c r="BP1407" s="159">
        <f t="shared" si="329"/>
        <v>7.7934765288500962E-4</v>
      </c>
      <c r="BQ1407" s="160" t="str">
        <f t="shared" si="330"/>
        <v/>
      </c>
      <c r="BR1407" s="160" t="str">
        <f t="shared" si="326"/>
        <v/>
      </c>
    </row>
    <row r="1408" spans="11:70" ht="20.100000000000001" customHeight="1" x14ac:dyDescent="0.25">
      <c r="K1408" s="134">
        <v>839</v>
      </c>
      <c r="L1408" s="130">
        <f t="shared" si="331"/>
        <v>-61.078788488686484</v>
      </c>
      <c r="M1408" s="149">
        <f t="shared" si="332"/>
        <v>3.4185878196669769E-3</v>
      </c>
      <c r="N1408" s="149">
        <f t="shared" si="333"/>
        <v>0.25978771699667913</v>
      </c>
      <c r="O1408" s="130" t="str">
        <f t="shared" si="334"/>
        <v/>
      </c>
      <c r="P1408" s="130">
        <f t="shared" si="335"/>
        <v>3.4185878196669769E-3</v>
      </c>
      <c r="Q1408" s="130" t="str">
        <f t="shared" si="336"/>
        <v/>
      </c>
      <c r="R1408" s="130">
        <f t="shared" si="337"/>
        <v>1.3985277993332668E-8</v>
      </c>
      <c r="S1408" s="130" t="str">
        <f t="shared" si="338"/>
        <v/>
      </c>
      <c r="T1408" s="130" t="str">
        <f t="shared" si="339"/>
        <v/>
      </c>
      <c r="X1408" s="134"/>
      <c r="Z1408" s="149"/>
      <c r="AA1408" s="149"/>
      <c r="AE1408" s="151"/>
      <c r="AF1408" s="150"/>
      <c r="AK1408" s="134">
        <v>839</v>
      </c>
      <c r="AL1408" s="130">
        <f t="shared" si="340"/>
        <v>-0.64400000000000013</v>
      </c>
      <c r="AM1408" s="149">
        <f t="shared" si="341"/>
        <v>0.32422857510471909</v>
      </c>
      <c r="AN1408" s="149">
        <f t="shared" si="342"/>
        <v>0.25978771699667913</v>
      </c>
      <c r="AO1408" s="130" t="str">
        <f t="shared" si="347"/>
        <v/>
      </c>
      <c r="AP1408" s="130">
        <f t="shared" si="348"/>
        <v>0.32422857510471909</v>
      </c>
      <c r="AQ1408" s="130" t="str">
        <f t="shared" si="343"/>
        <v/>
      </c>
      <c r="AR1408" s="150">
        <f t="shared" si="344"/>
        <v>0</v>
      </c>
      <c r="AS1408" s="150" t="str">
        <f t="shared" si="345"/>
        <v/>
      </c>
      <c r="AT1408" s="150" t="str">
        <f t="shared" si="346"/>
        <v/>
      </c>
      <c r="AU1408" s="150"/>
      <c r="AV1408" s="150"/>
      <c r="AW1408" s="150"/>
      <c r="AX1408" s="150"/>
      <c r="AY1408" s="150"/>
      <c r="AZ1408" s="150"/>
      <c r="BA1408" s="150"/>
      <c r="BB1408" s="131"/>
      <c r="BC1408" s="132"/>
      <c r="BD1408" s="131"/>
      <c r="BE1408" s="153"/>
      <c r="BF1408" s="154"/>
      <c r="BG1408" s="155"/>
      <c r="BH1408" s="155"/>
      <c r="BI1408" s="156"/>
      <c r="BJ1408" s="156"/>
      <c r="BK1408" s="133"/>
      <c r="BM1408" s="134">
        <v>816</v>
      </c>
      <c r="BN1408" s="157">
        <f t="shared" si="327"/>
        <v>5.2160000000000837</v>
      </c>
      <c r="BO1408" s="158">
        <f t="shared" si="328"/>
        <v>0.63362231408858216</v>
      </c>
      <c r="BP1408" s="159">
        <f t="shared" si="329"/>
        <v>7.7924438484200387E-4</v>
      </c>
      <c r="BQ1408" s="160" t="str">
        <f t="shared" si="330"/>
        <v/>
      </c>
      <c r="BR1408" s="160" t="str">
        <f t="shared" si="326"/>
        <v/>
      </c>
    </row>
    <row r="1409" spans="11:70" ht="20.100000000000001" customHeight="1" x14ac:dyDescent="0.25">
      <c r="K1409" s="134">
        <v>840</v>
      </c>
      <c r="L1409" s="130">
        <f t="shared" si="331"/>
        <v>-60.69941713161387</v>
      </c>
      <c r="M1409" s="149">
        <f t="shared" si="332"/>
        <v>3.4273780349936816E-3</v>
      </c>
      <c r="N1409" s="149">
        <f t="shared" si="333"/>
        <v>0.26108629969286151</v>
      </c>
      <c r="O1409" s="130" t="str">
        <f t="shared" si="334"/>
        <v/>
      </c>
      <c r="P1409" s="130">
        <f t="shared" si="335"/>
        <v>3.4273780349936816E-3</v>
      </c>
      <c r="Q1409" s="130" t="str">
        <f t="shared" si="336"/>
        <v/>
      </c>
      <c r="R1409" s="130">
        <f t="shared" si="337"/>
        <v>1.42689846727382E-8</v>
      </c>
      <c r="S1409" s="130" t="str">
        <f t="shared" si="338"/>
        <v/>
      </c>
      <c r="T1409" s="130" t="str">
        <f t="shared" si="339"/>
        <v/>
      </c>
      <c r="X1409" s="134"/>
      <c r="Z1409" s="149"/>
      <c r="AA1409" s="149"/>
      <c r="AE1409" s="151"/>
      <c r="AF1409" s="150"/>
      <c r="AK1409" s="134">
        <v>840</v>
      </c>
      <c r="AL1409" s="130">
        <f t="shared" si="340"/>
        <v>-0.64000000000000012</v>
      </c>
      <c r="AM1409" s="149">
        <f t="shared" si="341"/>
        <v>0.32506226408408212</v>
      </c>
      <c r="AN1409" s="149">
        <f t="shared" si="342"/>
        <v>0.26108629969286151</v>
      </c>
      <c r="AO1409" s="130" t="str">
        <f t="shared" si="347"/>
        <v/>
      </c>
      <c r="AP1409" s="130">
        <f t="shared" si="348"/>
        <v>0.32506226408408212</v>
      </c>
      <c r="AQ1409" s="130" t="str">
        <f t="shared" si="343"/>
        <v/>
      </c>
      <c r="AR1409" s="150">
        <f t="shared" si="344"/>
        <v>0</v>
      </c>
      <c r="AS1409" s="150" t="str">
        <f t="shared" si="345"/>
        <v/>
      </c>
      <c r="AT1409" s="150" t="str">
        <f t="shared" si="346"/>
        <v/>
      </c>
      <c r="AU1409" s="150"/>
      <c r="AV1409" s="150"/>
      <c r="AW1409" s="150"/>
      <c r="AX1409" s="150"/>
      <c r="AY1409" s="150"/>
      <c r="AZ1409" s="150"/>
      <c r="BA1409" s="150"/>
      <c r="BB1409" s="131"/>
      <c r="BC1409" s="132"/>
      <c r="BD1409" s="131"/>
      <c r="BE1409" s="153"/>
      <c r="BF1409" s="154"/>
      <c r="BG1409" s="155"/>
      <c r="BH1409" s="155"/>
      <c r="BI1409" s="156"/>
      <c r="BJ1409" s="156"/>
      <c r="BK1409" s="133"/>
      <c r="BM1409" s="134">
        <v>817</v>
      </c>
      <c r="BN1409" s="157">
        <f t="shared" si="327"/>
        <v>5.2224000000000839</v>
      </c>
      <c r="BO1409" s="158">
        <f t="shared" si="328"/>
        <v>0.63284306970374016</v>
      </c>
      <c r="BP1409" s="159">
        <f t="shared" si="329"/>
        <v>7.7913820156205738E-4</v>
      </c>
      <c r="BQ1409" s="160" t="str">
        <f t="shared" si="330"/>
        <v/>
      </c>
      <c r="BR1409" s="160" t="str">
        <f t="shared" si="326"/>
        <v/>
      </c>
    </row>
    <row r="1410" spans="11:70" ht="20.100000000000001" customHeight="1" x14ac:dyDescent="0.25">
      <c r="K1410" s="134">
        <v>841</v>
      </c>
      <c r="L1410" s="130">
        <f t="shared" si="331"/>
        <v>-60.320045774541313</v>
      </c>
      <c r="M1410" s="149">
        <f t="shared" si="332"/>
        <v>3.4361358739884414E-3</v>
      </c>
      <c r="N1410" s="149">
        <f t="shared" si="333"/>
        <v>0.26238821101513143</v>
      </c>
      <c r="O1410" s="130" t="str">
        <f t="shared" si="334"/>
        <v/>
      </c>
      <c r="P1410" s="130">
        <f t="shared" si="335"/>
        <v>3.4361358739884414E-3</v>
      </c>
      <c r="Q1410" s="130" t="str">
        <f t="shared" si="336"/>
        <v/>
      </c>
      <c r="R1410" s="130">
        <f t="shared" si="337"/>
        <v>1.4558213719540291E-8</v>
      </c>
      <c r="S1410" s="130" t="str">
        <f t="shared" si="338"/>
        <v/>
      </c>
      <c r="T1410" s="130" t="str">
        <f t="shared" si="339"/>
        <v/>
      </c>
      <c r="X1410" s="134"/>
      <c r="Z1410" s="149"/>
      <c r="AA1410" s="149"/>
      <c r="AE1410" s="151"/>
      <c r="AF1410" s="150"/>
      <c r="AK1410" s="134">
        <v>841</v>
      </c>
      <c r="AL1410" s="130">
        <f t="shared" si="340"/>
        <v>-0.63600000000000012</v>
      </c>
      <c r="AM1410" s="149">
        <f t="shared" si="341"/>
        <v>0.32589288240019854</v>
      </c>
      <c r="AN1410" s="149">
        <f t="shared" si="342"/>
        <v>0.26238821101513154</v>
      </c>
      <c r="AO1410" s="130" t="str">
        <f t="shared" si="347"/>
        <v/>
      </c>
      <c r="AP1410" s="130">
        <f t="shared" si="348"/>
        <v>0.32589288240019854</v>
      </c>
      <c r="AQ1410" s="130" t="str">
        <f t="shared" si="343"/>
        <v/>
      </c>
      <c r="AR1410" s="150">
        <f t="shared" si="344"/>
        <v>0</v>
      </c>
      <c r="AS1410" s="150" t="str">
        <f t="shared" si="345"/>
        <v/>
      </c>
      <c r="AT1410" s="150" t="str">
        <f t="shared" si="346"/>
        <v/>
      </c>
      <c r="AU1410" s="150"/>
      <c r="AV1410" s="150"/>
      <c r="AW1410" s="150"/>
      <c r="AX1410" s="150"/>
      <c r="AY1410" s="150"/>
      <c r="AZ1410" s="150"/>
      <c r="BA1410" s="150"/>
      <c r="BB1410" s="131"/>
      <c r="BC1410" s="132"/>
      <c r="BD1410" s="131"/>
      <c r="BE1410" s="153"/>
      <c r="BF1410" s="154"/>
      <c r="BG1410" s="155"/>
      <c r="BH1410" s="155"/>
      <c r="BI1410" s="156"/>
      <c r="BJ1410" s="156"/>
      <c r="BK1410" s="133"/>
      <c r="BM1410" s="134">
        <v>818</v>
      </c>
      <c r="BN1410" s="157">
        <f t="shared" si="327"/>
        <v>5.228800000000084</v>
      </c>
      <c r="BO1410" s="158">
        <f t="shared" si="328"/>
        <v>0.6320639315021781</v>
      </c>
      <c r="BP1410" s="159">
        <f t="shared" si="329"/>
        <v>7.7902911140759201E-4</v>
      </c>
      <c r="BQ1410" s="160" t="str">
        <f t="shared" si="330"/>
        <v/>
      </c>
      <c r="BR1410" s="160" t="str">
        <f t="shared" si="326"/>
        <v/>
      </c>
    </row>
    <row r="1411" spans="11:70" ht="20.100000000000001" customHeight="1" x14ac:dyDescent="0.25">
      <c r="K1411" s="134">
        <v>842</v>
      </c>
      <c r="L1411" s="130">
        <f t="shared" si="331"/>
        <v>-59.940674417468699</v>
      </c>
      <c r="M1411" s="149">
        <f t="shared" si="332"/>
        <v>3.444860973314682E-3</v>
      </c>
      <c r="N1411" s="149">
        <f t="shared" si="333"/>
        <v>0.26369343861189631</v>
      </c>
      <c r="O1411" s="130" t="str">
        <f t="shared" si="334"/>
        <v/>
      </c>
      <c r="P1411" s="130">
        <f t="shared" si="335"/>
        <v>3.444860973314682E-3</v>
      </c>
      <c r="Q1411" s="130" t="str">
        <f t="shared" si="336"/>
        <v/>
      </c>
      <c r="R1411" s="130">
        <f t="shared" si="337"/>
        <v>1.4853067721803243E-8</v>
      </c>
      <c r="S1411" s="130" t="str">
        <f t="shared" si="338"/>
        <v/>
      </c>
      <c r="T1411" s="130" t="str">
        <f t="shared" si="339"/>
        <v/>
      </c>
      <c r="X1411" s="134"/>
      <c r="Z1411" s="149"/>
      <c r="AA1411" s="149"/>
      <c r="AE1411" s="151"/>
      <c r="AF1411" s="150"/>
      <c r="AK1411" s="134">
        <v>842</v>
      </c>
      <c r="AL1411" s="130">
        <f t="shared" si="340"/>
        <v>-0.63200000000000012</v>
      </c>
      <c r="AM1411" s="149">
        <f t="shared" si="341"/>
        <v>0.32672039559319566</v>
      </c>
      <c r="AN1411" s="149">
        <f t="shared" si="342"/>
        <v>0.2636934386118962</v>
      </c>
      <c r="AO1411" s="130" t="str">
        <f t="shared" si="347"/>
        <v/>
      </c>
      <c r="AP1411" s="130">
        <f t="shared" si="348"/>
        <v>0.32672039559319566</v>
      </c>
      <c r="AQ1411" s="130" t="str">
        <f t="shared" si="343"/>
        <v/>
      </c>
      <c r="AR1411" s="150">
        <f t="shared" si="344"/>
        <v>0</v>
      </c>
      <c r="AS1411" s="150" t="str">
        <f t="shared" si="345"/>
        <v/>
      </c>
      <c r="AT1411" s="150" t="str">
        <f t="shared" si="346"/>
        <v/>
      </c>
      <c r="AU1411" s="150"/>
      <c r="AV1411" s="150"/>
      <c r="AW1411" s="150"/>
      <c r="AX1411" s="150"/>
      <c r="AY1411" s="150"/>
      <c r="AZ1411" s="150"/>
      <c r="BA1411" s="150"/>
      <c r="BB1411" s="131"/>
      <c r="BC1411" s="132"/>
      <c r="BD1411" s="131"/>
      <c r="BE1411" s="153"/>
      <c r="BF1411" s="154"/>
      <c r="BG1411" s="155"/>
      <c r="BH1411" s="155"/>
      <c r="BI1411" s="156"/>
      <c r="BJ1411" s="156"/>
      <c r="BK1411" s="133"/>
      <c r="BM1411" s="134">
        <v>819</v>
      </c>
      <c r="BN1411" s="157">
        <f t="shared" si="327"/>
        <v>5.2352000000000842</v>
      </c>
      <c r="BO1411" s="158">
        <f t="shared" si="328"/>
        <v>0.63128490239077051</v>
      </c>
      <c r="BP1411" s="159">
        <f t="shared" si="329"/>
        <v>7.7891712274646974E-4</v>
      </c>
      <c r="BQ1411" s="160" t="str">
        <f t="shared" si="330"/>
        <v/>
      </c>
      <c r="BR1411" s="160" t="str">
        <f t="shared" si="326"/>
        <v/>
      </c>
    </row>
    <row r="1412" spans="11:70" ht="20.100000000000001" customHeight="1" x14ac:dyDescent="0.25">
      <c r="K1412" s="134">
        <v>843</v>
      </c>
      <c r="L1412" s="130">
        <f t="shared" si="331"/>
        <v>-59.561303060396142</v>
      </c>
      <c r="M1412" s="149">
        <f t="shared" si="332"/>
        <v>3.4535529702838107E-3</v>
      </c>
      <c r="N1412" s="149">
        <f t="shared" si="333"/>
        <v>0.2650019699938454</v>
      </c>
      <c r="O1412" s="130" t="str">
        <f t="shared" si="334"/>
        <v/>
      </c>
      <c r="P1412" s="130">
        <f t="shared" si="335"/>
        <v>3.4535529702838107E-3</v>
      </c>
      <c r="Q1412" s="130" t="str">
        <f t="shared" si="336"/>
        <v/>
      </c>
      <c r="R1412" s="130">
        <f t="shared" si="337"/>
        <v>1.5153651073460487E-8</v>
      </c>
      <c r="S1412" s="130" t="str">
        <f t="shared" si="338"/>
        <v/>
      </c>
      <c r="T1412" s="130" t="str">
        <f t="shared" si="339"/>
        <v/>
      </c>
      <c r="X1412" s="134"/>
      <c r="Z1412" s="149"/>
      <c r="AA1412" s="149"/>
      <c r="AE1412" s="151"/>
      <c r="AF1412" s="150"/>
      <c r="AK1412" s="134">
        <v>843</v>
      </c>
      <c r="AL1412" s="130">
        <f t="shared" si="340"/>
        <v>-0.62800000000000011</v>
      </c>
      <c r="AM1412" s="149">
        <f t="shared" si="341"/>
        <v>0.32754476926465803</v>
      </c>
      <c r="AN1412" s="149">
        <f t="shared" si="342"/>
        <v>0.26500196999384551</v>
      </c>
      <c r="AO1412" s="130" t="str">
        <f t="shared" si="347"/>
        <v/>
      </c>
      <c r="AP1412" s="130">
        <f t="shared" si="348"/>
        <v>0.32754476926465803</v>
      </c>
      <c r="AQ1412" s="130" t="str">
        <f t="shared" si="343"/>
        <v/>
      </c>
      <c r="AR1412" s="150">
        <f t="shared" si="344"/>
        <v>0</v>
      </c>
      <c r="AS1412" s="150" t="str">
        <f t="shared" si="345"/>
        <v/>
      </c>
      <c r="AT1412" s="150" t="str">
        <f t="shared" si="346"/>
        <v/>
      </c>
      <c r="AU1412" s="150"/>
      <c r="AV1412" s="150"/>
      <c r="AW1412" s="150"/>
      <c r="AX1412" s="150"/>
      <c r="AY1412" s="150"/>
      <c r="AZ1412" s="150"/>
      <c r="BA1412" s="150"/>
      <c r="BB1412" s="131"/>
      <c r="BC1412" s="132"/>
      <c r="BD1412" s="131"/>
      <c r="BE1412" s="153"/>
      <c r="BF1412" s="154"/>
      <c r="BG1412" s="155"/>
      <c r="BH1412" s="155"/>
      <c r="BI1412" s="156"/>
      <c r="BJ1412" s="156"/>
      <c r="BK1412" s="133"/>
      <c r="BM1412" s="134">
        <v>820</v>
      </c>
      <c r="BN1412" s="157">
        <f t="shared" si="327"/>
        <v>5.2416000000000844</v>
      </c>
      <c r="BO1412" s="158">
        <f t="shared" si="328"/>
        <v>0.63050598526802404</v>
      </c>
      <c r="BP1412" s="159">
        <f t="shared" si="329"/>
        <v>7.7880224394710762E-4</v>
      </c>
      <c r="BQ1412" s="160" t="str">
        <f t="shared" si="330"/>
        <v/>
      </c>
      <c r="BR1412" s="160" t="str">
        <f t="shared" si="326"/>
        <v/>
      </c>
    </row>
    <row r="1413" spans="11:70" ht="20.100000000000001" customHeight="1" x14ac:dyDescent="0.25">
      <c r="K1413" s="134">
        <v>844</v>
      </c>
      <c r="L1413" s="130">
        <f t="shared" si="331"/>
        <v>-59.181931703323528</v>
      </c>
      <c r="M1413" s="149">
        <f t="shared" si="332"/>
        <v>3.4622115028801184E-3</v>
      </c>
      <c r="N1413" s="149">
        <f t="shared" si="333"/>
        <v>0.2663137925342024</v>
      </c>
      <c r="O1413" s="130" t="str">
        <f t="shared" si="334"/>
        <v/>
      </c>
      <c r="P1413" s="130">
        <f t="shared" si="335"/>
        <v>3.4622115028801184E-3</v>
      </c>
      <c r="Q1413" s="130" t="str">
        <f t="shared" si="336"/>
        <v/>
      </c>
      <c r="R1413" s="130">
        <f t="shared" si="337"/>
        <v>1.5460070004141352E-8</v>
      </c>
      <c r="S1413" s="130" t="str">
        <f t="shared" si="338"/>
        <v/>
      </c>
      <c r="T1413" s="130" t="str">
        <f t="shared" si="339"/>
        <v/>
      </c>
      <c r="X1413" s="134"/>
      <c r="Z1413" s="149"/>
      <c r="AA1413" s="149"/>
      <c r="AE1413" s="151"/>
      <c r="AF1413" s="150"/>
      <c r="AK1413" s="134">
        <v>844</v>
      </c>
      <c r="AL1413" s="130">
        <f t="shared" si="340"/>
        <v>-0.62400000000000011</v>
      </c>
      <c r="AM1413" s="149">
        <f t="shared" si="341"/>
        <v>0.32836596907998755</v>
      </c>
      <c r="AN1413" s="149">
        <f t="shared" si="342"/>
        <v>0.2663137925342024</v>
      </c>
      <c r="AO1413" s="130" t="str">
        <f t="shared" si="347"/>
        <v/>
      </c>
      <c r="AP1413" s="130">
        <f t="shared" si="348"/>
        <v>0.32836596907998755</v>
      </c>
      <c r="AQ1413" s="130" t="str">
        <f t="shared" si="343"/>
        <v/>
      </c>
      <c r="AR1413" s="150">
        <f t="shared" si="344"/>
        <v>0</v>
      </c>
      <c r="AS1413" s="150" t="str">
        <f t="shared" si="345"/>
        <v/>
      </c>
      <c r="AT1413" s="150" t="str">
        <f t="shared" si="346"/>
        <v/>
      </c>
      <c r="AU1413" s="150"/>
      <c r="AV1413" s="150"/>
      <c r="AW1413" s="150"/>
      <c r="AX1413" s="150"/>
      <c r="AY1413" s="150"/>
      <c r="AZ1413" s="150"/>
      <c r="BA1413" s="150"/>
      <c r="BB1413" s="131"/>
      <c r="BC1413" s="132"/>
      <c r="BD1413" s="131"/>
      <c r="BE1413" s="153"/>
      <c r="BF1413" s="154"/>
      <c r="BG1413" s="155"/>
      <c r="BH1413" s="155"/>
      <c r="BI1413" s="156"/>
      <c r="BJ1413" s="156"/>
      <c r="BK1413" s="133"/>
      <c r="BM1413" s="134">
        <v>821</v>
      </c>
      <c r="BN1413" s="157">
        <f t="shared" si="327"/>
        <v>5.2480000000000846</v>
      </c>
      <c r="BO1413" s="158">
        <f t="shared" si="328"/>
        <v>0.62972718302407693</v>
      </c>
      <c r="BP1413" s="159">
        <f t="shared" si="329"/>
        <v>7.7868448338092033E-4</v>
      </c>
      <c r="BQ1413" s="160" t="str">
        <f t="shared" si="330"/>
        <v/>
      </c>
      <c r="BR1413" s="160" t="str">
        <f t="shared" si="326"/>
        <v/>
      </c>
    </row>
    <row r="1414" spans="11:70" ht="20.100000000000001" customHeight="1" x14ac:dyDescent="0.25">
      <c r="K1414" s="134">
        <v>845</v>
      </c>
      <c r="L1414" s="130">
        <f t="shared" si="331"/>
        <v>-58.802560346250971</v>
      </c>
      <c r="M1414" s="149">
        <f t="shared" si="332"/>
        <v>3.4708362097856599E-3</v>
      </c>
      <c r="N1414" s="149">
        <f t="shared" si="333"/>
        <v>0.26762889346898289</v>
      </c>
      <c r="O1414" s="130" t="str">
        <f t="shared" si="334"/>
        <v/>
      </c>
      <c r="P1414" s="130">
        <f t="shared" si="335"/>
        <v>3.4708362097856599E-3</v>
      </c>
      <c r="Q1414" s="130" t="str">
        <f t="shared" si="336"/>
        <v/>
      </c>
      <c r="R1414" s="130">
        <f t="shared" si="337"/>
        <v>1.5772432609452381E-8</v>
      </c>
      <c r="S1414" s="130" t="str">
        <f t="shared" si="338"/>
        <v/>
      </c>
      <c r="T1414" s="130" t="str">
        <f t="shared" si="339"/>
        <v/>
      </c>
      <c r="X1414" s="134"/>
      <c r="Z1414" s="149"/>
      <c r="AA1414" s="149"/>
      <c r="AE1414" s="151"/>
      <c r="AF1414" s="150"/>
      <c r="AK1414" s="134">
        <v>845</v>
      </c>
      <c r="AL1414" s="130">
        <f t="shared" si="340"/>
        <v>-0.62000000000000011</v>
      </c>
      <c r="AM1414" s="149">
        <f t="shared" si="341"/>
        <v>0.32918396077076478</v>
      </c>
      <c r="AN1414" s="149">
        <f t="shared" si="342"/>
        <v>0.267628893468983</v>
      </c>
      <c r="AO1414" s="130" t="str">
        <f t="shared" si="347"/>
        <v/>
      </c>
      <c r="AP1414" s="130">
        <f t="shared" si="348"/>
        <v>0.32918396077076478</v>
      </c>
      <c r="AQ1414" s="130" t="str">
        <f t="shared" si="343"/>
        <v/>
      </c>
      <c r="AR1414" s="150">
        <f t="shared" si="344"/>
        <v>0</v>
      </c>
      <c r="AS1414" s="150" t="str">
        <f t="shared" si="345"/>
        <v/>
      </c>
      <c r="AT1414" s="150" t="str">
        <f t="shared" si="346"/>
        <v/>
      </c>
      <c r="AU1414" s="150"/>
      <c r="AV1414" s="150"/>
      <c r="AW1414" s="150"/>
      <c r="AX1414" s="150"/>
      <c r="AY1414" s="150"/>
      <c r="AZ1414" s="150"/>
      <c r="BA1414" s="150"/>
      <c r="BB1414" s="131"/>
      <c r="BC1414" s="132"/>
      <c r="BD1414" s="131"/>
      <c r="BE1414" s="153"/>
      <c r="BF1414" s="154"/>
      <c r="BG1414" s="155"/>
      <c r="BH1414" s="155"/>
      <c r="BI1414" s="156"/>
      <c r="BJ1414" s="156"/>
      <c r="BK1414" s="133"/>
      <c r="BM1414" s="134">
        <v>822</v>
      </c>
      <c r="BN1414" s="157">
        <f t="shared" si="327"/>
        <v>5.2544000000000848</v>
      </c>
      <c r="BO1414" s="158">
        <f t="shared" si="328"/>
        <v>0.62894849854069601</v>
      </c>
      <c r="BP1414" s="159">
        <f t="shared" si="329"/>
        <v>7.7856384942009971E-4</v>
      </c>
      <c r="BQ1414" s="160" t="str">
        <f t="shared" si="330"/>
        <v/>
      </c>
      <c r="BR1414" s="160" t="str">
        <f t="shared" si="326"/>
        <v/>
      </c>
    </row>
    <row r="1415" spans="11:70" ht="20.100000000000001" customHeight="1" x14ac:dyDescent="0.25">
      <c r="K1415" s="134">
        <v>846</v>
      </c>
      <c r="L1415" s="130">
        <f t="shared" si="331"/>
        <v>-58.423188989178357</v>
      </c>
      <c r="M1415" s="149">
        <f t="shared" si="332"/>
        <v>3.4794267304051689E-3</v>
      </c>
      <c r="N1415" s="149">
        <f t="shared" si="333"/>
        <v>0.26894725989726609</v>
      </c>
      <c r="O1415" s="130" t="str">
        <f t="shared" si="334"/>
        <v/>
      </c>
      <c r="P1415" s="130">
        <f t="shared" si="335"/>
        <v>3.4794267304051689E-3</v>
      </c>
      <c r="Q1415" s="130" t="str">
        <f t="shared" si="336"/>
        <v/>
      </c>
      <c r="R1415" s="130">
        <f t="shared" si="337"/>
        <v>1.6090848881721484E-8</v>
      </c>
      <c r="S1415" s="130" t="str">
        <f t="shared" si="338"/>
        <v/>
      </c>
      <c r="T1415" s="130" t="str">
        <f t="shared" si="339"/>
        <v/>
      </c>
      <c r="X1415" s="134"/>
      <c r="Z1415" s="149"/>
      <c r="AA1415" s="149"/>
      <c r="AE1415" s="151"/>
      <c r="AF1415" s="150"/>
      <c r="AK1415" s="134">
        <v>846</v>
      </c>
      <c r="AL1415" s="130">
        <f t="shared" si="340"/>
        <v>-0.6160000000000001</v>
      </c>
      <c r="AM1415" s="149">
        <f t="shared" si="341"/>
        <v>0.32999871013711052</v>
      </c>
      <c r="AN1415" s="149">
        <f t="shared" si="342"/>
        <v>0.26894725989726609</v>
      </c>
      <c r="AO1415" s="130" t="str">
        <f t="shared" si="347"/>
        <v/>
      </c>
      <c r="AP1415" s="130">
        <f t="shared" si="348"/>
        <v>0.32999871013711052</v>
      </c>
      <c r="AQ1415" s="130" t="str">
        <f t="shared" si="343"/>
        <v/>
      </c>
      <c r="AR1415" s="150">
        <f t="shared" si="344"/>
        <v>0</v>
      </c>
      <c r="AS1415" s="150" t="str">
        <f t="shared" si="345"/>
        <v/>
      </c>
      <c r="AT1415" s="150" t="str">
        <f t="shared" si="346"/>
        <v/>
      </c>
      <c r="AU1415" s="150"/>
      <c r="AV1415" s="150"/>
      <c r="AW1415" s="150"/>
      <c r="AX1415" s="150"/>
      <c r="AY1415" s="150"/>
      <c r="AZ1415" s="150"/>
      <c r="BA1415" s="150"/>
      <c r="BB1415" s="131"/>
      <c r="BC1415" s="132"/>
      <c r="BD1415" s="131"/>
      <c r="BE1415" s="153"/>
      <c r="BF1415" s="154"/>
      <c r="BG1415" s="155"/>
      <c r="BH1415" s="155"/>
      <c r="BI1415" s="156"/>
      <c r="BJ1415" s="156"/>
      <c r="BK1415" s="133"/>
      <c r="BM1415" s="134">
        <v>823</v>
      </c>
      <c r="BN1415" s="157">
        <f t="shared" si="327"/>
        <v>5.260800000000085</v>
      </c>
      <c r="BO1415" s="158">
        <f t="shared" si="328"/>
        <v>0.62816993469127591</v>
      </c>
      <c r="BP1415" s="159">
        <f t="shared" si="329"/>
        <v>7.7844035043894699E-4</v>
      </c>
      <c r="BQ1415" s="160" t="str">
        <f t="shared" si="330"/>
        <v/>
      </c>
      <c r="BR1415" s="160" t="str">
        <f t="shared" si="326"/>
        <v/>
      </c>
    </row>
    <row r="1416" spans="11:70" ht="20.100000000000001" customHeight="1" x14ac:dyDescent="0.25">
      <c r="K1416" s="134">
        <v>847</v>
      </c>
      <c r="L1416" s="130">
        <f t="shared" si="331"/>
        <v>-58.043817632105799</v>
      </c>
      <c r="M1416" s="149">
        <f t="shared" si="332"/>
        <v>3.4879827048909548E-3</v>
      </c>
      <c r="N1416" s="149">
        <f t="shared" si="333"/>
        <v>0.27026887878147199</v>
      </c>
      <c r="O1416" s="130" t="str">
        <f t="shared" si="334"/>
        <v/>
      </c>
      <c r="P1416" s="130">
        <f t="shared" si="335"/>
        <v>3.4879827048909548E-3</v>
      </c>
      <c r="Q1416" s="130" t="str">
        <f t="shared" si="336"/>
        <v/>
      </c>
      <c r="R1416" s="130">
        <f t="shared" si="337"/>
        <v>1.6415430741209088E-8</v>
      </c>
      <c r="S1416" s="130" t="str">
        <f t="shared" si="338"/>
        <v/>
      </c>
      <c r="T1416" s="130" t="str">
        <f t="shared" si="339"/>
        <v/>
      </c>
      <c r="X1416" s="134"/>
      <c r="Z1416" s="149"/>
      <c r="AA1416" s="149"/>
      <c r="AE1416" s="151"/>
      <c r="AF1416" s="150"/>
      <c r="AK1416" s="134">
        <v>847</v>
      </c>
      <c r="AL1416" s="130">
        <f t="shared" si="340"/>
        <v>-0.6120000000000001</v>
      </c>
      <c r="AM1416" s="149">
        <f t="shared" si="341"/>
        <v>0.33081018305004833</v>
      </c>
      <c r="AN1416" s="149">
        <f t="shared" si="342"/>
        <v>0.2702688787814721</v>
      </c>
      <c r="AO1416" s="130" t="str">
        <f t="shared" si="347"/>
        <v/>
      </c>
      <c r="AP1416" s="130">
        <f t="shared" si="348"/>
        <v>0.33081018305004833</v>
      </c>
      <c r="AQ1416" s="130" t="str">
        <f t="shared" si="343"/>
        <v/>
      </c>
      <c r="AR1416" s="150">
        <f t="shared" si="344"/>
        <v>0</v>
      </c>
      <c r="AS1416" s="150" t="str">
        <f t="shared" si="345"/>
        <v/>
      </c>
      <c r="AT1416" s="150" t="str">
        <f t="shared" si="346"/>
        <v/>
      </c>
      <c r="AU1416" s="150"/>
      <c r="AV1416" s="150"/>
      <c r="AW1416" s="150"/>
      <c r="AX1416" s="150"/>
      <c r="AY1416" s="150"/>
      <c r="AZ1416" s="150"/>
      <c r="BA1416" s="150"/>
      <c r="BB1416" s="131"/>
      <c r="BC1416" s="132"/>
      <c r="BD1416" s="131"/>
      <c r="BE1416" s="153"/>
      <c r="BF1416" s="154"/>
      <c r="BG1416" s="155"/>
      <c r="BH1416" s="155"/>
      <c r="BI1416" s="156"/>
      <c r="BJ1416" s="156"/>
      <c r="BK1416" s="133"/>
      <c r="BM1416" s="134">
        <v>824</v>
      </c>
      <c r="BN1416" s="157">
        <f t="shared" si="327"/>
        <v>5.2672000000000851</v>
      </c>
      <c r="BO1416" s="158">
        <f t="shared" si="328"/>
        <v>0.62739149434083696</v>
      </c>
      <c r="BP1416" s="159">
        <f t="shared" si="329"/>
        <v>7.78313994814539E-4</v>
      </c>
      <c r="BQ1416" s="160" t="str">
        <f t="shared" si="330"/>
        <v/>
      </c>
      <c r="BR1416" s="160" t="str">
        <f t="shared" si="326"/>
        <v/>
      </c>
    </row>
    <row r="1417" spans="11:70" ht="20.100000000000001" customHeight="1" x14ac:dyDescent="0.25">
      <c r="K1417" s="134">
        <v>848</v>
      </c>
      <c r="L1417" s="130">
        <f t="shared" si="331"/>
        <v>-57.664446275033185</v>
      </c>
      <c r="M1417" s="149">
        <f t="shared" si="332"/>
        <v>3.4965037741678208E-3</v>
      </c>
      <c r="N1417" s="149">
        <f t="shared" si="333"/>
        <v>0.27159373694765093</v>
      </c>
      <c r="O1417" s="130" t="str">
        <f t="shared" si="334"/>
        <v/>
      </c>
      <c r="P1417" s="130">
        <f t="shared" si="335"/>
        <v>3.4965037741678208E-3</v>
      </c>
      <c r="Q1417" s="130" t="str">
        <f t="shared" si="336"/>
        <v/>
      </c>
      <c r="R1417" s="130">
        <f t="shared" si="337"/>
        <v>1.6746292067795115E-8</v>
      </c>
      <c r="S1417" s="130" t="str">
        <f t="shared" si="338"/>
        <v/>
      </c>
      <c r="T1417" s="130" t="str">
        <f t="shared" si="339"/>
        <v/>
      </c>
      <c r="X1417" s="134"/>
      <c r="Z1417" s="149"/>
      <c r="AA1417" s="149"/>
      <c r="AE1417" s="151"/>
      <c r="AF1417" s="150"/>
      <c r="AK1417" s="134">
        <v>848</v>
      </c>
      <c r="AL1417" s="130">
        <f t="shared" si="340"/>
        <v>-0.6080000000000001</v>
      </c>
      <c r="AM1417" s="149">
        <f t="shared" si="341"/>
        <v>0.33161834545386687</v>
      </c>
      <c r="AN1417" s="149">
        <f t="shared" si="342"/>
        <v>0.27159373694765093</v>
      </c>
      <c r="AO1417" s="130" t="str">
        <f t="shared" si="347"/>
        <v/>
      </c>
      <c r="AP1417" s="130">
        <f t="shared" si="348"/>
        <v>0.33161834545386687</v>
      </c>
      <c r="AQ1417" s="130" t="str">
        <f t="shared" si="343"/>
        <v/>
      </c>
      <c r="AR1417" s="150">
        <f t="shared" si="344"/>
        <v>0</v>
      </c>
      <c r="AS1417" s="150" t="str">
        <f t="shared" si="345"/>
        <v/>
      </c>
      <c r="AT1417" s="150" t="str">
        <f t="shared" si="346"/>
        <v/>
      </c>
      <c r="AU1417" s="150"/>
      <c r="AV1417" s="150"/>
      <c r="AW1417" s="150"/>
      <c r="AX1417" s="150"/>
      <c r="AY1417" s="150"/>
      <c r="AZ1417" s="150"/>
      <c r="BA1417" s="150"/>
      <c r="BB1417" s="131"/>
      <c r="BC1417" s="132"/>
      <c r="BD1417" s="131"/>
      <c r="BE1417" s="153"/>
      <c r="BF1417" s="154"/>
      <c r="BG1417" s="155"/>
      <c r="BH1417" s="155"/>
      <c r="BI1417" s="156"/>
      <c r="BJ1417" s="156"/>
      <c r="BK1417" s="133"/>
      <c r="BM1417" s="134">
        <v>825</v>
      </c>
      <c r="BN1417" s="157">
        <f t="shared" si="327"/>
        <v>5.2736000000000853</v>
      </c>
      <c r="BO1417" s="158">
        <f t="shared" si="328"/>
        <v>0.62661318034602242</v>
      </c>
      <c r="BP1417" s="159">
        <f t="shared" si="329"/>
        <v>7.781847909227313E-4</v>
      </c>
      <c r="BQ1417" s="160" t="str">
        <f t="shared" si="330"/>
        <v/>
      </c>
      <c r="BR1417" s="160" t="str">
        <f t="shared" si="326"/>
        <v/>
      </c>
    </row>
    <row r="1418" spans="11:70" ht="20.100000000000001" customHeight="1" x14ac:dyDescent="0.25">
      <c r="K1418" s="134">
        <v>849</v>
      </c>
      <c r="L1418" s="130">
        <f t="shared" si="331"/>
        <v>-57.285074917960628</v>
      </c>
      <c r="M1418" s="149">
        <f t="shared" si="332"/>
        <v>3.5049895799579628E-3</v>
      </c>
      <c r="N1418" s="149">
        <f t="shared" si="333"/>
        <v>0.27292182108578045</v>
      </c>
      <c r="O1418" s="130" t="str">
        <f t="shared" si="334"/>
        <v/>
      </c>
      <c r="P1418" s="130">
        <f t="shared" si="335"/>
        <v>3.5049895799579628E-3</v>
      </c>
      <c r="Q1418" s="130" t="str">
        <f t="shared" si="336"/>
        <v/>
      </c>
      <c r="R1418" s="130">
        <f t="shared" si="337"/>
        <v>1.7083548733145739E-8</v>
      </c>
      <c r="S1418" s="130" t="str">
        <f t="shared" si="338"/>
        <v/>
      </c>
      <c r="T1418" s="130" t="str">
        <f t="shared" si="339"/>
        <v/>
      </c>
      <c r="X1418" s="134"/>
      <c r="Z1418" s="149"/>
      <c r="AA1418" s="149"/>
      <c r="AE1418" s="151"/>
      <c r="AF1418" s="150"/>
      <c r="AK1418" s="134">
        <v>849</v>
      </c>
      <c r="AL1418" s="130">
        <f t="shared" si="340"/>
        <v>-0.60400000000000009</v>
      </c>
      <c r="AM1418" s="149">
        <f t="shared" si="341"/>
        <v>0.3324231633684821</v>
      </c>
      <c r="AN1418" s="149">
        <f t="shared" si="342"/>
        <v>0.27292182108578056</v>
      </c>
      <c r="AO1418" s="130" t="str">
        <f t="shared" si="347"/>
        <v/>
      </c>
      <c r="AP1418" s="130">
        <f t="shared" si="348"/>
        <v>0.3324231633684821</v>
      </c>
      <c r="AQ1418" s="130" t="str">
        <f t="shared" si="343"/>
        <v/>
      </c>
      <c r="AR1418" s="150">
        <f t="shared" si="344"/>
        <v>0</v>
      </c>
      <c r="AS1418" s="150" t="str">
        <f t="shared" si="345"/>
        <v/>
      </c>
      <c r="AT1418" s="150" t="str">
        <f t="shared" si="346"/>
        <v/>
      </c>
      <c r="AU1418" s="150"/>
      <c r="AV1418" s="150"/>
      <c r="AW1418" s="150"/>
      <c r="AX1418" s="150"/>
      <c r="AY1418" s="150"/>
      <c r="AZ1418" s="150"/>
      <c r="BA1418" s="150"/>
      <c r="BB1418" s="131"/>
      <c r="BC1418" s="132"/>
      <c r="BD1418" s="131"/>
      <c r="BE1418" s="153"/>
      <c r="BF1418" s="154"/>
      <c r="BG1418" s="155"/>
      <c r="BH1418" s="155"/>
      <c r="BI1418" s="156"/>
      <c r="BJ1418" s="156"/>
      <c r="BK1418" s="133"/>
      <c r="BM1418" s="134">
        <v>826</v>
      </c>
      <c r="BN1418" s="157">
        <f t="shared" si="327"/>
        <v>5.2800000000000855</v>
      </c>
      <c r="BO1418" s="158">
        <f t="shared" si="328"/>
        <v>0.62583499555509969</v>
      </c>
      <c r="BP1418" s="159">
        <f t="shared" si="329"/>
        <v>7.780527471441534E-4</v>
      </c>
      <c r="BQ1418" s="160" t="str">
        <f t="shared" si="330"/>
        <v/>
      </c>
      <c r="BR1418" s="160" t="str">
        <f t="shared" si="326"/>
        <v/>
      </c>
    </row>
    <row r="1419" spans="11:70" ht="20.100000000000001" customHeight="1" x14ac:dyDescent="0.25">
      <c r="K1419" s="134">
        <v>850</v>
      </c>
      <c r="L1419" s="130">
        <f t="shared" si="331"/>
        <v>-56.905703560888014</v>
      </c>
      <c r="M1419" s="149">
        <f t="shared" si="332"/>
        <v>3.5134397648058859E-3</v>
      </c>
      <c r="N1419" s="149">
        <f t="shared" si="333"/>
        <v>0.27425311775007355</v>
      </c>
      <c r="O1419" s="130" t="str">
        <f t="shared" si="334"/>
        <v/>
      </c>
      <c r="P1419" s="130">
        <f t="shared" si="335"/>
        <v>3.5134397648058859E-3</v>
      </c>
      <c r="Q1419" s="130" t="str">
        <f t="shared" si="336"/>
        <v/>
      </c>
      <c r="R1419" s="130">
        <f t="shared" si="337"/>
        <v>1.7427318633369012E-8</v>
      </c>
      <c r="S1419" s="130" t="str">
        <f t="shared" si="338"/>
        <v/>
      </c>
      <c r="T1419" s="130" t="str">
        <f t="shared" si="339"/>
        <v/>
      </c>
      <c r="X1419" s="134"/>
      <c r="Z1419" s="149"/>
      <c r="AA1419" s="149"/>
      <c r="AE1419" s="151"/>
      <c r="AF1419" s="150"/>
      <c r="AK1419" s="134">
        <v>850</v>
      </c>
      <c r="AL1419" s="130">
        <f t="shared" si="340"/>
        <v>-0.60000000000000009</v>
      </c>
      <c r="AM1419" s="149">
        <f t="shared" si="341"/>
        <v>0.33322460289179967</v>
      </c>
      <c r="AN1419" s="149">
        <f t="shared" si="342"/>
        <v>0.27425311775007355</v>
      </c>
      <c r="AO1419" s="130" t="str">
        <f t="shared" si="347"/>
        <v/>
      </c>
      <c r="AP1419" s="130">
        <f t="shared" si="348"/>
        <v>0.33322460289179967</v>
      </c>
      <c r="AQ1419" s="130" t="str">
        <f t="shared" si="343"/>
        <v/>
      </c>
      <c r="AR1419" s="150">
        <f t="shared" si="344"/>
        <v>0</v>
      </c>
      <c r="AS1419" s="150" t="str">
        <f t="shared" si="345"/>
        <v/>
      </c>
      <c r="AT1419" s="150" t="str">
        <f t="shared" si="346"/>
        <v/>
      </c>
      <c r="AU1419" s="150"/>
      <c r="AV1419" s="150"/>
      <c r="AW1419" s="150"/>
      <c r="AX1419" s="150"/>
      <c r="AY1419" s="150"/>
      <c r="AZ1419" s="150"/>
      <c r="BA1419" s="150"/>
      <c r="BB1419" s="131"/>
      <c r="BC1419" s="132"/>
      <c r="BD1419" s="131"/>
      <c r="BE1419" s="153"/>
      <c r="BF1419" s="154"/>
      <c r="BG1419" s="155"/>
      <c r="BH1419" s="155"/>
      <c r="BI1419" s="156"/>
      <c r="BJ1419" s="156"/>
      <c r="BK1419" s="133"/>
      <c r="BM1419" s="134">
        <v>827</v>
      </c>
      <c r="BN1419" s="157">
        <f t="shared" si="327"/>
        <v>5.2864000000000857</v>
      </c>
      <c r="BO1419" s="158">
        <f t="shared" si="328"/>
        <v>0.62505694280795554</v>
      </c>
      <c r="BP1419" s="159">
        <f t="shared" si="329"/>
        <v>7.7791787185710337E-4</v>
      </c>
      <c r="BQ1419" s="160" t="str">
        <f t="shared" si="330"/>
        <v/>
      </c>
      <c r="BR1419" s="160" t="str">
        <f t="shared" si="326"/>
        <v/>
      </c>
    </row>
    <row r="1420" spans="11:70" ht="20.100000000000001" customHeight="1" x14ac:dyDescent="0.25">
      <c r="K1420" s="134">
        <v>851</v>
      </c>
      <c r="L1420" s="130">
        <f t="shared" si="331"/>
        <v>-56.526332203815457</v>
      </c>
      <c r="M1420" s="149">
        <f t="shared" si="332"/>
        <v>3.5218539721032899E-3</v>
      </c>
      <c r="N1420" s="149">
        <f t="shared" si="333"/>
        <v>0.27558761335929383</v>
      </c>
      <c r="O1420" s="130" t="str">
        <f t="shared" si="334"/>
        <v/>
      </c>
      <c r="P1420" s="130">
        <f t="shared" si="335"/>
        <v>3.5218539721032899E-3</v>
      </c>
      <c r="Q1420" s="130" t="str">
        <f t="shared" si="336"/>
        <v/>
      </c>
      <c r="R1420" s="130">
        <f t="shared" si="337"/>
        <v>1.7777721722163803E-8</v>
      </c>
      <c r="S1420" s="130" t="str">
        <f t="shared" si="338"/>
        <v/>
      </c>
      <c r="T1420" s="130" t="str">
        <f t="shared" si="339"/>
        <v/>
      </c>
      <c r="X1420" s="134"/>
      <c r="Z1420" s="149"/>
      <c r="AA1420" s="149"/>
      <c r="AE1420" s="151"/>
      <c r="AF1420" s="150"/>
      <c r="AK1420" s="134">
        <v>851</v>
      </c>
      <c r="AL1420" s="130">
        <f t="shared" si="340"/>
        <v>-0.59600000000000009</v>
      </c>
      <c r="AM1420" s="149">
        <f t="shared" si="341"/>
        <v>0.33402263020207623</v>
      </c>
      <c r="AN1420" s="149">
        <f t="shared" si="342"/>
        <v>0.27558761335929394</v>
      </c>
      <c r="AO1420" s="130" t="str">
        <f t="shared" si="347"/>
        <v/>
      </c>
      <c r="AP1420" s="130">
        <f t="shared" si="348"/>
        <v>0.33402263020207623</v>
      </c>
      <c r="AQ1420" s="130" t="str">
        <f t="shared" si="343"/>
        <v/>
      </c>
      <c r="AR1420" s="150">
        <f t="shared" si="344"/>
        <v>0</v>
      </c>
      <c r="AS1420" s="150" t="str">
        <f t="shared" si="345"/>
        <v/>
      </c>
      <c r="AT1420" s="150" t="str">
        <f t="shared" si="346"/>
        <v/>
      </c>
      <c r="AU1420" s="150"/>
      <c r="AV1420" s="150"/>
      <c r="AW1420" s="150"/>
      <c r="AX1420" s="150"/>
      <c r="AY1420" s="150"/>
      <c r="AZ1420" s="150"/>
      <c r="BA1420" s="150"/>
      <c r="BB1420" s="131"/>
      <c r="BC1420" s="132"/>
      <c r="BD1420" s="131"/>
      <c r="BE1420" s="153"/>
      <c r="BF1420" s="154"/>
      <c r="BG1420" s="155"/>
      <c r="BH1420" s="155"/>
      <c r="BI1420" s="156"/>
      <c r="BJ1420" s="156"/>
      <c r="BK1420" s="133"/>
      <c r="BM1420" s="134">
        <v>828</v>
      </c>
      <c r="BN1420" s="157">
        <f t="shared" si="327"/>
        <v>5.2928000000000859</v>
      </c>
      <c r="BO1420" s="158">
        <f t="shared" si="328"/>
        <v>0.62427902493609844</v>
      </c>
      <c r="BP1420" s="159">
        <f t="shared" si="329"/>
        <v>7.77780173443543E-4</v>
      </c>
      <c r="BQ1420" s="160" t="str">
        <f t="shared" si="330"/>
        <v/>
      </c>
      <c r="BR1420" s="160" t="str">
        <f t="shared" si="326"/>
        <v/>
      </c>
    </row>
    <row r="1421" spans="11:70" ht="20.100000000000001" customHeight="1" x14ac:dyDescent="0.25">
      <c r="K1421" s="134">
        <v>852</v>
      </c>
      <c r="L1421" s="130">
        <f t="shared" si="331"/>
        <v>-56.146960846742843</v>
      </c>
      <c r="M1421" s="149">
        <f t="shared" si="332"/>
        <v>3.5302318461139788E-3</v>
      </c>
      <c r="N1421" s="149">
        <f t="shared" si="333"/>
        <v>0.27692529419708356</v>
      </c>
      <c r="O1421" s="130" t="str">
        <f t="shared" si="334"/>
        <v/>
      </c>
      <c r="P1421" s="130">
        <f t="shared" si="335"/>
        <v>3.5302318461139788E-3</v>
      </c>
      <c r="Q1421" s="130" t="str">
        <f t="shared" si="336"/>
        <v/>
      </c>
      <c r="R1421" s="130">
        <f t="shared" si="337"/>
        <v>1.8134880044470667E-8</v>
      </c>
      <c r="S1421" s="130" t="str">
        <f t="shared" si="338"/>
        <v/>
      </c>
      <c r="T1421" s="130" t="str">
        <f t="shared" si="339"/>
        <v/>
      </c>
      <c r="X1421" s="134"/>
      <c r="Z1421" s="149"/>
      <c r="AA1421" s="149"/>
      <c r="AE1421" s="151"/>
      <c r="AF1421" s="150"/>
      <c r="AK1421" s="134">
        <v>852</v>
      </c>
      <c r="AL1421" s="130">
        <f t="shared" si="340"/>
        <v>-0.59200000000000008</v>
      </c>
      <c r="AM1421" s="149">
        <f t="shared" si="341"/>
        <v>0.33481721156028077</v>
      </c>
      <c r="AN1421" s="149">
        <f t="shared" si="342"/>
        <v>0.27692529419708356</v>
      </c>
      <c r="AO1421" s="130" t="str">
        <f t="shared" si="347"/>
        <v/>
      </c>
      <c r="AP1421" s="130">
        <f t="shared" si="348"/>
        <v>0.33481721156028077</v>
      </c>
      <c r="AQ1421" s="130" t="str">
        <f t="shared" si="343"/>
        <v/>
      </c>
      <c r="AR1421" s="150">
        <f t="shared" si="344"/>
        <v>0</v>
      </c>
      <c r="AS1421" s="150" t="str">
        <f t="shared" si="345"/>
        <v/>
      </c>
      <c r="AT1421" s="150" t="str">
        <f t="shared" si="346"/>
        <v/>
      </c>
      <c r="AU1421" s="150"/>
      <c r="AV1421" s="150"/>
      <c r="AW1421" s="150"/>
      <c r="AX1421" s="150"/>
      <c r="AY1421" s="150"/>
      <c r="AZ1421" s="150"/>
      <c r="BA1421" s="150"/>
      <c r="BB1421" s="131"/>
      <c r="BC1421" s="132"/>
      <c r="BD1421" s="131"/>
      <c r="BE1421" s="153"/>
      <c r="BF1421" s="154"/>
      <c r="BG1421" s="155"/>
      <c r="BH1421" s="155"/>
      <c r="BI1421" s="156"/>
      <c r="BJ1421" s="156"/>
      <c r="BK1421" s="133"/>
      <c r="BM1421" s="134">
        <v>829</v>
      </c>
      <c r="BN1421" s="157">
        <f t="shared" si="327"/>
        <v>5.2992000000000861</v>
      </c>
      <c r="BO1421" s="158">
        <f t="shared" si="328"/>
        <v>0.62350124476265489</v>
      </c>
      <c r="BP1421" s="159">
        <f t="shared" si="329"/>
        <v>7.7763966028510101E-4</v>
      </c>
      <c r="BQ1421" s="160" t="str">
        <f t="shared" si="330"/>
        <v/>
      </c>
      <c r="BR1421" s="160" t="str">
        <f t="shared" si="326"/>
        <v/>
      </c>
    </row>
    <row r="1422" spans="11:70" ht="20.100000000000001" customHeight="1" x14ac:dyDescent="0.25">
      <c r="K1422" s="134">
        <v>853</v>
      </c>
      <c r="L1422" s="130">
        <f t="shared" si="331"/>
        <v>-55.767589489670286</v>
      </c>
      <c r="M1422" s="149">
        <f t="shared" si="332"/>
        <v>3.5385730319987285E-3</v>
      </c>
      <c r="N1422" s="149">
        <f t="shared" si="333"/>
        <v>0.27826614641229747</v>
      </c>
      <c r="O1422" s="130" t="str">
        <f t="shared" si="334"/>
        <v/>
      </c>
      <c r="P1422" s="130">
        <f t="shared" si="335"/>
        <v>3.5385730319987285E-3</v>
      </c>
      <c r="Q1422" s="130" t="str">
        <f t="shared" si="336"/>
        <v/>
      </c>
      <c r="R1422" s="130">
        <f t="shared" si="337"/>
        <v>1.8498917770629784E-8</v>
      </c>
      <c r="S1422" s="130" t="str">
        <f t="shared" si="338"/>
        <v/>
      </c>
      <c r="T1422" s="130" t="str">
        <f t="shared" si="339"/>
        <v/>
      </c>
      <c r="X1422" s="134"/>
      <c r="Z1422" s="149"/>
      <c r="AA1422" s="149"/>
      <c r="AE1422" s="151"/>
      <c r="AF1422" s="150"/>
      <c r="AK1422" s="134">
        <v>853</v>
      </c>
      <c r="AL1422" s="130">
        <f t="shared" si="340"/>
        <v>-0.58800000000000008</v>
      </c>
      <c r="AM1422" s="149">
        <f t="shared" si="341"/>
        <v>0.33560831331245394</v>
      </c>
      <c r="AN1422" s="149">
        <f t="shared" si="342"/>
        <v>0.27826614641229752</v>
      </c>
      <c r="AO1422" s="130" t="str">
        <f t="shared" si="347"/>
        <v/>
      </c>
      <c r="AP1422" s="130">
        <f t="shared" si="348"/>
        <v>0.33560831331245394</v>
      </c>
      <c r="AQ1422" s="130" t="str">
        <f t="shared" si="343"/>
        <v/>
      </c>
      <c r="AR1422" s="150">
        <f t="shared" si="344"/>
        <v>0</v>
      </c>
      <c r="AS1422" s="150" t="str">
        <f t="shared" si="345"/>
        <v/>
      </c>
      <c r="AT1422" s="150" t="str">
        <f t="shared" si="346"/>
        <v/>
      </c>
      <c r="AU1422" s="150"/>
      <c r="AV1422" s="150"/>
      <c r="AW1422" s="150"/>
      <c r="AX1422" s="150"/>
      <c r="AY1422" s="150"/>
      <c r="AZ1422" s="150"/>
      <c r="BA1422" s="150"/>
      <c r="BB1422" s="131"/>
      <c r="BC1422" s="132"/>
      <c r="BD1422" s="131"/>
      <c r="BE1422" s="153"/>
      <c r="BF1422" s="154"/>
      <c r="BG1422" s="155"/>
      <c r="BH1422" s="155"/>
      <c r="BI1422" s="156"/>
      <c r="BJ1422" s="156"/>
      <c r="BK1422" s="133"/>
      <c r="BM1422" s="134">
        <v>830</v>
      </c>
      <c r="BN1422" s="157">
        <f t="shared" si="327"/>
        <v>5.3056000000000862</v>
      </c>
      <c r="BO1422" s="158">
        <f t="shared" si="328"/>
        <v>0.62272360510236979</v>
      </c>
      <c r="BP1422" s="159">
        <f t="shared" si="329"/>
        <v>7.7749634076440532E-4</v>
      </c>
      <c r="BQ1422" s="160" t="str">
        <f t="shared" si="330"/>
        <v/>
      </c>
      <c r="BR1422" s="160" t="str">
        <f t="shared" si="326"/>
        <v/>
      </c>
    </row>
    <row r="1423" spans="11:70" ht="20.100000000000001" customHeight="1" x14ac:dyDescent="0.25">
      <c r="K1423" s="134">
        <v>854</v>
      </c>
      <c r="L1423" s="130">
        <f t="shared" si="331"/>
        <v>-55.388218132597672</v>
      </c>
      <c r="M1423" s="149">
        <f t="shared" si="332"/>
        <v>3.5468771758401705E-3</v>
      </c>
      <c r="N1423" s="149">
        <f t="shared" si="333"/>
        <v>0.27961015601934913</v>
      </c>
      <c r="O1423" s="130" t="str">
        <f t="shared" si="334"/>
        <v/>
      </c>
      <c r="P1423" s="130">
        <f t="shared" si="335"/>
        <v>3.5468771758401705E-3</v>
      </c>
      <c r="Q1423" s="130" t="str">
        <f t="shared" si="336"/>
        <v/>
      </c>
      <c r="R1423" s="130">
        <f t="shared" si="337"/>
        <v>1.8869961231054594E-8</v>
      </c>
      <c r="S1423" s="130" t="str">
        <f t="shared" si="338"/>
        <v/>
      </c>
      <c r="T1423" s="130" t="str">
        <f t="shared" si="339"/>
        <v/>
      </c>
      <c r="X1423" s="134"/>
      <c r="Z1423" s="149"/>
      <c r="AA1423" s="149"/>
      <c r="AE1423" s="151"/>
      <c r="AF1423" s="150"/>
      <c r="AK1423" s="134">
        <v>854</v>
      </c>
      <c r="AL1423" s="130">
        <f t="shared" si="340"/>
        <v>-0.58400000000000007</v>
      </c>
      <c r="AM1423" s="149">
        <f t="shared" si="341"/>
        <v>0.33639590189206731</v>
      </c>
      <c r="AN1423" s="149">
        <f t="shared" si="342"/>
        <v>0.27961015601934913</v>
      </c>
      <c r="AO1423" s="130" t="str">
        <f t="shared" si="347"/>
        <v/>
      </c>
      <c r="AP1423" s="130">
        <f t="shared" si="348"/>
        <v>0.33639590189206731</v>
      </c>
      <c r="AQ1423" s="130" t="str">
        <f t="shared" si="343"/>
        <v/>
      </c>
      <c r="AR1423" s="150">
        <f t="shared" si="344"/>
        <v>0</v>
      </c>
      <c r="AS1423" s="150" t="str">
        <f t="shared" si="345"/>
        <v/>
      </c>
      <c r="AT1423" s="150" t="str">
        <f t="shared" si="346"/>
        <v/>
      </c>
      <c r="AU1423" s="150"/>
      <c r="AV1423" s="150"/>
      <c r="AW1423" s="150"/>
      <c r="AX1423" s="150"/>
      <c r="AY1423" s="150"/>
      <c r="AZ1423" s="150"/>
      <c r="BA1423" s="150"/>
      <c r="BB1423" s="131"/>
      <c r="BC1423" s="132"/>
      <c r="BD1423" s="131"/>
      <c r="BE1423" s="153"/>
      <c r="BF1423" s="154"/>
      <c r="BG1423" s="155"/>
      <c r="BH1423" s="155"/>
      <c r="BI1423" s="156"/>
      <c r="BJ1423" s="156"/>
      <c r="BK1423" s="133"/>
      <c r="BM1423" s="134">
        <v>831</v>
      </c>
      <c r="BN1423" s="157">
        <f t="shared" si="327"/>
        <v>5.3120000000000864</v>
      </c>
      <c r="BO1423" s="158">
        <f t="shared" si="328"/>
        <v>0.62194610876160539</v>
      </c>
      <c r="BP1423" s="159">
        <f t="shared" si="329"/>
        <v>7.7735022326463898E-4</v>
      </c>
      <c r="BQ1423" s="160" t="str">
        <f t="shared" si="330"/>
        <v/>
      </c>
      <c r="BR1423" s="160" t="str">
        <f t="shared" si="326"/>
        <v/>
      </c>
    </row>
    <row r="1424" spans="11:70" ht="20.100000000000001" customHeight="1" x14ac:dyDescent="0.25">
      <c r="K1424" s="134">
        <v>855</v>
      </c>
      <c r="L1424" s="130">
        <f t="shared" si="331"/>
        <v>-55.008846775525114</v>
      </c>
      <c r="M1424" s="149">
        <f t="shared" si="332"/>
        <v>3.5551439246676335E-3</v>
      </c>
      <c r="N1424" s="149">
        <f t="shared" si="333"/>
        <v>0.28095730889856418</v>
      </c>
      <c r="O1424" s="130" t="str">
        <f t="shared" si="334"/>
        <v/>
      </c>
      <c r="P1424" s="130">
        <f t="shared" si="335"/>
        <v>3.5551439246676335E-3</v>
      </c>
      <c r="Q1424" s="130" t="str">
        <f t="shared" si="336"/>
        <v/>
      </c>
      <c r="R1424" s="130">
        <f t="shared" si="337"/>
        <v>1.9248138951426213E-8</v>
      </c>
      <c r="S1424" s="130" t="str">
        <f t="shared" si="338"/>
        <v/>
      </c>
      <c r="T1424" s="130" t="str">
        <f t="shared" si="339"/>
        <v/>
      </c>
      <c r="X1424" s="134"/>
      <c r="Z1424" s="149"/>
      <c r="AA1424" s="149"/>
      <c r="AE1424" s="151"/>
      <c r="AF1424" s="150"/>
      <c r="AK1424" s="134">
        <v>855</v>
      </c>
      <c r="AL1424" s="130">
        <f t="shared" si="340"/>
        <v>-0.58000000000000007</v>
      </c>
      <c r="AM1424" s="149">
        <f t="shared" si="341"/>
        <v>0.33717994382238053</v>
      </c>
      <c r="AN1424" s="149">
        <f t="shared" si="342"/>
        <v>0.2809573088985643</v>
      </c>
      <c r="AO1424" s="130" t="str">
        <f t="shared" si="347"/>
        <v/>
      </c>
      <c r="AP1424" s="130">
        <f t="shared" si="348"/>
        <v>0.33717994382238053</v>
      </c>
      <c r="AQ1424" s="130" t="str">
        <f t="shared" si="343"/>
        <v/>
      </c>
      <c r="AR1424" s="150">
        <f t="shared" si="344"/>
        <v>0</v>
      </c>
      <c r="AS1424" s="150" t="str">
        <f t="shared" si="345"/>
        <v/>
      </c>
      <c r="AT1424" s="150" t="str">
        <f t="shared" si="346"/>
        <v/>
      </c>
      <c r="AU1424" s="150"/>
      <c r="AV1424" s="150"/>
      <c r="AW1424" s="150"/>
      <c r="AX1424" s="150"/>
      <c r="AY1424" s="150"/>
      <c r="AZ1424" s="150"/>
      <c r="BA1424" s="150"/>
      <c r="BB1424" s="131"/>
      <c r="BC1424" s="132"/>
      <c r="BD1424" s="131"/>
      <c r="BE1424" s="153"/>
      <c r="BF1424" s="154"/>
      <c r="BG1424" s="155"/>
      <c r="BH1424" s="155"/>
      <c r="BI1424" s="156"/>
      <c r="BJ1424" s="156"/>
      <c r="BK1424" s="133"/>
      <c r="BM1424" s="134">
        <v>832</v>
      </c>
      <c r="BN1424" s="157">
        <f t="shared" si="327"/>
        <v>5.3184000000000866</v>
      </c>
      <c r="BO1424" s="158">
        <f t="shared" si="328"/>
        <v>0.62116875853834075</v>
      </c>
      <c r="BP1424" s="159">
        <f t="shared" si="329"/>
        <v>7.7720131616976218E-4</v>
      </c>
      <c r="BQ1424" s="160" t="str">
        <f t="shared" si="330"/>
        <v/>
      </c>
      <c r="BR1424" s="160" t="str">
        <f t="shared" si="326"/>
        <v/>
      </c>
    </row>
    <row r="1425" spans="11:70" ht="20.100000000000001" customHeight="1" x14ac:dyDescent="0.25">
      <c r="K1425" s="134">
        <v>856</v>
      </c>
      <c r="L1425" s="130">
        <f t="shared" si="331"/>
        <v>-54.6294754184525</v>
      </c>
      <c r="M1425" s="149">
        <f t="shared" si="332"/>
        <v>3.5633729264819922E-3</v>
      </c>
      <c r="N1425" s="149">
        <f t="shared" si="333"/>
        <v>0.28230759079654544</v>
      </c>
      <c r="O1425" s="130" t="str">
        <f t="shared" si="334"/>
        <v/>
      </c>
      <c r="P1425" s="130">
        <f t="shared" si="335"/>
        <v>3.5633729264819922E-3</v>
      </c>
      <c r="Q1425" s="130" t="str">
        <f t="shared" si="336"/>
        <v/>
      </c>
      <c r="R1425" s="130">
        <f t="shared" si="337"/>
        <v>1.9633581688417754E-8</v>
      </c>
      <c r="S1425" s="130" t="str">
        <f t="shared" si="338"/>
        <v/>
      </c>
      <c r="T1425" s="130" t="str">
        <f t="shared" si="339"/>
        <v/>
      </c>
      <c r="X1425" s="134"/>
      <c r="Z1425" s="149"/>
      <c r="AA1425" s="149"/>
      <c r="AE1425" s="151"/>
      <c r="AF1425" s="150"/>
      <c r="AK1425" s="134">
        <v>856</v>
      </c>
      <c r="AL1425" s="130">
        <f t="shared" si="340"/>
        <v>-0.57600000000000007</v>
      </c>
      <c r="AM1425" s="149">
        <f t="shared" si="341"/>
        <v>0.3379604057187971</v>
      </c>
      <c r="AN1425" s="149">
        <f t="shared" si="342"/>
        <v>0.28230759079654544</v>
      </c>
      <c r="AO1425" s="130" t="str">
        <f t="shared" si="347"/>
        <v/>
      </c>
      <c r="AP1425" s="130">
        <f t="shared" si="348"/>
        <v>0.3379604057187971</v>
      </c>
      <c r="AQ1425" s="130" t="str">
        <f t="shared" si="343"/>
        <v/>
      </c>
      <c r="AR1425" s="150">
        <f t="shared" si="344"/>
        <v>0</v>
      </c>
      <c r="AS1425" s="150" t="str">
        <f t="shared" si="345"/>
        <v/>
      </c>
      <c r="AT1425" s="150" t="str">
        <f t="shared" si="346"/>
        <v/>
      </c>
      <c r="AU1425" s="150"/>
      <c r="AV1425" s="150"/>
      <c r="AW1425" s="150"/>
      <c r="AX1425" s="150"/>
      <c r="AY1425" s="150"/>
      <c r="AZ1425" s="150"/>
      <c r="BA1425" s="150"/>
      <c r="BB1425" s="131"/>
      <c r="BC1425" s="132"/>
      <c r="BD1425" s="131"/>
      <c r="BE1425" s="153"/>
      <c r="BF1425" s="154"/>
      <c r="BG1425" s="155"/>
      <c r="BH1425" s="155"/>
      <c r="BI1425" s="156"/>
      <c r="BJ1425" s="156"/>
      <c r="BK1425" s="133"/>
      <c r="BM1425" s="134">
        <v>833</v>
      </c>
      <c r="BN1425" s="157">
        <f t="shared" si="327"/>
        <v>5.3248000000000868</v>
      </c>
      <c r="BO1425" s="158">
        <f t="shared" si="328"/>
        <v>0.62039155722217099</v>
      </c>
      <c r="BP1425" s="159">
        <f t="shared" si="329"/>
        <v>7.7704962786362408E-4</v>
      </c>
      <c r="BQ1425" s="160" t="str">
        <f t="shared" si="330"/>
        <v/>
      </c>
      <c r="BR1425" s="160" t="str">
        <f t="shared" ref="BR1425:BR1488" si="349">IF($BO1425&lt;(1-$BK$605),$BP1425,"")</f>
        <v/>
      </c>
    </row>
    <row r="1426" spans="11:70" ht="20.100000000000001" customHeight="1" x14ac:dyDescent="0.25">
      <c r="K1426" s="134">
        <v>857</v>
      </c>
      <c r="L1426" s="130">
        <f t="shared" si="331"/>
        <v>-54.250104061379943</v>
      </c>
      <c r="M1426" s="149">
        <f t="shared" si="332"/>
        <v>3.5715638302804805E-3</v>
      </c>
      <c r="N1426" s="149">
        <f t="shared" si="333"/>
        <v>0.28366098732654488</v>
      </c>
      <c r="O1426" s="130" t="str">
        <f t="shared" si="334"/>
        <v/>
      </c>
      <c r="P1426" s="130">
        <f t="shared" si="335"/>
        <v>3.5715638302804805E-3</v>
      </c>
      <c r="Q1426" s="130" t="str">
        <f t="shared" si="336"/>
        <v/>
      </c>
      <c r="R1426" s="130">
        <f t="shared" si="337"/>
        <v>2.0026422465953283E-8</v>
      </c>
      <c r="S1426" s="130" t="str">
        <f t="shared" si="338"/>
        <v/>
      </c>
      <c r="T1426" s="130" t="str">
        <f t="shared" si="339"/>
        <v/>
      </c>
      <c r="X1426" s="134"/>
      <c r="Z1426" s="149"/>
      <c r="AA1426" s="149"/>
      <c r="AE1426" s="151"/>
      <c r="AF1426" s="150"/>
      <c r="AK1426" s="134">
        <v>857</v>
      </c>
      <c r="AL1426" s="130">
        <f t="shared" si="340"/>
        <v>-0.57200000000000006</v>
      </c>
      <c r="AM1426" s="149">
        <f t="shared" si="341"/>
        <v>0.33873725429121798</v>
      </c>
      <c r="AN1426" s="149">
        <f t="shared" si="342"/>
        <v>0.28366098732654504</v>
      </c>
      <c r="AO1426" s="130" t="str">
        <f t="shared" si="347"/>
        <v/>
      </c>
      <c r="AP1426" s="130">
        <f t="shared" si="348"/>
        <v>0.33873725429121798</v>
      </c>
      <c r="AQ1426" s="130" t="str">
        <f t="shared" si="343"/>
        <v/>
      </c>
      <c r="AR1426" s="150">
        <f t="shared" si="344"/>
        <v>0</v>
      </c>
      <c r="AS1426" s="150" t="str">
        <f t="shared" si="345"/>
        <v/>
      </c>
      <c r="AT1426" s="150" t="str">
        <f t="shared" si="346"/>
        <v/>
      </c>
      <c r="AU1426" s="150"/>
      <c r="AV1426" s="150"/>
      <c r="AW1426" s="150"/>
      <c r="AX1426" s="150"/>
      <c r="AY1426" s="150"/>
      <c r="AZ1426" s="150"/>
      <c r="BA1426" s="150"/>
      <c r="BB1426" s="131"/>
      <c r="BC1426" s="132"/>
      <c r="BD1426" s="131"/>
      <c r="BE1426" s="153"/>
      <c r="BF1426" s="154"/>
      <c r="BG1426" s="155"/>
      <c r="BH1426" s="155"/>
      <c r="BI1426" s="156"/>
      <c r="BJ1426" s="156"/>
      <c r="BK1426" s="133"/>
      <c r="BM1426" s="134">
        <v>834</v>
      </c>
      <c r="BN1426" s="157">
        <f t="shared" ref="BN1426:BN1489" si="350">BN1425+$BQ$590</f>
        <v>5.331200000000087</v>
      </c>
      <c r="BO1426" s="158">
        <f t="shared" ref="BO1426:BO1489" si="351">_xlfn.CHISQ.DIST.RT(BN1426,7)</f>
        <v>0.61961450759430736</v>
      </c>
      <c r="BP1426" s="159">
        <f t="shared" ref="BP1426:BP1489" si="352">BO1426-BO1427</f>
        <v>7.7689516673185022E-4</v>
      </c>
      <c r="BQ1426" s="160" t="str">
        <f t="shared" ref="BQ1426:BQ1489" si="353">IF(BO1426&lt;(1-$BK$597),BP1426,"")</f>
        <v/>
      </c>
      <c r="BR1426" s="160" t="str">
        <f t="shared" si="349"/>
        <v/>
      </c>
    </row>
    <row r="1427" spans="11:70" ht="20.100000000000001" customHeight="1" x14ac:dyDescent="0.25">
      <c r="K1427" s="134">
        <v>858</v>
      </c>
      <c r="L1427" s="130">
        <f t="shared" si="331"/>
        <v>-53.870732704307329</v>
      </c>
      <c r="M1427" s="149">
        <f t="shared" si="332"/>
        <v>3.5797162860814902E-3</v>
      </c>
      <c r="N1427" s="149">
        <f t="shared" si="333"/>
        <v>0.28501748396884774</v>
      </c>
      <c r="O1427" s="130" t="str">
        <f t="shared" si="334"/>
        <v/>
      </c>
      <c r="P1427" s="130">
        <f t="shared" si="335"/>
        <v>3.5797162860814902E-3</v>
      </c>
      <c r="Q1427" s="130" t="str">
        <f t="shared" si="336"/>
        <v/>
      </c>
      <c r="R1427" s="130">
        <f t="shared" si="337"/>
        <v>2.0426796612011737E-8</v>
      </c>
      <c r="S1427" s="130" t="str">
        <f t="shared" si="338"/>
        <v/>
      </c>
      <c r="T1427" s="130" t="str">
        <f t="shared" si="339"/>
        <v/>
      </c>
      <c r="X1427" s="134"/>
      <c r="Z1427" s="149"/>
      <c r="AA1427" s="149"/>
      <c r="AE1427" s="151"/>
      <c r="AF1427" s="150"/>
      <c r="AK1427" s="134">
        <v>858</v>
      </c>
      <c r="AL1427" s="130">
        <f t="shared" si="340"/>
        <v>-0.56800000000000006</v>
      </c>
      <c r="AM1427" s="149">
        <f t="shared" si="341"/>
        <v>0.33951045634639376</v>
      </c>
      <c r="AN1427" s="149">
        <f t="shared" si="342"/>
        <v>0.2850174839688478</v>
      </c>
      <c r="AO1427" s="130" t="str">
        <f t="shared" si="347"/>
        <v/>
      </c>
      <c r="AP1427" s="130">
        <f t="shared" si="348"/>
        <v>0.33951045634639376</v>
      </c>
      <c r="AQ1427" s="130" t="str">
        <f t="shared" si="343"/>
        <v/>
      </c>
      <c r="AR1427" s="150">
        <f t="shared" si="344"/>
        <v>0</v>
      </c>
      <c r="AS1427" s="150" t="str">
        <f t="shared" si="345"/>
        <v/>
      </c>
      <c r="AT1427" s="150" t="str">
        <f t="shared" si="346"/>
        <v/>
      </c>
      <c r="AU1427" s="150"/>
      <c r="AV1427" s="150"/>
      <c r="AW1427" s="150"/>
      <c r="AX1427" s="150"/>
      <c r="AY1427" s="150"/>
      <c r="AZ1427" s="150"/>
      <c r="BA1427" s="150"/>
      <c r="BB1427" s="131"/>
      <c r="BC1427" s="132"/>
      <c r="BD1427" s="131"/>
      <c r="BE1427" s="153"/>
      <c r="BF1427" s="154"/>
      <c r="BG1427" s="155"/>
      <c r="BH1427" s="155"/>
      <c r="BI1427" s="156"/>
      <c r="BJ1427" s="156"/>
      <c r="BK1427" s="133"/>
      <c r="BM1427" s="134">
        <v>835</v>
      </c>
      <c r="BN1427" s="157">
        <f t="shared" si="350"/>
        <v>5.3376000000000872</v>
      </c>
      <c r="BO1427" s="158">
        <f t="shared" si="351"/>
        <v>0.61883761242757551</v>
      </c>
      <c r="BP1427" s="159">
        <f t="shared" si="352"/>
        <v>7.7673794115640238E-4</v>
      </c>
      <c r="BQ1427" s="160" t="str">
        <f t="shared" si="353"/>
        <v/>
      </c>
      <c r="BR1427" s="160" t="str">
        <f t="shared" si="349"/>
        <v/>
      </c>
    </row>
    <row r="1428" spans="11:70" ht="20.100000000000001" customHeight="1" x14ac:dyDescent="0.25">
      <c r="K1428" s="134">
        <v>859</v>
      </c>
      <c r="L1428" s="130">
        <f t="shared" si="331"/>
        <v>-53.491361347234772</v>
      </c>
      <c r="M1428" s="149">
        <f t="shared" si="332"/>
        <v>3.5878299449493378E-3</v>
      </c>
      <c r="N1428" s="149">
        <f t="shared" si="333"/>
        <v>0.28637706607116314</v>
      </c>
      <c r="O1428" s="130" t="str">
        <f t="shared" si="334"/>
        <v/>
      </c>
      <c r="P1428" s="130">
        <f t="shared" si="335"/>
        <v>3.5878299449493378E-3</v>
      </c>
      <c r="Q1428" s="130" t="str">
        <f t="shared" si="336"/>
        <v/>
      </c>
      <c r="R1428" s="130">
        <f t="shared" si="337"/>
        <v>2.0834841795979323E-8</v>
      </c>
      <c r="S1428" s="130" t="str">
        <f t="shared" si="338"/>
        <v/>
      </c>
      <c r="T1428" s="130" t="str">
        <f t="shared" si="339"/>
        <v/>
      </c>
      <c r="X1428" s="134"/>
      <c r="Z1428" s="149"/>
      <c r="AA1428" s="149"/>
      <c r="AE1428" s="151"/>
      <c r="AF1428" s="150"/>
      <c r="AK1428" s="134">
        <v>859</v>
      </c>
      <c r="AL1428" s="130">
        <f t="shared" si="340"/>
        <v>-0.56400000000000006</v>
      </c>
      <c r="AM1428" s="149">
        <f t="shared" si="341"/>
        <v>0.34027997879027366</v>
      </c>
      <c r="AN1428" s="149">
        <f t="shared" si="342"/>
        <v>0.28637706607116326</v>
      </c>
      <c r="AO1428" s="130" t="str">
        <f t="shared" si="347"/>
        <v/>
      </c>
      <c r="AP1428" s="130">
        <f t="shared" si="348"/>
        <v>0.34027997879027366</v>
      </c>
      <c r="AQ1428" s="130" t="str">
        <f t="shared" si="343"/>
        <v/>
      </c>
      <c r="AR1428" s="150">
        <f t="shared" si="344"/>
        <v>0</v>
      </c>
      <c r="AS1428" s="150" t="str">
        <f t="shared" si="345"/>
        <v/>
      </c>
      <c r="AT1428" s="150" t="str">
        <f t="shared" si="346"/>
        <v/>
      </c>
      <c r="AU1428" s="150"/>
      <c r="AV1428" s="150"/>
      <c r="AW1428" s="150"/>
      <c r="AX1428" s="150"/>
      <c r="AY1428" s="150"/>
      <c r="AZ1428" s="150"/>
      <c r="BA1428" s="150"/>
      <c r="BB1428" s="131"/>
      <c r="BC1428" s="132"/>
      <c r="BD1428" s="131"/>
      <c r="BE1428" s="153"/>
      <c r="BF1428" s="154"/>
      <c r="BG1428" s="155"/>
      <c r="BH1428" s="155"/>
      <c r="BI1428" s="156"/>
      <c r="BJ1428" s="156"/>
      <c r="BK1428" s="133"/>
      <c r="BM1428" s="134">
        <v>836</v>
      </c>
      <c r="BN1428" s="157">
        <f t="shared" si="350"/>
        <v>5.3440000000000873</v>
      </c>
      <c r="BO1428" s="158">
        <f t="shared" si="351"/>
        <v>0.61806087448641911</v>
      </c>
      <c r="BP1428" s="159">
        <f t="shared" si="352"/>
        <v>7.7657795952457143E-4</v>
      </c>
      <c r="BQ1428" s="160" t="str">
        <f t="shared" si="353"/>
        <v/>
      </c>
      <c r="BR1428" s="160" t="str">
        <f t="shared" si="349"/>
        <v/>
      </c>
    </row>
    <row r="1429" spans="11:70" ht="20.100000000000001" customHeight="1" x14ac:dyDescent="0.25">
      <c r="K1429" s="134">
        <v>860</v>
      </c>
      <c r="L1429" s="130">
        <f t="shared" si="331"/>
        <v>-53.111989990162158</v>
      </c>
      <c r="M1429" s="149">
        <f t="shared" si="332"/>
        <v>3.5959044590190168E-3</v>
      </c>
      <c r="N1429" s="149">
        <f t="shared" si="333"/>
        <v>0.28773971884902694</v>
      </c>
      <c r="O1429" s="130" t="str">
        <f t="shared" si="334"/>
        <v/>
      </c>
      <c r="P1429" s="130">
        <f t="shared" si="335"/>
        <v>3.5959044590190168E-3</v>
      </c>
      <c r="Q1429" s="130" t="str">
        <f t="shared" si="336"/>
        <v/>
      </c>
      <c r="R1429" s="130">
        <f t="shared" si="337"/>
        <v>2.125069806656188E-8</v>
      </c>
      <c r="S1429" s="130" t="str">
        <f t="shared" si="338"/>
        <v/>
      </c>
      <c r="T1429" s="130" t="str">
        <f t="shared" si="339"/>
        <v/>
      </c>
      <c r="X1429" s="134"/>
      <c r="Z1429" s="149"/>
      <c r="AA1429" s="149"/>
      <c r="AE1429" s="151"/>
      <c r="AF1429" s="150"/>
      <c r="AK1429" s="134">
        <v>860</v>
      </c>
      <c r="AL1429" s="130">
        <f t="shared" si="340"/>
        <v>-0.56000000000000005</v>
      </c>
      <c r="AM1429" s="149">
        <f t="shared" si="341"/>
        <v>0.34104578863035256</v>
      </c>
      <c r="AN1429" s="149">
        <f t="shared" si="342"/>
        <v>0.28773971884902705</v>
      </c>
      <c r="AO1429" s="130" t="str">
        <f t="shared" si="347"/>
        <v/>
      </c>
      <c r="AP1429" s="130">
        <f t="shared" si="348"/>
        <v>0.34104578863035256</v>
      </c>
      <c r="AQ1429" s="130" t="str">
        <f t="shared" si="343"/>
        <v/>
      </c>
      <c r="AR1429" s="150">
        <f t="shared" si="344"/>
        <v>0</v>
      </c>
      <c r="AS1429" s="150" t="str">
        <f t="shared" si="345"/>
        <v/>
      </c>
      <c r="AT1429" s="150" t="str">
        <f t="shared" si="346"/>
        <v/>
      </c>
      <c r="AU1429" s="150"/>
      <c r="AV1429" s="150"/>
      <c r="AW1429" s="150"/>
      <c r="AX1429" s="150"/>
      <c r="AY1429" s="150"/>
      <c r="AZ1429" s="150"/>
      <c r="BA1429" s="150"/>
      <c r="BB1429" s="131"/>
      <c r="BC1429" s="132"/>
      <c r="BD1429" s="131"/>
      <c r="BE1429" s="153"/>
      <c r="BF1429" s="154"/>
      <c r="BG1429" s="155"/>
      <c r="BH1429" s="155"/>
      <c r="BI1429" s="156"/>
      <c r="BJ1429" s="156"/>
      <c r="BK1429" s="133"/>
      <c r="BM1429" s="134">
        <v>837</v>
      </c>
      <c r="BN1429" s="157">
        <f t="shared" si="350"/>
        <v>5.3504000000000875</v>
      </c>
      <c r="BO1429" s="158">
        <f t="shared" si="351"/>
        <v>0.61728429652689454</v>
      </c>
      <c r="BP1429" s="159">
        <f t="shared" si="352"/>
        <v>7.7641523021898529E-4</v>
      </c>
      <c r="BQ1429" s="160" t="str">
        <f t="shared" si="353"/>
        <v/>
      </c>
      <c r="BR1429" s="160" t="str">
        <f t="shared" si="349"/>
        <v/>
      </c>
    </row>
    <row r="1430" spans="11:70" ht="20.100000000000001" customHeight="1" x14ac:dyDescent="0.25">
      <c r="K1430" s="134">
        <v>861</v>
      </c>
      <c r="L1430" s="130">
        <f t="shared" si="331"/>
        <v>-52.732618633089601</v>
      </c>
      <c r="M1430" s="149">
        <f t="shared" si="332"/>
        <v>3.6039394815209035E-3</v>
      </c>
      <c r="N1430" s="149">
        <f t="shared" si="333"/>
        <v>0.28910542738621137</v>
      </c>
      <c r="O1430" s="130" t="str">
        <f t="shared" si="334"/>
        <v/>
      </c>
      <c r="P1430" s="130">
        <f t="shared" si="335"/>
        <v>3.6039394815209035E-3</v>
      </c>
      <c r="Q1430" s="130" t="str">
        <f t="shared" si="336"/>
        <v/>
      </c>
      <c r="R1430" s="130">
        <f t="shared" si="337"/>
        <v>2.1674507890260565E-8</v>
      </c>
      <c r="S1430" s="130" t="str">
        <f t="shared" si="338"/>
        <v/>
      </c>
      <c r="T1430" s="130" t="str">
        <f t="shared" si="339"/>
        <v/>
      </c>
      <c r="X1430" s="134"/>
      <c r="Z1430" s="149"/>
      <c r="AA1430" s="149"/>
      <c r="AE1430" s="151"/>
      <c r="AF1430" s="150"/>
      <c r="AK1430" s="134">
        <v>861</v>
      </c>
      <c r="AL1430" s="130">
        <f t="shared" si="340"/>
        <v>-0.55600000000000005</v>
      </c>
      <c r="AM1430" s="149">
        <f t="shared" si="341"/>
        <v>0.34180785297801497</v>
      </c>
      <c r="AN1430" s="149">
        <f t="shared" si="342"/>
        <v>0.28910542738621148</v>
      </c>
      <c r="AO1430" s="130" t="str">
        <f t="shared" si="347"/>
        <v/>
      </c>
      <c r="AP1430" s="130">
        <f t="shared" si="348"/>
        <v>0.34180785297801497</v>
      </c>
      <c r="AQ1430" s="130" t="str">
        <f t="shared" si="343"/>
        <v/>
      </c>
      <c r="AR1430" s="150">
        <f t="shared" si="344"/>
        <v>0</v>
      </c>
      <c r="AS1430" s="150" t="str">
        <f t="shared" si="345"/>
        <v/>
      </c>
      <c r="AT1430" s="150" t="str">
        <f t="shared" si="346"/>
        <v/>
      </c>
      <c r="AU1430" s="150"/>
      <c r="AV1430" s="150"/>
      <c r="AW1430" s="150"/>
      <c r="AX1430" s="150"/>
      <c r="AY1430" s="150"/>
      <c r="AZ1430" s="150"/>
      <c r="BA1430" s="150"/>
      <c r="BB1430" s="131"/>
      <c r="BC1430" s="132"/>
      <c r="BD1430" s="131"/>
      <c r="BE1430" s="153"/>
      <c r="BF1430" s="154"/>
      <c r="BG1430" s="155"/>
      <c r="BH1430" s="155"/>
      <c r="BI1430" s="156"/>
      <c r="BJ1430" s="156"/>
      <c r="BK1430" s="133"/>
      <c r="BM1430" s="134">
        <v>838</v>
      </c>
      <c r="BN1430" s="157">
        <f t="shared" si="350"/>
        <v>5.3568000000000877</v>
      </c>
      <c r="BO1430" s="158">
        <f t="shared" si="351"/>
        <v>0.61650788129667555</v>
      </c>
      <c r="BP1430" s="159">
        <f t="shared" si="352"/>
        <v>7.7624976162427028E-4</v>
      </c>
      <c r="BQ1430" s="160" t="str">
        <f t="shared" si="353"/>
        <v/>
      </c>
      <c r="BR1430" s="160" t="str">
        <f t="shared" si="349"/>
        <v/>
      </c>
    </row>
    <row r="1431" spans="11:70" ht="20.100000000000001" customHeight="1" x14ac:dyDescent="0.25">
      <c r="K1431" s="134">
        <v>862</v>
      </c>
      <c r="L1431" s="130">
        <f t="shared" si="331"/>
        <v>-52.353247276016987</v>
      </c>
      <c r="M1431" s="149">
        <f t="shared" si="332"/>
        <v>3.6119346668054488E-3</v>
      </c>
      <c r="N1431" s="149">
        <f t="shared" si="333"/>
        <v>0.29047417663514646</v>
      </c>
      <c r="O1431" s="130" t="str">
        <f t="shared" si="334"/>
        <v/>
      </c>
      <c r="P1431" s="130">
        <f t="shared" si="335"/>
        <v>3.6119346668054488E-3</v>
      </c>
      <c r="Q1431" s="130" t="str">
        <f t="shared" si="336"/>
        <v/>
      </c>
      <c r="R1431" s="130">
        <f t="shared" si="337"/>
        <v>2.2106416190422545E-8</v>
      </c>
      <c r="S1431" s="130" t="str">
        <f t="shared" si="338"/>
        <v/>
      </c>
      <c r="T1431" s="130" t="str">
        <f t="shared" si="339"/>
        <v/>
      </c>
      <c r="X1431" s="134"/>
      <c r="Z1431" s="149"/>
      <c r="AA1431" s="149"/>
      <c r="AE1431" s="151"/>
      <c r="AF1431" s="150"/>
      <c r="AK1431" s="134">
        <v>862</v>
      </c>
      <c r="AL1431" s="130">
        <f t="shared" si="340"/>
        <v>-0.55200000000000005</v>
      </c>
      <c r="AM1431" s="149">
        <f t="shared" si="341"/>
        <v>0.34256613905087618</v>
      </c>
      <c r="AN1431" s="149">
        <f t="shared" si="342"/>
        <v>0.29047417663514652</v>
      </c>
      <c r="AO1431" s="130" t="str">
        <f t="shared" si="347"/>
        <v/>
      </c>
      <c r="AP1431" s="130">
        <f t="shared" si="348"/>
        <v>0.34256613905087618</v>
      </c>
      <c r="AQ1431" s="130" t="str">
        <f t="shared" si="343"/>
        <v/>
      </c>
      <c r="AR1431" s="150">
        <f t="shared" si="344"/>
        <v>0</v>
      </c>
      <c r="AS1431" s="150" t="str">
        <f t="shared" si="345"/>
        <v/>
      </c>
      <c r="AT1431" s="150" t="str">
        <f t="shared" si="346"/>
        <v/>
      </c>
      <c r="AU1431" s="150"/>
      <c r="AV1431" s="150"/>
      <c r="AW1431" s="150"/>
      <c r="AX1431" s="150"/>
      <c r="AY1431" s="150"/>
      <c r="AZ1431" s="150"/>
      <c r="BA1431" s="150"/>
      <c r="BB1431" s="131"/>
      <c r="BC1431" s="132"/>
      <c r="BD1431" s="131"/>
      <c r="BE1431" s="153"/>
      <c r="BF1431" s="154"/>
      <c r="BG1431" s="155"/>
      <c r="BH1431" s="155"/>
      <c r="BI1431" s="156"/>
      <c r="BJ1431" s="156"/>
      <c r="BK1431" s="133"/>
      <c r="BM1431" s="134">
        <v>839</v>
      </c>
      <c r="BN1431" s="157">
        <f t="shared" si="350"/>
        <v>5.3632000000000879</v>
      </c>
      <c r="BO1431" s="158">
        <f t="shared" si="351"/>
        <v>0.61573163153505128</v>
      </c>
      <c r="BP1431" s="159">
        <f t="shared" si="352"/>
        <v>7.7608156212372048E-4</v>
      </c>
      <c r="BQ1431" s="160" t="str">
        <f t="shared" si="353"/>
        <v/>
      </c>
      <c r="BR1431" s="160" t="str">
        <f t="shared" si="349"/>
        <v/>
      </c>
    </row>
    <row r="1432" spans="11:70" ht="20.100000000000001" customHeight="1" x14ac:dyDescent="0.25">
      <c r="K1432" s="134">
        <v>863</v>
      </c>
      <c r="L1432" s="130">
        <f t="shared" si="331"/>
        <v>-51.973875918944373</v>
      </c>
      <c r="M1432" s="149">
        <f t="shared" si="332"/>
        <v>3.6198896703678227E-3</v>
      </c>
      <c r="N1432" s="149">
        <f t="shared" si="333"/>
        <v>0.29184595141734881</v>
      </c>
      <c r="O1432" s="130" t="str">
        <f t="shared" si="334"/>
        <v/>
      </c>
      <c r="P1432" s="130">
        <f t="shared" si="335"/>
        <v>3.6198896703678227E-3</v>
      </c>
      <c r="Q1432" s="130" t="str">
        <f t="shared" si="336"/>
        <v/>
      </c>
      <c r="R1432" s="130">
        <f t="shared" si="337"/>
        <v>2.2546570386870452E-8</v>
      </c>
      <c r="S1432" s="130" t="str">
        <f t="shared" si="338"/>
        <v/>
      </c>
      <c r="T1432" s="130" t="str">
        <f t="shared" si="339"/>
        <v/>
      </c>
      <c r="X1432" s="134"/>
      <c r="Z1432" s="149"/>
      <c r="AA1432" s="149"/>
      <c r="AE1432" s="151"/>
      <c r="AF1432" s="150"/>
      <c r="AK1432" s="134">
        <v>863</v>
      </c>
      <c r="AL1432" s="130">
        <f t="shared" si="340"/>
        <v>-0.54800000000000004</v>
      </c>
      <c r="AM1432" s="149">
        <f t="shared" si="341"/>
        <v>0.34332061417511983</v>
      </c>
      <c r="AN1432" s="149">
        <f t="shared" si="342"/>
        <v>0.2918459514173487</v>
      </c>
      <c r="AO1432" s="130" t="str">
        <f t="shared" si="347"/>
        <v/>
      </c>
      <c r="AP1432" s="130">
        <f t="shared" si="348"/>
        <v>0.34332061417511983</v>
      </c>
      <c r="AQ1432" s="130" t="str">
        <f t="shared" si="343"/>
        <v/>
      </c>
      <c r="AR1432" s="150">
        <f t="shared" si="344"/>
        <v>0</v>
      </c>
      <c r="AS1432" s="150" t="str">
        <f t="shared" si="345"/>
        <v/>
      </c>
      <c r="AT1432" s="150" t="str">
        <f t="shared" si="346"/>
        <v/>
      </c>
      <c r="AU1432" s="150"/>
      <c r="AV1432" s="150"/>
      <c r="AW1432" s="150"/>
      <c r="AX1432" s="150"/>
      <c r="AY1432" s="150"/>
      <c r="AZ1432" s="150"/>
      <c r="BA1432" s="150"/>
      <c r="BB1432" s="131"/>
      <c r="BC1432" s="132"/>
      <c r="BD1432" s="131"/>
      <c r="BE1432" s="153"/>
      <c r="BF1432" s="154"/>
      <c r="BG1432" s="155"/>
      <c r="BH1432" s="155"/>
      <c r="BI1432" s="156"/>
      <c r="BJ1432" s="156"/>
      <c r="BK1432" s="133"/>
      <c r="BM1432" s="134">
        <v>840</v>
      </c>
      <c r="BN1432" s="157">
        <f t="shared" si="350"/>
        <v>5.3696000000000881</v>
      </c>
      <c r="BO1432" s="158">
        <f t="shared" si="351"/>
        <v>0.61495554997292756</v>
      </c>
      <c r="BP1432" s="159">
        <f t="shared" si="352"/>
        <v>7.7591064010085198E-4</v>
      </c>
      <c r="BQ1432" s="160" t="str">
        <f t="shared" si="353"/>
        <v/>
      </c>
      <c r="BR1432" s="160" t="str">
        <f t="shared" si="349"/>
        <v/>
      </c>
    </row>
    <row r="1433" spans="11:70" ht="20.100000000000001" customHeight="1" x14ac:dyDescent="0.25">
      <c r="K1433" s="134">
        <v>864</v>
      </c>
      <c r="L1433" s="130">
        <f t="shared" si="331"/>
        <v>-51.594504561871815</v>
      </c>
      <c r="M1433" s="149">
        <f t="shared" si="332"/>
        <v>3.627804148872522E-3</v>
      </c>
      <c r="N1433" s="149">
        <f t="shared" si="333"/>
        <v>0.29322073642386037</v>
      </c>
      <c r="O1433" s="130" t="str">
        <f t="shared" si="334"/>
        <v/>
      </c>
      <c r="P1433" s="130">
        <f t="shared" si="335"/>
        <v>3.627804148872522E-3</v>
      </c>
      <c r="Q1433" s="130" t="str">
        <f t="shared" si="336"/>
        <v/>
      </c>
      <c r="R1433" s="130">
        <f t="shared" si="337"/>
        <v>2.2995120436121562E-8</v>
      </c>
      <c r="S1433" s="130" t="str">
        <f t="shared" si="338"/>
        <v/>
      </c>
      <c r="T1433" s="130" t="str">
        <f t="shared" si="339"/>
        <v/>
      </c>
      <c r="X1433" s="134"/>
      <c r="Z1433" s="149"/>
      <c r="AA1433" s="149"/>
      <c r="AE1433" s="151"/>
      <c r="AF1433" s="150"/>
      <c r="AK1433" s="134">
        <v>864</v>
      </c>
      <c r="AL1433" s="130">
        <f t="shared" si="340"/>
        <v>-0.54400000000000004</v>
      </c>
      <c r="AM1433" s="149">
        <f t="shared" si="341"/>
        <v>0.34407124578783232</v>
      </c>
      <c r="AN1433" s="149">
        <f t="shared" si="342"/>
        <v>0.29322073642386043</v>
      </c>
      <c r="AO1433" s="130" t="str">
        <f t="shared" si="347"/>
        <v/>
      </c>
      <c r="AP1433" s="130">
        <f t="shared" si="348"/>
        <v>0.34407124578783232</v>
      </c>
      <c r="AQ1433" s="130" t="str">
        <f t="shared" si="343"/>
        <v/>
      </c>
      <c r="AR1433" s="150">
        <f t="shared" si="344"/>
        <v>0</v>
      </c>
      <c r="AS1433" s="150" t="str">
        <f t="shared" si="345"/>
        <v/>
      </c>
      <c r="AT1433" s="150" t="str">
        <f t="shared" si="346"/>
        <v/>
      </c>
      <c r="AU1433" s="150"/>
      <c r="AV1433" s="150"/>
      <c r="AW1433" s="150"/>
      <c r="AX1433" s="150"/>
      <c r="AY1433" s="150"/>
      <c r="AZ1433" s="150"/>
      <c r="BA1433" s="150"/>
      <c r="BB1433" s="131"/>
      <c r="BC1433" s="132"/>
      <c r="BD1433" s="131"/>
      <c r="BE1433" s="153"/>
      <c r="BF1433" s="154"/>
      <c r="BG1433" s="155"/>
      <c r="BH1433" s="155"/>
      <c r="BI1433" s="156"/>
      <c r="BJ1433" s="156"/>
      <c r="BK1433" s="133"/>
      <c r="BM1433" s="134">
        <v>841</v>
      </c>
      <c r="BN1433" s="157">
        <f t="shared" si="350"/>
        <v>5.3760000000000883</v>
      </c>
      <c r="BO1433" s="158">
        <f t="shared" si="351"/>
        <v>0.61417963933282671</v>
      </c>
      <c r="BP1433" s="159">
        <f t="shared" si="352"/>
        <v>7.757370039382927E-4</v>
      </c>
      <c r="BQ1433" s="160" t="str">
        <f t="shared" si="353"/>
        <v/>
      </c>
      <c r="BR1433" s="160" t="str">
        <f t="shared" si="349"/>
        <v/>
      </c>
    </row>
    <row r="1434" spans="11:70" ht="20.100000000000001" customHeight="1" x14ac:dyDescent="0.25">
      <c r="K1434" s="134">
        <v>865</v>
      </c>
      <c r="L1434" s="130">
        <f t="shared" si="331"/>
        <v>-51.215133204799201</v>
      </c>
      <c r="M1434" s="149">
        <f t="shared" si="332"/>
        <v>3.6356777601779561E-3</v>
      </c>
      <c r="N1434" s="149">
        <f t="shared" si="333"/>
        <v>0.29459851621569799</v>
      </c>
      <c r="O1434" s="130" t="str">
        <f t="shared" si="334"/>
        <v/>
      </c>
      <c r="P1434" s="130">
        <f t="shared" si="335"/>
        <v>3.6356777601779561E-3</v>
      </c>
      <c r="Q1434" s="130" t="str">
        <f t="shared" si="336"/>
        <v/>
      </c>
      <c r="R1434" s="130">
        <f t="shared" si="337"/>
        <v>2.3452218872202009E-8</v>
      </c>
      <c r="S1434" s="130" t="str">
        <f t="shared" si="338"/>
        <v/>
      </c>
      <c r="T1434" s="130" t="str">
        <f t="shared" si="339"/>
        <v/>
      </c>
      <c r="X1434" s="134"/>
      <c r="Z1434" s="149"/>
      <c r="AA1434" s="149"/>
      <c r="AE1434" s="151"/>
      <c r="AF1434" s="150"/>
      <c r="AK1434" s="134">
        <v>865</v>
      </c>
      <c r="AL1434" s="130">
        <f t="shared" si="340"/>
        <v>-0.54</v>
      </c>
      <c r="AM1434" s="149">
        <f t="shared" si="341"/>
        <v>0.34481800143933333</v>
      </c>
      <c r="AN1434" s="149">
        <f t="shared" si="342"/>
        <v>0.29459851621569799</v>
      </c>
      <c r="AO1434" s="130" t="str">
        <f t="shared" si="347"/>
        <v/>
      </c>
      <c r="AP1434" s="130">
        <f t="shared" si="348"/>
        <v>0.34481800143933333</v>
      </c>
      <c r="AQ1434" s="130" t="str">
        <f t="shared" si="343"/>
        <v/>
      </c>
      <c r="AR1434" s="150">
        <f t="shared" si="344"/>
        <v>0</v>
      </c>
      <c r="AS1434" s="150" t="str">
        <f t="shared" si="345"/>
        <v/>
      </c>
      <c r="AT1434" s="150" t="str">
        <f t="shared" si="346"/>
        <v/>
      </c>
      <c r="AU1434" s="150"/>
      <c r="AV1434" s="150"/>
      <c r="AW1434" s="150"/>
      <c r="AX1434" s="150"/>
      <c r="AY1434" s="150"/>
      <c r="AZ1434" s="150"/>
      <c r="BA1434" s="150"/>
      <c r="BB1434" s="131"/>
      <c r="BC1434" s="132"/>
      <c r="BD1434" s="131"/>
      <c r="BE1434" s="153"/>
      <c r="BF1434" s="154"/>
      <c r="BG1434" s="155"/>
      <c r="BH1434" s="155"/>
      <c r="BI1434" s="156"/>
      <c r="BJ1434" s="156"/>
      <c r="BK1434" s="133"/>
      <c r="BM1434" s="134">
        <v>842</v>
      </c>
      <c r="BN1434" s="157">
        <f t="shared" si="350"/>
        <v>5.3824000000000884</v>
      </c>
      <c r="BO1434" s="158">
        <f t="shared" si="351"/>
        <v>0.61340390232888842</v>
      </c>
      <c r="BP1434" s="159">
        <f t="shared" si="352"/>
        <v>7.7556066201722729E-4</v>
      </c>
      <c r="BQ1434" s="160" t="str">
        <f t="shared" si="353"/>
        <v/>
      </c>
      <c r="BR1434" s="160" t="str">
        <f t="shared" si="349"/>
        <v/>
      </c>
    </row>
    <row r="1435" spans="11:70" ht="20.100000000000001" customHeight="1" x14ac:dyDescent="0.25">
      <c r="K1435" s="134">
        <v>866</v>
      </c>
      <c r="L1435" s="130">
        <f t="shared" si="331"/>
        <v>-50.835761847726644</v>
      </c>
      <c r="M1435" s="149">
        <f t="shared" si="332"/>
        <v>3.6435101633609606E-3</v>
      </c>
      <c r="N1435" s="149">
        <f t="shared" si="333"/>
        <v>0.29597927522430934</v>
      </c>
      <c r="O1435" s="130" t="str">
        <f t="shared" si="334"/>
        <v/>
      </c>
      <c r="P1435" s="130">
        <f t="shared" si="335"/>
        <v>3.6435101633609606E-3</v>
      </c>
      <c r="Q1435" s="130" t="str">
        <f t="shared" si="336"/>
        <v/>
      </c>
      <c r="R1435" s="130">
        <f t="shared" si="337"/>
        <v>2.3918020848066254E-8</v>
      </c>
      <c r="S1435" s="130" t="str">
        <f t="shared" si="338"/>
        <v/>
      </c>
      <c r="T1435" s="130" t="str">
        <f t="shared" si="339"/>
        <v/>
      </c>
      <c r="X1435" s="134"/>
      <c r="Z1435" s="149"/>
      <c r="AA1435" s="149"/>
      <c r="AE1435" s="151"/>
      <c r="AF1435" s="150"/>
      <c r="AK1435" s="134">
        <v>866</v>
      </c>
      <c r="AL1435" s="130">
        <f t="shared" si="340"/>
        <v>-0.53600000000000003</v>
      </c>
      <c r="AM1435" s="149">
        <f t="shared" si="341"/>
        <v>0.34556084879550247</v>
      </c>
      <c r="AN1435" s="149">
        <f t="shared" si="342"/>
        <v>0.29597927522430945</v>
      </c>
      <c r="AO1435" s="130" t="str">
        <f t="shared" si="347"/>
        <v/>
      </c>
      <c r="AP1435" s="130">
        <f t="shared" si="348"/>
        <v>0.34556084879550247</v>
      </c>
      <c r="AQ1435" s="130" t="str">
        <f t="shared" si="343"/>
        <v/>
      </c>
      <c r="AR1435" s="150">
        <f t="shared" si="344"/>
        <v>0</v>
      </c>
      <c r="AS1435" s="150" t="str">
        <f t="shared" si="345"/>
        <v/>
      </c>
      <c r="AT1435" s="150" t="str">
        <f t="shared" si="346"/>
        <v/>
      </c>
      <c r="AU1435" s="150"/>
      <c r="AV1435" s="150"/>
      <c r="AW1435" s="150"/>
      <c r="AX1435" s="150"/>
      <c r="AY1435" s="150"/>
      <c r="AZ1435" s="150"/>
      <c r="BA1435" s="150"/>
      <c r="BB1435" s="131"/>
      <c r="BC1435" s="132"/>
      <c r="BD1435" s="131"/>
      <c r="BE1435" s="153"/>
      <c r="BF1435" s="154"/>
      <c r="BG1435" s="155"/>
      <c r="BH1435" s="155"/>
      <c r="BI1435" s="156"/>
      <c r="BJ1435" s="156"/>
      <c r="BK1435" s="133"/>
      <c r="BM1435" s="134">
        <v>843</v>
      </c>
      <c r="BN1435" s="157">
        <f t="shared" si="350"/>
        <v>5.3888000000000886</v>
      </c>
      <c r="BO1435" s="158">
        <f t="shared" si="351"/>
        <v>0.61262834166687119</v>
      </c>
      <c r="BP1435" s="159">
        <f t="shared" si="352"/>
        <v>7.753816227185073E-4</v>
      </c>
      <c r="BQ1435" s="160" t="str">
        <f t="shared" si="353"/>
        <v/>
      </c>
      <c r="BR1435" s="160" t="str">
        <f t="shared" si="349"/>
        <v/>
      </c>
    </row>
    <row r="1436" spans="11:70" ht="20.100000000000001" customHeight="1" x14ac:dyDescent="0.25">
      <c r="K1436" s="134">
        <v>867</v>
      </c>
      <c r="L1436" s="130">
        <f t="shared" si="331"/>
        <v>-50.45639049065403</v>
      </c>
      <c r="M1436" s="149">
        <f t="shared" si="332"/>
        <v>3.6513010187413011E-3</v>
      </c>
      <c r="N1436" s="149">
        <f t="shared" si="333"/>
        <v>0.29736299775204122</v>
      </c>
      <c r="O1436" s="130" t="str">
        <f t="shared" si="334"/>
        <v/>
      </c>
      <c r="P1436" s="130">
        <f t="shared" si="335"/>
        <v>3.6513010187413011E-3</v>
      </c>
      <c r="Q1436" s="130" t="str">
        <f t="shared" si="336"/>
        <v/>
      </c>
      <c r="R1436" s="130">
        <f t="shared" si="337"/>
        <v>2.4392684177627323E-8</v>
      </c>
      <c r="S1436" s="130" t="str">
        <f t="shared" si="338"/>
        <v/>
      </c>
      <c r="T1436" s="130" t="str">
        <f t="shared" si="339"/>
        <v/>
      </c>
      <c r="X1436" s="134"/>
      <c r="Z1436" s="149"/>
      <c r="AA1436" s="149"/>
      <c r="AE1436" s="151"/>
      <c r="AF1436" s="150"/>
      <c r="AK1436" s="134">
        <v>867</v>
      </c>
      <c r="AL1436" s="130">
        <f t="shared" si="340"/>
        <v>-0.53200000000000003</v>
      </c>
      <c r="AM1436" s="149">
        <f t="shared" si="341"/>
        <v>0.3462997556401014</v>
      </c>
      <c r="AN1436" s="149">
        <f t="shared" si="342"/>
        <v>0.29736299775204122</v>
      </c>
      <c r="AO1436" s="130" t="str">
        <f t="shared" si="347"/>
        <v/>
      </c>
      <c r="AP1436" s="130">
        <f t="shared" si="348"/>
        <v>0.3462997556401014</v>
      </c>
      <c r="AQ1436" s="130" t="str">
        <f t="shared" si="343"/>
        <v/>
      </c>
      <c r="AR1436" s="150">
        <f t="shared" si="344"/>
        <v>0</v>
      </c>
      <c r="AS1436" s="150" t="str">
        <f t="shared" si="345"/>
        <v/>
      </c>
      <c r="AT1436" s="150" t="str">
        <f t="shared" si="346"/>
        <v/>
      </c>
      <c r="AU1436" s="150"/>
      <c r="AV1436" s="150"/>
      <c r="AW1436" s="150"/>
      <c r="AX1436" s="150"/>
      <c r="AY1436" s="150"/>
      <c r="AZ1436" s="150"/>
      <c r="BA1436" s="150"/>
      <c r="BB1436" s="131"/>
      <c r="BC1436" s="132"/>
      <c r="BD1436" s="131"/>
      <c r="BE1436" s="153"/>
      <c r="BF1436" s="154"/>
      <c r="BG1436" s="155"/>
      <c r="BH1436" s="155"/>
      <c r="BI1436" s="156"/>
      <c r="BJ1436" s="156"/>
      <c r="BK1436" s="133"/>
      <c r="BM1436" s="134">
        <v>844</v>
      </c>
      <c r="BN1436" s="157">
        <f t="shared" si="350"/>
        <v>5.3952000000000888</v>
      </c>
      <c r="BO1436" s="158">
        <f t="shared" si="351"/>
        <v>0.61185296004415268</v>
      </c>
      <c r="BP1436" s="159">
        <f t="shared" si="352"/>
        <v>7.7519989442231818E-4</v>
      </c>
      <c r="BQ1436" s="160" t="str">
        <f t="shared" si="353"/>
        <v/>
      </c>
      <c r="BR1436" s="160" t="str">
        <f t="shared" si="349"/>
        <v/>
      </c>
    </row>
    <row r="1437" spans="11:70" ht="20.100000000000001" customHeight="1" x14ac:dyDescent="0.25">
      <c r="K1437" s="134">
        <v>868</v>
      </c>
      <c r="L1437" s="130">
        <f t="shared" si="331"/>
        <v>-50.077019133581473</v>
      </c>
      <c r="M1437" s="149">
        <f t="shared" si="332"/>
        <v>3.6590499879060995E-3</v>
      </c>
      <c r="N1437" s="149">
        <f t="shared" si="333"/>
        <v>0.2987496679726146</v>
      </c>
      <c r="O1437" s="130" t="str">
        <f t="shared" si="334"/>
        <v/>
      </c>
      <c r="P1437" s="130">
        <f t="shared" si="335"/>
        <v>3.6590499879060995E-3</v>
      </c>
      <c r="Q1437" s="130" t="str">
        <f t="shared" si="336"/>
        <v/>
      </c>
      <c r="R1437" s="130">
        <f t="shared" si="337"/>
        <v>2.4876369378408438E-8</v>
      </c>
      <c r="S1437" s="130" t="str">
        <f t="shared" si="338"/>
        <v/>
      </c>
      <c r="T1437" s="130" t="str">
        <f t="shared" si="339"/>
        <v/>
      </c>
      <c r="X1437" s="134"/>
      <c r="Z1437" s="149"/>
      <c r="AA1437" s="149"/>
      <c r="AE1437" s="151"/>
      <c r="AF1437" s="150"/>
      <c r="AK1437" s="134">
        <v>868</v>
      </c>
      <c r="AL1437" s="130">
        <f t="shared" si="340"/>
        <v>-0.52800000000000002</v>
      </c>
      <c r="AM1437" s="149">
        <f t="shared" si="341"/>
        <v>0.34703468987709229</v>
      </c>
      <c r="AN1437" s="149">
        <f t="shared" si="342"/>
        <v>0.2987496679726146</v>
      </c>
      <c r="AO1437" s="130" t="str">
        <f t="shared" si="347"/>
        <v/>
      </c>
      <c r="AP1437" s="130">
        <f t="shared" si="348"/>
        <v>0.34703468987709229</v>
      </c>
      <c r="AQ1437" s="130" t="str">
        <f t="shared" si="343"/>
        <v/>
      </c>
      <c r="AR1437" s="150">
        <f t="shared" si="344"/>
        <v>0</v>
      </c>
      <c r="AS1437" s="150" t="str">
        <f t="shared" si="345"/>
        <v/>
      </c>
      <c r="AT1437" s="150" t="str">
        <f t="shared" si="346"/>
        <v/>
      </c>
      <c r="AU1437" s="150"/>
      <c r="AV1437" s="150"/>
      <c r="AW1437" s="150"/>
      <c r="AX1437" s="150"/>
      <c r="AY1437" s="150"/>
      <c r="AZ1437" s="150"/>
      <c r="BA1437" s="150"/>
      <c r="BB1437" s="131"/>
      <c r="BC1437" s="132"/>
      <c r="BD1437" s="131"/>
      <c r="BE1437" s="153"/>
      <c r="BF1437" s="154"/>
      <c r="BG1437" s="155"/>
      <c r="BH1437" s="155"/>
      <c r="BI1437" s="156"/>
      <c r="BJ1437" s="156"/>
      <c r="BK1437" s="133"/>
      <c r="BM1437" s="134">
        <v>845</v>
      </c>
      <c r="BN1437" s="157">
        <f t="shared" si="350"/>
        <v>5.401600000000089</v>
      </c>
      <c r="BO1437" s="158">
        <f t="shared" si="351"/>
        <v>0.61107776014973036</v>
      </c>
      <c r="BP1437" s="159">
        <f t="shared" si="352"/>
        <v>7.7501548550718002E-4</v>
      </c>
      <c r="BQ1437" s="160" t="str">
        <f t="shared" si="353"/>
        <v/>
      </c>
      <c r="BR1437" s="160" t="str">
        <f t="shared" si="349"/>
        <v/>
      </c>
    </row>
    <row r="1438" spans="11:70" ht="20.100000000000001" customHeight="1" x14ac:dyDescent="0.25">
      <c r="K1438" s="134">
        <v>869</v>
      </c>
      <c r="L1438" s="130">
        <f t="shared" si="331"/>
        <v>-49.697647776508859</v>
      </c>
      <c r="M1438" s="149">
        <f t="shared" si="332"/>
        <v>3.6667567337342372E-3</v>
      </c>
      <c r="N1438" s="149">
        <f t="shared" si="333"/>
        <v>0.30013926993161094</v>
      </c>
      <c r="O1438" s="130" t="str">
        <f t="shared" si="334"/>
        <v/>
      </c>
      <c r="P1438" s="130">
        <f t="shared" si="335"/>
        <v>3.6667567337342372E-3</v>
      </c>
      <c r="Q1438" s="130" t="str">
        <f t="shared" si="336"/>
        <v/>
      </c>
      <c r="R1438" s="130">
        <f t="shared" si="337"/>
        <v>2.5369239714821845E-8</v>
      </c>
      <c r="S1438" s="130" t="str">
        <f t="shared" si="338"/>
        <v/>
      </c>
      <c r="T1438" s="130" t="str">
        <f t="shared" si="339"/>
        <v/>
      </c>
      <c r="X1438" s="134"/>
      <c r="Z1438" s="149"/>
      <c r="AA1438" s="149"/>
      <c r="AE1438" s="151"/>
      <c r="AF1438" s="150"/>
      <c r="AK1438" s="134">
        <v>869</v>
      </c>
      <c r="AL1438" s="130">
        <f t="shared" si="340"/>
        <v>-0.52400000000000002</v>
      </c>
      <c r="AM1438" s="149">
        <f t="shared" si="341"/>
        <v>0.34776561953295076</v>
      </c>
      <c r="AN1438" s="149">
        <f t="shared" si="342"/>
        <v>0.30013926993161094</v>
      </c>
      <c r="AO1438" s="130" t="str">
        <f t="shared" si="347"/>
        <v/>
      </c>
      <c r="AP1438" s="130">
        <f t="shared" si="348"/>
        <v>0.34776561953295076</v>
      </c>
      <c r="AQ1438" s="130" t="str">
        <f t="shared" si="343"/>
        <v/>
      </c>
      <c r="AR1438" s="150">
        <f t="shared" si="344"/>
        <v>0</v>
      </c>
      <c r="AS1438" s="150" t="str">
        <f t="shared" si="345"/>
        <v/>
      </c>
      <c r="AT1438" s="150" t="str">
        <f t="shared" si="346"/>
        <v/>
      </c>
      <c r="AU1438" s="150"/>
      <c r="AV1438" s="150"/>
      <c r="AW1438" s="150"/>
      <c r="AX1438" s="150"/>
      <c r="AY1438" s="150"/>
      <c r="AZ1438" s="150"/>
      <c r="BA1438" s="150"/>
      <c r="BB1438" s="131"/>
      <c r="BC1438" s="132"/>
      <c r="BD1438" s="131"/>
      <c r="BE1438" s="153"/>
      <c r="BF1438" s="154"/>
      <c r="BG1438" s="155"/>
      <c r="BH1438" s="155"/>
      <c r="BI1438" s="156"/>
      <c r="BJ1438" s="156"/>
      <c r="BK1438" s="133"/>
      <c r="BM1438" s="134">
        <v>846</v>
      </c>
      <c r="BN1438" s="157">
        <f t="shared" si="350"/>
        <v>5.4080000000000892</v>
      </c>
      <c r="BO1438" s="158">
        <f t="shared" si="351"/>
        <v>0.61030274466422318</v>
      </c>
      <c r="BP1438" s="159">
        <f t="shared" si="352"/>
        <v>7.7482840435016964E-4</v>
      </c>
      <c r="BQ1438" s="160" t="str">
        <f t="shared" si="353"/>
        <v/>
      </c>
      <c r="BR1438" s="160" t="str">
        <f t="shared" si="349"/>
        <v/>
      </c>
    </row>
    <row r="1439" spans="11:70" ht="20.100000000000001" customHeight="1" x14ac:dyDescent="0.25">
      <c r="K1439" s="134">
        <v>870</v>
      </c>
      <c r="L1439" s="130">
        <f t="shared" si="331"/>
        <v>-49.318276419436302</v>
      </c>
      <c r="M1439" s="149">
        <f t="shared" si="332"/>
        <v>3.6744209204206831E-3</v>
      </c>
      <c r="N1439" s="149">
        <f t="shared" si="333"/>
        <v>0.30153178754696608</v>
      </c>
      <c r="O1439" s="130" t="str">
        <f t="shared" si="334"/>
        <v/>
      </c>
      <c r="P1439" s="130">
        <f t="shared" si="335"/>
        <v>3.6744209204206831E-3</v>
      </c>
      <c r="Q1439" s="130" t="str">
        <f t="shared" si="336"/>
        <v/>
      </c>
      <c r="R1439" s="130">
        <f t="shared" si="337"/>
        <v>2.5871461242085559E-8</v>
      </c>
      <c r="S1439" s="130" t="str">
        <f t="shared" si="338"/>
        <v/>
      </c>
      <c r="T1439" s="130" t="str">
        <f t="shared" si="339"/>
        <v/>
      </c>
      <c r="X1439" s="134"/>
      <c r="Z1439" s="149"/>
      <c r="AA1439" s="149"/>
      <c r="AE1439" s="151"/>
      <c r="AF1439" s="150"/>
      <c r="AK1439" s="134">
        <v>870</v>
      </c>
      <c r="AL1439" s="130">
        <f t="shared" si="340"/>
        <v>-0.52</v>
      </c>
      <c r="AM1439" s="149">
        <f t="shared" si="341"/>
        <v>0.34849251275897447</v>
      </c>
      <c r="AN1439" s="149">
        <f t="shared" si="342"/>
        <v>0.30153178754696619</v>
      </c>
      <c r="AO1439" s="130" t="str">
        <f t="shared" si="347"/>
        <v/>
      </c>
      <c r="AP1439" s="130">
        <f t="shared" si="348"/>
        <v>0.34849251275897447</v>
      </c>
      <c r="AQ1439" s="130" t="str">
        <f t="shared" si="343"/>
        <v/>
      </c>
      <c r="AR1439" s="150">
        <f t="shared" si="344"/>
        <v>0</v>
      </c>
      <c r="AS1439" s="150" t="str">
        <f t="shared" si="345"/>
        <v/>
      </c>
      <c r="AT1439" s="150" t="str">
        <f t="shared" si="346"/>
        <v/>
      </c>
      <c r="AU1439" s="150"/>
      <c r="AV1439" s="150"/>
      <c r="AW1439" s="150"/>
      <c r="AX1439" s="150"/>
      <c r="AY1439" s="150"/>
      <c r="AZ1439" s="150"/>
      <c r="BA1439" s="150"/>
      <c r="BB1439" s="131"/>
      <c r="BC1439" s="132"/>
      <c r="BD1439" s="131"/>
      <c r="BE1439" s="153"/>
      <c r="BF1439" s="154"/>
      <c r="BG1439" s="155"/>
      <c r="BH1439" s="155"/>
      <c r="BI1439" s="156"/>
      <c r="BJ1439" s="156"/>
      <c r="BK1439" s="133"/>
      <c r="BM1439" s="134">
        <v>847</v>
      </c>
      <c r="BN1439" s="157">
        <f t="shared" si="350"/>
        <v>5.4144000000000894</v>
      </c>
      <c r="BO1439" s="158">
        <f t="shared" si="351"/>
        <v>0.60952791625987301</v>
      </c>
      <c r="BP1439" s="159">
        <f t="shared" si="352"/>
        <v>7.7463865932747566E-4</v>
      </c>
      <c r="BQ1439" s="160" t="str">
        <f t="shared" si="353"/>
        <v/>
      </c>
      <c r="BR1439" s="160" t="str">
        <f t="shared" si="349"/>
        <v/>
      </c>
    </row>
    <row r="1440" spans="11:70" ht="20.100000000000001" customHeight="1" x14ac:dyDescent="0.25">
      <c r="K1440" s="134">
        <v>871</v>
      </c>
      <c r="L1440" s="130">
        <f t="shared" si="331"/>
        <v>-48.938905062363688</v>
      </c>
      <c r="M1440" s="149">
        <f t="shared" si="332"/>
        <v>3.6820422135007925E-3</v>
      </c>
      <c r="N1440" s="149">
        <f t="shared" si="333"/>
        <v>0.30292720460947509</v>
      </c>
      <c r="O1440" s="130" t="str">
        <f t="shared" si="334"/>
        <v/>
      </c>
      <c r="P1440" s="130">
        <f t="shared" si="335"/>
        <v>3.6820422135007925E-3</v>
      </c>
      <c r="Q1440" s="130" t="str">
        <f t="shared" si="336"/>
        <v/>
      </c>
      <c r="R1440" s="130">
        <f t="shared" si="337"/>
        <v>2.6383202850783464E-8</v>
      </c>
      <c r="S1440" s="130" t="str">
        <f t="shared" si="338"/>
        <v/>
      </c>
      <c r="T1440" s="130" t="str">
        <f t="shared" si="339"/>
        <v/>
      </c>
      <c r="X1440" s="134"/>
      <c r="Z1440" s="149"/>
      <c r="AA1440" s="149"/>
      <c r="AE1440" s="151"/>
      <c r="AF1440" s="150"/>
      <c r="AK1440" s="134">
        <v>871</v>
      </c>
      <c r="AL1440" s="130">
        <f t="shared" si="340"/>
        <v>-0.51600000000000001</v>
      </c>
      <c r="AM1440" s="149">
        <f t="shared" si="341"/>
        <v>0.34921533783358666</v>
      </c>
      <c r="AN1440" s="149">
        <f t="shared" si="342"/>
        <v>0.30292720460947509</v>
      </c>
      <c r="AO1440" s="130" t="str">
        <f t="shared" si="347"/>
        <v/>
      </c>
      <c r="AP1440" s="130">
        <f t="shared" si="348"/>
        <v>0.34921533783358666</v>
      </c>
      <c r="AQ1440" s="130" t="str">
        <f t="shared" si="343"/>
        <v/>
      </c>
      <c r="AR1440" s="150">
        <f t="shared" si="344"/>
        <v>0</v>
      </c>
      <c r="AS1440" s="150" t="str">
        <f t="shared" si="345"/>
        <v/>
      </c>
      <c r="AT1440" s="150" t="str">
        <f t="shared" si="346"/>
        <v/>
      </c>
      <c r="AU1440" s="150"/>
      <c r="AV1440" s="150"/>
      <c r="AW1440" s="150"/>
      <c r="AX1440" s="150"/>
      <c r="AY1440" s="150"/>
      <c r="AZ1440" s="150"/>
      <c r="BA1440" s="150"/>
      <c r="BB1440" s="131"/>
      <c r="BC1440" s="132"/>
      <c r="BD1440" s="131"/>
      <c r="BE1440" s="153"/>
      <c r="BF1440" s="154"/>
      <c r="BG1440" s="155"/>
      <c r="BH1440" s="155"/>
      <c r="BI1440" s="156"/>
      <c r="BJ1440" s="156"/>
      <c r="BK1440" s="133"/>
      <c r="BM1440" s="134">
        <v>848</v>
      </c>
      <c r="BN1440" s="157">
        <f t="shared" si="350"/>
        <v>5.4208000000000895</v>
      </c>
      <c r="BO1440" s="158">
        <f t="shared" si="351"/>
        <v>0.60875327760054554</v>
      </c>
      <c r="BP1440" s="159">
        <f t="shared" si="352"/>
        <v>7.7444625881339935E-4</v>
      </c>
      <c r="BQ1440" s="160" t="str">
        <f t="shared" si="353"/>
        <v/>
      </c>
      <c r="BR1440" s="160" t="str">
        <f t="shared" si="349"/>
        <v/>
      </c>
    </row>
    <row r="1441" spans="11:70" ht="20.100000000000001" customHeight="1" x14ac:dyDescent="0.25">
      <c r="K1441" s="134">
        <v>872</v>
      </c>
      <c r="L1441" s="130">
        <f t="shared" si="331"/>
        <v>-48.55953370529113</v>
      </c>
      <c r="M1441" s="149">
        <f t="shared" si="332"/>
        <v>3.6896202798745218E-3</v>
      </c>
      <c r="N1441" s="149">
        <f t="shared" si="333"/>
        <v>0.30432550478330411</v>
      </c>
      <c r="O1441" s="130" t="str">
        <f t="shared" si="334"/>
        <v/>
      </c>
      <c r="P1441" s="130">
        <f t="shared" si="335"/>
        <v>3.6896202798745218E-3</v>
      </c>
      <c r="Q1441" s="130" t="str">
        <f t="shared" si="336"/>
        <v/>
      </c>
      <c r="R1441" s="130">
        <f t="shared" si="337"/>
        <v>2.690463631208085E-8</v>
      </c>
      <c r="S1441" s="130" t="str">
        <f t="shared" si="338"/>
        <v/>
      </c>
      <c r="T1441" s="130" t="str">
        <f t="shared" si="339"/>
        <v/>
      </c>
      <c r="X1441" s="134"/>
      <c r="Z1441" s="149"/>
      <c r="AA1441" s="149"/>
      <c r="AE1441" s="151"/>
      <c r="AF1441" s="150"/>
      <c r="AK1441" s="134">
        <v>872</v>
      </c>
      <c r="AL1441" s="130">
        <f t="shared" si="340"/>
        <v>-0.51200000000000001</v>
      </c>
      <c r="AM1441" s="149">
        <f t="shared" si="341"/>
        <v>0.34993406316463371</v>
      </c>
      <c r="AN1441" s="149">
        <f t="shared" si="342"/>
        <v>0.30432550478330422</v>
      </c>
      <c r="AO1441" s="130" t="str">
        <f t="shared" si="347"/>
        <v/>
      </c>
      <c r="AP1441" s="130">
        <f t="shared" si="348"/>
        <v>0.34993406316463371</v>
      </c>
      <c r="AQ1441" s="130" t="str">
        <f t="shared" si="343"/>
        <v/>
      </c>
      <c r="AR1441" s="150">
        <f t="shared" si="344"/>
        <v>0</v>
      </c>
      <c r="AS1441" s="150" t="str">
        <f t="shared" si="345"/>
        <v/>
      </c>
      <c r="AT1441" s="150" t="str">
        <f t="shared" si="346"/>
        <v/>
      </c>
      <c r="AU1441" s="150"/>
      <c r="AV1441" s="150"/>
      <c r="AW1441" s="150"/>
      <c r="AX1441" s="150"/>
      <c r="AY1441" s="150"/>
      <c r="AZ1441" s="150"/>
      <c r="BA1441" s="150"/>
      <c r="BB1441" s="131"/>
      <c r="BC1441" s="132"/>
      <c r="BD1441" s="131"/>
      <c r="BE1441" s="153"/>
      <c r="BF1441" s="154"/>
      <c r="BG1441" s="155"/>
      <c r="BH1441" s="155"/>
      <c r="BI1441" s="156"/>
      <c r="BJ1441" s="156"/>
      <c r="BK1441" s="133"/>
      <c r="BM1441" s="134">
        <v>849</v>
      </c>
      <c r="BN1441" s="157">
        <f t="shared" si="350"/>
        <v>5.4272000000000897</v>
      </c>
      <c r="BO1441" s="158">
        <f t="shared" si="351"/>
        <v>0.60797883134173214</v>
      </c>
      <c r="BP1441" s="159">
        <f t="shared" si="352"/>
        <v>7.7425121118068763E-4</v>
      </c>
      <c r="BQ1441" s="160" t="str">
        <f t="shared" si="353"/>
        <v/>
      </c>
      <c r="BR1441" s="160" t="str">
        <f t="shared" si="349"/>
        <v/>
      </c>
    </row>
    <row r="1442" spans="11:70" ht="20.100000000000001" customHeight="1" x14ac:dyDescent="0.25">
      <c r="K1442" s="134">
        <v>873</v>
      </c>
      <c r="L1442" s="130">
        <f t="shared" si="331"/>
        <v>-48.180162348218516</v>
      </c>
      <c r="M1442" s="149">
        <f t="shared" si="332"/>
        <v>3.6971547878306148E-3</v>
      </c>
      <c r="N1442" s="149">
        <f t="shared" si="333"/>
        <v>0.30572667160651423</v>
      </c>
      <c r="O1442" s="130" t="str">
        <f t="shared" si="334"/>
        <v/>
      </c>
      <c r="P1442" s="130">
        <f t="shared" si="335"/>
        <v>3.6971547878306148E-3</v>
      </c>
      <c r="Q1442" s="130" t="str">
        <f t="shared" si="336"/>
        <v/>
      </c>
      <c r="R1442" s="130">
        <f t="shared" si="337"/>
        <v>2.7435936323599641E-8</v>
      </c>
      <c r="S1442" s="130" t="str">
        <f t="shared" si="338"/>
        <v/>
      </c>
      <c r="T1442" s="130" t="str">
        <f t="shared" si="339"/>
        <v/>
      </c>
      <c r="X1442" s="134"/>
      <c r="Z1442" s="149"/>
      <c r="AA1442" s="149"/>
      <c r="AE1442" s="151"/>
      <c r="AF1442" s="150"/>
      <c r="AK1442" s="134">
        <v>873</v>
      </c>
      <c r="AL1442" s="130">
        <f t="shared" si="340"/>
        <v>-0.50800000000000001</v>
      </c>
      <c r="AM1442" s="149">
        <f t="shared" si="341"/>
        <v>0.35064865729167793</v>
      </c>
      <c r="AN1442" s="149">
        <f t="shared" si="342"/>
        <v>0.30572667160651423</v>
      </c>
      <c r="AO1442" s="130" t="str">
        <f t="shared" si="347"/>
        <v/>
      </c>
      <c r="AP1442" s="130">
        <f t="shared" si="348"/>
        <v>0.35064865729167793</v>
      </c>
      <c r="AQ1442" s="130" t="str">
        <f t="shared" si="343"/>
        <v/>
      </c>
      <c r="AR1442" s="150">
        <f t="shared" si="344"/>
        <v>0</v>
      </c>
      <c r="AS1442" s="150" t="str">
        <f t="shared" si="345"/>
        <v/>
      </c>
      <c r="AT1442" s="150" t="str">
        <f t="shared" si="346"/>
        <v/>
      </c>
      <c r="AU1442" s="150"/>
      <c r="AV1442" s="150"/>
      <c r="AW1442" s="150"/>
      <c r="AX1442" s="150"/>
      <c r="AY1442" s="150"/>
      <c r="AZ1442" s="150"/>
      <c r="BA1442" s="150"/>
      <c r="BB1442" s="131"/>
      <c r="BC1442" s="132"/>
      <c r="BD1442" s="131"/>
      <c r="BE1442" s="153"/>
      <c r="BF1442" s="154"/>
      <c r="BG1442" s="155"/>
      <c r="BH1442" s="155"/>
      <c r="BI1442" s="156"/>
      <c r="BJ1442" s="156"/>
      <c r="BK1442" s="133"/>
      <c r="BM1442" s="134">
        <v>850</v>
      </c>
      <c r="BN1442" s="157">
        <f t="shared" si="350"/>
        <v>5.4336000000000899</v>
      </c>
      <c r="BO1442" s="158">
        <f t="shared" si="351"/>
        <v>0.60720458013055145</v>
      </c>
      <c r="BP1442" s="159">
        <f t="shared" si="352"/>
        <v>7.7405352480097722E-4</v>
      </c>
      <c r="BQ1442" s="160" t="str">
        <f t="shared" si="353"/>
        <v/>
      </c>
      <c r="BR1442" s="160" t="str">
        <f t="shared" si="349"/>
        <v/>
      </c>
    </row>
    <row r="1443" spans="11:70" ht="20.100000000000001" customHeight="1" x14ac:dyDescent="0.25">
      <c r="K1443" s="134">
        <v>874</v>
      </c>
      <c r="L1443" s="130">
        <f t="shared" si="331"/>
        <v>-47.800790991145959</v>
      </c>
      <c r="M1443" s="149">
        <f t="shared" si="332"/>
        <v>3.7046454070706969E-3</v>
      </c>
      <c r="N1443" s="149">
        <f t="shared" si="333"/>
        <v>0.30713068849159086</v>
      </c>
      <c r="O1443" s="130" t="str">
        <f t="shared" si="334"/>
        <v/>
      </c>
      <c r="P1443" s="130">
        <f t="shared" si="335"/>
        <v>3.7046454070706969E-3</v>
      </c>
      <c r="Q1443" s="130" t="str">
        <f t="shared" si="336"/>
        <v/>
      </c>
      <c r="R1443" s="130">
        <f t="shared" si="337"/>
        <v>2.7977280555966559E-8</v>
      </c>
      <c r="S1443" s="130" t="str">
        <f t="shared" si="338"/>
        <v/>
      </c>
      <c r="T1443" s="130" t="str">
        <f t="shared" si="339"/>
        <v/>
      </c>
      <c r="X1443" s="134"/>
      <c r="Z1443" s="149"/>
      <c r="AA1443" s="149"/>
      <c r="AE1443" s="151"/>
      <c r="AF1443" s="150"/>
      <c r="AK1443" s="134">
        <v>874</v>
      </c>
      <c r="AL1443" s="130">
        <f t="shared" si="340"/>
        <v>-0.504</v>
      </c>
      <c r="AM1443" s="149">
        <f t="shared" si="341"/>
        <v>0.35135908888828399</v>
      </c>
      <c r="AN1443" s="149">
        <f t="shared" si="342"/>
        <v>0.30713068849159109</v>
      </c>
      <c r="AO1443" s="130" t="str">
        <f t="shared" si="347"/>
        <v/>
      </c>
      <c r="AP1443" s="130">
        <f t="shared" si="348"/>
        <v>0.35135908888828399</v>
      </c>
      <c r="AQ1443" s="130" t="str">
        <f t="shared" si="343"/>
        <v/>
      </c>
      <c r="AR1443" s="150">
        <f t="shared" si="344"/>
        <v>0</v>
      </c>
      <c r="AS1443" s="150" t="str">
        <f t="shared" si="345"/>
        <v/>
      </c>
      <c r="AT1443" s="150" t="str">
        <f t="shared" si="346"/>
        <v/>
      </c>
      <c r="AU1443" s="150"/>
      <c r="AV1443" s="150"/>
      <c r="AW1443" s="150"/>
      <c r="AX1443" s="150"/>
      <c r="AY1443" s="150"/>
      <c r="AZ1443" s="150"/>
      <c r="BA1443" s="150"/>
      <c r="BB1443" s="131"/>
      <c r="BC1443" s="132"/>
      <c r="BD1443" s="131"/>
      <c r="BE1443" s="153"/>
      <c r="BF1443" s="154"/>
      <c r="BG1443" s="155"/>
      <c r="BH1443" s="155"/>
      <c r="BI1443" s="156"/>
      <c r="BJ1443" s="156"/>
      <c r="BK1443" s="133"/>
      <c r="BM1443" s="134">
        <v>851</v>
      </c>
      <c r="BN1443" s="157">
        <f t="shared" si="350"/>
        <v>5.4400000000000901</v>
      </c>
      <c r="BO1443" s="158">
        <f t="shared" si="351"/>
        <v>0.60643052660575048</v>
      </c>
      <c r="BP1443" s="159">
        <f t="shared" si="352"/>
        <v>7.7385320804335134E-4</v>
      </c>
      <c r="BQ1443" s="160" t="str">
        <f t="shared" si="353"/>
        <v/>
      </c>
      <c r="BR1443" s="160" t="str">
        <f t="shared" si="349"/>
        <v/>
      </c>
    </row>
    <row r="1444" spans="11:70" ht="20.100000000000001" customHeight="1" x14ac:dyDescent="0.25">
      <c r="K1444" s="134">
        <v>875</v>
      </c>
      <c r="L1444" s="130">
        <f t="shared" si="331"/>
        <v>-47.421419634073345</v>
      </c>
      <c r="M1444" s="149">
        <f t="shared" si="332"/>
        <v>3.712091808733334E-3</v>
      </c>
      <c r="N1444" s="149">
        <f t="shared" si="333"/>
        <v>0.30853753872598688</v>
      </c>
      <c r="O1444" s="130" t="str">
        <f t="shared" si="334"/>
        <v/>
      </c>
      <c r="P1444" s="130">
        <f t="shared" si="335"/>
        <v>3.712091808733334E-3</v>
      </c>
      <c r="Q1444" s="130" t="str">
        <f t="shared" si="336"/>
        <v/>
      </c>
      <c r="R1444" s="130">
        <f t="shared" si="337"/>
        <v>2.8528849700039199E-8</v>
      </c>
      <c r="S1444" s="130" t="str">
        <f t="shared" si="338"/>
        <v/>
      </c>
      <c r="T1444" s="130" t="str">
        <f t="shared" si="339"/>
        <v/>
      </c>
      <c r="X1444" s="134"/>
      <c r="Z1444" s="149"/>
      <c r="AA1444" s="149"/>
      <c r="AE1444" s="151"/>
      <c r="AF1444" s="150"/>
      <c r="AK1444" s="134">
        <v>875</v>
      </c>
      <c r="AL1444" s="130">
        <f t="shared" si="340"/>
        <v>-0.5</v>
      </c>
      <c r="AM1444" s="149">
        <f t="shared" si="341"/>
        <v>0.35206532676429952</v>
      </c>
      <c r="AN1444" s="149">
        <f t="shared" si="342"/>
        <v>0.30853753872598688</v>
      </c>
      <c r="AO1444" s="130" t="str">
        <f t="shared" si="347"/>
        <v/>
      </c>
      <c r="AP1444" s="130">
        <f t="shared" si="348"/>
        <v>0.35206532676429952</v>
      </c>
      <c r="AQ1444" s="130" t="str">
        <f t="shared" si="343"/>
        <v/>
      </c>
      <c r="AR1444" s="150">
        <f t="shared" si="344"/>
        <v>0</v>
      </c>
      <c r="AS1444" s="150" t="str">
        <f t="shared" si="345"/>
        <v/>
      </c>
      <c r="AT1444" s="150" t="str">
        <f t="shared" si="346"/>
        <v/>
      </c>
      <c r="AU1444" s="150"/>
      <c r="AV1444" s="150"/>
      <c r="AW1444" s="150"/>
      <c r="AX1444" s="150"/>
      <c r="AY1444" s="150"/>
      <c r="AZ1444" s="150"/>
      <c r="BA1444" s="150"/>
      <c r="BB1444" s="131"/>
      <c r="BC1444" s="132"/>
      <c r="BD1444" s="131"/>
      <c r="BE1444" s="153"/>
      <c r="BF1444" s="154"/>
      <c r="BG1444" s="155"/>
      <c r="BH1444" s="155"/>
      <c r="BI1444" s="156"/>
      <c r="BJ1444" s="156"/>
      <c r="BK1444" s="133"/>
      <c r="BM1444" s="134">
        <v>852</v>
      </c>
      <c r="BN1444" s="157">
        <f t="shared" si="350"/>
        <v>5.4464000000000903</v>
      </c>
      <c r="BO1444" s="158">
        <f t="shared" si="351"/>
        <v>0.60565667339770712</v>
      </c>
      <c r="BP1444" s="159">
        <f t="shared" si="352"/>
        <v>7.7365026927456171E-4</v>
      </c>
      <c r="BQ1444" s="160" t="str">
        <f t="shared" si="353"/>
        <v/>
      </c>
      <c r="BR1444" s="160" t="str">
        <f t="shared" si="349"/>
        <v/>
      </c>
    </row>
    <row r="1445" spans="11:70" ht="20.100000000000001" customHeight="1" x14ac:dyDescent="0.25">
      <c r="K1445" s="134">
        <v>876</v>
      </c>
      <c r="L1445" s="130">
        <f t="shared" si="331"/>
        <v>-47.042048277000788</v>
      </c>
      <c r="M1445" s="149">
        <f t="shared" si="332"/>
        <v>3.7194936654180014E-3</v>
      </c>
      <c r="N1445" s="149">
        <f t="shared" si="333"/>
        <v>0.30994720547266946</v>
      </c>
      <c r="O1445" s="130" t="str">
        <f t="shared" si="334"/>
        <v/>
      </c>
      <c r="P1445" s="130">
        <f t="shared" si="335"/>
        <v>3.7194936654180014E-3</v>
      </c>
      <c r="Q1445" s="130" t="str">
        <f t="shared" si="336"/>
        <v/>
      </c>
      <c r="R1445" s="130">
        <f t="shared" si="337"/>
        <v>2.9090827514820263E-8</v>
      </c>
      <c r="S1445" s="130" t="str">
        <f t="shared" si="338"/>
        <v/>
      </c>
      <c r="T1445" s="130" t="str">
        <f t="shared" si="339"/>
        <v/>
      </c>
      <c r="X1445" s="134"/>
      <c r="Z1445" s="149"/>
      <c r="AA1445" s="149"/>
      <c r="AE1445" s="151"/>
      <c r="AF1445" s="150"/>
      <c r="AK1445" s="134">
        <v>876</v>
      </c>
      <c r="AL1445" s="130">
        <f t="shared" si="340"/>
        <v>-0.496</v>
      </c>
      <c r="AM1445" s="149">
        <f t="shared" si="341"/>
        <v>0.3527673398681293</v>
      </c>
      <c r="AN1445" s="149">
        <f t="shared" si="342"/>
        <v>0.30994720547266957</v>
      </c>
      <c r="AO1445" s="130" t="str">
        <f t="shared" si="347"/>
        <v/>
      </c>
      <c r="AP1445" s="130">
        <f t="shared" si="348"/>
        <v>0.3527673398681293</v>
      </c>
      <c r="AQ1445" s="130" t="str">
        <f t="shared" si="343"/>
        <v/>
      </c>
      <c r="AR1445" s="150">
        <f t="shared" si="344"/>
        <v>0</v>
      </c>
      <c r="AS1445" s="150" t="str">
        <f t="shared" si="345"/>
        <v/>
      </c>
      <c r="AT1445" s="150" t="str">
        <f t="shared" si="346"/>
        <v/>
      </c>
      <c r="AU1445" s="150"/>
      <c r="AV1445" s="150"/>
      <c r="AW1445" s="150"/>
      <c r="AX1445" s="150"/>
      <c r="AY1445" s="150"/>
      <c r="AZ1445" s="150"/>
      <c r="BA1445" s="150"/>
      <c r="BB1445" s="131"/>
      <c r="BC1445" s="132"/>
      <c r="BD1445" s="131"/>
      <c r="BE1445" s="153"/>
      <c r="BF1445" s="154"/>
      <c r="BG1445" s="155"/>
      <c r="BH1445" s="155"/>
      <c r="BI1445" s="156"/>
      <c r="BJ1445" s="156"/>
      <c r="BK1445" s="133"/>
      <c r="BM1445" s="134">
        <v>853</v>
      </c>
      <c r="BN1445" s="157">
        <f t="shared" si="350"/>
        <v>5.4528000000000905</v>
      </c>
      <c r="BO1445" s="158">
        <f t="shared" si="351"/>
        <v>0.60488302312843256</v>
      </c>
      <c r="BP1445" s="159">
        <f t="shared" si="352"/>
        <v>7.7344471685980576E-4</v>
      </c>
      <c r="BQ1445" s="160" t="str">
        <f t="shared" si="353"/>
        <v/>
      </c>
      <c r="BR1445" s="160" t="str">
        <f t="shared" si="349"/>
        <v/>
      </c>
    </row>
    <row r="1446" spans="11:70" ht="20.100000000000001" customHeight="1" x14ac:dyDescent="0.25">
      <c r="K1446" s="134">
        <v>877</v>
      </c>
      <c r="L1446" s="130">
        <f t="shared" si="331"/>
        <v>-46.662676919928174</v>
      </c>
      <c r="M1446" s="149">
        <f t="shared" si="332"/>
        <v>3.7268506512090041E-3</v>
      </c>
      <c r="N1446" s="149">
        <f t="shared" si="333"/>
        <v>0.31135967177068158</v>
      </c>
      <c r="O1446" s="130" t="str">
        <f t="shared" si="334"/>
        <v/>
      </c>
      <c r="P1446" s="130">
        <f t="shared" si="335"/>
        <v>3.7268506512090041E-3</v>
      </c>
      <c r="Q1446" s="130" t="str">
        <f t="shared" si="336"/>
        <v/>
      </c>
      <c r="R1446" s="130">
        <f t="shared" si="337"/>
        <v>2.9663400876070326E-8</v>
      </c>
      <c r="S1446" s="130" t="str">
        <f t="shared" si="338"/>
        <v/>
      </c>
      <c r="T1446" s="130" t="str">
        <f t="shared" si="339"/>
        <v/>
      </c>
      <c r="X1446" s="134"/>
      <c r="Z1446" s="149"/>
      <c r="AA1446" s="149"/>
      <c r="AE1446" s="151"/>
      <c r="AF1446" s="150"/>
      <c r="AK1446" s="134">
        <v>877</v>
      </c>
      <c r="AL1446" s="130">
        <f t="shared" si="340"/>
        <v>-0.49199999999999999</v>
      </c>
      <c r="AM1446" s="149">
        <f t="shared" si="341"/>
        <v>0.35346509728900333</v>
      </c>
      <c r="AN1446" s="149">
        <f t="shared" si="342"/>
        <v>0.31135967177068158</v>
      </c>
      <c r="AO1446" s="130" t="str">
        <f t="shared" si="347"/>
        <v/>
      </c>
      <c r="AP1446" s="130">
        <f t="shared" si="348"/>
        <v>0.35346509728900333</v>
      </c>
      <c r="AQ1446" s="130" t="str">
        <f t="shared" si="343"/>
        <v/>
      </c>
      <c r="AR1446" s="150">
        <f t="shared" si="344"/>
        <v>0</v>
      </c>
      <c r="AS1446" s="150" t="str">
        <f t="shared" si="345"/>
        <v/>
      </c>
      <c r="AT1446" s="150" t="str">
        <f t="shared" si="346"/>
        <v/>
      </c>
      <c r="AU1446" s="150"/>
      <c r="AV1446" s="150"/>
      <c r="AW1446" s="150"/>
      <c r="AX1446" s="150"/>
      <c r="AY1446" s="150"/>
      <c r="AZ1446" s="150"/>
      <c r="BA1446" s="150"/>
      <c r="BB1446" s="131"/>
      <c r="BC1446" s="132"/>
      <c r="BD1446" s="131"/>
      <c r="BE1446" s="153"/>
      <c r="BF1446" s="154"/>
      <c r="BG1446" s="155"/>
      <c r="BH1446" s="155"/>
      <c r="BI1446" s="156"/>
      <c r="BJ1446" s="156"/>
      <c r="BK1446" s="133"/>
      <c r="BM1446" s="134">
        <v>854</v>
      </c>
      <c r="BN1446" s="157">
        <f t="shared" si="350"/>
        <v>5.4592000000000906</v>
      </c>
      <c r="BO1446" s="158">
        <f t="shared" si="351"/>
        <v>0.60410957841157276</v>
      </c>
      <c r="BP1446" s="159">
        <f t="shared" si="352"/>
        <v>7.732365591627266E-4</v>
      </c>
      <c r="BQ1446" s="160" t="str">
        <f t="shared" si="353"/>
        <v/>
      </c>
      <c r="BR1446" s="160" t="str">
        <f t="shared" si="349"/>
        <v/>
      </c>
    </row>
    <row r="1447" spans="11:70" ht="20.100000000000001" customHeight="1" x14ac:dyDescent="0.25">
      <c r="K1447" s="134">
        <v>878</v>
      </c>
      <c r="L1447" s="130">
        <f t="shared" si="331"/>
        <v>-46.283305562855617</v>
      </c>
      <c r="M1447" s="149">
        <f t="shared" si="332"/>
        <v>3.7341624416993061E-3</v>
      </c>
      <c r="N1447" s="149">
        <f t="shared" si="333"/>
        <v>0.31277492053570749</v>
      </c>
      <c r="O1447" s="130" t="str">
        <f t="shared" si="334"/>
        <v/>
      </c>
      <c r="P1447" s="130">
        <f t="shared" si="335"/>
        <v>3.7341624416993061E-3</v>
      </c>
      <c r="Q1447" s="130" t="str">
        <f t="shared" si="336"/>
        <v/>
      </c>
      <c r="R1447" s="130">
        <f t="shared" si="337"/>
        <v>3.0246759825624996E-8</v>
      </c>
      <c r="S1447" s="130" t="str">
        <f t="shared" si="338"/>
        <v/>
      </c>
      <c r="T1447" s="130" t="str">
        <f t="shared" si="339"/>
        <v/>
      </c>
      <c r="X1447" s="134"/>
      <c r="Z1447" s="149"/>
      <c r="AA1447" s="149"/>
      <c r="AE1447" s="151"/>
      <c r="AF1447" s="150"/>
      <c r="AK1447" s="134">
        <v>878</v>
      </c>
      <c r="AL1447" s="130">
        <f t="shared" si="340"/>
        <v>-0.48799999999999999</v>
      </c>
      <c r="AM1447" s="149">
        <f t="shared" si="341"/>
        <v>0.35415856825923747</v>
      </c>
      <c r="AN1447" s="149">
        <f t="shared" si="342"/>
        <v>0.31277492053570766</v>
      </c>
      <c r="AO1447" s="130" t="str">
        <f t="shared" si="347"/>
        <v/>
      </c>
      <c r="AP1447" s="130">
        <f t="shared" si="348"/>
        <v>0.35415856825923747</v>
      </c>
      <c r="AQ1447" s="130" t="str">
        <f t="shared" si="343"/>
        <v/>
      </c>
      <c r="AR1447" s="150">
        <f t="shared" si="344"/>
        <v>0</v>
      </c>
      <c r="AS1447" s="150" t="str">
        <f t="shared" si="345"/>
        <v/>
      </c>
      <c r="AT1447" s="150" t="str">
        <f t="shared" si="346"/>
        <v/>
      </c>
      <c r="AU1447" s="150"/>
      <c r="AV1447" s="150"/>
      <c r="AW1447" s="150"/>
      <c r="AX1447" s="150"/>
      <c r="AY1447" s="150"/>
      <c r="AZ1447" s="150"/>
      <c r="BA1447" s="150"/>
      <c r="BB1447" s="131"/>
      <c r="BC1447" s="132"/>
      <c r="BD1447" s="131"/>
      <c r="BE1447" s="153"/>
      <c r="BF1447" s="154"/>
      <c r="BG1447" s="155"/>
      <c r="BH1447" s="155"/>
      <c r="BI1447" s="156"/>
      <c r="BJ1447" s="156"/>
      <c r="BK1447" s="133"/>
      <c r="BM1447" s="134">
        <v>855</v>
      </c>
      <c r="BN1447" s="157">
        <f t="shared" si="350"/>
        <v>5.4656000000000908</v>
      </c>
      <c r="BO1447" s="158">
        <f t="shared" si="351"/>
        <v>0.60333634185241003</v>
      </c>
      <c r="BP1447" s="159">
        <f t="shared" si="352"/>
        <v>7.7302580454352565E-4</v>
      </c>
      <c r="BQ1447" s="160" t="str">
        <f t="shared" si="353"/>
        <v/>
      </c>
      <c r="BR1447" s="160" t="str">
        <f t="shared" si="349"/>
        <v/>
      </c>
    </row>
    <row r="1448" spans="11:70" ht="20.100000000000001" customHeight="1" x14ac:dyDescent="0.25">
      <c r="K1448" s="134">
        <v>879</v>
      </c>
      <c r="L1448" s="130">
        <f t="shared" si="331"/>
        <v>-45.903934205783003</v>
      </c>
      <c r="M1448" s="149">
        <f t="shared" si="332"/>
        <v>3.7414287140143079E-3</v>
      </c>
      <c r="N1448" s="149">
        <f t="shared" si="333"/>
        <v>0.31419293456065167</v>
      </c>
      <c r="O1448" s="130" t="str">
        <f t="shared" si="334"/>
        <v/>
      </c>
      <c r="P1448" s="130">
        <f t="shared" si="335"/>
        <v>3.7414287140143079E-3</v>
      </c>
      <c r="Q1448" s="130" t="str">
        <f t="shared" si="336"/>
        <v/>
      </c>
      <c r="R1448" s="130">
        <f t="shared" si="337"/>
        <v>3.084109762142903E-8</v>
      </c>
      <c r="S1448" s="130" t="str">
        <f t="shared" si="338"/>
        <v/>
      </c>
      <c r="T1448" s="130" t="str">
        <f t="shared" si="339"/>
        <v/>
      </c>
      <c r="X1448" s="134"/>
      <c r="Z1448" s="149"/>
      <c r="AA1448" s="149"/>
      <c r="AE1448" s="151"/>
      <c r="AF1448" s="150"/>
      <c r="AK1448" s="134">
        <v>879</v>
      </c>
      <c r="AL1448" s="130">
        <f t="shared" si="340"/>
        <v>-0.48399999999999999</v>
      </c>
      <c r="AM1448" s="149">
        <f t="shared" si="341"/>
        <v>0.35484772215648769</v>
      </c>
      <c r="AN1448" s="149">
        <f t="shared" si="342"/>
        <v>0.31419293456065167</v>
      </c>
      <c r="AO1448" s="130" t="str">
        <f t="shared" si="347"/>
        <v/>
      </c>
      <c r="AP1448" s="130">
        <f t="shared" si="348"/>
        <v>0.35484772215648769</v>
      </c>
      <c r="AQ1448" s="130" t="str">
        <f t="shared" si="343"/>
        <v/>
      </c>
      <c r="AR1448" s="150">
        <f t="shared" si="344"/>
        <v>0</v>
      </c>
      <c r="AS1448" s="150" t="str">
        <f t="shared" si="345"/>
        <v/>
      </c>
      <c r="AT1448" s="150" t="str">
        <f t="shared" si="346"/>
        <v/>
      </c>
      <c r="AU1448" s="150"/>
      <c r="AV1448" s="150"/>
      <c r="AW1448" s="150"/>
      <c r="AX1448" s="150"/>
      <c r="AY1448" s="150"/>
      <c r="AZ1448" s="150"/>
      <c r="BA1448" s="150"/>
      <c r="BB1448" s="131"/>
      <c r="BC1448" s="132"/>
      <c r="BD1448" s="131"/>
      <c r="BE1448" s="153"/>
      <c r="BF1448" s="154"/>
      <c r="BG1448" s="155"/>
      <c r="BH1448" s="155"/>
      <c r="BI1448" s="156"/>
      <c r="BJ1448" s="156"/>
      <c r="BK1448" s="133"/>
      <c r="BM1448" s="134">
        <v>856</v>
      </c>
      <c r="BN1448" s="157">
        <f t="shared" si="350"/>
        <v>5.472000000000091</v>
      </c>
      <c r="BO1448" s="158">
        <f t="shared" si="351"/>
        <v>0.6025633160478665</v>
      </c>
      <c r="BP1448" s="159">
        <f t="shared" si="352"/>
        <v>7.7281246136018389E-4</v>
      </c>
      <c r="BQ1448" s="160" t="str">
        <f t="shared" si="353"/>
        <v/>
      </c>
      <c r="BR1448" s="160" t="str">
        <f t="shared" si="349"/>
        <v/>
      </c>
    </row>
    <row r="1449" spans="11:70" ht="20.100000000000001" customHeight="1" x14ac:dyDescent="0.25">
      <c r="K1449" s="134">
        <v>880</v>
      </c>
      <c r="L1449" s="130">
        <f t="shared" si="331"/>
        <v>-45.524562848710445</v>
      </c>
      <c r="M1449" s="149">
        <f t="shared" si="332"/>
        <v>3.748649146835527E-3</v>
      </c>
      <c r="N1449" s="149">
        <f t="shared" si="333"/>
        <v>0.3156136965162224</v>
      </c>
      <c r="O1449" s="130" t="str">
        <f t="shared" si="334"/>
        <v/>
      </c>
      <c r="P1449" s="130">
        <f t="shared" si="335"/>
        <v>3.748649146835527E-3</v>
      </c>
      <c r="Q1449" s="130" t="str">
        <f t="shared" si="336"/>
        <v/>
      </c>
      <c r="R1449" s="130">
        <f t="shared" si="337"/>
        <v>3.1446610788293441E-8</v>
      </c>
      <c r="S1449" s="130" t="str">
        <f t="shared" si="338"/>
        <v/>
      </c>
      <c r="T1449" s="130" t="str">
        <f t="shared" si="339"/>
        <v/>
      </c>
      <c r="X1449" s="134"/>
      <c r="Z1449" s="149"/>
      <c r="AA1449" s="149"/>
      <c r="AE1449" s="151"/>
      <c r="AF1449" s="150"/>
      <c r="AK1449" s="134">
        <v>880</v>
      </c>
      <c r="AL1449" s="130">
        <f t="shared" si="340"/>
        <v>-0.48</v>
      </c>
      <c r="AM1449" s="149">
        <f t="shared" si="341"/>
        <v>0.35553252850599709</v>
      </c>
      <c r="AN1449" s="149">
        <f t="shared" si="342"/>
        <v>0.31561369651622256</v>
      </c>
      <c r="AO1449" s="130" t="str">
        <f t="shared" si="347"/>
        <v/>
      </c>
      <c r="AP1449" s="130">
        <f t="shared" si="348"/>
        <v>0.35553252850599709</v>
      </c>
      <c r="AQ1449" s="130" t="str">
        <f t="shared" si="343"/>
        <v/>
      </c>
      <c r="AR1449" s="150">
        <f t="shared" si="344"/>
        <v>0</v>
      </c>
      <c r="AS1449" s="150" t="str">
        <f t="shared" si="345"/>
        <v/>
      </c>
      <c r="AT1449" s="150" t="str">
        <f t="shared" si="346"/>
        <v/>
      </c>
      <c r="AU1449" s="150"/>
      <c r="AV1449" s="150"/>
      <c r="AW1449" s="150"/>
      <c r="AX1449" s="150"/>
      <c r="AY1449" s="150"/>
      <c r="AZ1449" s="150"/>
      <c r="BA1449" s="150"/>
      <c r="BB1449" s="131"/>
      <c r="BC1449" s="132"/>
      <c r="BD1449" s="131"/>
      <c r="BE1449" s="153"/>
      <c r="BF1449" s="154"/>
      <c r="BG1449" s="155"/>
      <c r="BH1449" s="155"/>
      <c r="BI1449" s="156"/>
      <c r="BJ1449" s="156"/>
      <c r="BK1449" s="133"/>
      <c r="BM1449" s="134">
        <v>857</v>
      </c>
      <c r="BN1449" s="157">
        <f t="shared" si="350"/>
        <v>5.4784000000000912</v>
      </c>
      <c r="BO1449" s="158">
        <f t="shared" si="351"/>
        <v>0.60179050358650632</v>
      </c>
      <c r="BP1449" s="159">
        <f t="shared" si="352"/>
        <v>7.7259653796835082E-4</v>
      </c>
      <c r="BQ1449" s="160" t="str">
        <f t="shared" si="353"/>
        <v/>
      </c>
      <c r="BR1449" s="160" t="str">
        <f t="shared" si="349"/>
        <v/>
      </c>
    </row>
    <row r="1450" spans="11:70" ht="20.100000000000001" customHeight="1" x14ac:dyDescent="0.25">
      <c r="K1450" s="134">
        <v>881</v>
      </c>
      <c r="L1450" s="130">
        <f t="shared" si="331"/>
        <v>-45.145191491637831</v>
      </c>
      <c r="M1450" s="149">
        <f t="shared" si="332"/>
        <v>3.755823420424219E-3</v>
      </c>
      <c r="N1450" s="149">
        <f t="shared" si="333"/>
        <v>0.31703718895152921</v>
      </c>
      <c r="O1450" s="130" t="str">
        <f t="shared" si="334"/>
        <v/>
      </c>
      <c r="P1450" s="130">
        <f t="shared" si="335"/>
        <v>3.755823420424219E-3</v>
      </c>
      <c r="Q1450" s="130" t="str">
        <f t="shared" si="336"/>
        <v/>
      </c>
      <c r="R1450" s="130">
        <f t="shared" si="337"/>
        <v>3.2063499169388382E-8</v>
      </c>
      <c r="S1450" s="130" t="str">
        <f t="shared" si="338"/>
        <v/>
      </c>
      <c r="T1450" s="130" t="str">
        <f t="shared" si="339"/>
        <v/>
      </c>
      <c r="X1450" s="134"/>
      <c r="Z1450" s="149"/>
      <c r="AA1450" s="149"/>
      <c r="AE1450" s="151"/>
      <c r="AF1450" s="150"/>
      <c r="AK1450" s="134">
        <v>881</v>
      </c>
      <c r="AL1450" s="130">
        <f t="shared" si="340"/>
        <v>-0.47599999999999998</v>
      </c>
      <c r="AM1450" s="149">
        <f t="shared" si="341"/>
        <v>0.35621295698283506</v>
      </c>
      <c r="AN1450" s="149">
        <f t="shared" si="342"/>
        <v>0.31703718895152933</v>
      </c>
      <c r="AO1450" s="130" t="str">
        <f t="shared" si="347"/>
        <v/>
      </c>
      <c r="AP1450" s="130">
        <f t="shared" si="348"/>
        <v>0.35621295698283506</v>
      </c>
      <c r="AQ1450" s="130" t="str">
        <f t="shared" si="343"/>
        <v/>
      </c>
      <c r="AR1450" s="150">
        <f t="shared" si="344"/>
        <v>0</v>
      </c>
      <c r="AS1450" s="150" t="str">
        <f t="shared" si="345"/>
        <v/>
      </c>
      <c r="AT1450" s="150" t="str">
        <f t="shared" si="346"/>
        <v/>
      </c>
      <c r="AU1450" s="150"/>
      <c r="AV1450" s="150"/>
      <c r="AW1450" s="150"/>
      <c r="AX1450" s="150"/>
      <c r="AY1450" s="150"/>
      <c r="AZ1450" s="150"/>
      <c r="BA1450" s="150"/>
      <c r="BB1450" s="131"/>
      <c r="BC1450" s="132"/>
      <c r="BD1450" s="131"/>
      <c r="BE1450" s="153"/>
      <c r="BF1450" s="154"/>
      <c r="BG1450" s="155"/>
      <c r="BH1450" s="155"/>
      <c r="BI1450" s="156"/>
      <c r="BJ1450" s="156"/>
      <c r="BK1450" s="133"/>
      <c r="BM1450" s="134">
        <v>858</v>
      </c>
      <c r="BN1450" s="157">
        <f t="shared" si="350"/>
        <v>5.4848000000000914</v>
      </c>
      <c r="BO1450" s="158">
        <f t="shared" si="351"/>
        <v>0.60101790704853797</v>
      </c>
      <c r="BP1450" s="159">
        <f t="shared" si="352"/>
        <v>7.7237804272178856E-4</v>
      </c>
      <c r="BQ1450" s="160" t="str">
        <f t="shared" si="353"/>
        <v/>
      </c>
      <c r="BR1450" s="160" t="str">
        <f t="shared" si="349"/>
        <v/>
      </c>
    </row>
    <row r="1451" spans="11:70" ht="20.100000000000001" customHeight="1" x14ac:dyDescent="0.25">
      <c r="K1451" s="134">
        <v>882</v>
      </c>
      <c r="L1451" s="130">
        <f t="shared" si="331"/>
        <v>-44.765820134565274</v>
      </c>
      <c r="M1451" s="149">
        <f t="shared" si="332"/>
        <v>3.7629512166449E-3</v>
      </c>
      <c r="N1451" s="149">
        <f t="shared" si="333"/>
        <v>0.31846339429468418</v>
      </c>
      <c r="O1451" s="130" t="str">
        <f t="shared" si="334"/>
        <v/>
      </c>
      <c r="P1451" s="130">
        <f t="shared" si="335"/>
        <v>3.7629512166449E-3</v>
      </c>
      <c r="Q1451" s="130" t="str">
        <f t="shared" si="336"/>
        <v/>
      </c>
      <c r="R1451" s="130">
        <f t="shared" si="337"/>
        <v>3.2691965978476841E-8</v>
      </c>
      <c r="S1451" s="130" t="str">
        <f t="shared" si="338"/>
        <v/>
      </c>
      <c r="T1451" s="130" t="str">
        <f t="shared" si="339"/>
        <v/>
      </c>
      <c r="X1451" s="134"/>
      <c r="Z1451" s="149"/>
      <c r="AA1451" s="149"/>
      <c r="AE1451" s="151"/>
      <c r="AF1451" s="150"/>
      <c r="AK1451" s="134">
        <v>882</v>
      </c>
      <c r="AL1451" s="130">
        <f t="shared" si="340"/>
        <v>-0.47199999999999998</v>
      </c>
      <c r="AM1451" s="149">
        <f t="shared" si="341"/>
        <v>0.35688897741412928</v>
      </c>
      <c r="AN1451" s="149">
        <f t="shared" si="342"/>
        <v>0.31846339429468434</v>
      </c>
      <c r="AO1451" s="130" t="str">
        <f t="shared" si="347"/>
        <v/>
      </c>
      <c r="AP1451" s="130">
        <f t="shared" si="348"/>
        <v>0.35688897741412928</v>
      </c>
      <c r="AQ1451" s="130" t="str">
        <f t="shared" si="343"/>
        <v/>
      </c>
      <c r="AR1451" s="150">
        <f t="shared" si="344"/>
        <v>0</v>
      </c>
      <c r="AS1451" s="150" t="str">
        <f t="shared" si="345"/>
        <v/>
      </c>
      <c r="AT1451" s="150" t="str">
        <f t="shared" si="346"/>
        <v/>
      </c>
      <c r="AU1451" s="150"/>
      <c r="AV1451" s="150"/>
      <c r="AW1451" s="150"/>
      <c r="AX1451" s="150"/>
      <c r="AY1451" s="150"/>
      <c r="AZ1451" s="150"/>
      <c r="BA1451" s="150"/>
      <c r="BB1451" s="131"/>
      <c r="BC1451" s="132"/>
      <c r="BD1451" s="131"/>
      <c r="BE1451" s="153"/>
      <c r="BF1451" s="154"/>
      <c r="BG1451" s="155"/>
      <c r="BH1451" s="155"/>
      <c r="BI1451" s="156"/>
      <c r="BJ1451" s="156"/>
      <c r="BK1451" s="133"/>
      <c r="BM1451" s="134">
        <v>859</v>
      </c>
      <c r="BN1451" s="157">
        <f t="shared" si="350"/>
        <v>5.4912000000000916</v>
      </c>
      <c r="BO1451" s="158">
        <f t="shared" si="351"/>
        <v>0.60024552900581618</v>
      </c>
      <c r="BP1451" s="159">
        <f t="shared" si="352"/>
        <v>7.7215698396981836E-4</v>
      </c>
      <c r="BQ1451" s="160" t="str">
        <f t="shared" si="353"/>
        <v/>
      </c>
      <c r="BR1451" s="160" t="str">
        <f t="shared" si="349"/>
        <v/>
      </c>
    </row>
    <row r="1452" spans="11:70" ht="20.100000000000001" customHeight="1" x14ac:dyDescent="0.25">
      <c r="K1452" s="134">
        <v>883</v>
      </c>
      <c r="L1452" s="130">
        <f t="shared" si="331"/>
        <v>-44.38644877749266</v>
      </c>
      <c r="M1452" s="149">
        <f t="shared" si="332"/>
        <v>3.7700322189888054E-3</v>
      </c>
      <c r="N1452" s="149">
        <f t="shared" si="333"/>
        <v>0.31989229485341647</v>
      </c>
      <c r="O1452" s="130" t="str">
        <f t="shared" si="334"/>
        <v/>
      </c>
      <c r="P1452" s="130">
        <f t="shared" si="335"/>
        <v>3.7700322189888054E-3</v>
      </c>
      <c r="Q1452" s="130" t="str">
        <f t="shared" si="336"/>
        <v/>
      </c>
      <c r="R1452" s="130">
        <f t="shared" si="337"/>
        <v>3.3332217852904034E-8</v>
      </c>
      <c r="S1452" s="130" t="str">
        <f t="shared" si="338"/>
        <v/>
      </c>
      <c r="T1452" s="130" t="str">
        <f t="shared" si="339"/>
        <v/>
      </c>
      <c r="X1452" s="134"/>
      <c r="Z1452" s="149"/>
      <c r="AA1452" s="149"/>
      <c r="AE1452" s="151"/>
      <c r="AF1452" s="150"/>
      <c r="AK1452" s="134">
        <v>883</v>
      </c>
      <c r="AL1452" s="130">
        <f t="shared" si="340"/>
        <v>-0.46799999999999997</v>
      </c>
      <c r="AM1452" s="149">
        <f t="shared" si="341"/>
        <v>0.35756055978128964</v>
      </c>
      <c r="AN1452" s="149">
        <f t="shared" si="342"/>
        <v>0.31989229485341653</v>
      </c>
      <c r="AO1452" s="130" t="str">
        <f t="shared" si="347"/>
        <v/>
      </c>
      <c r="AP1452" s="130">
        <f t="shared" si="348"/>
        <v>0.35756055978128964</v>
      </c>
      <c r="AQ1452" s="130" t="str">
        <f t="shared" si="343"/>
        <v/>
      </c>
      <c r="AR1452" s="150">
        <f t="shared" si="344"/>
        <v>0</v>
      </c>
      <c r="AS1452" s="150" t="str">
        <f t="shared" si="345"/>
        <v/>
      </c>
      <c r="AT1452" s="150" t="str">
        <f t="shared" si="346"/>
        <v/>
      </c>
      <c r="AU1452" s="150"/>
      <c r="AV1452" s="150"/>
      <c r="AW1452" s="150"/>
      <c r="AX1452" s="150"/>
      <c r="AY1452" s="150"/>
      <c r="AZ1452" s="150"/>
      <c r="BA1452" s="150"/>
      <c r="BB1452" s="131"/>
      <c r="BC1452" s="132"/>
      <c r="BD1452" s="131"/>
      <c r="BE1452" s="153"/>
      <c r="BF1452" s="154"/>
      <c r="BG1452" s="155"/>
      <c r="BH1452" s="155"/>
      <c r="BI1452" s="156"/>
      <c r="BJ1452" s="156"/>
      <c r="BK1452" s="133"/>
      <c r="BM1452" s="134">
        <v>860</v>
      </c>
      <c r="BN1452" s="157">
        <f t="shared" si="350"/>
        <v>5.4976000000000917</v>
      </c>
      <c r="BO1452" s="158">
        <f t="shared" si="351"/>
        <v>0.59947337202184636</v>
      </c>
      <c r="BP1452" s="159">
        <f t="shared" si="352"/>
        <v>7.7193337005987406E-4</v>
      </c>
      <c r="BQ1452" s="160" t="str">
        <f t="shared" si="353"/>
        <v/>
      </c>
      <c r="BR1452" s="160" t="str">
        <f t="shared" si="349"/>
        <v/>
      </c>
    </row>
    <row r="1453" spans="11:70" ht="20.100000000000001" customHeight="1" x14ac:dyDescent="0.25">
      <c r="K1453" s="134">
        <v>884</v>
      </c>
      <c r="L1453" s="130">
        <f t="shared" si="331"/>
        <v>-44.007077420420103</v>
      </c>
      <c r="M1453" s="149">
        <f t="shared" si="332"/>
        <v>3.7770661125972405E-3</v>
      </c>
      <c r="N1453" s="149">
        <f t="shared" si="333"/>
        <v>0.32132387281569247</v>
      </c>
      <c r="O1453" s="130" t="str">
        <f t="shared" si="334"/>
        <v/>
      </c>
      <c r="P1453" s="130">
        <f t="shared" si="335"/>
        <v>3.7770661125972405E-3</v>
      </c>
      <c r="Q1453" s="130" t="str">
        <f t="shared" si="336"/>
        <v/>
      </c>
      <c r="R1453" s="130">
        <f t="shared" si="337"/>
        <v>3.3984464907346435E-8</v>
      </c>
      <c r="S1453" s="130" t="str">
        <f t="shared" si="338"/>
        <v/>
      </c>
      <c r="T1453" s="130" t="str">
        <f t="shared" si="339"/>
        <v/>
      </c>
      <c r="X1453" s="134"/>
      <c r="Z1453" s="149"/>
      <c r="AA1453" s="149"/>
      <c r="AE1453" s="151"/>
      <c r="AF1453" s="150"/>
      <c r="AK1453" s="134">
        <v>884</v>
      </c>
      <c r="AL1453" s="130">
        <f t="shared" si="340"/>
        <v>-0.46399999999999997</v>
      </c>
      <c r="AM1453" s="149">
        <f t="shared" si="341"/>
        <v>0.35822767422222374</v>
      </c>
      <c r="AN1453" s="149">
        <f t="shared" si="342"/>
        <v>0.32132387281569263</v>
      </c>
      <c r="AO1453" s="130" t="str">
        <f t="shared" si="347"/>
        <v/>
      </c>
      <c r="AP1453" s="130">
        <f t="shared" si="348"/>
        <v>0.35822767422222374</v>
      </c>
      <c r="AQ1453" s="130" t="str">
        <f t="shared" si="343"/>
        <v/>
      </c>
      <c r="AR1453" s="150">
        <f t="shared" si="344"/>
        <v>0</v>
      </c>
      <c r="AS1453" s="150" t="str">
        <f t="shared" si="345"/>
        <v/>
      </c>
      <c r="AT1453" s="150" t="str">
        <f t="shared" si="346"/>
        <v/>
      </c>
      <c r="AU1453" s="150"/>
      <c r="AV1453" s="150"/>
      <c r="AW1453" s="150"/>
      <c r="AX1453" s="150"/>
      <c r="AY1453" s="150"/>
      <c r="AZ1453" s="150"/>
      <c r="BA1453" s="150"/>
      <c r="BB1453" s="131"/>
      <c r="BC1453" s="132"/>
      <c r="BD1453" s="131"/>
      <c r="BE1453" s="153"/>
      <c r="BF1453" s="154"/>
      <c r="BG1453" s="155"/>
      <c r="BH1453" s="155"/>
      <c r="BI1453" s="156"/>
      <c r="BJ1453" s="156"/>
      <c r="BK1453" s="133"/>
      <c r="BM1453" s="134">
        <v>861</v>
      </c>
      <c r="BN1453" s="157">
        <f t="shared" si="350"/>
        <v>5.5040000000000919</v>
      </c>
      <c r="BO1453" s="158">
        <f t="shared" si="351"/>
        <v>0.59870143865178649</v>
      </c>
      <c r="BP1453" s="159">
        <f t="shared" si="352"/>
        <v>7.7170720933672499E-4</v>
      </c>
      <c r="BQ1453" s="160" t="str">
        <f t="shared" si="353"/>
        <v/>
      </c>
      <c r="BR1453" s="160" t="str">
        <f t="shared" si="349"/>
        <v/>
      </c>
    </row>
    <row r="1454" spans="11:70" ht="20.100000000000001" customHeight="1" x14ac:dyDescent="0.25">
      <c r="K1454" s="134">
        <v>885</v>
      </c>
      <c r="L1454" s="130">
        <f t="shared" si="331"/>
        <v>-43.627706063347489</v>
      </c>
      <c r="M1454" s="149">
        <f t="shared" si="332"/>
        <v>3.7840525842848657E-3</v>
      </c>
      <c r="N1454" s="149">
        <f t="shared" si="333"/>
        <v>0.32275811025034762</v>
      </c>
      <c r="O1454" s="130" t="str">
        <f t="shared" si="334"/>
        <v/>
      </c>
      <c r="P1454" s="130">
        <f t="shared" si="335"/>
        <v>3.7840525842848657E-3</v>
      </c>
      <c r="Q1454" s="130" t="str">
        <f t="shared" si="336"/>
        <v/>
      </c>
      <c r="R1454" s="130">
        <f t="shared" si="337"/>
        <v>3.4648920788335624E-8</v>
      </c>
      <c r="S1454" s="130" t="str">
        <f t="shared" si="338"/>
        <v/>
      </c>
      <c r="T1454" s="130" t="str">
        <f t="shared" si="339"/>
        <v/>
      </c>
      <c r="X1454" s="134"/>
      <c r="Z1454" s="149"/>
      <c r="AA1454" s="149"/>
      <c r="AE1454" s="151"/>
      <c r="AF1454" s="150"/>
      <c r="AK1454" s="134">
        <v>885</v>
      </c>
      <c r="AL1454" s="130">
        <f t="shared" si="340"/>
        <v>-0.45999999999999996</v>
      </c>
      <c r="AM1454" s="149">
        <f t="shared" si="341"/>
        <v>0.35889029103354464</v>
      </c>
      <c r="AN1454" s="149">
        <f t="shared" si="342"/>
        <v>0.32275811025034773</v>
      </c>
      <c r="AO1454" s="130" t="str">
        <f t="shared" si="347"/>
        <v/>
      </c>
      <c r="AP1454" s="130">
        <f t="shared" si="348"/>
        <v>0.35889029103354464</v>
      </c>
      <c r="AQ1454" s="130" t="str">
        <f t="shared" si="343"/>
        <v/>
      </c>
      <c r="AR1454" s="150">
        <f t="shared" si="344"/>
        <v>0</v>
      </c>
      <c r="AS1454" s="150" t="str">
        <f t="shared" si="345"/>
        <v/>
      </c>
      <c r="AT1454" s="150" t="str">
        <f t="shared" si="346"/>
        <v/>
      </c>
      <c r="AU1454" s="150"/>
      <c r="AV1454" s="150"/>
      <c r="AW1454" s="150"/>
      <c r="AX1454" s="150"/>
      <c r="AY1454" s="150"/>
      <c r="AZ1454" s="150"/>
      <c r="BA1454" s="150"/>
      <c r="BB1454" s="131"/>
      <c r="BC1454" s="132"/>
      <c r="BD1454" s="131"/>
      <c r="BE1454" s="153"/>
      <c r="BF1454" s="154"/>
      <c r="BG1454" s="155"/>
      <c r="BH1454" s="155"/>
      <c r="BI1454" s="156"/>
      <c r="BJ1454" s="156"/>
      <c r="BK1454" s="133"/>
      <c r="BM1454" s="134">
        <v>862</v>
      </c>
      <c r="BN1454" s="157">
        <f t="shared" si="350"/>
        <v>5.5104000000000921</v>
      </c>
      <c r="BO1454" s="158">
        <f t="shared" si="351"/>
        <v>0.59792973144244976</v>
      </c>
      <c r="BP1454" s="159">
        <f t="shared" si="352"/>
        <v>7.7147851014103264E-4</v>
      </c>
      <c r="BQ1454" s="160" t="str">
        <f t="shared" si="353"/>
        <v/>
      </c>
      <c r="BR1454" s="160" t="str">
        <f t="shared" si="349"/>
        <v/>
      </c>
    </row>
    <row r="1455" spans="11:70" ht="20.100000000000001" customHeight="1" x14ac:dyDescent="0.25">
      <c r="K1455" s="134">
        <v>886</v>
      </c>
      <c r="L1455" s="130">
        <f t="shared" si="331"/>
        <v>-43.248334706274932</v>
      </c>
      <c r="M1455" s="149">
        <f t="shared" si="332"/>
        <v>3.790991322562874E-3</v>
      </c>
      <c r="N1455" s="149">
        <f t="shared" si="333"/>
        <v>0.3241949891077241</v>
      </c>
      <c r="O1455" s="130" t="str">
        <f t="shared" si="334"/>
        <v/>
      </c>
      <c r="P1455" s="130">
        <f t="shared" si="335"/>
        <v>3.790991322562874E-3</v>
      </c>
      <c r="Q1455" s="130" t="str">
        <f t="shared" si="336"/>
        <v/>
      </c>
      <c r="R1455" s="130">
        <f t="shared" si="337"/>
        <v>3.5325802729561632E-8</v>
      </c>
      <c r="S1455" s="130" t="str">
        <f t="shared" si="338"/>
        <v/>
      </c>
      <c r="T1455" s="130" t="str">
        <f t="shared" si="339"/>
        <v/>
      </c>
      <c r="X1455" s="134"/>
      <c r="Z1455" s="149"/>
      <c r="AA1455" s="149"/>
      <c r="AE1455" s="151"/>
      <c r="AF1455" s="150"/>
      <c r="AK1455" s="134">
        <v>886</v>
      </c>
      <c r="AL1455" s="130">
        <f t="shared" si="340"/>
        <v>-0.45599999999999996</v>
      </c>
      <c r="AM1455" s="149">
        <f t="shared" si="341"/>
        <v>0.35954838067276956</v>
      </c>
      <c r="AN1455" s="149">
        <f t="shared" si="342"/>
        <v>0.32419498910772426</v>
      </c>
      <c r="AO1455" s="130" t="str">
        <f t="shared" si="347"/>
        <v/>
      </c>
      <c r="AP1455" s="130">
        <f t="shared" si="348"/>
        <v>0.35954838067276956</v>
      </c>
      <c r="AQ1455" s="130" t="str">
        <f t="shared" si="343"/>
        <v/>
      </c>
      <c r="AR1455" s="150">
        <f t="shared" si="344"/>
        <v>0</v>
      </c>
      <c r="AS1455" s="150" t="str">
        <f t="shared" si="345"/>
        <v/>
      </c>
      <c r="AT1455" s="150" t="str">
        <f t="shared" si="346"/>
        <v/>
      </c>
      <c r="AU1455" s="150"/>
      <c r="AV1455" s="150"/>
      <c r="AW1455" s="150"/>
      <c r="AX1455" s="150"/>
      <c r="AY1455" s="150"/>
      <c r="AZ1455" s="150"/>
      <c r="BA1455" s="150"/>
      <c r="BB1455" s="131"/>
      <c r="BC1455" s="132"/>
      <c r="BD1455" s="131"/>
      <c r="BE1455" s="153"/>
      <c r="BF1455" s="154"/>
      <c r="BG1455" s="155"/>
      <c r="BH1455" s="155"/>
      <c r="BI1455" s="156"/>
      <c r="BJ1455" s="156"/>
      <c r="BK1455" s="133"/>
      <c r="BM1455" s="134">
        <v>863</v>
      </c>
      <c r="BN1455" s="157">
        <f t="shared" si="350"/>
        <v>5.5168000000000923</v>
      </c>
      <c r="BO1455" s="158">
        <f t="shared" si="351"/>
        <v>0.59715825293230873</v>
      </c>
      <c r="BP1455" s="159">
        <f t="shared" si="352"/>
        <v>7.712472808114601E-4</v>
      </c>
      <c r="BQ1455" s="160" t="str">
        <f t="shared" si="353"/>
        <v/>
      </c>
      <c r="BR1455" s="160" t="str">
        <f t="shared" si="349"/>
        <v/>
      </c>
    </row>
    <row r="1456" spans="11:70" ht="20.100000000000001" customHeight="1" x14ac:dyDescent="0.25">
      <c r="K1456" s="134">
        <v>887</v>
      </c>
      <c r="L1456" s="130">
        <f t="shared" si="331"/>
        <v>-42.868963349202318</v>
      </c>
      <c r="M1456" s="149">
        <f t="shared" si="332"/>
        <v>3.7978820176620899E-3</v>
      </c>
      <c r="N1456" s="149">
        <f t="shared" si="333"/>
        <v>0.3256344912203204</v>
      </c>
      <c r="O1456" s="130" t="str">
        <f t="shared" si="334"/>
        <v/>
      </c>
      <c r="P1456" s="130">
        <f t="shared" si="335"/>
        <v>3.7978820176620899E-3</v>
      </c>
      <c r="Q1456" s="130" t="str">
        <f t="shared" si="336"/>
        <v/>
      </c>
      <c r="R1456" s="130">
        <f t="shared" si="337"/>
        <v>3.6015331607971032E-8</v>
      </c>
      <c r="S1456" s="130" t="str">
        <f t="shared" si="338"/>
        <v/>
      </c>
      <c r="T1456" s="130" t="str">
        <f t="shared" si="339"/>
        <v/>
      </c>
      <c r="X1456" s="134"/>
      <c r="Z1456" s="149"/>
      <c r="AA1456" s="149"/>
      <c r="AE1456" s="151"/>
      <c r="AF1456" s="150"/>
      <c r="AK1456" s="134">
        <v>887</v>
      </c>
      <c r="AL1456" s="130">
        <f t="shared" si="340"/>
        <v>-0.45199999999999996</v>
      </c>
      <c r="AM1456" s="149">
        <f t="shared" si="341"/>
        <v>0.3602019137605102</v>
      </c>
      <c r="AN1456" s="149">
        <f t="shared" si="342"/>
        <v>0.32563449122032057</v>
      </c>
      <c r="AO1456" s="130" t="str">
        <f t="shared" si="347"/>
        <v/>
      </c>
      <c r="AP1456" s="130">
        <f t="shared" si="348"/>
        <v>0.3602019137605102</v>
      </c>
      <c r="AQ1456" s="130" t="str">
        <f t="shared" si="343"/>
        <v/>
      </c>
      <c r="AR1456" s="150">
        <f t="shared" si="344"/>
        <v>0</v>
      </c>
      <c r="AS1456" s="150" t="str">
        <f t="shared" si="345"/>
        <v/>
      </c>
      <c r="AT1456" s="150" t="str">
        <f t="shared" si="346"/>
        <v/>
      </c>
      <c r="AU1456" s="150"/>
      <c r="AV1456" s="150"/>
      <c r="AW1456" s="150"/>
      <c r="AX1456" s="150"/>
      <c r="AY1456" s="150"/>
      <c r="AZ1456" s="150"/>
      <c r="BA1456" s="150"/>
      <c r="BB1456" s="131"/>
      <c r="BC1456" s="132"/>
      <c r="BD1456" s="131"/>
      <c r="BE1456" s="153"/>
      <c r="BF1456" s="154"/>
      <c r="BG1456" s="155"/>
      <c r="BH1456" s="155"/>
      <c r="BI1456" s="156"/>
      <c r="BJ1456" s="156"/>
      <c r="BK1456" s="133"/>
      <c r="BM1456" s="134">
        <v>864</v>
      </c>
      <c r="BN1456" s="157">
        <f t="shared" si="350"/>
        <v>5.5232000000000925</v>
      </c>
      <c r="BO1456" s="158">
        <f t="shared" si="351"/>
        <v>0.59638700565149727</v>
      </c>
      <c r="BP1456" s="159">
        <f t="shared" si="352"/>
        <v>7.7101352968211856E-4</v>
      </c>
      <c r="BQ1456" s="160" t="str">
        <f t="shared" si="353"/>
        <v/>
      </c>
      <c r="BR1456" s="160" t="str">
        <f t="shared" si="349"/>
        <v/>
      </c>
    </row>
    <row r="1457" spans="11:70" ht="20.100000000000001" customHeight="1" x14ac:dyDescent="0.25">
      <c r="K1457" s="134">
        <v>888</v>
      </c>
      <c r="L1457" s="130">
        <f t="shared" si="331"/>
        <v>-42.48959199212976</v>
      </c>
      <c r="M1457" s="149">
        <f t="shared" si="332"/>
        <v>3.8047243615559525E-3</v>
      </c>
      <c r="N1457" s="149">
        <f t="shared" si="333"/>
        <v>0.3270765983034466</v>
      </c>
      <c r="O1457" s="130" t="str">
        <f t="shared" si="334"/>
        <v/>
      </c>
      <c r="P1457" s="130">
        <f t="shared" si="335"/>
        <v>3.8047243615559525E-3</v>
      </c>
      <c r="Q1457" s="130" t="str">
        <f t="shared" si="336"/>
        <v/>
      </c>
      <c r="R1457" s="130">
        <f t="shared" si="337"/>
        <v>3.6717732000663821E-8</v>
      </c>
      <c r="S1457" s="130" t="str">
        <f t="shared" si="338"/>
        <v/>
      </c>
      <c r="T1457" s="130" t="str">
        <f t="shared" si="339"/>
        <v/>
      </c>
      <c r="X1457" s="134"/>
      <c r="Z1457" s="149"/>
      <c r="AA1457" s="149"/>
      <c r="AE1457" s="151"/>
      <c r="AF1457" s="150"/>
      <c r="AK1457" s="134">
        <v>888</v>
      </c>
      <c r="AL1457" s="130">
        <f t="shared" si="340"/>
        <v>-0.44799999999999995</v>
      </c>
      <c r="AM1457" s="149">
        <f t="shared" si="341"/>
        <v>0.36085086108265324</v>
      </c>
      <c r="AN1457" s="149">
        <f t="shared" si="342"/>
        <v>0.32707659830344682</v>
      </c>
      <c r="AO1457" s="130" t="str">
        <f t="shared" si="347"/>
        <v/>
      </c>
      <c r="AP1457" s="130">
        <f t="shared" si="348"/>
        <v>0.36085086108265324</v>
      </c>
      <c r="AQ1457" s="130" t="str">
        <f t="shared" si="343"/>
        <v/>
      </c>
      <c r="AR1457" s="150">
        <f t="shared" si="344"/>
        <v>0</v>
      </c>
      <c r="AS1457" s="150" t="str">
        <f t="shared" si="345"/>
        <v/>
      </c>
      <c r="AT1457" s="150" t="str">
        <f t="shared" si="346"/>
        <v/>
      </c>
      <c r="AU1457" s="150"/>
      <c r="AV1457" s="150"/>
      <c r="AW1457" s="150"/>
      <c r="AX1457" s="150"/>
      <c r="AY1457" s="150"/>
      <c r="AZ1457" s="150"/>
      <c r="BA1457" s="150"/>
      <c r="BB1457" s="131"/>
      <c r="BC1457" s="132"/>
      <c r="BD1457" s="131"/>
      <c r="BE1457" s="153"/>
      <c r="BF1457" s="154"/>
      <c r="BG1457" s="155"/>
      <c r="BH1457" s="155"/>
      <c r="BI1457" s="156"/>
      <c r="BJ1457" s="156"/>
      <c r="BK1457" s="133"/>
      <c r="BM1457" s="134">
        <v>865</v>
      </c>
      <c r="BN1457" s="157">
        <f t="shared" si="350"/>
        <v>5.5296000000000927</v>
      </c>
      <c r="BO1457" s="158">
        <f t="shared" si="351"/>
        <v>0.59561599212181515</v>
      </c>
      <c r="BP1457" s="159">
        <f t="shared" si="352"/>
        <v>7.7077726508445465E-4</v>
      </c>
      <c r="BQ1457" s="160" t="str">
        <f t="shared" si="353"/>
        <v/>
      </c>
      <c r="BR1457" s="160" t="str">
        <f t="shared" si="349"/>
        <v/>
      </c>
    </row>
    <row r="1458" spans="11:70" ht="20.100000000000001" customHeight="1" x14ac:dyDescent="0.25">
      <c r="K1458" s="134">
        <v>889</v>
      </c>
      <c r="L1458" s="130">
        <f t="shared" si="331"/>
        <v>-42.110220635057146</v>
      </c>
      <c r="M1458" s="149">
        <f t="shared" si="332"/>
        <v>3.8115180479834313E-3</v>
      </c>
      <c r="N1458" s="149">
        <f t="shared" si="333"/>
        <v>0.32852129195589114</v>
      </c>
      <c r="O1458" s="130" t="str">
        <f t="shared" si="334"/>
        <v/>
      </c>
      <c r="P1458" s="130">
        <f t="shared" si="335"/>
        <v>3.8115180479834313E-3</v>
      </c>
      <c r="Q1458" s="130" t="str">
        <f t="shared" si="336"/>
        <v/>
      </c>
      <c r="R1458" s="130">
        <f t="shared" si="337"/>
        <v>3.743323224260622E-8</v>
      </c>
      <c r="S1458" s="130" t="str">
        <f t="shared" si="338"/>
        <v/>
      </c>
      <c r="T1458" s="130" t="str">
        <f t="shared" si="339"/>
        <v/>
      </c>
      <c r="X1458" s="134"/>
      <c r="Z1458" s="149"/>
      <c r="AA1458" s="149"/>
      <c r="AE1458" s="151"/>
      <c r="AF1458" s="150"/>
      <c r="AK1458" s="134">
        <v>889</v>
      </c>
      <c r="AL1458" s="130">
        <f t="shared" si="340"/>
        <v>-0.44399999999999995</v>
      </c>
      <c r="AM1458" s="149">
        <f t="shared" si="341"/>
        <v>0.36149519359253279</v>
      </c>
      <c r="AN1458" s="149">
        <f t="shared" si="342"/>
        <v>0.32852129195589119</v>
      </c>
      <c r="AO1458" s="130" t="str">
        <f t="shared" si="347"/>
        <v/>
      </c>
      <c r="AP1458" s="130">
        <f t="shared" si="348"/>
        <v>0.36149519359253279</v>
      </c>
      <c r="AQ1458" s="130" t="str">
        <f t="shared" si="343"/>
        <v/>
      </c>
      <c r="AR1458" s="150">
        <f t="shared" si="344"/>
        <v>0</v>
      </c>
      <c r="AS1458" s="150" t="str">
        <f t="shared" si="345"/>
        <v/>
      </c>
      <c r="AT1458" s="150" t="str">
        <f t="shared" si="346"/>
        <v/>
      </c>
      <c r="AU1458" s="150"/>
      <c r="AV1458" s="150"/>
      <c r="AW1458" s="150"/>
      <c r="AX1458" s="150"/>
      <c r="AY1458" s="150"/>
      <c r="AZ1458" s="150"/>
      <c r="BA1458" s="150"/>
      <c r="BB1458" s="131"/>
      <c r="BC1458" s="132"/>
      <c r="BD1458" s="131"/>
      <c r="BE1458" s="153"/>
      <c r="BF1458" s="154"/>
      <c r="BG1458" s="155"/>
      <c r="BH1458" s="155"/>
      <c r="BI1458" s="156"/>
      <c r="BJ1458" s="156"/>
      <c r="BK1458" s="133"/>
      <c r="BM1458" s="134">
        <v>866</v>
      </c>
      <c r="BN1458" s="157">
        <f t="shared" si="350"/>
        <v>5.5360000000000928</v>
      </c>
      <c r="BO1458" s="158">
        <f t="shared" si="351"/>
        <v>0.5948452148567307</v>
      </c>
      <c r="BP1458" s="159">
        <f t="shared" si="352"/>
        <v>7.705384953462513E-4</v>
      </c>
      <c r="BQ1458" s="160" t="str">
        <f t="shared" si="353"/>
        <v/>
      </c>
      <c r="BR1458" s="160" t="str">
        <f t="shared" si="349"/>
        <v/>
      </c>
    </row>
    <row r="1459" spans="11:70" ht="20.100000000000001" customHeight="1" x14ac:dyDescent="0.25">
      <c r="K1459" s="134">
        <v>890</v>
      </c>
      <c r="L1459" s="130">
        <f t="shared" si="331"/>
        <v>-41.730849277984532</v>
      </c>
      <c r="M1459" s="149">
        <f t="shared" si="332"/>
        <v>3.8182627724718129E-3</v>
      </c>
      <c r="N1459" s="149">
        <f t="shared" si="333"/>
        <v>0.32996855366059363</v>
      </c>
      <c r="O1459" s="130" t="str">
        <f t="shared" si="334"/>
        <v/>
      </c>
      <c r="P1459" s="130">
        <f t="shared" si="335"/>
        <v>3.8182627724718129E-3</v>
      </c>
      <c r="Q1459" s="130" t="str">
        <f t="shared" si="336"/>
        <v/>
      </c>
      <c r="R1459" s="130">
        <f t="shared" si="337"/>
        <v>3.816206448516213E-8</v>
      </c>
      <c r="S1459" s="130" t="str">
        <f t="shared" si="338"/>
        <v/>
      </c>
      <c r="T1459" s="130" t="str">
        <f t="shared" si="339"/>
        <v/>
      </c>
      <c r="X1459" s="134"/>
      <c r="Z1459" s="149"/>
      <c r="AA1459" s="149"/>
      <c r="AE1459" s="151"/>
      <c r="AF1459" s="150"/>
      <c r="AK1459" s="134">
        <v>890</v>
      </c>
      <c r="AL1459" s="130">
        <f t="shared" si="340"/>
        <v>-0.43999999999999995</v>
      </c>
      <c r="AM1459" s="149">
        <f t="shared" si="341"/>
        <v>0.36213488241309222</v>
      </c>
      <c r="AN1459" s="149">
        <f t="shared" si="342"/>
        <v>0.32996855366059363</v>
      </c>
      <c r="AO1459" s="130" t="str">
        <f t="shared" si="347"/>
        <v/>
      </c>
      <c r="AP1459" s="130">
        <f t="shared" si="348"/>
        <v>0.36213488241309222</v>
      </c>
      <c r="AQ1459" s="130" t="str">
        <f t="shared" si="343"/>
        <v/>
      </c>
      <c r="AR1459" s="150">
        <f t="shared" si="344"/>
        <v>0</v>
      </c>
      <c r="AS1459" s="150" t="str">
        <f t="shared" si="345"/>
        <v/>
      </c>
      <c r="AT1459" s="150" t="str">
        <f t="shared" si="346"/>
        <v/>
      </c>
      <c r="AU1459" s="150"/>
      <c r="AV1459" s="150"/>
      <c r="AW1459" s="150"/>
      <c r="AX1459" s="150"/>
      <c r="AY1459" s="150"/>
      <c r="AZ1459" s="150"/>
      <c r="BA1459" s="150"/>
      <c r="BB1459" s="131"/>
      <c r="BC1459" s="132"/>
      <c r="BD1459" s="131"/>
      <c r="BE1459" s="153"/>
      <c r="BF1459" s="154"/>
      <c r="BG1459" s="155"/>
      <c r="BH1459" s="155"/>
      <c r="BI1459" s="156"/>
      <c r="BJ1459" s="156"/>
      <c r="BK1459" s="133"/>
      <c r="BM1459" s="134">
        <v>867</v>
      </c>
      <c r="BN1459" s="157">
        <f t="shared" si="350"/>
        <v>5.542400000000093</v>
      </c>
      <c r="BO1459" s="158">
        <f t="shared" si="351"/>
        <v>0.59407467636138445</v>
      </c>
      <c r="BP1459" s="159">
        <f t="shared" si="352"/>
        <v>7.7029722879118356E-4</v>
      </c>
      <c r="BQ1459" s="160" t="str">
        <f t="shared" si="353"/>
        <v/>
      </c>
      <c r="BR1459" s="160" t="str">
        <f t="shared" si="349"/>
        <v/>
      </c>
    </row>
    <row r="1460" spans="11:70" ht="20.100000000000001" customHeight="1" x14ac:dyDescent="0.25">
      <c r="K1460" s="134">
        <v>891</v>
      </c>
      <c r="L1460" s="130">
        <f t="shared" si="331"/>
        <v>-41.351477920911975</v>
      </c>
      <c r="M1460" s="149">
        <f t="shared" si="332"/>
        <v>3.8249582323593998E-3</v>
      </c>
      <c r="N1460" s="149">
        <f t="shared" si="333"/>
        <v>0.3314183647853286</v>
      </c>
      <c r="O1460" s="130" t="str">
        <f t="shared" si="334"/>
        <v/>
      </c>
      <c r="P1460" s="130">
        <f t="shared" si="335"/>
        <v>3.8249582323593998E-3</v>
      </c>
      <c r="Q1460" s="130" t="str">
        <f t="shared" si="336"/>
        <v/>
      </c>
      <c r="R1460" s="130">
        <f t="shared" si="337"/>
        <v>3.8904464755460074E-8</v>
      </c>
      <c r="S1460" s="130" t="str">
        <f t="shared" si="338"/>
        <v/>
      </c>
      <c r="T1460" s="130" t="str">
        <f t="shared" si="339"/>
        <v/>
      </c>
      <c r="X1460" s="134"/>
      <c r="Z1460" s="149"/>
      <c r="AA1460" s="149"/>
      <c r="AE1460" s="151"/>
      <c r="AF1460" s="150"/>
      <c r="AK1460" s="134">
        <v>891</v>
      </c>
      <c r="AL1460" s="130">
        <f t="shared" si="340"/>
        <v>-0.43599999999999994</v>
      </c>
      <c r="AM1460" s="149">
        <f t="shared" si="341"/>
        <v>0.36276989883903699</v>
      </c>
      <c r="AN1460" s="149">
        <f t="shared" si="342"/>
        <v>0.33141836478532871</v>
      </c>
      <c r="AO1460" s="130" t="str">
        <f t="shared" si="347"/>
        <v/>
      </c>
      <c r="AP1460" s="130">
        <f t="shared" si="348"/>
        <v>0.36276989883903699</v>
      </c>
      <c r="AQ1460" s="130" t="str">
        <f t="shared" si="343"/>
        <v/>
      </c>
      <c r="AR1460" s="150">
        <f t="shared" si="344"/>
        <v>0</v>
      </c>
      <c r="AS1460" s="150" t="str">
        <f t="shared" si="345"/>
        <v/>
      </c>
      <c r="AT1460" s="150" t="str">
        <f t="shared" si="346"/>
        <v/>
      </c>
      <c r="AU1460" s="150"/>
      <c r="AV1460" s="150"/>
      <c r="AW1460" s="150"/>
      <c r="AX1460" s="150"/>
      <c r="AY1460" s="150"/>
      <c r="AZ1460" s="150"/>
      <c r="BA1460" s="150"/>
      <c r="BB1460" s="131"/>
      <c r="BC1460" s="132"/>
      <c r="BD1460" s="131"/>
      <c r="BE1460" s="153"/>
      <c r="BF1460" s="154"/>
      <c r="BG1460" s="155"/>
      <c r="BH1460" s="155"/>
      <c r="BI1460" s="156"/>
      <c r="BJ1460" s="156"/>
      <c r="BK1460" s="133"/>
      <c r="BM1460" s="134">
        <v>868</v>
      </c>
      <c r="BN1460" s="157">
        <f t="shared" si="350"/>
        <v>5.5488000000000932</v>
      </c>
      <c r="BO1460" s="158">
        <f t="shared" si="351"/>
        <v>0.59330437913259326</v>
      </c>
      <c r="BP1460" s="159">
        <f t="shared" si="352"/>
        <v>7.7005347374037303E-4</v>
      </c>
      <c r="BQ1460" s="160" t="str">
        <f t="shared" si="353"/>
        <v/>
      </c>
      <c r="BR1460" s="160" t="str">
        <f t="shared" si="349"/>
        <v/>
      </c>
    </row>
    <row r="1461" spans="11:70" ht="20.100000000000001" customHeight="1" x14ac:dyDescent="0.25">
      <c r="K1461" s="134">
        <v>892</v>
      </c>
      <c r="L1461" s="130">
        <f t="shared" si="331"/>
        <v>-40.972106563839361</v>
      </c>
      <c r="M1461" s="149">
        <f t="shared" si="332"/>
        <v>3.831604126818107E-3</v>
      </c>
      <c r="N1461" s="149">
        <f t="shared" si="333"/>
        <v>0.33287070658339679</v>
      </c>
      <c r="O1461" s="130" t="str">
        <f t="shared" si="334"/>
        <v/>
      </c>
      <c r="P1461" s="130">
        <f t="shared" si="335"/>
        <v>3.831604126818107E-3</v>
      </c>
      <c r="Q1461" s="130" t="str">
        <f t="shared" si="336"/>
        <v/>
      </c>
      <c r="R1461" s="130">
        <f t="shared" si="337"/>
        <v>3.9660673016602857E-8</v>
      </c>
      <c r="S1461" s="130" t="str">
        <f t="shared" si="338"/>
        <v/>
      </c>
      <c r="T1461" s="130" t="str">
        <f t="shared" si="339"/>
        <v/>
      </c>
      <c r="X1461" s="134"/>
      <c r="Z1461" s="149"/>
      <c r="AA1461" s="149"/>
      <c r="AE1461" s="151"/>
      <c r="AF1461" s="150"/>
      <c r="AK1461" s="134">
        <v>892</v>
      </c>
      <c r="AL1461" s="130">
        <f t="shared" si="340"/>
        <v>-0.43199999999999994</v>
      </c>
      <c r="AM1461" s="149">
        <f t="shared" si="341"/>
        <v>0.36340021433897723</v>
      </c>
      <c r="AN1461" s="149">
        <f t="shared" si="342"/>
        <v>0.33287070658339679</v>
      </c>
      <c r="AO1461" s="130" t="str">
        <f t="shared" si="347"/>
        <v/>
      </c>
      <c r="AP1461" s="130">
        <f t="shared" si="348"/>
        <v>0.36340021433897723</v>
      </c>
      <c r="AQ1461" s="130" t="str">
        <f t="shared" si="343"/>
        <v/>
      </c>
      <c r="AR1461" s="150">
        <f t="shared" si="344"/>
        <v>0</v>
      </c>
      <c r="AS1461" s="150" t="str">
        <f t="shared" si="345"/>
        <v/>
      </c>
      <c r="AT1461" s="150" t="str">
        <f t="shared" si="346"/>
        <v/>
      </c>
      <c r="AU1461" s="150"/>
      <c r="AV1461" s="150"/>
      <c r="AW1461" s="150"/>
      <c r="AX1461" s="150"/>
      <c r="AY1461" s="150"/>
      <c r="AZ1461" s="150"/>
      <c r="BA1461" s="150"/>
      <c r="BB1461" s="131"/>
      <c r="BC1461" s="132"/>
      <c r="BD1461" s="131"/>
      <c r="BE1461" s="153"/>
      <c r="BF1461" s="154"/>
      <c r="BG1461" s="155"/>
      <c r="BH1461" s="155"/>
      <c r="BI1461" s="156"/>
      <c r="BJ1461" s="156"/>
      <c r="BK1461" s="133"/>
      <c r="BM1461" s="134">
        <v>869</v>
      </c>
      <c r="BN1461" s="157">
        <f t="shared" si="350"/>
        <v>5.5552000000000934</v>
      </c>
      <c r="BO1461" s="158">
        <f t="shared" si="351"/>
        <v>0.59253432565885289</v>
      </c>
      <c r="BP1461" s="159">
        <f t="shared" si="352"/>
        <v>7.6980723851005628E-4</v>
      </c>
      <c r="BQ1461" s="160" t="str">
        <f t="shared" si="353"/>
        <v/>
      </c>
      <c r="BR1461" s="160" t="str">
        <f t="shared" si="349"/>
        <v/>
      </c>
    </row>
    <row r="1462" spans="11:70" ht="20.100000000000001" customHeight="1" x14ac:dyDescent="0.25">
      <c r="K1462" s="134">
        <v>893</v>
      </c>
      <c r="L1462" s="130">
        <f t="shared" si="331"/>
        <v>-40.592735206766804</v>
      </c>
      <c r="M1462" s="149">
        <f t="shared" si="332"/>
        <v>3.8382001568759427E-3</v>
      </c>
      <c r="N1462" s="149">
        <f t="shared" si="333"/>
        <v>0.33432556019432402</v>
      </c>
      <c r="O1462" s="130" t="str">
        <f t="shared" si="334"/>
        <v/>
      </c>
      <c r="P1462" s="130">
        <f t="shared" si="335"/>
        <v>3.8382001568759427E-3</v>
      </c>
      <c r="Q1462" s="130" t="str">
        <f t="shared" si="336"/>
        <v/>
      </c>
      <c r="R1462" s="130">
        <f t="shared" si="337"/>
        <v>4.0430933228729755E-8</v>
      </c>
      <c r="S1462" s="130" t="str">
        <f t="shared" si="338"/>
        <v/>
      </c>
      <c r="T1462" s="130" t="str">
        <f t="shared" si="339"/>
        <v/>
      </c>
      <c r="X1462" s="134"/>
      <c r="Z1462" s="149"/>
      <c r="AA1462" s="149"/>
      <c r="AE1462" s="151"/>
      <c r="AF1462" s="150"/>
      <c r="AK1462" s="134">
        <v>893</v>
      </c>
      <c r="AL1462" s="130">
        <f t="shared" si="340"/>
        <v>-0.42799999999999994</v>
      </c>
      <c r="AM1462" s="149">
        <f t="shared" si="341"/>
        <v>0.3640258005575604</v>
      </c>
      <c r="AN1462" s="149">
        <f t="shared" si="342"/>
        <v>0.33432556019432413</v>
      </c>
      <c r="AO1462" s="130" t="str">
        <f t="shared" si="347"/>
        <v/>
      </c>
      <c r="AP1462" s="130">
        <f t="shared" si="348"/>
        <v>0.3640258005575604</v>
      </c>
      <c r="AQ1462" s="130" t="str">
        <f t="shared" si="343"/>
        <v/>
      </c>
      <c r="AR1462" s="150">
        <f t="shared" si="344"/>
        <v>0</v>
      </c>
      <c r="AS1462" s="150" t="str">
        <f t="shared" si="345"/>
        <v/>
      </c>
      <c r="AT1462" s="150" t="str">
        <f t="shared" si="346"/>
        <v/>
      </c>
      <c r="AU1462" s="150"/>
      <c r="AV1462" s="150"/>
      <c r="AW1462" s="150"/>
      <c r="AX1462" s="150"/>
      <c r="AY1462" s="150"/>
      <c r="AZ1462" s="150"/>
      <c r="BA1462" s="150"/>
      <c r="BB1462" s="131"/>
      <c r="BC1462" s="132"/>
      <c r="BD1462" s="131"/>
      <c r="BE1462" s="153"/>
      <c r="BF1462" s="154"/>
      <c r="BG1462" s="155"/>
      <c r="BH1462" s="155"/>
      <c r="BI1462" s="156"/>
      <c r="BJ1462" s="156"/>
      <c r="BK1462" s="133"/>
      <c r="BM1462" s="134">
        <v>870</v>
      </c>
      <c r="BN1462" s="157">
        <f t="shared" si="350"/>
        <v>5.5616000000000936</v>
      </c>
      <c r="BO1462" s="158">
        <f t="shared" si="351"/>
        <v>0.59176451842034283</v>
      </c>
      <c r="BP1462" s="159">
        <f t="shared" si="352"/>
        <v>7.6955853141202901E-4</v>
      </c>
      <c r="BQ1462" s="160" t="str">
        <f t="shared" si="353"/>
        <v/>
      </c>
      <c r="BR1462" s="160" t="str">
        <f t="shared" si="349"/>
        <v/>
      </c>
    </row>
    <row r="1463" spans="11:70" ht="20.100000000000001" customHeight="1" x14ac:dyDescent="0.25">
      <c r="K1463" s="134">
        <v>894</v>
      </c>
      <c r="L1463" s="130">
        <f t="shared" si="331"/>
        <v>-40.21336384969419</v>
      </c>
      <c r="M1463" s="149">
        <f t="shared" si="332"/>
        <v>3.844746025439385E-3</v>
      </c>
      <c r="N1463" s="149">
        <f t="shared" si="333"/>
        <v>0.33578290664457122</v>
      </c>
      <c r="O1463" s="130" t="str">
        <f t="shared" si="334"/>
        <v/>
      </c>
      <c r="P1463" s="130">
        <f t="shared" si="335"/>
        <v>3.844746025439385E-3</v>
      </c>
      <c r="Q1463" s="130" t="str">
        <f t="shared" si="336"/>
        <v/>
      </c>
      <c r="R1463" s="130">
        <f t="shared" si="337"/>
        <v>4.1215493410945509E-8</v>
      </c>
      <c r="S1463" s="130" t="str">
        <f t="shared" si="338"/>
        <v/>
      </c>
      <c r="T1463" s="130" t="str">
        <f t="shared" si="339"/>
        <v/>
      </c>
      <c r="X1463" s="134"/>
      <c r="Z1463" s="149"/>
      <c r="AA1463" s="149"/>
      <c r="AE1463" s="151"/>
      <c r="AF1463" s="150"/>
      <c r="AK1463" s="134">
        <v>894</v>
      </c>
      <c r="AL1463" s="130">
        <f t="shared" si="340"/>
        <v>-0.42399999999999993</v>
      </c>
      <c r="AM1463" s="149">
        <f t="shared" si="341"/>
        <v>0.36464662931759334</v>
      </c>
      <c r="AN1463" s="149">
        <f t="shared" si="342"/>
        <v>0.33578290664457122</v>
      </c>
      <c r="AO1463" s="130" t="str">
        <f t="shared" si="347"/>
        <v/>
      </c>
      <c r="AP1463" s="130">
        <f t="shared" si="348"/>
        <v>0.36464662931759334</v>
      </c>
      <c r="AQ1463" s="130" t="str">
        <f t="shared" si="343"/>
        <v/>
      </c>
      <c r="AR1463" s="150">
        <f t="shared" si="344"/>
        <v>0</v>
      </c>
      <c r="AS1463" s="150" t="str">
        <f t="shared" si="345"/>
        <v/>
      </c>
      <c r="AT1463" s="150" t="str">
        <f t="shared" si="346"/>
        <v/>
      </c>
      <c r="AU1463" s="150"/>
      <c r="AV1463" s="150"/>
      <c r="AW1463" s="150"/>
      <c r="AX1463" s="150"/>
      <c r="AY1463" s="150"/>
      <c r="AZ1463" s="150"/>
      <c r="BA1463" s="150"/>
      <c r="BB1463" s="131"/>
      <c r="BC1463" s="132"/>
      <c r="BD1463" s="131"/>
      <c r="BE1463" s="153"/>
      <c r="BF1463" s="154"/>
      <c r="BG1463" s="155"/>
      <c r="BH1463" s="155"/>
      <c r="BI1463" s="156"/>
      <c r="BJ1463" s="156"/>
      <c r="BK1463" s="133"/>
      <c r="BM1463" s="134">
        <v>871</v>
      </c>
      <c r="BN1463" s="157">
        <f t="shared" si="350"/>
        <v>5.5680000000000938</v>
      </c>
      <c r="BO1463" s="158">
        <f t="shared" si="351"/>
        <v>0.5909949598889308</v>
      </c>
      <c r="BP1463" s="159">
        <f t="shared" si="352"/>
        <v>7.693073607559775E-4</v>
      </c>
      <c r="BQ1463" s="160" t="str">
        <f t="shared" si="353"/>
        <v/>
      </c>
      <c r="BR1463" s="160" t="str">
        <f t="shared" si="349"/>
        <v/>
      </c>
    </row>
    <row r="1464" spans="11:70" ht="20.100000000000001" customHeight="1" x14ac:dyDescent="0.25">
      <c r="K1464" s="134">
        <v>895</v>
      </c>
      <c r="L1464" s="130">
        <f t="shared" si="331"/>
        <v>-39.833992492621633</v>
      </c>
      <c r="M1464" s="149">
        <f t="shared" si="332"/>
        <v>3.8512414373156442E-3</v>
      </c>
      <c r="N1464" s="149">
        <f t="shared" si="333"/>
        <v>0.33724272684824941</v>
      </c>
      <c r="O1464" s="130" t="str">
        <f t="shared" si="334"/>
        <v/>
      </c>
      <c r="P1464" s="130">
        <f t="shared" si="335"/>
        <v>3.8512414373156442E-3</v>
      </c>
      <c r="Q1464" s="130" t="str">
        <f t="shared" si="336"/>
        <v/>
      </c>
      <c r="R1464" s="130">
        <f t="shared" si="337"/>
        <v>4.2014605704122044E-8</v>
      </c>
      <c r="S1464" s="130" t="str">
        <f t="shared" si="338"/>
        <v/>
      </c>
      <c r="T1464" s="130" t="str">
        <f t="shared" si="339"/>
        <v/>
      </c>
      <c r="X1464" s="134"/>
      <c r="Z1464" s="149"/>
      <c r="AA1464" s="149"/>
      <c r="AE1464" s="151"/>
      <c r="AF1464" s="150"/>
      <c r="AK1464" s="134">
        <v>895</v>
      </c>
      <c r="AL1464" s="130">
        <f t="shared" si="340"/>
        <v>-0.41999999999999993</v>
      </c>
      <c r="AM1464" s="149">
        <f t="shared" si="341"/>
        <v>0.36526267262215389</v>
      </c>
      <c r="AN1464" s="149">
        <f t="shared" si="342"/>
        <v>0.33724272684824952</v>
      </c>
      <c r="AO1464" s="130" t="str">
        <f t="shared" si="347"/>
        <v/>
      </c>
      <c r="AP1464" s="130">
        <f t="shared" si="348"/>
        <v>0.36526267262215389</v>
      </c>
      <c r="AQ1464" s="130" t="str">
        <f t="shared" si="343"/>
        <v/>
      </c>
      <c r="AR1464" s="150">
        <f t="shared" si="344"/>
        <v>0</v>
      </c>
      <c r="AS1464" s="150" t="str">
        <f t="shared" si="345"/>
        <v/>
      </c>
      <c r="AT1464" s="150" t="str">
        <f t="shared" si="346"/>
        <v/>
      </c>
      <c r="AU1464" s="150"/>
      <c r="AV1464" s="150"/>
      <c r="AW1464" s="150"/>
      <c r="AX1464" s="150"/>
      <c r="AY1464" s="150"/>
      <c r="AZ1464" s="150"/>
      <c r="BA1464" s="150"/>
      <c r="BB1464" s="131"/>
      <c r="BC1464" s="132"/>
      <c r="BD1464" s="131"/>
      <c r="BE1464" s="153"/>
      <c r="BF1464" s="154"/>
      <c r="BG1464" s="155"/>
      <c r="BH1464" s="155"/>
      <c r="BI1464" s="156"/>
      <c r="BJ1464" s="156"/>
      <c r="BK1464" s="133"/>
      <c r="BM1464" s="134">
        <v>872</v>
      </c>
      <c r="BN1464" s="157">
        <f t="shared" si="350"/>
        <v>5.5744000000000939</v>
      </c>
      <c r="BO1464" s="158">
        <f t="shared" si="351"/>
        <v>0.59022565252817483</v>
      </c>
      <c r="BP1464" s="159">
        <f t="shared" si="352"/>
        <v>7.6905373484514872E-4</v>
      </c>
      <c r="BQ1464" s="160" t="str">
        <f t="shared" si="353"/>
        <v/>
      </c>
      <c r="BR1464" s="160" t="str">
        <f t="shared" si="349"/>
        <v/>
      </c>
    </row>
    <row r="1465" spans="11:70" ht="20.100000000000001" customHeight="1" x14ac:dyDescent="0.25">
      <c r="K1465" s="134">
        <v>896</v>
      </c>
      <c r="L1465" s="130">
        <f t="shared" ref="L1465:L1528" si="354">L$563+(K1465*L$566)</f>
        <v>-39.454621135549019</v>
      </c>
      <c r="M1465" s="149">
        <f t="shared" ref="M1465:M1528" si="355">_xlfn.NORM.DIST(L1465,L$560,L$561,0)</f>
        <v>3.8576860992348186E-3</v>
      </c>
      <c r="N1465" s="149">
        <f t="shared" ref="N1465:N1528" si="356">_xlfn.NORM.DIST(L1465,L$560,L$561,1)</f>
        <v>0.33870500160784683</v>
      </c>
      <c r="O1465" s="130" t="str">
        <f t="shared" ref="O1465:O1528" si="357">IF(OR(N1465&lt;P$565,N1465&gt;P$566),M1465,"")</f>
        <v/>
      </c>
      <c r="P1465" s="130">
        <f t="shared" ref="P1465:P1528" si="358">IF(AND(N1465&gt;P$565,N1465&lt;P$566),M1465,"")</f>
        <v>3.8576860992348186E-3</v>
      </c>
      <c r="Q1465" s="130" t="str">
        <f t="shared" ref="Q1465:Q1528" si="359">IF(M1465=MAX(M$569:M$2569),M1465,"")</f>
        <v/>
      </c>
      <c r="R1465" s="130">
        <f t="shared" ref="R1465:R1528" si="360">_xlfn.NORM.DIST(L1465,P$561,P$562,0)</f>
        <v>4.2828526434589246E-8</v>
      </c>
      <c r="S1465" s="130" t="str">
        <f t="shared" ref="S1465:S1528" si="361">IF(R1465=MAX(R$569:R$2569),M1465,"")</f>
        <v/>
      </c>
      <c r="T1465" s="130" t="str">
        <f t="shared" ref="T1465:T1528" si="362">IF(S1465=MIN(S$569:S$2569),S1465,"")</f>
        <v/>
      </c>
      <c r="X1465" s="134"/>
      <c r="Z1465" s="149"/>
      <c r="AA1465" s="149"/>
      <c r="AE1465" s="151"/>
      <c r="AF1465" s="150"/>
      <c r="AK1465" s="134">
        <v>896</v>
      </c>
      <c r="AL1465" s="130">
        <f t="shared" ref="AL1465:AL1528" si="363">AL$563+(AK1465*AL$566)</f>
        <v>-0.41599999999999993</v>
      </c>
      <c r="AM1465" s="149">
        <f t="shared" ref="AM1465:AM1528" si="364">_xlfn.NORM.DIST(AL1465,AL$560,AL$561,0)</f>
        <v>0.36587390265669162</v>
      </c>
      <c r="AN1465" s="149">
        <f t="shared" ref="AN1465:AN1528" si="365">_xlfn.NORM.DIST(AL1465,AL$560,AL$561,1)</f>
        <v>0.33870500160784689</v>
      </c>
      <c r="AO1465" s="130" t="str">
        <f t="shared" si="347"/>
        <v/>
      </c>
      <c r="AP1465" s="130">
        <f t="shared" si="348"/>
        <v>0.36587390265669162</v>
      </c>
      <c r="AQ1465" s="130" t="str">
        <f t="shared" ref="AQ1465:AQ1528" si="366">IF(AM1465=MAX(AM$569:AM$2569),AM1465,"")</f>
        <v/>
      </c>
      <c r="AR1465" s="150">
        <f t="shared" ref="AR1465:AR1528" si="367">_xlfn.NORM.DIST(AK1465,AP$561,AP$562,0)</f>
        <v>0</v>
      </c>
      <c r="AS1465" s="150" t="str">
        <f t="shared" ref="AS1465:AS1528" si="368">IF(AR1465=MAX(AR$569:AR$2569),AM1465,"")</f>
        <v/>
      </c>
      <c r="AT1465" s="150" t="str">
        <f t="shared" ref="AT1465:AT1528" si="369">IF(AS1465=MIN(AS$569:AS$2569),AS1465,"")</f>
        <v/>
      </c>
      <c r="AU1465" s="150"/>
      <c r="AV1465" s="150"/>
      <c r="AW1465" s="150"/>
      <c r="AX1465" s="150"/>
      <c r="AY1465" s="150"/>
      <c r="AZ1465" s="150"/>
      <c r="BA1465" s="150"/>
      <c r="BB1465" s="131"/>
      <c r="BC1465" s="132"/>
      <c r="BD1465" s="131"/>
      <c r="BE1465" s="153"/>
      <c r="BF1465" s="154"/>
      <c r="BG1465" s="155"/>
      <c r="BH1465" s="155"/>
      <c r="BI1465" s="156"/>
      <c r="BJ1465" s="156"/>
      <c r="BK1465" s="133"/>
      <c r="BM1465" s="134">
        <v>873</v>
      </c>
      <c r="BN1465" s="157">
        <f t="shared" si="350"/>
        <v>5.5808000000000941</v>
      </c>
      <c r="BO1465" s="158">
        <f t="shared" si="351"/>
        <v>0.58945659879332968</v>
      </c>
      <c r="BP1465" s="159">
        <f t="shared" si="352"/>
        <v>7.6879766198023614E-4</v>
      </c>
      <c r="BQ1465" s="160" t="str">
        <f t="shared" si="353"/>
        <v/>
      </c>
      <c r="BR1465" s="160" t="str">
        <f t="shared" si="349"/>
        <v/>
      </c>
    </row>
    <row r="1466" spans="11:70" ht="20.100000000000001" customHeight="1" x14ac:dyDescent="0.25">
      <c r="K1466" s="134">
        <v>897</v>
      </c>
      <c r="L1466" s="130">
        <f t="shared" si="354"/>
        <v>-39.075249778476461</v>
      </c>
      <c r="M1466" s="149">
        <f t="shared" si="355"/>
        <v>3.8640797198719171E-3</v>
      </c>
      <c r="N1466" s="149">
        <f t="shared" si="356"/>
        <v>0.34016971161496112</v>
      </c>
      <c r="O1466" s="130" t="str">
        <f t="shared" si="357"/>
        <v/>
      </c>
      <c r="P1466" s="130">
        <f t="shared" si="358"/>
        <v>3.8640797198719171E-3</v>
      </c>
      <c r="Q1466" s="130" t="str">
        <f t="shared" si="359"/>
        <v/>
      </c>
      <c r="R1466" s="130">
        <f t="shared" si="360"/>
        <v>4.3657516178720422E-8</v>
      </c>
      <c r="S1466" s="130" t="str">
        <f t="shared" si="361"/>
        <v/>
      </c>
      <c r="T1466" s="130" t="str">
        <f t="shared" si="362"/>
        <v/>
      </c>
      <c r="X1466" s="134"/>
      <c r="Z1466" s="149"/>
      <c r="AA1466" s="149"/>
      <c r="AE1466" s="151"/>
      <c r="AF1466" s="150"/>
      <c r="AK1466" s="134">
        <v>897</v>
      </c>
      <c r="AL1466" s="130">
        <f t="shared" si="363"/>
        <v>-0.41199999999999992</v>
      </c>
      <c r="AM1466" s="149">
        <f t="shared" si="364"/>
        <v>0.36648029179111752</v>
      </c>
      <c r="AN1466" s="149">
        <f t="shared" si="365"/>
        <v>0.34016971161496123</v>
      </c>
      <c r="AO1466" s="130" t="str">
        <f t="shared" ref="AO1466:AO1529" si="370">IF(OR(AN1466&lt;AP$565,AN1466&gt;AP$566),AM1466,"")</f>
        <v/>
      </c>
      <c r="AP1466" s="130">
        <f t="shared" ref="AP1466:AP1529" si="371">IF(AND(AN1466&gt;AP$565,AN1466&lt;AP$566),AM1466,"")</f>
        <v>0.36648029179111752</v>
      </c>
      <c r="AQ1466" s="130" t="str">
        <f t="shared" si="366"/>
        <v/>
      </c>
      <c r="AR1466" s="150">
        <f t="shared" si="367"/>
        <v>0</v>
      </c>
      <c r="AS1466" s="150" t="str">
        <f t="shared" si="368"/>
        <v/>
      </c>
      <c r="AT1466" s="150" t="str">
        <f t="shared" si="369"/>
        <v/>
      </c>
      <c r="AU1466" s="150"/>
      <c r="AV1466" s="150"/>
      <c r="AW1466" s="150"/>
      <c r="AX1466" s="150"/>
      <c r="AY1466" s="150"/>
      <c r="AZ1466" s="150"/>
      <c r="BA1466" s="150"/>
      <c r="BB1466" s="131"/>
      <c r="BC1466" s="132"/>
      <c r="BD1466" s="131"/>
      <c r="BE1466" s="153"/>
      <c r="BF1466" s="154"/>
      <c r="BG1466" s="155"/>
      <c r="BH1466" s="155"/>
      <c r="BI1466" s="156"/>
      <c r="BJ1466" s="156"/>
      <c r="BK1466" s="133"/>
      <c r="BM1466" s="134">
        <v>874</v>
      </c>
      <c r="BN1466" s="157">
        <f t="shared" si="350"/>
        <v>5.5872000000000943</v>
      </c>
      <c r="BO1466" s="158">
        <f t="shared" si="351"/>
        <v>0.58868780113134944</v>
      </c>
      <c r="BP1466" s="159">
        <f t="shared" si="352"/>
        <v>7.6853915045660415E-4</v>
      </c>
      <c r="BQ1466" s="160" t="str">
        <f t="shared" si="353"/>
        <v/>
      </c>
      <c r="BR1466" s="160" t="str">
        <f t="shared" si="349"/>
        <v/>
      </c>
    </row>
    <row r="1467" spans="11:70" ht="20.100000000000001" customHeight="1" x14ac:dyDescent="0.25">
      <c r="K1467" s="134">
        <v>898</v>
      </c>
      <c r="L1467" s="130">
        <f t="shared" si="354"/>
        <v>-38.695878421403847</v>
      </c>
      <c r="M1467" s="149">
        <f t="shared" si="355"/>
        <v>3.870422009868786E-3</v>
      </c>
      <c r="N1467" s="149">
        <f t="shared" si="356"/>
        <v>0.34163683745104251</v>
      </c>
      <c r="O1467" s="130" t="str">
        <f t="shared" si="357"/>
        <v/>
      </c>
      <c r="P1467" s="130">
        <f t="shared" si="358"/>
        <v>3.870422009868786E-3</v>
      </c>
      <c r="Q1467" s="130" t="str">
        <f t="shared" si="359"/>
        <v/>
      </c>
      <c r="R1467" s="130">
        <f t="shared" si="360"/>
        <v>4.4501839828428413E-8</v>
      </c>
      <c r="S1467" s="130" t="str">
        <f t="shared" si="361"/>
        <v/>
      </c>
      <c r="T1467" s="130" t="str">
        <f t="shared" si="362"/>
        <v/>
      </c>
      <c r="X1467" s="134"/>
      <c r="Z1467" s="149"/>
      <c r="AA1467" s="149"/>
      <c r="AE1467" s="151"/>
      <c r="AF1467" s="150"/>
      <c r="AK1467" s="134">
        <v>898</v>
      </c>
      <c r="AL1467" s="130">
        <f t="shared" si="363"/>
        <v>-0.40799999999999992</v>
      </c>
      <c r="AM1467" s="149">
        <f t="shared" si="364"/>
        <v>0.36708181258188249</v>
      </c>
      <c r="AN1467" s="149">
        <f t="shared" si="365"/>
        <v>0.34163683745104256</v>
      </c>
      <c r="AO1467" s="130" t="str">
        <f t="shared" si="370"/>
        <v/>
      </c>
      <c r="AP1467" s="130">
        <f t="shared" si="371"/>
        <v>0.36708181258188249</v>
      </c>
      <c r="AQ1467" s="130" t="str">
        <f t="shared" si="366"/>
        <v/>
      </c>
      <c r="AR1467" s="150">
        <f t="shared" si="367"/>
        <v>0</v>
      </c>
      <c r="AS1467" s="150" t="str">
        <f t="shared" si="368"/>
        <v/>
      </c>
      <c r="AT1467" s="150" t="str">
        <f t="shared" si="369"/>
        <v/>
      </c>
      <c r="AU1467" s="150"/>
      <c r="AV1467" s="150"/>
      <c r="AW1467" s="150"/>
      <c r="AX1467" s="150"/>
      <c r="AY1467" s="150"/>
      <c r="AZ1467" s="150"/>
      <c r="BA1467" s="150"/>
      <c r="BB1467" s="131"/>
      <c r="BC1467" s="132"/>
      <c r="BD1467" s="131"/>
      <c r="BE1467" s="153"/>
      <c r="BF1467" s="154"/>
      <c r="BG1467" s="155"/>
      <c r="BH1467" s="155"/>
      <c r="BI1467" s="156"/>
      <c r="BJ1467" s="156"/>
      <c r="BK1467" s="133"/>
      <c r="BM1467" s="134">
        <v>875</v>
      </c>
      <c r="BN1467" s="157">
        <f t="shared" si="350"/>
        <v>5.5936000000000945</v>
      </c>
      <c r="BO1467" s="158">
        <f t="shared" si="351"/>
        <v>0.58791926198089284</v>
      </c>
      <c r="BP1467" s="159">
        <f t="shared" si="352"/>
        <v>7.6827820856628648E-4</v>
      </c>
      <c r="BQ1467" s="160" t="str">
        <f t="shared" si="353"/>
        <v/>
      </c>
      <c r="BR1467" s="160" t="str">
        <f t="shared" si="349"/>
        <v/>
      </c>
    </row>
    <row r="1468" spans="11:70" ht="20.100000000000001" customHeight="1" x14ac:dyDescent="0.25">
      <c r="K1468" s="134">
        <v>899</v>
      </c>
      <c r="L1468" s="130">
        <f t="shared" si="354"/>
        <v>-38.31650706433129</v>
      </c>
      <c r="M1468" s="149">
        <f t="shared" si="355"/>
        <v>3.8767126818558938E-3</v>
      </c>
      <c r="N1468" s="149">
        <f t="shared" si="356"/>
        <v>0.3431063595881429</v>
      </c>
      <c r="O1468" s="130" t="str">
        <f t="shared" si="357"/>
        <v/>
      </c>
      <c r="P1468" s="130">
        <f t="shared" si="358"/>
        <v>3.8767126818558938E-3</v>
      </c>
      <c r="Q1468" s="130" t="str">
        <f t="shared" si="359"/>
        <v/>
      </c>
      <c r="R1468" s="130">
        <f t="shared" si="360"/>
        <v>4.5361766657579276E-8</v>
      </c>
      <c r="S1468" s="130" t="str">
        <f t="shared" si="361"/>
        <v/>
      </c>
      <c r="T1468" s="130" t="str">
        <f t="shared" si="362"/>
        <v/>
      </c>
      <c r="X1468" s="134"/>
      <c r="Z1468" s="149"/>
      <c r="AA1468" s="149"/>
      <c r="AE1468" s="151"/>
      <c r="AF1468" s="150"/>
      <c r="AK1468" s="134">
        <v>899</v>
      </c>
      <c r="AL1468" s="130">
        <f t="shared" si="363"/>
        <v>-0.40399999999999991</v>
      </c>
      <c r="AM1468" s="149">
        <f t="shared" si="364"/>
        <v>0.36767843777404446</v>
      </c>
      <c r="AN1468" s="149">
        <f t="shared" si="365"/>
        <v>0.34310635958814306</v>
      </c>
      <c r="AO1468" s="130" t="str">
        <f t="shared" si="370"/>
        <v/>
      </c>
      <c r="AP1468" s="130">
        <f t="shared" si="371"/>
        <v>0.36767843777404446</v>
      </c>
      <c r="AQ1468" s="130" t="str">
        <f t="shared" si="366"/>
        <v/>
      </c>
      <c r="AR1468" s="150">
        <f t="shared" si="367"/>
        <v>0</v>
      </c>
      <c r="AS1468" s="150" t="str">
        <f t="shared" si="368"/>
        <v/>
      </c>
      <c r="AT1468" s="150" t="str">
        <f t="shared" si="369"/>
        <v/>
      </c>
      <c r="AU1468" s="150"/>
      <c r="AV1468" s="150"/>
      <c r="AW1468" s="150"/>
      <c r="AX1468" s="150"/>
      <c r="AY1468" s="150"/>
      <c r="AZ1468" s="150"/>
      <c r="BA1468" s="150"/>
      <c r="BB1468" s="131"/>
      <c r="BC1468" s="132"/>
      <c r="BD1468" s="131"/>
      <c r="BE1468" s="153"/>
      <c r="BF1468" s="154"/>
      <c r="BG1468" s="155"/>
      <c r="BH1468" s="155"/>
      <c r="BI1468" s="156"/>
      <c r="BJ1468" s="156"/>
      <c r="BK1468" s="133"/>
      <c r="BM1468" s="134">
        <v>876</v>
      </c>
      <c r="BN1468" s="157">
        <f t="shared" si="350"/>
        <v>5.6000000000000947</v>
      </c>
      <c r="BO1468" s="158">
        <f t="shared" si="351"/>
        <v>0.58715098377232655</v>
      </c>
      <c r="BP1468" s="159">
        <f t="shared" si="352"/>
        <v>7.6801484459421143E-4</v>
      </c>
      <c r="BQ1468" s="160" t="str">
        <f t="shared" si="353"/>
        <v/>
      </c>
      <c r="BR1468" s="160" t="str">
        <f t="shared" si="349"/>
        <v/>
      </c>
    </row>
    <row r="1469" spans="11:70" ht="20.100000000000001" customHeight="1" x14ac:dyDescent="0.25">
      <c r="K1469" s="134">
        <v>900</v>
      </c>
      <c r="L1469" s="130">
        <f t="shared" si="354"/>
        <v>-37.937135707258676</v>
      </c>
      <c r="M1469" s="149">
        <f t="shared" si="355"/>
        <v>3.8829514504740074E-3</v>
      </c>
      <c r="N1469" s="149">
        <f t="shared" si="356"/>
        <v>0.34457825838967576</v>
      </c>
      <c r="O1469" s="130" t="str">
        <f t="shared" si="357"/>
        <v/>
      </c>
      <c r="P1469" s="130">
        <f t="shared" si="358"/>
        <v>3.8829514504740074E-3</v>
      </c>
      <c r="Q1469" s="130" t="str">
        <f t="shared" si="359"/>
        <v/>
      </c>
      <c r="R1469" s="130">
        <f t="shared" si="360"/>
        <v>4.6237570389339682E-8</v>
      </c>
      <c r="S1469" s="130" t="str">
        <f t="shared" si="361"/>
        <v/>
      </c>
      <c r="T1469" s="130" t="str">
        <f t="shared" si="362"/>
        <v/>
      </c>
      <c r="X1469" s="134"/>
      <c r="Z1469" s="149"/>
      <c r="AA1469" s="149"/>
      <c r="AE1469" s="151"/>
      <c r="AF1469" s="150"/>
      <c r="AK1469" s="134">
        <v>900</v>
      </c>
      <c r="AL1469" s="130">
        <f t="shared" si="363"/>
        <v>-0.39999999999999991</v>
      </c>
      <c r="AM1469" s="149">
        <f t="shared" si="364"/>
        <v>0.36827014030332339</v>
      </c>
      <c r="AN1469" s="149">
        <f t="shared" si="365"/>
        <v>0.34457825838967582</v>
      </c>
      <c r="AO1469" s="130" t="str">
        <f t="shared" si="370"/>
        <v/>
      </c>
      <c r="AP1469" s="130">
        <f t="shared" si="371"/>
        <v>0.36827014030332339</v>
      </c>
      <c r="AQ1469" s="130" t="str">
        <f t="shared" si="366"/>
        <v/>
      </c>
      <c r="AR1469" s="150">
        <f t="shared" si="367"/>
        <v>0</v>
      </c>
      <c r="AS1469" s="150" t="str">
        <f t="shared" si="368"/>
        <v/>
      </c>
      <c r="AT1469" s="150" t="str">
        <f t="shared" si="369"/>
        <v/>
      </c>
      <c r="AU1469" s="150"/>
      <c r="AV1469" s="150"/>
      <c r="AW1469" s="150"/>
      <c r="AX1469" s="150"/>
      <c r="AY1469" s="150"/>
      <c r="AZ1469" s="150"/>
      <c r="BA1469" s="150"/>
      <c r="BB1469" s="131"/>
      <c r="BC1469" s="132"/>
      <c r="BD1469" s="131"/>
      <c r="BE1469" s="153"/>
      <c r="BF1469" s="154"/>
      <c r="BG1469" s="155"/>
      <c r="BH1469" s="155"/>
      <c r="BI1469" s="156"/>
      <c r="BJ1469" s="156"/>
      <c r="BK1469" s="133"/>
      <c r="BM1469" s="134">
        <v>877</v>
      </c>
      <c r="BN1469" s="157">
        <f t="shared" si="350"/>
        <v>5.6064000000000949</v>
      </c>
      <c r="BO1469" s="158">
        <f t="shared" si="351"/>
        <v>0.58638296892773234</v>
      </c>
      <c r="BP1469" s="159">
        <f t="shared" si="352"/>
        <v>7.6774906682486321E-4</v>
      </c>
      <c r="BQ1469" s="160" t="str">
        <f t="shared" si="353"/>
        <v/>
      </c>
      <c r="BR1469" s="160" t="str">
        <f t="shared" si="349"/>
        <v/>
      </c>
    </row>
    <row r="1470" spans="11:70" ht="20.100000000000001" customHeight="1" x14ac:dyDescent="0.25">
      <c r="K1470" s="134">
        <v>901</v>
      </c>
      <c r="L1470" s="130">
        <f t="shared" si="354"/>
        <v>-37.557764350186119</v>
      </c>
      <c r="M1470" s="149">
        <f t="shared" si="355"/>
        <v>3.8891380323957322E-3</v>
      </c>
      <c r="N1470" s="149">
        <f t="shared" si="356"/>
        <v>0.34605251411118154</v>
      </c>
      <c r="O1470" s="130" t="str">
        <f t="shared" si="357"/>
        <v/>
      </c>
      <c r="P1470" s="130">
        <f t="shared" si="358"/>
        <v>3.8891380323957322E-3</v>
      </c>
      <c r="Q1470" s="130" t="str">
        <f t="shared" si="359"/>
        <v/>
      </c>
      <c r="R1470" s="130">
        <f t="shared" si="360"/>
        <v>4.7129529264463172E-8</v>
      </c>
      <c r="S1470" s="130" t="str">
        <f t="shared" si="361"/>
        <v/>
      </c>
      <c r="T1470" s="130" t="str">
        <f t="shared" si="362"/>
        <v/>
      </c>
      <c r="X1470" s="134"/>
      <c r="Z1470" s="149"/>
      <c r="AA1470" s="149"/>
      <c r="AE1470" s="151"/>
      <c r="AF1470" s="150"/>
      <c r="AK1470" s="134">
        <v>901</v>
      </c>
      <c r="AL1470" s="130">
        <f t="shared" si="363"/>
        <v>-0.39599999999999991</v>
      </c>
      <c r="AM1470" s="149">
        <f t="shared" si="364"/>
        <v>0.36885689329814475</v>
      </c>
      <c r="AN1470" s="149">
        <f t="shared" si="365"/>
        <v>0.34605251411118171</v>
      </c>
      <c r="AO1470" s="130" t="str">
        <f t="shared" si="370"/>
        <v/>
      </c>
      <c r="AP1470" s="130">
        <f t="shared" si="371"/>
        <v>0.36885689329814475</v>
      </c>
      <c r="AQ1470" s="130" t="str">
        <f t="shared" si="366"/>
        <v/>
      </c>
      <c r="AR1470" s="150">
        <f t="shared" si="367"/>
        <v>0</v>
      </c>
      <c r="AS1470" s="150" t="str">
        <f t="shared" si="368"/>
        <v/>
      </c>
      <c r="AT1470" s="150" t="str">
        <f t="shared" si="369"/>
        <v/>
      </c>
      <c r="AU1470" s="150"/>
      <c r="AV1470" s="150"/>
      <c r="AW1470" s="150"/>
      <c r="AX1470" s="150"/>
      <c r="AY1470" s="150"/>
      <c r="AZ1470" s="150"/>
      <c r="BA1470" s="150"/>
      <c r="BB1470" s="131"/>
      <c r="BC1470" s="132"/>
      <c r="BD1470" s="131"/>
      <c r="BE1470" s="153"/>
      <c r="BF1470" s="154"/>
      <c r="BG1470" s="155"/>
      <c r="BH1470" s="155"/>
      <c r="BI1470" s="156"/>
      <c r="BJ1470" s="156"/>
      <c r="BK1470" s="133"/>
      <c r="BM1470" s="134">
        <v>878</v>
      </c>
      <c r="BN1470" s="157">
        <f t="shared" si="350"/>
        <v>5.612800000000095</v>
      </c>
      <c r="BO1470" s="158">
        <f t="shared" si="351"/>
        <v>0.58561521986090748</v>
      </c>
      <c r="BP1470" s="159">
        <f t="shared" si="352"/>
        <v>7.6748088353284505E-4</v>
      </c>
      <c r="BQ1470" s="160" t="str">
        <f t="shared" si="353"/>
        <v/>
      </c>
      <c r="BR1470" s="160" t="str">
        <f t="shared" si="349"/>
        <v/>
      </c>
    </row>
    <row r="1471" spans="11:70" ht="20.100000000000001" customHeight="1" x14ac:dyDescent="0.25">
      <c r="K1471" s="134">
        <v>902</v>
      </c>
      <c r="L1471" s="130">
        <f t="shared" si="354"/>
        <v>-37.178392993113505</v>
      </c>
      <c r="M1471" s="149">
        <f t="shared" si="355"/>
        <v>3.8952721463469345E-3</v>
      </c>
      <c r="N1471" s="149">
        <f t="shared" si="356"/>
        <v>0.34752910690110383</v>
      </c>
      <c r="O1471" s="130" t="str">
        <f t="shared" si="357"/>
        <v/>
      </c>
      <c r="P1471" s="130">
        <f t="shared" si="358"/>
        <v>3.8952721463469345E-3</v>
      </c>
      <c r="Q1471" s="130" t="str">
        <f t="shared" si="359"/>
        <v/>
      </c>
      <c r="R1471" s="130">
        <f t="shared" si="360"/>
        <v>4.8037926110534848E-8</v>
      </c>
      <c r="S1471" s="130" t="str">
        <f t="shared" si="361"/>
        <v/>
      </c>
      <c r="T1471" s="130" t="str">
        <f t="shared" si="362"/>
        <v/>
      </c>
      <c r="X1471" s="134"/>
      <c r="Z1471" s="149"/>
      <c r="AA1471" s="149"/>
      <c r="AE1471" s="151"/>
      <c r="AF1471" s="150"/>
      <c r="AK1471" s="134">
        <v>902</v>
      </c>
      <c r="AL1471" s="130">
        <f t="shared" si="363"/>
        <v>-0.3919999999999999</v>
      </c>
      <c r="AM1471" s="149">
        <f t="shared" si="364"/>
        <v>0.36943867008167114</v>
      </c>
      <c r="AN1471" s="149">
        <f t="shared" si="365"/>
        <v>0.34752910690110383</v>
      </c>
      <c r="AO1471" s="130" t="str">
        <f t="shared" si="370"/>
        <v/>
      </c>
      <c r="AP1471" s="130">
        <f t="shared" si="371"/>
        <v>0.36943867008167114</v>
      </c>
      <c r="AQ1471" s="130" t="str">
        <f t="shared" si="366"/>
        <v/>
      </c>
      <c r="AR1471" s="150">
        <f t="shared" si="367"/>
        <v>0</v>
      </c>
      <c r="AS1471" s="150" t="str">
        <f t="shared" si="368"/>
        <v/>
      </c>
      <c r="AT1471" s="150" t="str">
        <f t="shared" si="369"/>
        <v/>
      </c>
      <c r="AU1471" s="150"/>
      <c r="AV1471" s="150"/>
      <c r="AW1471" s="150"/>
      <c r="AX1471" s="150"/>
      <c r="AY1471" s="150"/>
      <c r="AZ1471" s="150"/>
      <c r="BA1471" s="150"/>
      <c r="BB1471" s="131"/>
      <c r="BC1471" s="132"/>
      <c r="BD1471" s="131"/>
      <c r="BE1471" s="153"/>
      <c r="BF1471" s="154"/>
      <c r="BG1471" s="155"/>
      <c r="BH1471" s="155"/>
      <c r="BI1471" s="156"/>
      <c r="BJ1471" s="156"/>
      <c r="BK1471" s="133"/>
      <c r="BM1471" s="134">
        <v>879</v>
      </c>
      <c r="BN1471" s="157">
        <f t="shared" si="350"/>
        <v>5.6192000000000952</v>
      </c>
      <c r="BO1471" s="158">
        <f t="shared" si="351"/>
        <v>0.58484773897737463</v>
      </c>
      <c r="BP1471" s="159">
        <f t="shared" si="352"/>
        <v>7.6721030299331527E-4</v>
      </c>
      <c r="BQ1471" s="160" t="str">
        <f t="shared" si="353"/>
        <v/>
      </c>
      <c r="BR1471" s="160" t="str">
        <f t="shared" si="349"/>
        <v/>
      </c>
    </row>
    <row r="1472" spans="11:70" ht="20.100000000000001" customHeight="1" x14ac:dyDescent="0.25">
      <c r="K1472" s="134">
        <v>903</v>
      </c>
      <c r="L1472" s="130">
        <f t="shared" si="354"/>
        <v>-36.799021636040948</v>
      </c>
      <c r="M1472" s="149">
        <f t="shared" si="355"/>
        <v>3.9013535131280238E-3</v>
      </c>
      <c r="N1472" s="149">
        <f t="shared" si="356"/>
        <v>0.3490080168015709</v>
      </c>
      <c r="O1472" s="130" t="str">
        <f t="shared" si="357"/>
        <v/>
      </c>
      <c r="P1472" s="130">
        <f t="shared" si="358"/>
        <v>3.9013535131280238E-3</v>
      </c>
      <c r="Q1472" s="130" t="str">
        <f t="shared" si="359"/>
        <v/>
      </c>
      <c r="R1472" s="130">
        <f t="shared" si="360"/>
        <v>4.8963048412177636E-8</v>
      </c>
      <c r="S1472" s="130" t="str">
        <f t="shared" si="361"/>
        <v/>
      </c>
      <c r="T1472" s="130" t="str">
        <f t="shared" si="362"/>
        <v/>
      </c>
      <c r="X1472" s="134"/>
      <c r="Z1472" s="149"/>
      <c r="AA1472" s="149"/>
      <c r="AE1472" s="151"/>
      <c r="AF1472" s="150"/>
      <c r="AK1472" s="134">
        <v>903</v>
      </c>
      <c r="AL1472" s="130">
        <f t="shared" si="363"/>
        <v>-0.3879999999999999</v>
      </c>
      <c r="AM1472" s="149">
        <f t="shared" si="364"/>
        <v>0.3700154441738206</v>
      </c>
      <c r="AN1472" s="149">
        <f t="shared" si="365"/>
        <v>0.34900801680157106</v>
      </c>
      <c r="AO1472" s="130" t="str">
        <f t="shared" si="370"/>
        <v/>
      </c>
      <c r="AP1472" s="130">
        <f t="shared" si="371"/>
        <v>0.3700154441738206</v>
      </c>
      <c r="AQ1472" s="130" t="str">
        <f t="shared" si="366"/>
        <v/>
      </c>
      <c r="AR1472" s="150">
        <f t="shared" si="367"/>
        <v>0</v>
      </c>
      <c r="AS1472" s="150" t="str">
        <f t="shared" si="368"/>
        <v/>
      </c>
      <c r="AT1472" s="150" t="str">
        <f t="shared" si="369"/>
        <v/>
      </c>
      <c r="AU1472" s="150"/>
      <c r="AV1472" s="150"/>
      <c r="AW1472" s="150"/>
      <c r="AX1472" s="150"/>
      <c r="AY1472" s="150"/>
      <c r="AZ1472" s="150"/>
      <c r="BA1472" s="150"/>
      <c r="BB1472" s="131"/>
      <c r="BC1472" s="132"/>
      <c r="BD1472" s="131"/>
      <c r="BE1472" s="153"/>
      <c r="BF1472" s="154"/>
      <c r="BG1472" s="155"/>
      <c r="BH1472" s="155"/>
      <c r="BI1472" s="156"/>
      <c r="BJ1472" s="156"/>
      <c r="BK1472" s="133"/>
      <c r="BM1472" s="134">
        <v>880</v>
      </c>
      <c r="BN1472" s="157">
        <f t="shared" si="350"/>
        <v>5.6256000000000954</v>
      </c>
      <c r="BO1472" s="158">
        <f t="shared" si="351"/>
        <v>0.58408052867438132</v>
      </c>
      <c r="BP1472" s="159">
        <f t="shared" si="352"/>
        <v>7.6693733347155124E-4</v>
      </c>
      <c r="BQ1472" s="160" t="str">
        <f t="shared" si="353"/>
        <v/>
      </c>
      <c r="BR1472" s="160" t="str">
        <f t="shared" si="349"/>
        <v/>
      </c>
    </row>
    <row r="1473" spans="11:70" ht="20.100000000000001" customHeight="1" x14ac:dyDescent="0.25">
      <c r="K1473" s="134">
        <v>904</v>
      </c>
      <c r="L1473" s="130">
        <f t="shared" si="354"/>
        <v>-36.419650278968334</v>
      </c>
      <c r="M1473" s="149">
        <f t="shared" si="355"/>
        <v>3.9073818556351111E-3</v>
      </c>
      <c r="N1473" s="149">
        <f t="shared" si="356"/>
        <v>0.35048922374918851</v>
      </c>
      <c r="O1473" s="130" t="str">
        <f t="shared" si="357"/>
        <v/>
      </c>
      <c r="P1473" s="130">
        <f t="shared" si="358"/>
        <v>3.9073818556351111E-3</v>
      </c>
      <c r="Q1473" s="130" t="str">
        <f t="shared" si="359"/>
        <v/>
      </c>
      <c r="R1473" s="130">
        <f t="shared" si="360"/>
        <v>4.9905188382239946E-8</v>
      </c>
      <c r="S1473" s="130" t="str">
        <f t="shared" si="361"/>
        <v/>
      </c>
      <c r="T1473" s="130" t="str">
        <f t="shared" si="362"/>
        <v/>
      </c>
      <c r="X1473" s="134"/>
      <c r="Z1473" s="149"/>
      <c r="AA1473" s="149"/>
      <c r="AE1473" s="151"/>
      <c r="AF1473" s="150"/>
      <c r="AK1473" s="134">
        <v>904</v>
      </c>
      <c r="AL1473" s="130">
        <f t="shared" si="363"/>
        <v>-0.3839999999999999</v>
      </c>
      <c r="AM1473" s="149">
        <f t="shared" si="364"/>
        <v>0.37058718929327361</v>
      </c>
      <c r="AN1473" s="149">
        <f t="shared" si="365"/>
        <v>0.35048922374918862</v>
      </c>
      <c r="AO1473" s="130" t="str">
        <f t="shared" si="370"/>
        <v/>
      </c>
      <c r="AP1473" s="130">
        <f t="shared" si="371"/>
        <v>0.37058718929327361</v>
      </c>
      <c r="AQ1473" s="130" t="str">
        <f t="shared" si="366"/>
        <v/>
      </c>
      <c r="AR1473" s="150">
        <f t="shared" si="367"/>
        <v>0</v>
      </c>
      <c r="AS1473" s="150" t="str">
        <f t="shared" si="368"/>
        <v/>
      </c>
      <c r="AT1473" s="150" t="str">
        <f t="shared" si="369"/>
        <v/>
      </c>
      <c r="AU1473" s="150"/>
      <c r="AV1473" s="150"/>
      <c r="AW1473" s="150"/>
      <c r="AX1473" s="150"/>
      <c r="AY1473" s="150"/>
      <c r="AZ1473" s="150"/>
      <c r="BA1473" s="150"/>
      <c r="BB1473" s="131"/>
      <c r="BC1473" s="132"/>
      <c r="BD1473" s="131"/>
      <c r="BE1473" s="153"/>
      <c r="BF1473" s="154"/>
      <c r="BG1473" s="155"/>
      <c r="BH1473" s="155"/>
      <c r="BI1473" s="156"/>
      <c r="BJ1473" s="156"/>
      <c r="BK1473" s="133"/>
      <c r="BM1473" s="134">
        <v>881</v>
      </c>
      <c r="BN1473" s="157">
        <f t="shared" si="350"/>
        <v>5.6320000000000956</v>
      </c>
      <c r="BO1473" s="158">
        <f t="shared" si="351"/>
        <v>0.58331359134090977</v>
      </c>
      <c r="BP1473" s="159">
        <f t="shared" si="352"/>
        <v>7.6666198323116497E-4</v>
      </c>
      <c r="BQ1473" s="160" t="str">
        <f t="shared" si="353"/>
        <v/>
      </c>
      <c r="BR1473" s="160" t="str">
        <f t="shared" si="349"/>
        <v/>
      </c>
    </row>
    <row r="1474" spans="11:70" ht="20.100000000000001" customHeight="1" x14ac:dyDescent="0.25">
      <c r="K1474" s="134">
        <v>905</v>
      </c>
      <c r="L1474" s="130">
        <f t="shared" si="354"/>
        <v>-36.040278921895776</v>
      </c>
      <c r="M1474" s="149">
        <f t="shared" si="355"/>
        <v>3.9133568988810249E-3</v>
      </c>
      <c r="N1474" s="149">
        <f t="shared" si="356"/>
        <v>0.3519727075758371</v>
      </c>
      <c r="O1474" s="130" t="str">
        <f t="shared" si="357"/>
        <v/>
      </c>
      <c r="P1474" s="130">
        <f t="shared" si="358"/>
        <v>3.9133568988810249E-3</v>
      </c>
      <c r="Q1474" s="130" t="str">
        <f t="shared" si="359"/>
        <v/>
      </c>
      <c r="R1474" s="130">
        <f t="shared" si="360"/>
        <v>5.0864643033969808E-8</v>
      </c>
      <c r="S1474" s="130" t="str">
        <f t="shared" si="361"/>
        <v/>
      </c>
      <c r="T1474" s="130" t="str">
        <f t="shared" si="362"/>
        <v/>
      </c>
      <c r="X1474" s="134"/>
      <c r="Z1474" s="149"/>
      <c r="AA1474" s="149"/>
      <c r="AE1474" s="151"/>
      <c r="AF1474" s="150"/>
      <c r="AK1474" s="134">
        <v>905</v>
      </c>
      <c r="AL1474" s="130">
        <f t="shared" si="363"/>
        <v>-0.37999999999999989</v>
      </c>
      <c r="AM1474" s="149">
        <f t="shared" si="364"/>
        <v>0.37115387935946603</v>
      </c>
      <c r="AN1474" s="149">
        <f t="shared" si="365"/>
        <v>0.35197270757583721</v>
      </c>
      <c r="AO1474" s="130" t="str">
        <f t="shared" si="370"/>
        <v/>
      </c>
      <c r="AP1474" s="130">
        <f t="shared" si="371"/>
        <v>0.37115387935946603</v>
      </c>
      <c r="AQ1474" s="130" t="str">
        <f t="shared" si="366"/>
        <v/>
      </c>
      <c r="AR1474" s="150">
        <f t="shared" si="367"/>
        <v>0</v>
      </c>
      <c r="AS1474" s="150" t="str">
        <f t="shared" si="368"/>
        <v/>
      </c>
      <c r="AT1474" s="150" t="str">
        <f t="shared" si="369"/>
        <v/>
      </c>
      <c r="AU1474" s="150"/>
      <c r="AV1474" s="150"/>
      <c r="AW1474" s="150"/>
      <c r="AX1474" s="150"/>
      <c r="AY1474" s="150"/>
      <c r="AZ1474" s="150"/>
      <c r="BA1474" s="150"/>
      <c r="BB1474" s="131"/>
      <c r="BC1474" s="132"/>
      <c r="BD1474" s="131"/>
      <c r="BE1474" s="153"/>
      <c r="BF1474" s="154"/>
      <c r="BG1474" s="155"/>
      <c r="BH1474" s="155"/>
      <c r="BI1474" s="156"/>
      <c r="BJ1474" s="156"/>
      <c r="BK1474" s="133"/>
      <c r="BM1474" s="134">
        <v>882</v>
      </c>
      <c r="BN1474" s="157">
        <f t="shared" si="350"/>
        <v>5.6384000000000958</v>
      </c>
      <c r="BO1474" s="158">
        <f t="shared" si="351"/>
        <v>0.5825469293576786</v>
      </c>
      <c r="BP1474" s="159">
        <f t="shared" si="352"/>
        <v>7.6638426052866304E-4</v>
      </c>
      <c r="BQ1474" s="160" t="str">
        <f t="shared" si="353"/>
        <v/>
      </c>
      <c r="BR1474" s="160" t="str">
        <f t="shared" si="349"/>
        <v/>
      </c>
    </row>
    <row r="1475" spans="11:70" ht="20.100000000000001" customHeight="1" x14ac:dyDescent="0.25">
      <c r="K1475" s="134">
        <v>906</v>
      </c>
      <c r="L1475" s="130">
        <f t="shared" si="354"/>
        <v>-35.660907564823162</v>
      </c>
      <c r="M1475" s="149">
        <f t="shared" si="355"/>
        <v>3.9192783700162E-3</v>
      </c>
      <c r="N1475" s="149">
        <f t="shared" si="356"/>
        <v>0.35345844800948034</v>
      </c>
      <c r="O1475" s="130" t="str">
        <f t="shared" si="357"/>
        <v/>
      </c>
      <c r="P1475" s="130">
        <f t="shared" si="358"/>
        <v>3.9192783700162E-3</v>
      </c>
      <c r="Q1475" s="130" t="str">
        <f t="shared" si="359"/>
        <v/>
      </c>
      <c r="R1475" s="130">
        <f t="shared" si="360"/>
        <v>5.1841714254193234E-8</v>
      </c>
      <c r="S1475" s="130" t="str">
        <f t="shared" si="361"/>
        <v/>
      </c>
      <c r="T1475" s="130" t="str">
        <f t="shared" si="362"/>
        <v/>
      </c>
      <c r="X1475" s="134"/>
      <c r="Z1475" s="149"/>
      <c r="AA1475" s="149"/>
      <c r="AE1475" s="151"/>
      <c r="AF1475" s="150"/>
      <c r="AK1475" s="134">
        <v>906</v>
      </c>
      <c r="AL1475" s="130">
        <f t="shared" si="363"/>
        <v>-0.37599999999999989</v>
      </c>
      <c r="AM1475" s="149">
        <f t="shared" si="364"/>
        <v>0.37171548849457042</v>
      </c>
      <c r="AN1475" s="149">
        <f t="shared" si="365"/>
        <v>0.35345844800948045</v>
      </c>
      <c r="AO1475" s="130" t="str">
        <f t="shared" si="370"/>
        <v/>
      </c>
      <c r="AP1475" s="130">
        <f t="shared" si="371"/>
        <v>0.37171548849457042</v>
      </c>
      <c r="AQ1475" s="130" t="str">
        <f t="shared" si="366"/>
        <v/>
      </c>
      <c r="AR1475" s="150">
        <f t="shared" si="367"/>
        <v>0</v>
      </c>
      <c r="AS1475" s="150" t="str">
        <f t="shared" si="368"/>
        <v/>
      </c>
      <c r="AT1475" s="150" t="str">
        <f t="shared" si="369"/>
        <v/>
      </c>
      <c r="AU1475" s="150"/>
      <c r="AV1475" s="150"/>
      <c r="AW1475" s="150"/>
      <c r="AX1475" s="150"/>
      <c r="AY1475" s="150"/>
      <c r="AZ1475" s="150"/>
      <c r="BA1475" s="150"/>
      <c r="BB1475" s="131"/>
      <c r="BC1475" s="132"/>
      <c r="BD1475" s="131"/>
      <c r="BE1475" s="153"/>
      <c r="BF1475" s="154"/>
      <c r="BG1475" s="155"/>
      <c r="BH1475" s="155"/>
      <c r="BI1475" s="156"/>
      <c r="BJ1475" s="156"/>
      <c r="BK1475" s="133"/>
      <c r="BM1475" s="134">
        <v>883</v>
      </c>
      <c r="BN1475" s="157">
        <f t="shared" si="350"/>
        <v>5.644800000000096</v>
      </c>
      <c r="BO1475" s="158">
        <f t="shared" si="351"/>
        <v>0.58178054509714994</v>
      </c>
      <c r="BP1475" s="159">
        <f t="shared" si="352"/>
        <v>7.661041736167773E-4</v>
      </c>
      <c r="BQ1475" s="160" t="str">
        <f t="shared" si="353"/>
        <v/>
      </c>
      <c r="BR1475" s="160" t="str">
        <f t="shared" si="349"/>
        <v/>
      </c>
    </row>
    <row r="1476" spans="11:70" ht="20.100000000000001" customHeight="1" x14ac:dyDescent="0.25">
      <c r="K1476" s="134">
        <v>907</v>
      </c>
      <c r="L1476" s="130">
        <f t="shared" si="354"/>
        <v>-35.281536207750605</v>
      </c>
      <c r="M1476" s="149">
        <f t="shared" si="355"/>
        <v>3.9251459983494176E-3</v>
      </c>
      <c r="N1476" s="149">
        <f t="shared" si="356"/>
        <v>0.35494642467497878</v>
      </c>
      <c r="O1476" s="130" t="str">
        <f t="shared" si="357"/>
        <v/>
      </c>
      <c r="P1476" s="130">
        <f t="shared" si="358"/>
        <v>3.9251459983494176E-3</v>
      </c>
      <c r="Q1476" s="130" t="str">
        <f t="shared" si="359"/>
        <v/>
      </c>
      <c r="R1476" s="130">
        <f t="shared" si="360"/>
        <v>5.2836708877504069E-8</v>
      </c>
      <c r="S1476" s="130" t="str">
        <f t="shared" si="361"/>
        <v/>
      </c>
      <c r="T1476" s="130" t="str">
        <f t="shared" si="362"/>
        <v/>
      </c>
      <c r="X1476" s="134"/>
      <c r="Z1476" s="149"/>
      <c r="AA1476" s="149"/>
      <c r="AE1476" s="151"/>
      <c r="AF1476" s="150"/>
      <c r="AK1476" s="134">
        <v>907</v>
      </c>
      <c r="AL1476" s="130">
        <f t="shared" si="363"/>
        <v>-0.37199999999999989</v>
      </c>
      <c r="AM1476" s="149">
        <f t="shared" si="364"/>
        <v>0.37227199102546293</v>
      </c>
      <c r="AN1476" s="149">
        <f t="shared" si="365"/>
        <v>0.35494642467497894</v>
      </c>
      <c r="AO1476" s="130" t="str">
        <f t="shared" si="370"/>
        <v/>
      </c>
      <c r="AP1476" s="130">
        <f t="shared" si="371"/>
        <v>0.37227199102546293</v>
      </c>
      <c r="AQ1476" s="130" t="str">
        <f t="shared" si="366"/>
        <v/>
      </c>
      <c r="AR1476" s="150">
        <f t="shared" si="367"/>
        <v>0</v>
      </c>
      <c r="AS1476" s="150" t="str">
        <f t="shared" si="368"/>
        <v/>
      </c>
      <c r="AT1476" s="150" t="str">
        <f t="shared" si="369"/>
        <v/>
      </c>
      <c r="AU1476" s="150"/>
      <c r="AV1476" s="150"/>
      <c r="AW1476" s="150"/>
      <c r="AX1476" s="150"/>
      <c r="AY1476" s="150"/>
      <c r="AZ1476" s="150"/>
      <c r="BA1476" s="150"/>
      <c r="BB1476" s="131"/>
      <c r="BC1476" s="132"/>
      <c r="BD1476" s="131"/>
      <c r="BE1476" s="153"/>
      <c r="BF1476" s="154"/>
      <c r="BG1476" s="155"/>
      <c r="BH1476" s="155"/>
      <c r="BI1476" s="156"/>
      <c r="BJ1476" s="156"/>
      <c r="BK1476" s="133"/>
      <c r="BM1476" s="134">
        <v>884</v>
      </c>
      <c r="BN1476" s="157">
        <f t="shared" si="350"/>
        <v>5.6512000000000961</v>
      </c>
      <c r="BO1476" s="158">
        <f t="shared" si="351"/>
        <v>0.58101444092353316</v>
      </c>
      <c r="BP1476" s="159">
        <f t="shared" si="352"/>
        <v>7.658217307424664E-4</v>
      </c>
      <c r="BQ1476" s="160" t="str">
        <f t="shared" si="353"/>
        <v/>
      </c>
      <c r="BR1476" s="160" t="str">
        <f t="shared" si="349"/>
        <v/>
      </c>
    </row>
    <row r="1477" spans="11:70" ht="20.100000000000001" customHeight="1" x14ac:dyDescent="0.25">
      <c r="K1477" s="134">
        <v>908</v>
      </c>
      <c r="L1477" s="130">
        <f t="shared" si="354"/>
        <v>-34.902164850677991</v>
      </c>
      <c r="M1477" s="149">
        <f t="shared" si="355"/>
        <v>3.930959515368408E-3</v>
      </c>
      <c r="N1477" s="149">
        <f t="shared" si="356"/>
        <v>0.35643661709491381</v>
      </c>
      <c r="O1477" s="130" t="str">
        <f t="shared" si="357"/>
        <v/>
      </c>
      <c r="P1477" s="130">
        <f t="shared" si="358"/>
        <v>3.930959515368408E-3</v>
      </c>
      <c r="Q1477" s="130" t="str">
        <f t="shared" si="359"/>
        <v/>
      </c>
      <c r="R1477" s="130">
        <f t="shared" si="360"/>
        <v>5.3849938761482569E-8</v>
      </c>
      <c r="S1477" s="130" t="str">
        <f t="shared" si="361"/>
        <v/>
      </c>
      <c r="T1477" s="130" t="str">
        <f t="shared" si="362"/>
        <v/>
      </c>
      <c r="X1477" s="134"/>
      <c r="Z1477" s="149"/>
      <c r="AA1477" s="149"/>
      <c r="AE1477" s="151"/>
      <c r="AF1477" s="150"/>
      <c r="AK1477" s="134">
        <v>908</v>
      </c>
      <c r="AL1477" s="130">
        <f t="shared" si="363"/>
        <v>-0.36799999999999988</v>
      </c>
      <c r="AM1477" s="149">
        <f t="shared" si="364"/>
        <v>0.37282336148567768</v>
      </c>
      <c r="AN1477" s="149">
        <f t="shared" si="365"/>
        <v>0.35643661709491398</v>
      </c>
      <c r="AO1477" s="130" t="str">
        <f t="shared" si="370"/>
        <v/>
      </c>
      <c r="AP1477" s="130">
        <f t="shared" si="371"/>
        <v>0.37282336148567768</v>
      </c>
      <c r="AQ1477" s="130" t="str">
        <f t="shared" si="366"/>
        <v/>
      </c>
      <c r="AR1477" s="150">
        <f t="shared" si="367"/>
        <v>0</v>
      </c>
      <c r="AS1477" s="150" t="str">
        <f t="shared" si="368"/>
        <v/>
      </c>
      <c r="AT1477" s="150" t="str">
        <f t="shared" si="369"/>
        <v/>
      </c>
      <c r="AU1477" s="150"/>
      <c r="AV1477" s="150"/>
      <c r="AW1477" s="150"/>
      <c r="AX1477" s="150"/>
      <c r="AY1477" s="150"/>
      <c r="AZ1477" s="150"/>
      <c r="BA1477" s="150"/>
      <c r="BB1477" s="131"/>
      <c r="BC1477" s="132"/>
      <c r="BD1477" s="131"/>
      <c r="BE1477" s="153"/>
      <c r="BF1477" s="154"/>
      <c r="BG1477" s="155"/>
      <c r="BH1477" s="155"/>
      <c r="BI1477" s="156"/>
      <c r="BJ1477" s="156"/>
      <c r="BK1477" s="133"/>
      <c r="BM1477" s="134">
        <v>885</v>
      </c>
      <c r="BN1477" s="157">
        <f t="shared" si="350"/>
        <v>5.6576000000000963</v>
      </c>
      <c r="BO1477" s="158">
        <f t="shared" si="351"/>
        <v>0.58024861919279069</v>
      </c>
      <c r="BP1477" s="159">
        <f t="shared" si="352"/>
        <v>7.655369401455836E-4</v>
      </c>
      <c r="BQ1477" s="160" t="str">
        <f t="shared" si="353"/>
        <v/>
      </c>
      <c r="BR1477" s="160" t="str">
        <f t="shared" si="349"/>
        <v/>
      </c>
    </row>
    <row r="1478" spans="11:70" ht="20.100000000000001" customHeight="1" x14ac:dyDescent="0.25">
      <c r="K1478" s="134">
        <v>909</v>
      </c>
      <c r="L1478" s="130">
        <f t="shared" si="354"/>
        <v>-34.522793493605434</v>
      </c>
      <c r="M1478" s="149">
        <f t="shared" si="355"/>
        <v>3.9367186547603133E-3</v>
      </c>
      <c r="N1478" s="149">
        <f t="shared" si="356"/>
        <v>0.35792900469041677</v>
      </c>
      <c r="O1478" s="130" t="str">
        <f t="shared" si="357"/>
        <v/>
      </c>
      <c r="P1478" s="130">
        <f t="shared" si="358"/>
        <v>3.9367186547603133E-3</v>
      </c>
      <c r="Q1478" s="130" t="str">
        <f t="shared" si="359"/>
        <v/>
      </c>
      <c r="R1478" s="130">
        <f t="shared" si="360"/>
        <v>5.488172086294976E-8</v>
      </c>
      <c r="S1478" s="130" t="str">
        <f t="shared" si="361"/>
        <v/>
      </c>
      <c r="T1478" s="130" t="str">
        <f t="shared" si="362"/>
        <v/>
      </c>
      <c r="X1478" s="134"/>
      <c r="Z1478" s="149"/>
      <c r="AA1478" s="149"/>
      <c r="AE1478" s="151"/>
      <c r="AF1478" s="150"/>
      <c r="AK1478" s="134">
        <v>909</v>
      </c>
      <c r="AL1478" s="130">
        <f t="shared" si="363"/>
        <v>-0.36399999999999988</v>
      </c>
      <c r="AM1478" s="149">
        <f t="shared" si="364"/>
        <v>0.37336957461734704</v>
      </c>
      <c r="AN1478" s="149">
        <f t="shared" si="365"/>
        <v>0.357929004690417</v>
      </c>
      <c r="AO1478" s="130" t="str">
        <f t="shared" si="370"/>
        <v/>
      </c>
      <c r="AP1478" s="130">
        <f t="shared" si="371"/>
        <v>0.37336957461734704</v>
      </c>
      <c r="AQ1478" s="130" t="str">
        <f t="shared" si="366"/>
        <v/>
      </c>
      <c r="AR1478" s="150">
        <f t="shared" si="367"/>
        <v>0</v>
      </c>
      <c r="AS1478" s="150" t="str">
        <f t="shared" si="368"/>
        <v/>
      </c>
      <c r="AT1478" s="150" t="str">
        <f t="shared" si="369"/>
        <v/>
      </c>
      <c r="AU1478" s="150"/>
      <c r="AV1478" s="150"/>
      <c r="AW1478" s="150"/>
      <c r="AX1478" s="150"/>
      <c r="AY1478" s="150"/>
      <c r="AZ1478" s="150"/>
      <c r="BA1478" s="150"/>
      <c r="BB1478" s="131"/>
      <c r="BC1478" s="132"/>
      <c r="BD1478" s="131"/>
      <c r="BE1478" s="153"/>
      <c r="BF1478" s="154"/>
      <c r="BG1478" s="155"/>
      <c r="BH1478" s="155"/>
      <c r="BI1478" s="156"/>
      <c r="BJ1478" s="156"/>
      <c r="BK1478" s="133"/>
      <c r="BM1478" s="134">
        <v>886</v>
      </c>
      <c r="BN1478" s="157">
        <f t="shared" si="350"/>
        <v>5.6640000000000965</v>
      </c>
      <c r="BO1478" s="158">
        <f t="shared" si="351"/>
        <v>0.57948308225264511</v>
      </c>
      <c r="BP1478" s="159">
        <f t="shared" si="352"/>
        <v>7.6524981006376169E-4</v>
      </c>
      <c r="BQ1478" s="160" t="str">
        <f t="shared" si="353"/>
        <v/>
      </c>
      <c r="BR1478" s="160" t="str">
        <f t="shared" si="349"/>
        <v/>
      </c>
    </row>
    <row r="1479" spans="11:70" ht="20.100000000000001" customHeight="1" x14ac:dyDescent="0.25">
      <c r="K1479" s="134">
        <v>910</v>
      </c>
      <c r="L1479" s="130">
        <f t="shared" si="354"/>
        <v>-34.14342213653282</v>
      </c>
      <c r="M1479" s="149">
        <f t="shared" si="355"/>
        <v>3.9424231524320006E-3</v>
      </c>
      <c r="N1479" s="149">
        <f t="shared" si="356"/>
        <v>0.35942356678200865</v>
      </c>
      <c r="O1479" s="130" t="str">
        <f t="shared" si="357"/>
        <v/>
      </c>
      <c r="P1479" s="130">
        <f t="shared" si="358"/>
        <v>3.9424231524320006E-3</v>
      </c>
      <c r="Q1479" s="130" t="str">
        <f t="shared" si="359"/>
        <v/>
      </c>
      <c r="R1479" s="130">
        <f t="shared" si="360"/>
        <v>5.5932377315275449E-8</v>
      </c>
      <c r="S1479" s="130" t="str">
        <f t="shared" si="361"/>
        <v/>
      </c>
      <c r="T1479" s="130" t="str">
        <f t="shared" si="362"/>
        <v/>
      </c>
      <c r="X1479" s="134"/>
      <c r="Z1479" s="149"/>
      <c r="AA1479" s="149"/>
      <c r="AE1479" s="151"/>
      <c r="AF1479" s="150"/>
      <c r="AK1479" s="134">
        <v>910</v>
      </c>
      <c r="AL1479" s="130">
        <f t="shared" si="363"/>
        <v>-0.35999999999999988</v>
      </c>
      <c r="AM1479" s="149">
        <f t="shared" si="364"/>
        <v>0.37391060537312842</v>
      </c>
      <c r="AN1479" s="149">
        <f t="shared" si="365"/>
        <v>0.35942356678200882</v>
      </c>
      <c r="AO1479" s="130" t="str">
        <f t="shared" si="370"/>
        <v/>
      </c>
      <c r="AP1479" s="130">
        <f t="shared" si="371"/>
        <v>0.37391060537312842</v>
      </c>
      <c r="AQ1479" s="130" t="str">
        <f t="shared" si="366"/>
        <v/>
      </c>
      <c r="AR1479" s="150">
        <f t="shared" si="367"/>
        <v>0</v>
      </c>
      <c r="AS1479" s="150" t="str">
        <f t="shared" si="368"/>
        <v/>
      </c>
      <c r="AT1479" s="150" t="str">
        <f t="shared" si="369"/>
        <v/>
      </c>
      <c r="AU1479" s="150"/>
      <c r="AV1479" s="150"/>
      <c r="AW1479" s="150"/>
      <c r="AX1479" s="150"/>
      <c r="AY1479" s="150"/>
      <c r="AZ1479" s="150"/>
      <c r="BA1479" s="150"/>
      <c r="BB1479" s="131"/>
      <c r="BC1479" s="132"/>
      <c r="BD1479" s="131"/>
      <c r="BE1479" s="153"/>
      <c r="BF1479" s="154"/>
      <c r="BG1479" s="155"/>
      <c r="BH1479" s="155"/>
      <c r="BI1479" s="156"/>
      <c r="BJ1479" s="156"/>
      <c r="BK1479" s="133"/>
      <c r="BM1479" s="134">
        <v>887</v>
      </c>
      <c r="BN1479" s="157">
        <f t="shared" si="350"/>
        <v>5.6704000000000967</v>
      </c>
      <c r="BO1479" s="158">
        <f t="shared" si="351"/>
        <v>0.57871783244258135</v>
      </c>
      <c r="BP1479" s="159">
        <f t="shared" si="352"/>
        <v>7.6496034872564067E-4</v>
      </c>
      <c r="BQ1479" s="160" t="str">
        <f t="shared" si="353"/>
        <v/>
      </c>
      <c r="BR1479" s="160" t="str">
        <f t="shared" si="349"/>
        <v/>
      </c>
    </row>
    <row r="1480" spans="11:70" ht="20.100000000000001" customHeight="1" x14ac:dyDescent="0.25">
      <c r="K1480" s="134">
        <v>911</v>
      </c>
      <c r="L1480" s="130">
        <f t="shared" si="354"/>
        <v>-33.764050779460263</v>
      </c>
      <c r="M1480" s="149">
        <f t="shared" si="355"/>
        <v>3.9480727465302243E-3</v>
      </c>
      <c r="N1480" s="149">
        <f t="shared" si="356"/>
        <v>0.36092028259044456</v>
      </c>
      <c r="O1480" s="130" t="str">
        <f t="shared" si="357"/>
        <v/>
      </c>
      <c r="P1480" s="130">
        <f t="shared" si="358"/>
        <v>3.9480727465302243E-3</v>
      </c>
      <c r="Q1480" s="130" t="str">
        <f t="shared" si="359"/>
        <v/>
      </c>
      <c r="R1480" s="130">
        <f t="shared" si="360"/>
        <v>5.7002235506747687E-8</v>
      </c>
      <c r="S1480" s="130" t="str">
        <f t="shared" si="361"/>
        <v/>
      </c>
      <c r="T1480" s="130" t="str">
        <f t="shared" si="362"/>
        <v/>
      </c>
      <c r="X1480" s="134"/>
      <c r="Z1480" s="149"/>
      <c r="AA1480" s="149"/>
      <c r="AE1480" s="151"/>
      <c r="AF1480" s="150"/>
      <c r="AK1480" s="134">
        <v>911</v>
      </c>
      <c r="AL1480" s="130">
        <f t="shared" si="363"/>
        <v>-0.35599999999999987</v>
      </c>
      <c r="AM1480" s="149">
        <f t="shared" si="364"/>
        <v>0.37444642891811658</v>
      </c>
      <c r="AN1480" s="149">
        <f t="shared" si="365"/>
        <v>0.36092028259044479</v>
      </c>
      <c r="AO1480" s="130" t="str">
        <f t="shared" si="370"/>
        <v/>
      </c>
      <c r="AP1480" s="130">
        <f t="shared" si="371"/>
        <v>0.37444642891811658</v>
      </c>
      <c r="AQ1480" s="130" t="str">
        <f t="shared" si="366"/>
        <v/>
      </c>
      <c r="AR1480" s="150">
        <f t="shared" si="367"/>
        <v>0</v>
      </c>
      <c r="AS1480" s="150" t="str">
        <f t="shared" si="368"/>
        <v/>
      </c>
      <c r="AT1480" s="150" t="str">
        <f t="shared" si="369"/>
        <v/>
      </c>
      <c r="AU1480" s="150"/>
      <c r="AV1480" s="150"/>
      <c r="AW1480" s="150"/>
      <c r="AX1480" s="150"/>
      <c r="AY1480" s="150"/>
      <c r="AZ1480" s="150"/>
      <c r="BA1480" s="150"/>
      <c r="BB1480" s="131"/>
      <c r="BC1480" s="132"/>
      <c r="BD1480" s="131"/>
      <c r="BE1480" s="153"/>
      <c r="BF1480" s="154"/>
      <c r="BG1480" s="155"/>
      <c r="BH1480" s="155"/>
      <c r="BI1480" s="156"/>
      <c r="BJ1480" s="156"/>
      <c r="BK1480" s="133"/>
      <c r="BM1480" s="134">
        <v>888</v>
      </c>
      <c r="BN1480" s="157">
        <f t="shared" si="350"/>
        <v>5.6768000000000969</v>
      </c>
      <c r="BO1480" s="158">
        <f t="shared" si="351"/>
        <v>0.57795287209385571</v>
      </c>
      <c r="BP1480" s="159">
        <f t="shared" si="352"/>
        <v>7.6466856435641883E-4</v>
      </c>
      <c r="BQ1480" s="160" t="str">
        <f t="shared" si="353"/>
        <v/>
      </c>
      <c r="BR1480" s="160" t="str">
        <f t="shared" si="349"/>
        <v/>
      </c>
    </row>
    <row r="1481" spans="11:70" ht="20.100000000000001" customHeight="1" x14ac:dyDescent="0.25">
      <c r="K1481" s="134">
        <v>912</v>
      </c>
      <c r="L1481" s="130">
        <f t="shared" si="354"/>
        <v>-33.384679422387649</v>
      </c>
      <c r="M1481" s="149">
        <f t="shared" si="355"/>
        <v>3.9536671774616488E-3</v>
      </c>
      <c r="N1481" s="149">
        <f t="shared" si="356"/>
        <v>0.3624191312375688</v>
      </c>
      <c r="O1481" s="130" t="str">
        <f t="shared" si="357"/>
        <v/>
      </c>
      <c r="P1481" s="130">
        <f t="shared" si="358"/>
        <v>3.9536671774616488E-3</v>
      </c>
      <c r="Q1481" s="130" t="str">
        <f t="shared" si="359"/>
        <v/>
      </c>
      <c r="R1481" s="130">
        <f t="shared" si="360"/>
        <v>5.8091628160021354E-8</v>
      </c>
      <c r="S1481" s="130" t="str">
        <f t="shared" si="361"/>
        <v/>
      </c>
      <c r="T1481" s="130" t="str">
        <f t="shared" si="362"/>
        <v/>
      </c>
      <c r="X1481" s="134"/>
      <c r="Z1481" s="149"/>
      <c r="AA1481" s="149"/>
      <c r="AE1481" s="151"/>
      <c r="AF1481" s="150"/>
      <c r="AK1481" s="134">
        <v>912</v>
      </c>
      <c r="AL1481" s="130">
        <f t="shared" si="363"/>
        <v>-0.35199999999999987</v>
      </c>
      <c r="AM1481" s="149">
        <f t="shared" si="364"/>
        <v>0.37497702063174237</v>
      </c>
      <c r="AN1481" s="149">
        <f t="shared" si="365"/>
        <v>0.36241913123756897</v>
      </c>
      <c r="AO1481" s="130" t="str">
        <f t="shared" si="370"/>
        <v/>
      </c>
      <c r="AP1481" s="130">
        <f t="shared" si="371"/>
        <v>0.37497702063174237</v>
      </c>
      <c r="AQ1481" s="130" t="str">
        <f t="shared" si="366"/>
        <v/>
      </c>
      <c r="AR1481" s="150">
        <f t="shared" si="367"/>
        <v>0</v>
      </c>
      <c r="AS1481" s="150" t="str">
        <f t="shared" si="368"/>
        <v/>
      </c>
      <c r="AT1481" s="150" t="str">
        <f t="shared" si="369"/>
        <v/>
      </c>
      <c r="AU1481" s="150"/>
      <c r="AV1481" s="150"/>
      <c r="AW1481" s="150"/>
      <c r="AX1481" s="150"/>
      <c r="AY1481" s="150"/>
      <c r="AZ1481" s="150"/>
      <c r="BA1481" s="150"/>
      <c r="BB1481" s="131"/>
      <c r="BC1481" s="132"/>
      <c r="BD1481" s="131"/>
      <c r="BE1481" s="153"/>
      <c r="BF1481" s="154"/>
      <c r="BG1481" s="155"/>
      <c r="BH1481" s="155"/>
      <c r="BI1481" s="156"/>
      <c r="BJ1481" s="156"/>
      <c r="BK1481" s="133"/>
      <c r="BM1481" s="134">
        <v>889</v>
      </c>
      <c r="BN1481" s="157">
        <f t="shared" si="350"/>
        <v>5.6832000000000971</v>
      </c>
      <c r="BO1481" s="158">
        <f t="shared" si="351"/>
        <v>0.57718820352949929</v>
      </c>
      <c r="BP1481" s="159">
        <f t="shared" si="352"/>
        <v>7.6437446517507723E-4</v>
      </c>
      <c r="BQ1481" s="160" t="str">
        <f t="shared" si="353"/>
        <v/>
      </c>
      <c r="BR1481" s="160" t="str">
        <f t="shared" si="349"/>
        <v/>
      </c>
    </row>
    <row r="1482" spans="11:70" ht="20.100000000000001" customHeight="1" x14ac:dyDescent="0.25">
      <c r="K1482" s="134">
        <v>913</v>
      </c>
      <c r="L1482" s="130">
        <f t="shared" si="354"/>
        <v>-33.005308065315091</v>
      </c>
      <c r="M1482" s="149">
        <f t="shared" si="355"/>
        <v>3.9592061879127061E-3</v>
      </c>
      <c r="N1482" s="149">
        <f t="shared" si="356"/>
        <v>0.36392009174717455</v>
      </c>
      <c r="O1482" s="130" t="str">
        <f t="shared" si="357"/>
        <v/>
      </c>
      <c r="P1482" s="130">
        <f t="shared" si="358"/>
        <v>3.9592061879127061E-3</v>
      </c>
      <c r="Q1482" s="130" t="str">
        <f t="shared" si="359"/>
        <v/>
      </c>
      <c r="R1482" s="130">
        <f t="shared" si="360"/>
        <v>5.920089341265334E-8</v>
      </c>
      <c r="S1482" s="130" t="str">
        <f t="shared" si="361"/>
        <v/>
      </c>
      <c r="T1482" s="130" t="str">
        <f t="shared" si="362"/>
        <v/>
      </c>
      <c r="X1482" s="134"/>
      <c r="Z1482" s="149"/>
      <c r="AA1482" s="149"/>
      <c r="AE1482" s="151"/>
      <c r="AF1482" s="150"/>
      <c r="AK1482" s="134">
        <v>913</v>
      </c>
      <c r="AL1482" s="130">
        <f t="shared" si="363"/>
        <v>-0.34799999999999986</v>
      </c>
      <c r="AM1482" s="149">
        <f t="shared" si="364"/>
        <v>0.37550235610965654</v>
      </c>
      <c r="AN1482" s="149">
        <f t="shared" si="365"/>
        <v>0.36392009174717477</v>
      </c>
      <c r="AO1482" s="130" t="str">
        <f t="shared" si="370"/>
        <v/>
      </c>
      <c r="AP1482" s="130">
        <f t="shared" si="371"/>
        <v>0.37550235610965654</v>
      </c>
      <c r="AQ1482" s="130" t="str">
        <f t="shared" si="366"/>
        <v/>
      </c>
      <c r="AR1482" s="150">
        <f t="shared" si="367"/>
        <v>0</v>
      </c>
      <c r="AS1482" s="150" t="str">
        <f t="shared" si="368"/>
        <v/>
      </c>
      <c r="AT1482" s="150" t="str">
        <f t="shared" si="369"/>
        <v/>
      </c>
      <c r="AU1482" s="150"/>
      <c r="AV1482" s="150"/>
      <c r="AW1482" s="150"/>
      <c r="AX1482" s="150"/>
      <c r="AY1482" s="150"/>
      <c r="AZ1482" s="150"/>
      <c r="BA1482" s="150"/>
      <c r="BB1482" s="131"/>
      <c r="BC1482" s="132"/>
      <c r="BD1482" s="131"/>
      <c r="BE1482" s="153"/>
      <c r="BF1482" s="154"/>
      <c r="BG1482" s="155"/>
      <c r="BH1482" s="155"/>
      <c r="BI1482" s="156"/>
      <c r="BJ1482" s="156"/>
      <c r="BK1482" s="133"/>
      <c r="BM1482" s="134">
        <v>890</v>
      </c>
      <c r="BN1482" s="157">
        <f t="shared" si="350"/>
        <v>5.6896000000000972</v>
      </c>
      <c r="BO1482" s="158">
        <f t="shared" si="351"/>
        <v>0.57642382906432421</v>
      </c>
      <c r="BP1482" s="159">
        <f t="shared" si="352"/>
        <v>7.6407805939338047E-4</v>
      </c>
      <c r="BQ1482" s="160" t="str">
        <f t="shared" si="353"/>
        <v/>
      </c>
      <c r="BR1482" s="160" t="str">
        <f t="shared" si="349"/>
        <v/>
      </c>
    </row>
    <row r="1483" spans="11:70" ht="20.100000000000001" customHeight="1" x14ac:dyDescent="0.25">
      <c r="K1483" s="134">
        <v>914</v>
      </c>
      <c r="L1483" s="130">
        <f t="shared" si="354"/>
        <v>-32.625936708242477</v>
      </c>
      <c r="M1483" s="149">
        <f t="shared" si="355"/>
        <v>3.9646895228693099E-3</v>
      </c>
      <c r="N1483" s="149">
        <f t="shared" si="356"/>
        <v>0.36542314304587364</v>
      </c>
      <c r="O1483" s="130" t="str">
        <f t="shared" si="357"/>
        <v/>
      </c>
      <c r="P1483" s="130">
        <f t="shared" si="358"/>
        <v>3.9646895228693099E-3</v>
      </c>
      <c r="Q1483" s="130" t="str">
        <f t="shared" si="359"/>
        <v/>
      </c>
      <c r="R1483" s="130">
        <f t="shared" si="360"/>
        <v>6.0330374898742659E-8</v>
      </c>
      <c r="S1483" s="130" t="str">
        <f t="shared" si="361"/>
        <v/>
      </c>
      <c r="T1483" s="130" t="str">
        <f t="shared" si="362"/>
        <v/>
      </c>
      <c r="X1483" s="134"/>
      <c r="Z1483" s="149"/>
      <c r="AA1483" s="149"/>
      <c r="AE1483" s="151"/>
      <c r="AF1483" s="150"/>
      <c r="AK1483" s="134">
        <v>914</v>
      </c>
      <c r="AL1483" s="130">
        <f t="shared" si="363"/>
        <v>-0.34399999999999986</v>
      </c>
      <c r="AM1483" s="149">
        <f t="shared" si="364"/>
        <v>0.37602241116559915</v>
      </c>
      <c r="AN1483" s="149">
        <f t="shared" si="365"/>
        <v>0.36542314304587381</v>
      </c>
      <c r="AO1483" s="130" t="str">
        <f t="shared" si="370"/>
        <v/>
      </c>
      <c r="AP1483" s="130">
        <f t="shared" si="371"/>
        <v>0.37602241116559915</v>
      </c>
      <c r="AQ1483" s="130" t="str">
        <f t="shared" si="366"/>
        <v/>
      </c>
      <c r="AR1483" s="150">
        <f t="shared" si="367"/>
        <v>0</v>
      </c>
      <c r="AS1483" s="150" t="str">
        <f t="shared" si="368"/>
        <v/>
      </c>
      <c r="AT1483" s="150" t="str">
        <f t="shared" si="369"/>
        <v/>
      </c>
      <c r="AU1483" s="150"/>
      <c r="AV1483" s="150"/>
      <c r="AW1483" s="150"/>
      <c r="AX1483" s="150"/>
      <c r="AY1483" s="150"/>
      <c r="AZ1483" s="150"/>
      <c r="BA1483" s="150"/>
      <c r="BB1483" s="131"/>
      <c r="BC1483" s="132"/>
      <c r="BD1483" s="131"/>
      <c r="BE1483" s="153"/>
      <c r="BF1483" s="154"/>
      <c r="BG1483" s="155"/>
      <c r="BH1483" s="155"/>
      <c r="BI1483" s="156"/>
      <c r="BJ1483" s="156"/>
      <c r="BK1483" s="133"/>
      <c r="BM1483" s="134">
        <v>891</v>
      </c>
      <c r="BN1483" s="157">
        <f t="shared" si="350"/>
        <v>5.6960000000000974</v>
      </c>
      <c r="BO1483" s="158">
        <f t="shared" si="351"/>
        <v>0.57565975100493083</v>
      </c>
      <c r="BP1483" s="159">
        <f t="shared" si="352"/>
        <v>7.6377935521954043E-4</v>
      </c>
      <c r="BQ1483" s="160" t="str">
        <f t="shared" si="353"/>
        <v/>
      </c>
      <c r="BR1483" s="160" t="str">
        <f t="shared" si="349"/>
        <v/>
      </c>
    </row>
    <row r="1484" spans="11:70" ht="20.100000000000001" customHeight="1" x14ac:dyDescent="0.25">
      <c r="K1484" s="134">
        <v>915</v>
      </c>
      <c r="L1484" s="130">
        <f t="shared" si="354"/>
        <v>-32.24656535116992</v>
      </c>
      <c r="M1484" s="149">
        <f t="shared" si="355"/>
        <v>3.9701169296364087E-3</v>
      </c>
      <c r="N1484" s="149">
        <f t="shared" si="356"/>
        <v>0.36692826396397171</v>
      </c>
      <c r="O1484" s="130" t="str">
        <f t="shared" si="357"/>
        <v/>
      </c>
      <c r="P1484" s="130">
        <f t="shared" si="358"/>
        <v>3.9701169296364087E-3</v>
      </c>
      <c r="Q1484" s="130" t="str">
        <f t="shared" si="359"/>
        <v/>
      </c>
      <c r="R1484" s="130">
        <f t="shared" si="360"/>
        <v>6.1480421831685568E-8</v>
      </c>
      <c r="S1484" s="130" t="str">
        <f t="shared" si="361"/>
        <v/>
      </c>
      <c r="T1484" s="130" t="str">
        <f t="shared" si="362"/>
        <v/>
      </c>
      <c r="X1484" s="134"/>
      <c r="Z1484" s="149"/>
      <c r="AA1484" s="149"/>
      <c r="AE1484" s="151"/>
      <c r="AF1484" s="150"/>
      <c r="AK1484" s="134">
        <v>915</v>
      </c>
      <c r="AL1484" s="130">
        <f t="shared" si="363"/>
        <v>-0.33999999999999986</v>
      </c>
      <c r="AM1484" s="149">
        <f t="shared" si="364"/>
        <v>0.37653716183325397</v>
      </c>
      <c r="AN1484" s="149">
        <f t="shared" si="365"/>
        <v>0.36692826396397193</v>
      </c>
      <c r="AO1484" s="130" t="str">
        <f t="shared" si="370"/>
        <v/>
      </c>
      <c r="AP1484" s="130">
        <f t="shared" si="371"/>
        <v>0.37653716183325397</v>
      </c>
      <c r="AQ1484" s="130" t="str">
        <f t="shared" si="366"/>
        <v/>
      </c>
      <c r="AR1484" s="150">
        <f t="shared" si="367"/>
        <v>0</v>
      </c>
      <c r="AS1484" s="150" t="str">
        <f t="shared" si="368"/>
        <v/>
      </c>
      <c r="AT1484" s="150" t="str">
        <f t="shared" si="369"/>
        <v/>
      </c>
      <c r="AU1484" s="150"/>
      <c r="AV1484" s="150"/>
      <c r="AW1484" s="150"/>
      <c r="AX1484" s="150"/>
      <c r="AY1484" s="150"/>
      <c r="AZ1484" s="150"/>
      <c r="BA1484" s="150"/>
      <c r="BB1484" s="131"/>
      <c r="BC1484" s="132"/>
      <c r="BD1484" s="131"/>
      <c r="BE1484" s="153"/>
      <c r="BF1484" s="154"/>
      <c r="BG1484" s="155"/>
      <c r="BH1484" s="155"/>
      <c r="BI1484" s="156"/>
      <c r="BJ1484" s="156"/>
      <c r="BK1484" s="133"/>
      <c r="BM1484" s="134">
        <v>892</v>
      </c>
      <c r="BN1484" s="157">
        <f t="shared" si="350"/>
        <v>5.7024000000000976</v>
      </c>
      <c r="BO1484" s="158">
        <f t="shared" si="351"/>
        <v>0.57489597164971129</v>
      </c>
      <c r="BP1484" s="159">
        <f t="shared" si="352"/>
        <v>7.6347836085344234E-4</v>
      </c>
      <c r="BQ1484" s="160" t="str">
        <f t="shared" si="353"/>
        <v/>
      </c>
      <c r="BR1484" s="160" t="str">
        <f t="shared" si="349"/>
        <v/>
      </c>
    </row>
    <row r="1485" spans="11:70" ht="20.100000000000001" customHeight="1" x14ac:dyDescent="0.25">
      <c r="K1485" s="134">
        <v>916</v>
      </c>
      <c r="L1485" s="130">
        <f t="shared" si="354"/>
        <v>-31.867193994097306</v>
      </c>
      <c r="M1485" s="149">
        <f t="shared" si="355"/>
        <v>3.9754881578573809E-3</v>
      </c>
      <c r="N1485" s="149">
        <f t="shared" si="356"/>
        <v>0.36843543323635269</v>
      </c>
      <c r="O1485" s="130" t="str">
        <f t="shared" si="357"/>
        <v/>
      </c>
      <c r="P1485" s="130">
        <f t="shared" si="358"/>
        <v>3.9754881578573809E-3</v>
      </c>
      <c r="Q1485" s="130" t="str">
        <f t="shared" si="359"/>
        <v/>
      </c>
      <c r="R1485" s="130">
        <f t="shared" si="360"/>
        <v>6.2651389088057364E-8</v>
      </c>
      <c r="S1485" s="130" t="str">
        <f t="shared" si="361"/>
        <v/>
      </c>
      <c r="T1485" s="130" t="str">
        <f t="shared" si="362"/>
        <v/>
      </c>
      <c r="X1485" s="134"/>
      <c r="Z1485" s="149"/>
      <c r="AA1485" s="149"/>
      <c r="AE1485" s="151"/>
      <c r="AF1485" s="150"/>
      <c r="AK1485" s="134">
        <v>916</v>
      </c>
      <c r="AL1485" s="130">
        <f t="shared" si="363"/>
        <v>-0.33599999999999985</v>
      </c>
      <c r="AM1485" s="149">
        <f t="shared" si="364"/>
        <v>0.37704658436808813</v>
      </c>
      <c r="AN1485" s="149">
        <f t="shared" si="365"/>
        <v>0.36843543323635281</v>
      </c>
      <c r="AO1485" s="130" t="str">
        <f t="shared" si="370"/>
        <v/>
      </c>
      <c r="AP1485" s="130">
        <f t="shared" si="371"/>
        <v>0.37704658436808813</v>
      </c>
      <c r="AQ1485" s="130" t="str">
        <f t="shared" si="366"/>
        <v/>
      </c>
      <c r="AR1485" s="150">
        <f t="shared" si="367"/>
        <v>0</v>
      </c>
      <c r="AS1485" s="150" t="str">
        <f t="shared" si="368"/>
        <v/>
      </c>
      <c r="AT1485" s="150" t="str">
        <f t="shared" si="369"/>
        <v/>
      </c>
      <c r="AU1485" s="150"/>
      <c r="AV1485" s="150"/>
      <c r="AW1485" s="150"/>
      <c r="AX1485" s="150"/>
      <c r="AY1485" s="150"/>
      <c r="AZ1485" s="150"/>
      <c r="BA1485" s="150"/>
      <c r="BB1485" s="131"/>
      <c r="BC1485" s="132"/>
      <c r="BD1485" s="131"/>
      <c r="BE1485" s="153"/>
      <c r="BF1485" s="154"/>
      <c r="BG1485" s="155"/>
      <c r="BH1485" s="155"/>
      <c r="BI1485" s="156"/>
      <c r="BJ1485" s="156"/>
      <c r="BK1485" s="133"/>
      <c r="BM1485" s="134">
        <v>893</v>
      </c>
      <c r="BN1485" s="157">
        <f t="shared" si="350"/>
        <v>5.7088000000000978</v>
      </c>
      <c r="BO1485" s="158">
        <f t="shared" si="351"/>
        <v>0.57413249328885785</v>
      </c>
      <c r="BP1485" s="159">
        <f t="shared" si="352"/>
        <v>7.6317508448964233E-4</v>
      </c>
      <c r="BQ1485" s="160" t="str">
        <f t="shared" si="353"/>
        <v/>
      </c>
      <c r="BR1485" s="160" t="str">
        <f t="shared" si="349"/>
        <v/>
      </c>
    </row>
    <row r="1486" spans="11:70" ht="20.100000000000001" customHeight="1" x14ac:dyDescent="0.25">
      <c r="K1486" s="134">
        <v>917</v>
      </c>
      <c r="L1486" s="130">
        <f t="shared" si="354"/>
        <v>-31.487822637024692</v>
      </c>
      <c r="M1486" s="149">
        <f t="shared" si="355"/>
        <v>3.9808029595332674E-3</v>
      </c>
      <c r="N1486" s="149">
        <f t="shared" si="356"/>
        <v>0.36994462950336826</v>
      </c>
      <c r="O1486" s="130" t="str">
        <f t="shared" si="357"/>
        <v/>
      </c>
      <c r="P1486" s="130">
        <f t="shared" si="358"/>
        <v>3.9808029595332674E-3</v>
      </c>
      <c r="Q1486" s="130" t="str">
        <f t="shared" si="359"/>
        <v/>
      </c>
      <c r="R1486" s="130">
        <f t="shared" si="360"/>
        <v>6.3843637292641339E-8</v>
      </c>
      <c r="S1486" s="130" t="str">
        <f t="shared" si="361"/>
        <v/>
      </c>
      <c r="T1486" s="130" t="str">
        <f t="shared" si="362"/>
        <v/>
      </c>
      <c r="X1486" s="134"/>
      <c r="Z1486" s="149"/>
      <c r="AA1486" s="149"/>
      <c r="AE1486" s="151"/>
      <c r="AF1486" s="150"/>
      <c r="AK1486" s="134">
        <v>917</v>
      </c>
      <c r="AL1486" s="130">
        <f t="shared" si="363"/>
        <v>-0.33199999999999985</v>
      </c>
      <c r="AM1486" s="149">
        <f t="shared" si="364"/>
        <v>0.37755065524917625</v>
      </c>
      <c r="AN1486" s="149">
        <f t="shared" si="365"/>
        <v>0.36994462950336837</v>
      </c>
      <c r="AO1486" s="130" t="str">
        <f t="shared" si="370"/>
        <v/>
      </c>
      <c r="AP1486" s="130">
        <f t="shared" si="371"/>
        <v>0.37755065524917625</v>
      </c>
      <c r="AQ1486" s="130" t="str">
        <f t="shared" si="366"/>
        <v/>
      </c>
      <c r="AR1486" s="150">
        <f t="shared" si="367"/>
        <v>0</v>
      </c>
      <c r="AS1486" s="150" t="str">
        <f t="shared" si="368"/>
        <v/>
      </c>
      <c r="AT1486" s="150" t="str">
        <f t="shared" si="369"/>
        <v/>
      </c>
      <c r="AU1486" s="150"/>
      <c r="AV1486" s="150"/>
      <c r="AW1486" s="150"/>
      <c r="AX1486" s="150"/>
      <c r="AY1486" s="150"/>
      <c r="AZ1486" s="150"/>
      <c r="BA1486" s="150"/>
      <c r="BB1486" s="131"/>
      <c r="BC1486" s="132"/>
      <c r="BD1486" s="131"/>
      <c r="BE1486" s="153"/>
      <c r="BF1486" s="154"/>
      <c r="BG1486" s="155"/>
      <c r="BH1486" s="155"/>
      <c r="BI1486" s="156"/>
      <c r="BJ1486" s="156"/>
      <c r="BK1486" s="133"/>
      <c r="BM1486" s="134">
        <v>894</v>
      </c>
      <c r="BN1486" s="157">
        <f t="shared" si="350"/>
        <v>5.715200000000098</v>
      </c>
      <c r="BO1486" s="158">
        <f t="shared" si="351"/>
        <v>0.57336931820436821</v>
      </c>
      <c r="BP1486" s="159">
        <f t="shared" si="352"/>
        <v>7.6286953431692339E-4</v>
      </c>
      <c r="BQ1486" s="160" t="str">
        <f t="shared" si="353"/>
        <v/>
      </c>
      <c r="BR1486" s="160" t="str">
        <f t="shared" si="349"/>
        <v/>
      </c>
    </row>
    <row r="1487" spans="11:70" ht="20.100000000000001" customHeight="1" x14ac:dyDescent="0.25">
      <c r="K1487" s="134">
        <v>918</v>
      </c>
      <c r="L1487" s="130">
        <f t="shared" si="354"/>
        <v>-31.108451279952135</v>
      </c>
      <c r="M1487" s="149">
        <f t="shared" si="355"/>
        <v>3.9860610890418459E-3</v>
      </c>
      <c r="N1487" s="149">
        <f t="shared" si="356"/>
        <v>0.37145583131173693</v>
      </c>
      <c r="O1487" s="130" t="str">
        <f t="shared" si="357"/>
        <v/>
      </c>
      <c r="P1487" s="130">
        <f t="shared" si="358"/>
        <v>3.9860610890418459E-3</v>
      </c>
      <c r="Q1487" s="130" t="str">
        <f t="shared" si="359"/>
        <v/>
      </c>
      <c r="R1487" s="130">
        <f t="shared" si="360"/>
        <v>6.5057532904607863E-8</v>
      </c>
      <c r="S1487" s="130" t="str">
        <f t="shared" si="361"/>
        <v/>
      </c>
      <c r="T1487" s="130" t="str">
        <f t="shared" si="362"/>
        <v/>
      </c>
      <c r="X1487" s="134"/>
      <c r="Z1487" s="149"/>
      <c r="AA1487" s="149"/>
      <c r="AE1487" s="151"/>
      <c r="AF1487" s="150"/>
      <c r="AK1487" s="134">
        <v>918</v>
      </c>
      <c r="AL1487" s="130">
        <f t="shared" si="363"/>
        <v>-0.32799999999999985</v>
      </c>
      <c r="AM1487" s="149">
        <f t="shared" si="364"/>
        <v>0.37804935118100952</v>
      </c>
      <c r="AN1487" s="149">
        <f t="shared" si="365"/>
        <v>0.37145583131173709</v>
      </c>
      <c r="AO1487" s="130" t="str">
        <f t="shared" si="370"/>
        <v/>
      </c>
      <c r="AP1487" s="130">
        <f t="shared" si="371"/>
        <v>0.37804935118100952</v>
      </c>
      <c r="AQ1487" s="130" t="str">
        <f t="shared" si="366"/>
        <v/>
      </c>
      <c r="AR1487" s="150">
        <f t="shared" si="367"/>
        <v>0</v>
      </c>
      <c r="AS1487" s="150" t="str">
        <f t="shared" si="368"/>
        <v/>
      </c>
      <c r="AT1487" s="150" t="str">
        <f t="shared" si="369"/>
        <v/>
      </c>
      <c r="AU1487" s="150"/>
      <c r="AV1487" s="150"/>
      <c r="AW1487" s="150"/>
      <c r="AX1487" s="150"/>
      <c r="AY1487" s="150"/>
      <c r="AZ1487" s="150"/>
      <c r="BA1487" s="150"/>
      <c r="BB1487" s="131"/>
      <c r="BC1487" s="132"/>
      <c r="BD1487" s="131"/>
      <c r="BE1487" s="153"/>
      <c r="BF1487" s="154"/>
      <c r="BG1487" s="155"/>
      <c r="BH1487" s="155"/>
      <c r="BI1487" s="156"/>
      <c r="BJ1487" s="156"/>
      <c r="BK1487" s="133"/>
      <c r="BM1487" s="134">
        <v>895</v>
      </c>
      <c r="BN1487" s="157">
        <f t="shared" si="350"/>
        <v>5.7216000000000982</v>
      </c>
      <c r="BO1487" s="158">
        <f t="shared" si="351"/>
        <v>0.57260644867005128</v>
      </c>
      <c r="BP1487" s="159">
        <f t="shared" si="352"/>
        <v>7.6256171851762922E-4</v>
      </c>
      <c r="BQ1487" s="160" t="str">
        <f t="shared" si="353"/>
        <v/>
      </c>
      <c r="BR1487" s="160" t="str">
        <f t="shared" si="349"/>
        <v/>
      </c>
    </row>
    <row r="1488" spans="11:70" ht="20.100000000000001" customHeight="1" x14ac:dyDescent="0.25">
      <c r="K1488" s="134">
        <v>919</v>
      </c>
      <c r="L1488" s="130">
        <f t="shared" si="354"/>
        <v>-30.729079922879521</v>
      </c>
      <c r="M1488" s="149">
        <f t="shared" si="355"/>
        <v>3.9912623031565404E-3</v>
      </c>
      <c r="N1488" s="149">
        <f t="shared" si="356"/>
        <v>0.37296901711544944</v>
      </c>
      <c r="O1488" s="130" t="str">
        <f t="shared" si="357"/>
        <v/>
      </c>
      <c r="P1488" s="130">
        <f t="shared" si="358"/>
        <v>3.9912623031565404E-3</v>
      </c>
      <c r="Q1488" s="130" t="str">
        <f t="shared" si="359"/>
        <v/>
      </c>
      <c r="R1488" s="130">
        <f t="shared" si="360"/>
        <v>6.629344830486887E-8</v>
      </c>
      <c r="S1488" s="130" t="str">
        <f t="shared" si="361"/>
        <v/>
      </c>
      <c r="T1488" s="130" t="str">
        <f t="shared" si="362"/>
        <v/>
      </c>
      <c r="X1488" s="134"/>
      <c r="Z1488" s="149"/>
      <c r="AA1488" s="149"/>
      <c r="AE1488" s="151"/>
      <c r="AF1488" s="150"/>
      <c r="AK1488" s="134">
        <v>919</v>
      </c>
      <c r="AL1488" s="130">
        <f t="shared" si="363"/>
        <v>-0.32399999999999984</v>
      </c>
      <c r="AM1488" s="149">
        <f t="shared" si="364"/>
        <v>0.37854264909528873</v>
      </c>
      <c r="AN1488" s="149">
        <f t="shared" si="365"/>
        <v>0.3729690171154495</v>
      </c>
      <c r="AO1488" s="130" t="str">
        <f t="shared" si="370"/>
        <v/>
      </c>
      <c r="AP1488" s="130">
        <f t="shared" si="371"/>
        <v>0.37854264909528873</v>
      </c>
      <c r="AQ1488" s="130" t="str">
        <f t="shared" si="366"/>
        <v/>
      </c>
      <c r="AR1488" s="150">
        <f t="shared" si="367"/>
        <v>0</v>
      </c>
      <c r="AS1488" s="150" t="str">
        <f t="shared" si="368"/>
        <v/>
      </c>
      <c r="AT1488" s="150" t="str">
        <f t="shared" si="369"/>
        <v/>
      </c>
      <c r="AU1488" s="150"/>
      <c r="AV1488" s="150"/>
      <c r="AW1488" s="150"/>
      <c r="AX1488" s="150"/>
      <c r="AY1488" s="150"/>
      <c r="AZ1488" s="150"/>
      <c r="BA1488" s="150"/>
      <c r="BB1488" s="131"/>
      <c r="BC1488" s="132"/>
      <c r="BD1488" s="131"/>
      <c r="BE1488" s="153"/>
      <c r="BF1488" s="154"/>
      <c r="BG1488" s="155"/>
      <c r="BH1488" s="155"/>
      <c r="BI1488" s="156"/>
      <c r="BJ1488" s="156"/>
      <c r="BK1488" s="133"/>
      <c r="BM1488" s="134">
        <v>896</v>
      </c>
      <c r="BN1488" s="157">
        <f t="shared" si="350"/>
        <v>5.7280000000000983</v>
      </c>
      <c r="BO1488" s="158">
        <f t="shared" si="351"/>
        <v>0.57184388695153365</v>
      </c>
      <c r="BP1488" s="159">
        <f t="shared" si="352"/>
        <v>7.6225164526588784E-4</v>
      </c>
      <c r="BQ1488" s="160" t="str">
        <f t="shared" si="353"/>
        <v/>
      </c>
      <c r="BR1488" s="160" t="str">
        <f t="shared" si="349"/>
        <v/>
      </c>
    </row>
    <row r="1489" spans="11:70" ht="20.100000000000001" customHeight="1" x14ac:dyDescent="0.25">
      <c r="K1489" s="134">
        <v>920</v>
      </c>
      <c r="L1489" s="130">
        <f t="shared" si="354"/>
        <v>-30.349708565806964</v>
      </c>
      <c r="M1489" s="149">
        <f t="shared" si="355"/>
        <v>3.996406361065157E-3</v>
      </c>
      <c r="N1489" s="149">
        <f t="shared" si="356"/>
        <v>0.37448416527667983</v>
      </c>
      <c r="O1489" s="130" t="str">
        <f t="shared" si="357"/>
        <v/>
      </c>
      <c r="P1489" s="130">
        <f t="shared" si="358"/>
        <v>3.996406361065157E-3</v>
      </c>
      <c r="Q1489" s="130" t="str">
        <f t="shared" si="359"/>
        <v/>
      </c>
      <c r="R1489" s="130">
        <f t="shared" si="360"/>
        <v>6.7551761884609514E-8</v>
      </c>
      <c r="S1489" s="130" t="str">
        <f t="shared" si="361"/>
        <v/>
      </c>
      <c r="T1489" s="130" t="str">
        <f t="shared" si="362"/>
        <v/>
      </c>
      <c r="X1489" s="134"/>
      <c r="Z1489" s="149"/>
      <c r="AA1489" s="149"/>
      <c r="AE1489" s="151"/>
      <c r="AF1489" s="150"/>
      <c r="AK1489" s="134">
        <v>920</v>
      </c>
      <c r="AL1489" s="130">
        <f t="shared" si="363"/>
        <v>-0.31999999999999984</v>
      </c>
      <c r="AM1489" s="149">
        <f t="shared" si="364"/>
        <v>0.37903052615270172</v>
      </c>
      <c r="AN1489" s="149">
        <f t="shared" si="365"/>
        <v>0.37448416527668005</v>
      </c>
      <c r="AO1489" s="130" t="str">
        <f t="shared" si="370"/>
        <v/>
      </c>
      <c r="AP1489" s="130">
        <f t="shared" si="371"/>
        <v>0.37903052615270172</v>
      </c>
      <c r="AQ1489" s="130" t="str">
        <f t="shared" si="366"/>
        <v/>
      </c>
      <c r="AR1489" s="150">
        <f t="shared" si="367"/>
        <v>0</v>
      </c>
      <c r="AS1489" s="150" t="str">
        <f t="shared" si="368"/>
        <v/>
      </c>
      <c r="AT1489" s="150" t="str">
        <f t="shared" si="369"/>
        <v/>
      </c>
      <c r="AU1489" s="150"/>
      <c r="AV1489" s="150"/>
      <c r="AW1489" s="150"/>
      <c r="AX1489" s="150"/>
      <c r="AY1489" s="150"/>
      <c r="AZ1489" s="150"/>
      <c r="BA1489" s="150"/>
      <c r="BB1489" s="131"/>
      <c r="BC1489" s="132"/>
      <c r="BD1489" s="131"/>
      <c r="BE1489" s="153"/>
      <c r="BF1489" s="154"/>
      <c r="BG1489" s="155"/>
      <c r="BH1489" s="155"/>
      <c r="BI1489" s="156"/>
      <c r="BJ1489" s="156"/>
      <c r="BK1489" s="133"/>
      <c r="BM1489" s="134">
        <v>897</v>
      </c>
      <c r="BN1489" s="157">
        <f t="shared" si="350"/>
        <v>5.7344000000000985</v>
      </c>
      <c r="BO1489" s="158">
        <f t="shared" si="351"/>
        <v>0.57108163530626777</v>
      </c>
      <c r="BP1489" s="159">
        <f t="shared" si="352"/>
        <v>7.6193932273316278E-4</v>
      </c>
      <c r="BQ1489" s="160" t="str">
        <f t="shared" si="353"/>
        <v/>
      </c>
      <c r="BR1489" s="160" t="str">
        <f t="shared" ref="BR1489:BR1552" si="372">IF($BO1489&lt;(1-$BK$605),$BP1489,"")</f>
        <v/>
      </c>
    </row>
    <row r="1490" spans="11:70" ht="20.100000000000001" customHeight="1" x14ac:dyDescent="0.25">
      <c r="K1490" s="134">
        <v>921</v>
      </c>
      <c r="L1490" s="130">
        <f t="shared" si="354"/>
        <v>-29.97033720873435</v>
      </c>
      <c r="M1490" s="149">
        <f t="shared" si="355"/>
        <v>4.0014930243884618E-3</v>
      </c>
      <c r="N1490" s="149">
        <f t="shared" si="356"/>
        <v>0.37600125406670681</v>
      </c>
      <c r="O1490" s="130" t="str">
        <f t="shared" si="357"/>
        <v/>
      </c>
      <c r="P1490" s="130">
        <f t="shared" si="358"/>
        <v>4.0014930243884618E-3</v>
      </c>
      <c r="Q1490" s="130" t="str">
        <f t="shared" si="359"/>
        <v/>
      </c>
      <c r="R1490" s="130">
        <f t="shared" si="360"/>
        <v>6.8832858135023569E-8</v>
      </c>
      <c r="S1490" s="130" t="str">
        <f t="shared" si="361"/>
        <v/>
      </c>
      <c r="T1490" s="130" t="str">
        <f t="shared" si="362"/>
        <v/>
      </c>
      <c r="X1490" s="134"/>
      <c r="Z1490" s="149"/>
      <c r="AA1490" s="149"/>
      <c r="AE1490" s="151"/>
      <c r="AF1490" s="150"/>
      <c r="AK1490" s="134">
        <v>921</v>
      </c>
      <c r="AL1490" s="130">
        <f t="shared" si="363"/>
        <v>-0.31599999999999984</v>
      </c>
      <c r="AM1490" s="149">
        <f t="shared" si="364"/>
        <v>0.37951295974468496</v>
      </c>
      <c r="AN1490" s="149">
        <f t="shared" si="365"/>
        <v>0.37600125406670687</v>
      </c>
      <c r="AO1490" s="130" t="str">
        <f t="shared" si="370"/>
        <v/>
      </c>
      <c r="AP1490" s="130">
        <f t="shared" si="371"/>
        <v>0.37951295974468496</v>
      </c>
      <c r="AQ1490" s="130" t="str">
        <f t="shared" si="366"/>
        <v/>
      </c>
      <c r="AR1490" s="150">
        <f t="shared" si="367"/>
        <v>0</v>
      </c>
      <c r="AS1490" s="150" t="str">
        <f t="shared" si="368"/>
        <v/>
      </c>
      <c r="AT1490" s="150" t="str">
        <f t="shared" si="369"/>
        <v/>
      </c>
      <c r="AU1490" s="150"/>
      <c r="AV1490" s="150"/>
      <c r="AW1490" s="150"/>
      <c r="AX1490" s="150"/>
      <c r="AY1490" s="150"/>
      <c r="AZ1490" s="150"/>
      <c r="BA1490" s="150"/>
      <c r="BB1490" s="131"/>
      <c r="BC1490" s="132"/>
      <c r="BD1490" s="131"/>
      <c r="BE1490" s="153"/>
      <c r="BF1490" s="154"/>
      <c r="BG1490" s="155"/>
      <c r="BH1490" s="155"/>
      <c r="BI1490" s="156"/>
      <c r="BJ1490" s="156"/>
      <c r="BK1490" s="133"/>
      <c r="BM1490" s="134">
        <v>898</v>
      </c>
      <c r="BN1490" s="157">
        <f t="shared" ref="BN1490:BN1553" si="373">BN1489+$BQ$590</f>
        <v>5.7408000000000987</v>
      </c>
      <c r="BO1490" s="158">
        <f t="shared" ref="BO1490:BO1553" si="374">_xlfn.CHISQ.DIST.RT(BN1490,7)</f>
        <v>0.5703196959835346</v>
      </c>
      <c r="BP1490" s="159">
        <f t="shared" ref="BP1490:BP1553" si="375">BO1490-BO1491</f>
        <v>7.6162475908059246E-4</v>
      </c>
      <c r="BQ1490" s="160" t="str">
        <f t="shared" ref="BQ1490:BQ1553" si="376">IF(BO1490&lt;(1-$BK$597),BP1490,"")</f>
        <v/>
      </c>
      <c r="BR1490" s="160" t="str">
        <f t="shared" si="372"/>
        <v/>
      </c>
    </row>
    <row r="1491" spans="11:70" ht="20.100000000000001" customHeight="1" x14ac:dyDescent="0.25">
      <c r="K1491" s="134">
        <v>922</v>
      </c>
      <c r="L1491" s="130">
        <f t="shared" si="354"/>
        <v>-29.590965851661792</v>
      </c>
      <c r="M1491" s="149">
        <f t="shared" si="355"/>
        <v>4.0065220571985742E-3</v>
      </c>
      <c r="N1491" s="149">
        <f t="shared" si="356"/>
        <v>0.37752026166683822</v>
      </c>
      <c r="O1491" s="130" t="str">
        <f t="shared" si="357"/>
        <v/>
      </c>
      <c r="P1491" s="130">
        <f t="shared" si="358"/>
        <v>4.0065220571985742E-3</v>
      </c>
      <c r="Q1491" s="130" t="str">
        <f t="shared" si="359"/>
        <v/>
      </c>
      <c r="R1491" s="130">
        <f t="shared" si="360"/>
        <v>7.0137127738253944E-8</v>
      </c>
      <c r="S1491" s="130" t="str">
        <f t="shared" si="361"/>
        <v/>
      </c>
      <c r="T1491" s="130" t="str">
        <f t="shared" si="362"/>
        <v/>
      </c>
      <c r="X1491" s="134"/>
      <c r="Z1491" s="149"/>
      <c r="AA1491" s="149"/>
      <c r="AE1491" s="151"/>
      <c r="AF1491" s="150"/>
      <c r="AK1491" s="134">
        <v>922</v>
      </c>
      <c r="AL1491" s="130">
        <f t="shared" si="363"/>
        <v>-0.31199999999999983</v>
      </c>
      <c r="AM1491" s="149">
        <f t="shared" si="364"/>
        <v>0.3799899274951688</v>
      </c>
      <c r="AN1491" s="149">
        <f t="shared" si="365"/>
        <v>0.37752026166683844</v>
      </c>
      <c r="AO1491" s="130" t="str">
        <f t="shared" si="370"/>
        <v/>
      </c>
      <c r="AP1491" s="130">
        <f t="shared" si="371"/>
        <v>0.3799899274951688</v>
      </c>
      <c r="AQ1491" s="130" t="str">
        <f t="shared" si="366"/>
        <v/>
      </c>
      <c r="AR1491" s="150">
        <f t="shared" si="367"/>
        <v>0</v>
      </c>
      <c r="AS1491" s="150" t="str">
        <f t="shared" si="368"/>
        <v/>
      </c>
      <c r="AT1491" s="150" t="str">
        <f t="shared" si="369"/>
        <v/>
      </c>
      <c r="AU1491" s="150"/>
      <c r="AV1491" s="150"/>
      <c r="AW1491" s="150"/>
      <c r="AX1491" s="150"/>
      <c r="AY1491" s="150"/>
      <c r="AZ1491" s="150"/>
      <c r="BA1491" s="150"/>
      <c r="BB1491" s="131"/>
      <c r="BC1491" s="132"/>
      <c r="BD1491" s="131"/>
      <c r="BE1491" s="153"/>
      <c r="BF1491" s="154"/>
      <c r="BG1491" s="155"/>
      <c r="BH1491" s="155"/>
      <c r="BI1491" s="156"/>
      <c r="BJ1491" s="156"/>
      <c r="BK1491" s="133"/>
      <c r="BM1491" s="134">
        <v>899</v>
      </c>
      <c r="BN1491" s="157">
        <f t="shared" si="373"/>
        <v>5.7472000000000989</v>
      </c>
      <c r="BO1491" s="158">
        <f t="shared" si="374"/>
        <v>0.56955807122445401</v>
      </c>
      <c r="BP1491" s="159">
        <f t="shared" si="375"/>
        <v>7.6130796246420829E-4</v>
      </c>
      <c r="BQ1491" s="160" t="str">
        <f t="shared" si="376"/>
        <v/>
      </c>
      <c r="BR1491" s="160" t="str">
        <f t="shared" si="372"/>
        <v/>
      </c>
    </row>
    <row r="1492" spans="11:70" ht="20.100000000000001" customHeight="1" x14ac:dyDescent="0.25">
      <c r="K1492" s="134">
        <v>923</v>
      </c>
      <c r="L1492" s="130">
        <f t="shared" si="354"/>
        <v>-29.211594494589178</v>
      </c>
      <c r="M1492" s="149">
        <f t="shared" si="355"/>
        <v>4.0114932260372086E-3</v>
      </c>
      <c r="N1492" s="149">
        <f t="shared" si="356"/>
        <v>0.37904116616934658</v>
      </c>
      <c r="O1492" s="130" t="str">
        <f t="shared" si="357"/>
        <v/>
      </c>
      <c r="P1492" s="130">
        <f t="shared" si="358"/>
        <v>4.0114932260372086E-3</v>
      </c>
      <c r="Q1492" s="130" t="str">
        <f t="shared" si="359"/>
        <v/>
      </c>
      <c r="R1492" s="130">
        <f t="shared" si="360"/>
        <v>7.1464967659564146E-8</v>
      </c>
      <c r="S1492" s="130" t="str">
        <f t="shared" si="361"/>
        <v/>
      </c>
      <c r="T1492" s="130" t="str">
        <f t="shared" si="362"/>
        <v/>
      </c>
      <c r="X1492" s="134"/>
      <c r="Z1492" s="149"/>
      <c r="AA1492" s="149"/>
      <c r="AE1492" s="151"/>
      <c r="AF1492" s="150"/>
      <c r="AK1492" s="134">
        <v>923</v>
      </c>
      <c r="AL1492" s="130">
        <f t="shared" si="363"/>
        <v>-0.30799999999999983</v>
      </c>
      <c r="AM1492" s="149">
        <f t="shared" si="364"/>
        <v>0.38046140726230615</v>
      </c>
      <c r="AN1492" s="149">
        <f t="shared" si="365"/>
        <v>0.37904116616934663</v>
      </c>
      <c r="AO1492" s="130" t="str">
        <f t="shared" si="370"/>
        <v/>
      </c>
      <c r="AP1492" s="130">
        <f t="shared" si="371"/>
        <v>0.38046140726230615</v>
      </c>
      <c r="AQ1492" s="130" t="str">
        <f t="shared" si="366"/>
        <v/>
      </c>
      <c r="AR1492" s="150">
        <f t="shared" si="367"/>
        <v>0</v>
      </c>
      <c r="AS1492" s="150" t="str">
        <f t="shared" si="368"/>
        <v/>
      </c>
      <c r="AT1492" s="150" t="str">
        <f t="shared" si="369"/>
        <v/>
      </c>
      <c r="AU1492" s="150"/>
      <c r="AV1492" s="150"/>
      <c r="AW1492" s="150"/>
      <c r="AX1492" s="150"/>
      <c r="AY1492" s="150"/>
      <c r="AZ1492" s="150"/>
      <c r="BA1492" s="150"/>
      <c r="BB1492" s="131"/>
      <c r="BC1492" s="132"/>
      <c r="BD1492" s="131"/>
      <c r="BE1492" s="153"/>
      <c r="BF1492" s="154"/>
      <c r="BG1492" s="155"/>
      <c r="BH1492" s="155"/>
      <c r="BI1492" s="156"/>
      <c r="BJ1492" s="156"/>
      <c r="BK1492" s="133"/>
      <c r="BM1492" s="134">
        <v>900</v>
      </c>
      <c r="BN1492" s="157">
        <f t="shared" si="373"/>
        <v>5.7536000000000991</v>
      </c>
      <c r="BO1492" s="158">
        <f t="shared" si="374"/>
        <v>0.5687967632619898</v>
      </c>
      <c r="BP1492" s="159">
        <f t="shared" si="375"/>
        <v>7.609889410337134E-4</v>
      </c>
      <c r="BQ1492" s="160" t="str">
        <f t="shared" si="376"/>
        <v/>
      </c>
      <c r="BR1492" s="160" t="str">
        <f t="shared" si="372"/>
        <v/>
      </c>
    </row>
    <row r="1493" spans="11:70" ht="20.100000000000001" customHeight="1" x14ac:dyDescent="0.25">
      <c r="K1493" s="134">
        <v>924</v>
      </c>
      <c r="L1493" s="130">
        <f t="shared" si="354"/>
        <v>-28.832223137516621</v>
      </c>
      <c r="M1493" s="149">
        <f t="shared" si="355"/>
        <v>4.0164062999337143E-3</v>
      </c>
      <c r="N1493" s="149">
        <f t="shared" si="356"/>
        <v>0.38056394557840711</v>
      </c>
      <c r="O1493" s="130" t="str">
        <f t="shared" si="357"/>
        <v/>
      </c>
      <c r="P1493" s="130">
        <f t="shared" si="358"/>
        <v>4.0164062999337143E-3</v>
      </c>
      <c r="Q1493" s="130" t="str">
        <f t="shared" si="359"/>
        <v/>
      </c>
      <c r="R1493" s="130">
        <f t="shared" si="360"/>
        <v>7.2816781240744759E-8</v>
      </c>
      <c r="S1493" s="130" t="str">
        <f t="shared" si="361"/>
        <v/>
      </c>
      <c r="T1493" s="130" t="str">
        <f t="shared" si="362"/>
        <v/>
      </c>
      <c r="X1493" s="134"/>
      <c r="Z1493" s="149"/>
      <c r="AA1493" s="149"/>
      <c r="AE1493" s="151"/>
      <c r="AF1493" s="150"/>
      <c r="AK1493" s="134">
        <v>924</v>
      </c>
      <c r="AL1493" s="130">
        <f t="shared" si="363"/>
        <v>-0.30399999999999983</v>
      </c>
      <c r="AM1493" s="149">
        <f t="shared" si="364"/>
        <v>0.38092737714018504</v>
      </c>
      <c r="AN1493" s="149">
        <f t="shared" si="365"/>
        <v>0.38056394557840734</v>
      </c>
      <c r="AO1493" s="130" t="str">
        <f t="shared" si="370"/>
        <v/>
      </c>
      <c r="AP1493" s="130">
        <f t="shared" si="371"/>
        <v>0.38092737714018504</v>
      </c>
      <c r="AQ1493" s="130" t="str">
        <f t="shared" si="366"/>
        <v/>
      </c>
      <c r="AR1493" s="150">
        <f t="shared" si="367"/>
        <v>0</v>
      </c>
      <c r="AS1493" s="150" t="str">
        <f t="shared" si="368"/>
        <v/>
      </c>
      <c r="AT1493" s="150" t="str">
        <f t="shared" si="369"/>
        <v/>
      </c>
      <c r="AU1493" s="150"/>
      <c r="AV1493" s="150"/>
      <c r="AW1493" s="150"/>
      <c r="AX1493" s="150"/>
      <c r="AY1493" s="150"/>
      <c r="AZ1493" s="150"/>
      <c r="BA1493" s="150"/>
      <c r="BB1493" s="131"/>
      <c r="BC1493" s="132"/>
      <c r="BD1493" s="131"/>
      <c r="BE1493" s="153"/>
      <c r="BF1493" s="154"/>
      <c r="BG1493" s="155"/>
      <c r="BH1493" s="155"/>
      <c r="BI1493" s="156"/>
      <c r="BJ1493" s="156"/>
      <c r="BK1493" s="133"/>
      <c r="BM1493" s="134">
        <v>901</v>
      </c>
      <c r="BN1493" s="157">
        <f t="shared" si="373"/>
        <v>5.7600000000000993</v>
      </c>
      <c r="BO1493" s="158">
        <f t="shared" si="374"/>
        <v>0.56803577432095609</v>
      </c>
      <c r="BP1493" s="159">
        <f t="shared" si="375"/>
        <v>7.6066770293137242E-4</v>
      </c>
      <c r="BQ1493" s="160" t="str">
        <f t="shared" si="376"/>
        <v/>
      </c>
      <c r="BR1493" s="160" t="str">
        <f t="shared" si="372"/>
        <v/>
      </c>
    </row>
    <row r="1494" spans="11:70" ht="20.100000000000001" customHeight="1" x14ac:dyDescent="0.25">
      <c r="K1494" s="134">
        <v>925</v>
      </c>
      <c r="L1494" s="130">
        <f t="shared" si="354"/>
        <v>-28.452851780444007</v>
      </c>
      <c r="M1494" s="149">
        <f t="shared" si="355"/>
        <v>4.0212610504229669E-3</v>
      </c>
      <c r="N1494" s="149">
        <f t="shared" si="356"/>
        <v>0.38208857781104733</v>
      </c>
      <c r="O1494" s="130" t="str">
        <f t="shared" si="357"/>
        <v/>
      </c>
      <c r="P1494" s="130">
        <f t="shared" si="358"/>
        <v>4.0212610504229669E-3</v>
      </c>
      <c r="Q1494" s="130" t="str">
        <f t="shared" si="359"/>
        <v/>
      </c>
      <c r="R1494" s="130">
        <f t="shared" si="360"/>
        <v>7.4192978294778789E-8</v>
      </c>
      <c r="S1494" s="130" t="str">
        <f t="shared" si="361"/>
        <v/>
      </c>
      <c r="T1494" s="130" t="str">
        <f t="shared" si="362"/>
        <v/>
      </c>
      <c r="X1494" s="134"/>
      <c r="Z1494" s="149"/>
      <c r="AA1494" s="149"/>
      <c r="AE1494" s="151"/>
      <c r="AF1494" s="150"/>
      <c r="AK1494" s="134">
        <v>925</v>
      </c>
      <c r="AL1494" s="130">
        <f t="shared" si="363"/>
        <v>-0.29999999999999982</v>
      </c>
      <c r="AM1494" s="149">
        <f t="shared" si="364"/>
        <v>0.38138781546052414</v>
      </c>
      <c r="AN1494" s="149">
        <f t="shared" si="365"/>
        <v>0.38208857781104744</v>
      </c>
      <c r="AO1494" s="130" t="str">
        <f t="shared" si="370"/>
        <v/>
      </c>
      <c r="AP1494" s="130">
        <f t="shared" si="371"/>
        <v>0.38138781546052414</v>
      </c>
      <c r="AQ1494" s="130" t="str">
        <f t="shared" si="366"/>
        <v/>
      </c>
      <c r="AR1494" s="150">
        <f t="shared" si="367"/>
        <v>0</v>
      </c>
      <c r="AS1494" s="150" t="str">
        <f t="shared" si="368"/>
        <v/>
      </c>
      <c r="AT1494" s="150" t="str">
        <f t="shared" si="369"/>
        <v/>
      </c>
      <c r="AU1494" s="150"/>
      <c r="AV1494" s="150"/>
      <c r="AW1494" s="150"/>
      <c r="AX1494" s="150"/>
      <c r="AY1494" s="150"/>
      <c r="AZ1494" s="150"/>
      <c r="BA1494" s="150"/>
      <c r="BB1494" s="131"/>
      <c r="BC1494" s="132"/>
      <c r="BD1494" s="131"/>
      <c r="BE1494" s="153"/>
      <c r="BF1494" s="154"/>
      <c r="BG1494" s="155"/>
      <c r="BH1494" s="155"/>
      <c r="BI1494" s="156"/>
      <c r="BJ1494" s="156"/>
      <c r="BK1494" s="133"/>
      <c r="BM1494" s="134">
        <v>902</v>
      </c>
      <c r="BN1494" s="157">
        <f t="shared" si="373"/>
        <v>5.7664000000000994</v>
      </c>
      <c r="BO1494" s="158">
        <f t="shared" si="374"/>
        <v>0.56727510661802472</v>
      </c>
      <c r="BP1494" s="159">
        <f t="shared" si="375"/>
        <v>7.603442562919005E-4</v>
      </c>
      <c r="BQ1494" s="160" t="str">
        <f t="shared" si="376"/>
        <v/>
      </c>
      <c r="BR1494" s="160" t="str">
        <f t="shared" si="372"/>
        <v/>
      </c>
    </row>
    <row r="1495" spans="11:70" ht="20.100000000000001" customHeight="1" x14ac:dyDescent="0.25">
      <c r="K1495" s="134">
        <v>926</v>
      </c>
      <c r="L1495" s="130">
        <f t="shared" si="354"/>
        <v>-28.07348042337145</v>
      </c>
      <c r="M1495" s="149">
        <f t="shared" si="355"/>
        <v>4.0260572515630538E-3</v>
      </c>
      <c r="N1495" s="149">
        <f t="shared" si="356"/>
        <v>0.3836150406980986</v>
      </c>
      <c r="O1495" s="130" t="str">
        <f t="shared" si="357"/>
        <v/>
      </c>
      <c r="P1495" s="130">
        <f t="shared" si="358"/>
        <v>4.0260572515630538E-3</v>
      </c>
      <c r="Q1495" s="130" t="str">
        <f t="shared" si="359"/>
        <v/>
      </c>
      <c r="R1495" s="130">
        <f t="shared" si="360"/>
        <v>7.5593975201770749E-8</v>
      </c>
      <c r="S1495" s="130" t="str">
        <f t="shared" si="361"/>
        <v/>
      </c>
      <c r="T1495" s="130" t="str">
        <f t="shared" si="362"/>
        <v/>
      </c>
      <c r="X1495" s="134"/>
      <c r="Z1495" s="149"/>
      <c r="AA1495" s="149"/>
      <c r="AE1495" s="151"/>
      <c r="AF1495" s="150"/>
      <c r="AK1495" s="134">
        <v>926</v>
      </c>
      <c r="AL1495" s="130">
        <f t="shared" si="363"/>
        <v>-0.29599999999999982</v>
      </c>
      <c r="AM1495" s="149">
        <f t="shared" si="364"/>
        <v>0.38184270079435123</v>
      </c>
      <c r="AN1495" s="149">
        <f t="shared" si="365"/>
        <v>0.38361504069809876</v>
      </c>
      <c r="AO1495" s="130" t="str">
        <f t="shared" si="370"/>
        <v/>
      </c>
      <c r="AP1495" s="130">
        <f t="shared" si="371"/>
        <v>0.38184270079435123</v>
      </c>
      <c r="AQ1495" s="130" t="str">
        <f t="shared" si="366"/>
        <v/>
      </c>
      <c r="AR1495" s="150">
        <f t="shared" si="367"/>
        <v>0</v>
      </c>
      <c r="AS1495" s="150" t="str">
        <f t="shared" si="368"/>
        <v/>
      </c>
      <c r="AT1495" s="150" t="str">
        <f t="shared" si="369"/>
        <v/>
      </c>
      <c r="AU1495" s="150"/>
      <c r="AV1495" s="150"/>
      <c r="AW1495" s="150"/>
      <c r="AX1495" s="150"/>
      <c r="AY1495" s="150"/>
      <c r="AZ1495" s="150"/>
      <c r="BA1495" s="150"/>
      <c r="BB1495" s="131"/>
      <c r="BC1495" s="132"/>
      <c r="BD1495" s="131"/>
      <c r="BE1495" s="153"/>
      <c r="BF1495" s="154"/>
      <c r="BG1495" s="155"/>
      <c r="BH1495" s="155"/>
      <c r="BI1495" s="156"/>
      <c r="BJ1495" s="156"/>
      <c r="BK1495" s="133"/>
      <c r="BM1495" s="134">
        <v>903</v>
      </c>
      <c r="BN1495" s="157">
        <f t="shared" si="373"/>
        <v>5.7728000000000996</v>
      </c>
      <c r="BO1495" s="158">
        <f t="shared" si="374"/>
        <v>0.56651476236173282</v>
      </c>
      <c r="BP1495" s="159">
        <f t="shared" si="375"/>
        <v>7.6001860924490572E-4</v>
      </c>
      <c r="BQ1495" s="160" t="str">
        <f t="shared" si="376"/>
        <v/>
      </c>
      <c r="BR1495" s="160" t="str">
        <f t="shared" si="372"/>
        <v/>
      </c>
    </row>
    <row r="1496" spans="11:70" ht="20.100000000000001" customHeight="1" x14ac:dyDescent="0.25">
      <c r="K1496" s="134">
        <v>927</v>
      </c>
      <c r="L1496" s="130">
        <f t="shared" si="354"/>
        <v>-27.694109066298836</v>
      </c>
      <c r="M1496" s="149">
        <f t="shared" si="355"/>
        <v>4.0307946799528066E-3</v>
      </c>
      <c r="N1496" s="149">
        <f t="shared" si="356"/>
        <v>0.38514331198515867</v>
      </c>
      <c r="O1496" s="130" t="str">
        <f t="shared" si="357"/>
        <v/>
      </c>
      <c r="P1496" s="130">
        <f t="shared" si="358"/>
        <v>4.0307946799528066E-3</v>
      </c>
      <c r="Q1496" s="130" t="str">
        <f t="shared" si="359"/>
        <v/>
      </c>
      <c r="R1496" s="130">
        <f t="shared" si="360"/>
        <v>7.7020195006164683E-8</v>
      </c>
      <c r="S1496" s="130" t="str">
        <f t="shared" si="361"/>
        <v/>
      </c>
      <c r="T1496" s="130" t="str">
        <f t="shared" si="362"/>
        <v/>
      </c>
      <c r="X1496" s="134"/>
      <c r="Z1496" s="149"/>
      <c r="AA1496" s="149"/>
      <c r="AE1496" s="151"/>
      <c r="AF1496" s="150"/>
      <c r="AK1496" s="134">
        <v>927</v>
      </c>
      <c r="AL1496" s="130">
        <f t="shared" si="363"/>
        <v>-0.29199999999999982</v>
      </c>
      <c r="AM1496" s="149">
        <f t="shared" si="364"/>
        <v>0.3822920119536648</v>
      </c>
      <c r="AN1496" s="149">
        <f t="shared" si="365"/>
        <v>0.38514331198515878</v>
      </c>
      <c r="AO1496" s="130" t="str">
        <f t="shared" si="370"/>
        <v/>
      </c>
      <c r="AP1496" s="130">
        <f t="shared" si="371"/>
        <v>0.3822920119536648</v>
      </c>
      <c r="AQ1496" s="130" t="str">
        <f t="shared" si="366"/>
        <v/>
      </c>
      <c r="AR1496" s="150">
        <f t="shared" si="367"/>
        <v>0</v>
      </c>
      <c r="AS1496" s="150" t="str">
        <f t="shared" si="368"/>
        <v/>
      </c>
      <c r="AT1496" s="150" t="str">
        <f t="shared" si="369"/>
        <v/>
      </c>
      <c r="AU1496" s="150"/>
      <c r="AV1496" s="150"/>
      <c r="AW1496" s="150"/>
      <c r="AX1496" s="150"/>
      <c r="AY1496" s="150"/>
      <c r="AZ1496" s="150"/>
      <c r="BA1496" s="150"/>
      <c r="BB1496" s="131"/>
      <c r="BC1496" s="132"/>
      <c r="BD1496" s="131"/>
      <c r="BE1496" s="153"/>
      <c r="BF1496" s="154"/>
      <c r="BG1496" s="155"/>
      <c r="BH1496" s="155"/>
      <c r="BI1496" s="156"/>
      <c r="BJ1496" s="156"/>
      <c r="BK1496" s="133"/>
      <c r="BM1496" s="134">
        <v>904</v>
      </c>
      <c r="BN1496" s="157">
        <f t="shared" si="373"/>
        <v>5.7792000000000998</v>
      </c>
      <c r="BO1496" s="158">
        <f t="shared" si="374"/>
        <v>0.56575474375248791</v>
      </c>
      <c r="BP1496" s="159">
        <f t="shared" si="375"/>
        <v>7.5969076991089235E-4</v>
      </c>
      <c r="BQ1496" s="160" t="str">
        <f t="shared" si="376"/>
        <v/>
      </c>
      <c r="BR1496" s="160" t="str">
        <f t="shared" si="372"/>
        <v/>
      </c>
    </row>
    <row r="1497" spans="11:70" ht="20.100000000000001" customHeight="1" x14ac:dyDescent="0.25">
      <c r="K1497" s="134">
        <v>928</v>
      </c>
      <c r="L1497" s="130">
        <f t="shared" si="354"/>
        <v>-27.314737709226279</v>
      </c>
      <c r="M1497" s="149">
        <f t="shared" si="355"/>
        <v>4.0354731147491246E-3</v>
      </c>
      <c r="N1497" s="149">
        <f t="shared" si="356"/>
        <v>0.38667336933355717</v>
      </c>
      <c r="O1497" s="130" t="str">
        <f t="shared" si="357"/>
        <v/>
      </c>
      <c r="P1497" s="130">
        <f t="shared" si="358"/>
        <v>4.0354731147491246E-3</v>
      </c>
      <c r="Q1497" s="130" t="str">
        <f t="shared" si="359"/>
        <v/>
      </c>
      <c r="R1497" s="130">
        <f t="shared" si="360"/>
        <v>7.8472067515255549E-8</v>
      </c>
      <c r="S1497" s="130" t="str">
        <f t="shared" si="361"/>
        <v/>
      </c>
      <c r="T1497" s="130" t="str">
        <f t="shared" si="362"/>
        <v/>
      </c>
      <c r="X1497" s="134"/>
      <c r="Z1497" s="149"/>
      <c r="AA1497" s="149"/>
      <c r="AE1497" s="151"/>
      <c r="AF1497" s="150"/>
      <c r="AK1497" s="134">
        <v>928</v>
      </c>
      <c r="AL1497" s="130">
        <f t="shared" si="363"/>
        <v>-0.28799999999999981</v>
      </c>
      <c r="AM1497" s="149">
        <f t="shared" si="364"/>
        <v>0.38273572799307853</v>
      </c>
      <c r="AN1497" s="149">
        <f t="shared" si="365"/>
        <v>0.38667336933355739</v>
      </c>
      <c r="AO1497" s="130" t="str">
        <f t="shared" si="370"/>
        <v/>
      </c>
      <c r="AP1497" s="130">
        <f t="shared" si="371"/>
        <v>0.38273572799307853</v>
      </c>
      <c r="AQ1497" s="130" t="str">
        <f t="shared" si="366"/>
        <v/>
      </c>
      <c r="AR1497" s="150">
        <f t="shared" si="367"/>
        <v>0</v>
      </c>
      <c r="AS1497" s="150" t="str">
        <f t="shared" si="368"/>
        <v/>
      </c>
      <c r="AT1497" s="150" t="str">
        <f t="shared" si="369"/>
        <v/>
      </c>
      <c r="AU1497" s="150"/>
      <c r="AV1497" s="150"/>
      <c r="AW1497" s="150"/>
      <c r="AX1497" s="150"/>
      <c r="AY1497" s="150"/>
      <c r="AZ1497" s="150"/>
      <c r="BA1497" s="150"/>
      <c r="BB1497" s="131"/>
      <c r="BC1497" s="132"/>
      <c r="BD1497" s="131"/>
      <c r="BE1497" s="153"/>
      <c r="BF1497" s="154"/>
      <c r="BG1497" s="155"/>
      <c r="BH1497" s="155"/>
      <c r="BI1497" s="156"/>
      <c r="BJ1497" s="156"/>
      <c r="BK1497" s="133"/>
      <c r="BM1497" s="134">
        <v>905</v>
      </c>
      <c r="BN1497" s="157">
        <f t="shared" si="373"/>
        <v>5.7856000000001</v>
      </c>
      <c r="BO1497" s="158">
        <f t="shared" si="374"/>
        <v>0.56499505298257702</v>
      </c>
      <c r="BP1497" s="159">
        <f t="shared" si="375"/>
        <v>7.593607464045915E-4</v>
      </c>
      <c r="BQ1497" s="160" t="str">
        <f t="shared" si="376"/>
        <v/>
      </c>
      <c r="BR1497" s="160" t="str">
        <f t="shared" si="372"/>
        <v/>
      </c>
    </row>
    <row r="1498" spans="11:70" ht="20.100000000000001" customHeight="1" x14ac:dyDescent="0.25">
      <c r="K1498" s="134">
        <v>929</v>
      </c>
      <c r="L1498" s="130">
        <f t="shared" si="354"/>
        <v>-26.935366352153665</v>
      </c>
      <c r="M1498" s="149">
        <f t="shared" si="355"/>
        <v>4.0400923376841388E-3</v>
      </c>
      <c r="N1498" s="149">
        <f t="shared" si="356"/>
        <v>0.388205190321331</v>
      </c>
      <c r="O1498" s="130" t="str">
        <f t="shared" si="357"/>
        <v/>
      </c>
      <c r="P1498" s="130">
        <f t="shared" si="358"/>
        <v>4.0400923376841388E-3</v>
      </c>
      <c r="Q1498" s="130" t="str">
        <f t="shared" si="359"/>
        <v/>
      </c>
      <c r="R1498" s="130">
        <f t="shared" si="360"/>
        <v>7.9950029399017988E-8</v>
      </c>
      <c r="S1498" s="130" t="str">
        <f t="shared" si="361"/>
        <v/>
      </c>
      <c r="T1498" s="130" t="str">
        <f t="shared" si="362"/>
        <v/>
      </c>
      <c r="X1498" s="134"/>
      <c r="Z1498" s="149"/>
      <c r="AA1498" s="149"/>
      <c r="AE1498" s="151"/>
      <c r="AF1498" s="150"/>
      <c r="AK1498" s="134">
        <v>929</v>
      </c>
      <c r="AL1498" s="130">
        <f t="shared" si="363"/>
        <v>-0.28399999999999981</v>
      </c>
      <c r="AM1498" s="149">
        <f t="shared" si="364"/>
        <v>0.38317382821144774</v>
      </c>
      <c r="AN1498" s="149">
        <f t="shared" si="365"/>
        <v>0.38820519032133105</v>
      </c>
      <c r="AO1498" s="130" t="str">
        <f t="shared" si="370"/>
        <v/>
      </c>
      <c r="AP1498" s="130">
        <f t="shared" si="371"/>
        <v>0.38317382821144774</v>
      </c>
      <c r="AQ1498" s="130" t="str">
        <f t="shared" si="366"/>
        <v/>
      </c>
      <c r="AR1498" s="150">
        <f t="shared" si="367"/>
        <v>0</v>
      </c>
      <c r="AS1498" s="150" t="str">
        <f t="shared" si="368"/>
        <v/>
      </c>
      <c r="AT1498" s="150" t="str">
        <f t="shared" si="369"/>
        <v/>
      </c>
      <c r="AU1498" s="150"/>
      <c r="AV1498" s="150"/>
      <c r="AW1498" s="150"/>
      <c r="AX1498" s="150"/>
      <c r="AY1498" s="150"/>
      <c r="AZ1498" s="150"/>
      <c r="BA1498" s="150"/>
      <c r="BB1498" s="131"/>
      <c r="BC1498" s="132"/>
      <c r="BD1498" s="131"/>
      <c r="BE1498" s="153"/>
      <c r="BF1498" s="154"/>
      <c r="BG1498" s="155"/>
      <c r="BH1498" s="155"/>
      <c r="BI1498" s="156"/>
      <c r="BJ1498" s="156"/>
      <c r="BK1498" s="133"/>
      <c r="BM1498" s="134">
        <v>906</v>
      </c>
      <c r="BN1498" s="157">
        <f t="shared" si="373"/>
        <v>5.7920000000001002</v>
      </c>
      <c r="BO1498" s="158">
        <f t="shared" si="374"/>
        <v>0.56423569223617243</v>
      </c>
      <c r="BP1498" s="159">
        <f t="shared" si="375"/>
        <v>7.5902854683240761E-4</v>
      </c>
      <c r="BQ1498" s="160" t="str">
        <f t="shared" si="376"/>
        <v/>
      </c>
      <c r="BR1498" s="160" t="str">
        <f t="shared" si="372"/>
        <v/>
      </c>
    </row>
    <row r="1499" spans="11:70" ht="20.100000000000001" customHeight="1" x14ac:dyDescent="0.25">
      <c r="K1499" s="134">
        <v>930</v>
      </c>
      <c r="L1499" s="130">
        <f t="shared" si="354"/>
        <v>-26.555994995081107</v>
      </c>
      <c r="M1499" s="149">
        <f t="shared" si="355"/>
        <v>4.0446521330821661E-3</v>
      </c>
      <c r="N1499" s="149">
        <f t="shared" si="356"/>
        <v>0.38973875244420264</v>
      </c>
      <c r="O1499" s="130" t="str">
        <f t="shared" si="357"/>
        <v/>
      </c>
      <c r="P1499" s="130">
        <f t="shared" si="358"/>
        <v>4.0446521330821661E-3</v>
      </c>
      <c r="Q1499" s="130" t="str">
        <f t="shared" si="359"/>
        <v/>
      </c>
      <c r="R1499" s="130">
        <f t="shared" si="360"/>
        <v>8.1454524291259933E-8</v>
      </c>
      <c r="S1499" s="130" t="str">
        <f t="shared" si="361"/>
        <v/>
      </c>
      <c r="T1499" s="130" t="str">
        <f t="shared" si="362"/>
        <v/>
      </c>
      <c r="X1499" s="134"/>
      <c r="Z1499" s="149"/>
      <c r="AA1499" s="149"/>
      <c r="AE1499" s="151"/>
      <c r="AF1499" s="150"/>
      <c r="AK1499" s="134">
        <v>930</v>
      </c>
      <c r="AL1499" s="130">
        <f t="shared" si="363"/>
        <v>-0.2799999999999998</v>
      </c>
      <c r="AM1499" s="149">
        <f t="shared" si="364"/>
        <v>0.38360629215347858</v>
      </c>
      <c r="AN1499" s="149">
        <f t="shared" si="365"/>
        <v>0.38973875244420286</v>
      </c>
      <c r="AO1499" s="130" t="str">
        <f t="shared" si="370"/>
        <v/>
      </c>
      <c r="AP1499" s="130">
        <f t="shared" si="371"/>
        <v>0.38360629215347858</v>
      </c>
      <c r="AQ1499" s="130" t="str">
        <f t="shared" si="366"/>
        <v/>
      </c>
      <c r="AR1499" s="150">
        <f t="shared" si="367"/>
        <v>0</v>
      </c>
      <c r="AS1499" s="150" t="str">
        <f t="shared" si="368"/>
        <v/>
      </c>
      <c r="AT1499" s="150" t="str">
        <f t="shared" si="369"/>
        <v/>
      </c>
      <c r="AU1499" s="150"/>
      <c r="AV1499" s="150"/>
      <c r="AW1499" s="150"/>
      <c r="AX1499" s="150"/>
      <c r="AY1499" s="150"/>
      <c r="AZ1499" s="150"/>
      <c r="BA1499" s="150"/>
      <c r="BB1499" s="131"/>
      <c r="BC1499" s="132"/>
      <c r="BD1499" s="131"/>
      <c r="BE1499" s="153"/>
      <c r="BF1499" s="154"/>
      <c r="BG1499" s="155"/>
      <c r="BH1499" s="155"/>
      <c r="BI1499" s="156"/>
      <c r="BJ1499" s="156"/>
      <c r="BK1499" s="133"/>
      <c r="BM1499" s="134">
        <v>907</v>
      </c>
      <c r="BN1499" s="157">
        <f t="shared" si="373"/>
        <v>5.7984000000001004</v>
      </c>
      <c r="BO1499" s="158">
        <f t="shared" si="374"/>
        <v>0.56347666368934002</v>
      </c>
      <c r="BP1499" s="159">
        <f t="shared" si="375"/>
        <v>7.5869417929474992E-4</v>
      </c>
      <c r="BQ1499" s="160" t="str">
        <f t="shared" si="376"/>
        <v/>
      </c>
      <c r="BR1499" s="160" t="str">
        <f t="shared" si="372"/>
        <v/>
      </c>
    </row>
    <row r="1500" spans="11:70" ht="20.100000000000001" customHeight="1" x14ac:dyDescent="0.25">
      <c r="K1500" s="134">
        <v>931</v>
      </c>
      <c r="L1500" s="130">
        <f t="shared" si="354"/>
        <v>-26.176623638008493</v>
      </c>
      <c r="M1500" s="149">
        <f t="shared" si="355"/>
        <v>4.0491522878764999E-3</v>
      </c>
      <c r="N1500" s="149">
        <f t="shared" si="356"/>
        <v>0.39127403311656878</v>
      </c>
      <c r="O1500" s="130" t="str">
        <f t="shared" si="357"/>
        <v/>
      </c>
      <c r="P1500" s="130">
        <f t="shared" si="358"/>
        <v>4.0491522878764999E-3</v>
      </c>
      <c r="Q1500" s="130" t="str">
        <f t="shared" si="359"/>
        <v/>
      </c>
      <c r="R1500" s="130">
        <f t="shared" si="360"/>
        <v>8.2986002892123813E-8</v>
      </c>
      <c r="S1500" s="130" t="str">
        <f t="shared" si="361"/>
        <v/>
      </c>
      <c r="T1500" s="130" t="str">
        <f t="shared" si="362"/>
        <v/>
      </c>
      <c r="X1500" s="134"/>
      <c r="Z1500" s="149"/>
      <c r="AA1500" s="149"/>
      <c r="AE1500" s="151"/>
      <c r="AF1500" s="150"/>
      <c r="AK1500" s="134">
        <v>931</v>
      </c>
      <c r="AL1500" s="130">
        <f t="shared" si="363"/>
        <v>-0.2759999999999998</v>
      </c>
      <c r="AM1500" s="149">
        <f t="shared" si="364"/>
        <v>0.38403309961131932</v>
      </c>
      <c r="AN1500" s="149">
        <f t="shared" si="365"/>
        <v>0.39127403311656889</v>
      </c>
      <c r="AO1500" s="130" t="str">
        <f t="shared" si="370"/>
        <v/>
      </c>
      <c r="AP1500" s="130">
        <f t="shared" si="371"/>
        <v>0.38403309961131932</v>
      </c>
      <c r="AQ1500" s="130" t="str">
        <f t="shared" si="366"/>
        <v/>
      </c>
      <c r="AR1500" s="150">
        <f t="shared" si="367"/>
        <v>0</v>
      </c>
      <c r="AS1500" s="150" t="str">
        <f t="shared" si="368"/>
        <v/>
      </c>
      <c r="AT1500" s="150" t="str">
        <f t="shared" si="369"/>
        <v/>
      </c>
      <c r="AU1500" s="150"/>
      <c r="AV1500" s="150"/>
      <c r="AW1500" s="150"/>
      <c r="AX1500" s="150"/>
      <c r="AY1500" s="150"/>
      <c r="AZ1500" s="150"/>
      <c r="BA1500" s="150"/>
      <c r="BB1500" s="131"/>
      <c r="BC1500" s="132"/>
      <c r="BD1500" s="131"/>
      <c r="BE1500" s="153"/>
      <c r="BF1500" s="154"/>
      <c r="BG1500" s="155"/>
      <c r="BH1500" s="155"/>
      <c r="BI1500" s="156"/>
      <c r="BJ1500" s="156"/>
      <c r="BK1500" s="133"/>
      <c r="BM1500" s="134">
        <v>908</v>
      </c>
      <c r="BN1500" s="157">
        <f t="shared" si="373"/>
        <v>5.8048000000001005</v>
      </c>
      <c r="BO1500" s="158">
        <f t="shared" si="374"/>
        <v>0.56271796951004527</v>
      </c>
      <c r="BP1500" s="159">
        <f t="shared" si="375"/>
        <v>7.5835765188392301E-4</v>
      </c>
      <c r="BQ1500" s="160" t="str">
        <f t="shared" si="376"/>
        <v/>
      </c>
      <c r="BR1500" s="160" t="str">
        <f t="shared" si="372"/>
        <v/>
      </c>
    </row>
    <row r="1501" spans="11:70" ht="20.100000000000001" customHeight="1" x14ac:dyDescent="0.25">
      <c r="K1501" s="134">
        <v>932</v>
      </c>
      <c r="L1501" s="130">
        <f t="shared" si="354"/>
        <v>-25.797252280935936</v>
      </c>
      <c r="M1501" s="149">
        <f t="shared" si="355"/>
        <v>4.053592591625986E-3</v>
      </c>
      <c r="N1501" s="149">
        <f t="shared" si="356"/>
        <v>0.39281100967249133</v>
      </c>
      <c r="O1501" s="130" t="str">
        <f t="shared" si="357"/>
        <v/>
      </c>
      <c r="P1501" s="130">
        <f t="shared" si="358"/>
        <v>4.053592591625986E-3</v>
      </c>
      <c r="Q1501" s="130" t="str">
        <f t="shared" si="359"/>
        <v/>
      </c>
      <c r="R1501" s="130">
        <f t="shared" si="360"/>
        <v>8.4544923071942299E-8</v>
      </c>
      <c r="S1501" s="130" t="str">
        <f t="shared" si="361"/>
        <v/>
      </c>
      <c r="T1501" s="130" t="str">
        <f t="shared" si="362"/>
        <v/>
      </c>
      <c r="X1501" s="134"/>
      <c r="Z1501" s="149"/>
      <c r="AA1501" s="149"/>
      <c r="AE1501" s="151"/>
      <c r="AF1501" s="150"/>
      <c r="AK1501" s="134">
        <v>932</v>
      </c>
      <c r="AL1501" s="130">
        <f t="shared" si="363"/>
        <v>-0.2719999999999998</v>
      </c>
      <c r="AM1501" s="149">
        <f t="shared" si="364"/>
        <v>0.38445423062613365</v>
      </c>
      <c r="AN1501" s="149">
        <f t="shared" si="365"/>
        <v>0.39281100967249155</v>
      </c>
      <c r="AO1501" s="130" t="str">
        <f t="shared" si="370"/>
        <v/>
      </c>
      <c r="AP1501" s="130">
        <f t="shared" si="371"/>
        <v>0.38445423062613365</v>
      </c>
      <c r="AQ1501" s="130" t="str">
        <f t="shared" si="366"/>
        <v/>
      </c>
      <c r="AR1501" s="150">
        <f t="shared" si="367"/>
        <v>0</v>
      </c>
      <c r="AS1501" s="150" t="str">
        <f t="shared" si="368"/>
        <v/>
      </c>
      <c r="AT1501" s="150" t="str">
        <f t="shared" si="369"/>
        <v/>
      </c>
      <c r="AU1501" s="150"/>
      <c r="AV1501" s="150"/>
      <c r="AW1501" s="150"/>
      <c r="AX1501" s="150"/>
      <c r="AY1501" s="150"/>
      <c r="AZ1501" s="150"/>
      <c r="BA1501" s="150"/>
      <c r="BB1501" s="131"/>
      <c r="BC1501" s="132"/>
      <c r="BD1501" s="131"/>
      <c r="BE1501" s="153"/>
      <c r="BF1501" s="154"/>
      <c r="BG1501" s="155"/>
      <c r="BH1501" s="155"/>
      <c r="BI1501" s="156"/>
      <c r="BJ1501" s="156"/>
      <c r="BK1501" s="133"/>
      <c r="BM1501" s="134">
        <v>909</v>
      </c>
      <c r="BN1501" s="157">
        <f t="shared" si="373"/>
        <v>5.8112000000001007</v>
      </c>
      <c r="BO1501" s="158">
        <f t="shared" si="374"/>
        <v>0.56195961185816135</v>
      </c>
      <c r="BP1501" s="159">
        <f t="shared" si="375"/>
        <v>7.5801897268368279E-4</v>
      </c>
      <c r="BQ1501" s="160" t="str">
        <f t="shared" si="376"/>
        <v/>
      </c>
      <c r="BR1501" s="160" t="str">
        <f t="shared" si="372"/>
        <v/>
      </c>
    </row>
    <row r="1502" spans="11:70" ht="20.100000000000001" customHeight="1" x14ac:dyDescent="0.25">
      <c r="K1502" s="134">
        <v>933</v>
      </c>
      <c r="L1502" s="130">
        <f t="shared" si="354"/>
        <v>-25.417880923863322</v>
      </c>
      <c r="M1502" s="149">
        <f t="shared" si="355"/>
        <v>4.0579728365314318E-3</v>
      </c>
      <c r="N1502" s="149">
        <f t="shared" si="356"/>
        <v>0.39434965936669825</v>
      </c>
      <c r="O1502" s="130" t="str">
        <f t="shared" si="357"/>
        <v/>
      </c>
      <c r="P1502" s="130">
        <f t="shared" si="358"/>
        <v>4.0579728365314318E-3</v>
      </c>
      <c r="Q1502" s="130" t="str">
        <f t="shared" si="359"/>
        <v/>
      </c>
      <c r="R1502" s="130">
        <f t="shared" si="360"/>
        <v>8.613174997647358E-8</v>
      </c>
      <c r="S1502" s="130" t="str">
        <f t="shared" si="361"/>
        <v/>
      </c>
      <c r="T1502" s="130" t="str">
        <f t="shared" si="362"/>
        <v/>
      </c>
      <c r="X1502" s="134"/>
      <c r="Z1502" s="149"/>
      <c r="AA1502" s="149"/>
      <c r="AE1502" s="151"/>
      <c r="AF1502" s="150"/>
      <c r="AK1502" s="134">
        <v>933</v>
      </c>
      <c r="AL1502" s="130">
        <f t="shared" si="363"/>
        <v>-0.26799999999999979</v>
      </c>
      <c r="AM1502" s="149">
        <f t="shared" si="364"/>
        <v>0.38486966548965584</v>
      </c>
      <c r="AN1502" s="149">
        <f t="shared" si="365"/>
        <v>0.39434965936669841</v>
      </c>
      <c r="AO1502" s="130" t="str">
        <f t="shared" si="370"/>
        <v/>
      </c>
      <c r="AP1502" s="130">
        <f t="shared" si="371"/>
        <v>0.38486966548965584</v>
      </c>
      <c r="AQ1502" s="130" t="str">
        <f t="shared" si="366"/>
        <v/>
      </c>
      <c r="AR1502" s="150">
        <f t="shared" si="367"/>
        <v>0</v>
      </c>
      <c r="AS1502" s="150" t="str">
        <f t="shared" si="368"/>
        <v/>
      </c>
      <c r="AT1502" s="150" t="str">
        <f t="shared" si="369"/>
        <v/>
      </c>
      <c r="AU1502" s="150"/>
      <c r="AV1502" s="150"/>
      <c r="AW1502" s="150"/>
      <c r="AX1502" s="150"/>
      <c r="AY1502" s="150"/>
      <c r="AZ1502" s="150"/>
      <c r="BA1502" s="150"/>
      <c r="BB1502" s="131"/>
      <c r="BC1502" s="132"/>
      <c r="BD1502" s="131"/>
      <c r="BE1502" s="153"/>
      <c r="BF1502" s="154"/>
      <c r="BG1502" s="155"/>
      <c r="BH1502" s="155"/>
      <c r="BI1502" s="156"/>
      <c r="BJ1502" s="156"/>
      <c r="BK1502" s="133"/>
      <c r="BM1502" s="134">
        <v>910</v>
      </c>
      <c r="BN1502" s="157">
        <f t="shared" si="373"/>
        <v>5.8176000000001009</v>
      </c>
      <c r="BO1502" s="158">
        <f t="shared" si="374"/>
        <v>0.56120159288547766</v>
      </c>
      <c r="BP1502" s="159">
        <f t="shared" si="375"/>
        <v>7.5767814977267811E-4</v>
      </c>
      <c r="BQ1502" s="160" t="str">
        <f t="shared" si="376"/>
        <v/>
      </c>
      <c r="BR1502" s="160" t="str">
        <f t="shared" si="372"/>
        <v/>
      </c>
    </row>
    <row r="1503" spans="11:70" ht="20.100000000000001" customHeight="1" x14ac:dyDescent="0.25">
      <c r="K1503" s="134">
        <v>934</v>
      </c>
      <c r="L1503" s="130">
        <f t="shared" si="354"/>
        <v>-25.038509566790765</v>
      </c>
      <c r="M1503" s="149">
        <f t="shared" si="355"/>
        <v>4.0622928174517984E-3</v>
      </c>
      <c r="N1503" s="149">
        <f t="shared" si="356"/>
        <v>0.39588995937558735</v>
      </c>
      <c r="O1503" s="130" t="str">
        <f t="shared" si="357"/>
        <v/>
      </c>
      <c r="P1503" s="130">
        <f t="shared" si="358"/>
        <v>4.0622928174517984E-3</v>
      </c>
      <c r="Q1503" s="130" t="str">
        <f t="shared" si="359"/>
        <v/>
      </c>
      <c r="R1503" s="130">
        <f t="shared" si="360"/>
        <v>8.7746956133521215E-8</v>
      </c>
      <c r="S1503" s="130" t="str">
        <f t="shared" si="361"/>
        <v/>
      </c>
      <c r="T1503" s="130" t="str">
        <f t="shared" si="362"/>
        <v/>
      </c>
      <c r="X1503" s="134"/>
      <c r="Z1503" s="149"/>
      <c r="AA1503" s="149"/>
      <c r="AE1503" s="151"/>
      <c r="AF1503" s="150"/>
      <c r="AK1503" s="134">
        <v>934</v>
      </c>
      <c r="AL1503" s="130">
        <f t="shared" si="363"/>
        <v>-0.26399999999999979</v>
      </c>
      <c r="AM1503" s="149">
        <f t="shared" si="364"/>
        <v>0.38527938474572765</v>
      </c>
      <c r="AN1503" s="149">
        <f t="shared" si="365"/>
        <v>0.39588995937558757</v>
      </c>
      <c r="AO1503" s="130" t="str">
        <f t="shared" si="370"/>
        <v/>
      </c>
      <c r="AP1503" s="130">
        <f t="shared" si="371"/>
        <v>0.38527938474572765</v>
      </c>
      <c r="AQ1503" s="130" t="str">
        <f t="shared" si="366"/>
        <v/>
      </c>
      <c r="AR1503" s="150">
        <f t="shared" si="367"/>
        <v>0</v>
      </c>
      <c r="AS1503" s="150" t="str">
        <f t="shared" si="368"/>
        <v/>
      </c>
      <c r="AT1503" s="150" t="str">
        <f t="shared" si="369"/>
        <v/>
      </c>
      <c r="AU1503" s="150"/>
      <c r="AV1503" s="150"/>
      <c r="AW1503" s="150"/>
      <c r="AX1503" s="150"/>
      <c r="AY1503" s="150"/>
      <c r="AZ1503" s="150"/>
      <c r="BA1503" s="150"/>
      <c r="BB1503" s="131"/>
      <c r="BC1503" s="132"/>
      <c r="BD1503" s="131"/>
      <c r="BE1503" s="153"/>
      <c r="BF1503" s="154"/>
      <c r="BG1503" s="155"/>
      <c r="BH1503" s="155"/>
      <c r="BI1503" s="156"/>
      <c r="BJ1503" s="156"/>
      <c r="BK1503" s="133"/>
      <c r="BM1503" s="134">
        <v>911</v>
      </c>
      <c r="BN1503" s="157">
        <f t="shared" si="373"/>
        <v>5.8240000000001011</v>
      </c>
      <c r="BO1503" s="158">
        <f t="shared" si="374"/>
        <v>0.56044391473570498</v>
      </c>
      <c r="BP1503" s="159">
        <f t="shared" si="375"/>
        <v>7.5733519121978787E-4</v>
      </c>
      <c r="BQ1503" s="160" t="str">
        <f t="shared" si="376"/>
        <v/>
      </c>
      <c r="BR1503" s="160" t="str">
        <f t="shared" si="372"/>
        <v/>
      </c>
    </row>
    <row r="1504" spans="11:70" ht="20.100000000000001" customHeight="1" x14ac:dyDescent="0.25">
      <c r="K1504" s="134">
        <v>935</v>
      </c>
      <c r="L1504" s="130">
        <f t="shared" si="354"/>
        <v>-24.659138209718151</v>
      </c>
      <c r="M1504" s="149">
        <f t="shared" si="355"/>
        <v>4.0665523319202155E-3</v>
      </c>
      <c r="N1504" s="149">
        <f t="shared" si="356"/>
        <v>0.39743188679823943</v>
      </c>
      <c r="O1504" s="130" t="str">
        <f t="shared" si="357"/>
        <v/>
      </c>
      <c r="P1504" s="130">
        <f t="shared" si="358"/>
        <v>4.0665523319202155E-3</v>
      </c>
      <c r="Q1504" s="130" t="str">
        <f t="shared" si="359"/>
        <v/>
      </c>
      <c r="R1504" s="130">
        <f t="shared" si="360"/>
        <v>8.9391021560966171E-8</v>
      </c>
      <c r="S1504" s="130" t="str">
        <f t="shared" si="361"/>
        <v/>
      </c>
      <c r="T1504" s="130" t="str">
        <f t="shared" si="362"/>
        <v/>
      </c>
      <c r="X1504" s="134"/>
      <c r="Z1504" s="149"/>
      <c r="AA1504" s="149"/>
      <c r="AE1504" s="151"/>
      <c r="AF1504" s="150"/>
      <c r="AK1504" s="134">
        <v>935</v>
      </c>
      <c r="AL1504" s="130">
        <f t="shared" si="363"/>
        <v>-0.25999999999999979</v>
      </c>
      <c r="AM1504" s="149">
        <f t="shared" si="364"/>
        <v>0.38568336919181612</v>
      </c>
      <c r="AN1504" s="149">
        <f t="shared" si="365"/>
        <v>0.3974318867982396</v>
      </c>
      <c r="AO1504" s="130" t="str">
        <f t="shared" si="370"/>
        <v/>
      </c>
      <c r="AP1504" s="130">
        <f t="shared" si="371"/>
        <v>0.38568336919181612</v>
      </c>
      <c r="AQ1504" s="130" t="str">
        <f t="shared" si="366"/>
        <v/>
      </c>
      <c r="AR1504" s="150">
        <f t="shared" si="367"/>
        <v>0</v>
      </c>
      <c r="AS1504" s="150" t="str">
        <f t="shared" si="368"/>
        <v/>
      </c>
      <c r="AT1504" s="150" t="str">
        <f t="shared" si="369"/>
        <v/>
      </c>
      <c r="AU1504" s="150"/>
      <c r="AV1504" s="150"/>
      <c r="AW1504" s="150"/>
      <c r="AX1504" s="150"/>
      <c r="AY1504" s="150"/>
      <c r="AZ1504" s="150"/>
      <c r="BA1504" s="150"/>
      <c r="BB1504" s="131"/>
      <c r="BC1504" s="132"/>
      <c r="BD1504" s="131"/>
      <c r="BE1504" s="153"/>
      <c r="BF1504" s="154"/>
      <c r="BG1504" s="155"/>
      <c r="BH1504" s="155"/>
      <c r="BI1504" s="156"/>
      <c r="BJ1504" s="156"/>
      <c r="BK1504" s="133"/>
      <c r="BM1504" s="134">
        <v>912</v>
      </c>
      <c r="BN1504" s="157">
        <f t="shared" si="373"/>
        <v>5.8304000000001013</v>
      </c>
      <c r="BO1504" s="158">
        <f t="shared" si="374"/>
        <v>0.5596865795444852</v>
      </c>
      <c r="BP1504" s="159">
        <f t="shared" si="375"/>
        <v>7.5699010508645248E-4</v>
      </c>
      <c r="BQ1504" s="160" t="str">
        <f t="shared" si="376"/>
        <v/>
      </c>
      <c r="BR1504" s="160" t="str">
        <f t="shared" si="372"/>
        <v/>
      </c>
    </row>
    <row r="1505" spans="11:70" ht="20.100000000000001" customHeight="1" x14ac:dyDescent="0.25">
      <c r="K1505" s="134">
        <v>936</v>
      </c>
      <c r="L1505" s="130">
        <f t="shared" si="354"/>
        <v>-24.279766852645594</v>
      </c>
      <c r="M1505" s="149">
        <f t="shared" si="355"/>
        <v>4.0707511801597925E-3</v>
      </c>
      <c r="N1505" s="149">
        <f t="shared" si="356"/>
        <v>0.39897541865743397</v>
      </c>
      <c r="O1505" s="130" t="str">
        <f t="shared" si="357"/>
        <v/>
      </c>
      <c r="P1505" s="130">
        <f t="shared" si="358"/>
        <v>4.0707511801597925E-3</v>
      </c>
      <c r="Q1505" s="130" t="str">
        <f t="shared" si="359"/>
        <v/>
      </c>
      <c r="R1505" s="130">
        <f t="shared" si="360"/>
        <v>9.1064433876214221E-8</v>
      </c>
      <c r="S1505" s="130" t="str">
        <f t="shared" si="361"/>
        <v/>
      </c>
      <c r="T1505" s="130" t="str">
        <f t="shared" si="362"/>
        <v/>
      </c>
      <c r="X1505" s="134"/>
      <c r="Z1505" s="149"/>
      <c r="AA1505" s="149"/>
      <c r="AE1505" s="151"/>
      <c r="AF1505" s="150"/>
      <c r="AK1505" s="134">
        <v>936</v>
      </c>
      <c r="AL1505" s="130">
        <f t="shared" si="363"/>
        <v>-0.25599999999999978</v>
      </c>
      <c r="AM1505" s="149">
        <f t="shared" si="364"/>
        <v>0.38608159988051366</v>
      </c>
      <c r="AN1505" s="149">
        <f t="shared" si="365"/>
        <v>0.39897541865743424</v>
      </c>
      <c r="AO1505" s="130" t="str">
        <f t="shared" si="370"/>
        <v/>
      </c>
      <c r="AP1505" s="130">
        <f t="shared" si="371"/>
        <v>0.38608159988051366</v>
      </c>
      <c r="AQ1505" s="130" t="str">
        <f t="shared" si="366"/>
        <v/>
      </c>
      <c r="AR1505" s="150">
        <f t="shared" si="367"/>
        <v>0</v>
      </c>
      <c r="AS1505" s="150" t="str">
        <f t="shared" si="368"/>
        <v/>
      </c>
      <c r="AT1505" s="150" t="str">
        <f t="shared" si="369"/>
        <v/>
      </c>
      <c r="AU1505" s="150"/>
      <c r="AV1505" s="150"/>
      <c r="AW1505" s="150"/>
      <c r="AX1505" s="150"/>
      <c r="AY1505" s="150"/>
      <c r="AZ1505" s="150"/>
      <c r="BA1505" s="150"/>
      <c r="BB1505" s="131"/>
      <c r="BC1505" s="132"/>
      <c r="BD1505" s="131"/>
      <c r="BE1505" s="153"/>
      <c r="BF1505" s="154"/>
      <c r="BG1505" s="155"/>
      <c r="BH1505" s="155"/>
      <c r="BI1505" s="156"/>
      <c r="BJ1505" s="156"/>
      <c r="BK1505" s="133"/>
      <c r="BM1505" s="134">
        <v>913</v>
      </c>
      <c r="BN1505" s="157">
        <f t="shared" si="373"/>
        <v>5.8368000000001015</v>
      </c>
      <c r="BO1505" s="158">
        <f t="shared" si="374"/>
        <v>0.55892958943939874</v>
      </c>
      <c r="BP1505" s="159">
        <f t="shared" si="375"/>
        <v>7.566428994284502E-4</v>
      </c>
      <c r="BQ1505" s="160" t="str">
        <f t="shared" si="376"/>
        <v/>
      </c>
      <c r="BR1505" s="160" t="str">
        <f t="shared" si="372"/>
        <v/>
      </c>
    </row>
    <row r="1506" spans="11:70" ht="20.100000000000001" customHeight="1" x14ac:dyDescent="0.25">
      <c r="K1506" s="134">
        <v>937</v>
      </c>
      <c r="L1506" s="130">
        <f t="shared" si="354"/>
        <v>-23.90039549557298</v>
      </c>
      <c r="M1506" s="149">
        <f t="shared" si="355"/>
        <v>4.0748891650992294E-3</v>
      </c>
      <c r="N1506" s="149">
        <f t="shared" si="356"/>
        <v>0.40052053190067449</v>
      </c>
      <c r="O1506" s="130" t="str">
        <f t="shared" si="357"/>
        <v/>
      </c>
      <c r="P1506" s="130">
        <f t="shared" si="358"/>
        <v>4.0748891650992294E-3</v>
      </c>
      <c r="Q1506" s="130" t="str">
        <f t="shared" si="359"/>
        <v/>
      </c>
      <c r="R1506" s="130">
        <f t="shared" si="360"/>
        <v>9.2767688407088303E-8</v>
      </c>
      <c r="S1506" s="130" t="str">
        <f t="shared" si="361"/>
        <v/>
      </c>
      <c r="T1506" s="130" t="str">
        <f t="shared" si="362"/>
        <v/>
      </c>
      <c r="X1506" s="134"/>
      <c r="Z1506" s="149"/>
      <c r="AA1506" s="149"/>
      <c r="AE1506" s="151"/>
      <c r="AF1506" s="150"/>
      <c r="AK1506" s="134">
        <v>937</v>
      </c>
      <c r="AL1506" s="130">
        <f t="shared" si="363"/>
        <v>-0.25199999999999978</v>
      </c>
      <c r="AM1506" s="149">
        <f t="shared" si="364"/>
        <v>0.38647405812101865</v>
      </c>
      <c r="AN1506" s="149">
        <f t="shared" si="365"/>
        <v>0.4005205319006746</v>
      </c>
      <c r="AO1506" s="130" t="str">
        <f t="shared" si="370"/>
        <v/>
      </c>
      <c r="AP1506" s="130">
        <f t="shared" si="371"/>
        <v>0.38647405812101865</v>
      </c>
      <c r="AQ1506" s="130" t="str">
        <f t="shared" si="366"/>
        <v/>
      </c>
      <c r="AR1506" s="150">
        <f t="shared" si="367"/>
        <v>0</v>
      </c>
      <c r="AS1506" s="150" t="str">
        <f t="shared" si="368"/>
        <v/>
      </c>
      <c r="AT1506" s="150" t="str">
        <f t="shared" si="369"/>
        <v/>
      </c>
      <c r="AU1506" s="150"/>
      <c r="AV1506" s="150"/>
      <c r="AW1506" s="150"/>
      <c r="AX1506" s="150"/>
      <c r="AY1506" s="150"/>
      <c r="AZ1506" s="150"/>
      <c r="BA1506" s="150"/>
      <c r="BB1506" s="131"/>
      <c r="BC1506" s="132"/>
      <c r="BD1506" s="131"/>
      <c r="BE1506" s="153"/>
      <c r="BF1506" s="154"/>
      <c r="BG1506" s="155"/>
      <c r="BH1506" s="155"/>
      <c r="BI1506" s="156"/>
      <c r="BJ1506" s="156"/>
      <c r="BK1506" s="133"/>
      <c r="BM1506" s="134">
        <v>914</v>
      </c>
      <c r="BN1506" s="157">
        <f t="shared" si="373"/>
        <v>5.8432000000001016</v>
      </c>
      <c r="BO1506" s="158">
        <f t="shared" si="374"/>
        <v>0.55817294653997029</v>
      </c>
      <c r="BP1506" s="159">
        <f t="shared" si="375"/>
        <v>7.5629358229023502E-4</v>
      </c>
      <c r="BQ1506" s="160" t="str">
        <f t="shared" si="376"/>
        <v/>
      </c>
      <c r="BR1506" s="160" t="str">
        <f t="shared" si="372"/>
        <v/>
      </c>
    </row>
    <row r="1507" spans="11:70" ht="20.100000000000001" customHeight="1" x14ac:dyDescent="0.25">
      <c r="K1507" s="134">
        <v>938</v>
      </c>
      <c r="L1507" s="130">
        <f t="shared" si="354"/>
        <v>-23.521024138500422</v>
      </c>
      <c r="M1507" s="149">
        <f t="shared" si="355"/>
        <v>4.0789660923882289E-3</v>
      </c>
      <c r="N1507" s="149">
        <f t="shared" si="356"/>
        <v>0.40206720340121599</v>
      </c>
      <c r="O1507" s="130" t="str">
        <f t="shared" si="357"/>
        <v/>
      </c>
      <c r="P1507" s="130">
        <f t="shared" si="358"/>
        <v>4.0789660923882289E-3</v>
      </c>
      <c r="Q1507" s="130" t="str">
        <f t="shared" si="359"/>
        <v/>
      </c>
      <c r="R1507" s="130">
        <f t="shared" si="360"/>
        <v>9.4501288304167685E-8</v>
      </c>
      <c r="S1507" s="130" t="str">
        <f t="shared" si="361"/>
        <v/>
      </c>
      <c r="T1507" s="130" t="str">
        <f t="shared" si="362"/>
        <v/>
      </c>
      <c r="X1507" s="134"/>
      <c r="Z1507" s="149"/>
      <c r="AA1507" s="149"/>
      <c r="AE1507" s="151"/>
      <c r="AF1507" s="150"/>
      <c r="AK1507" s="134">
        <v>938</v>
      </c>
      <c r="AL1507" s="130">
        <f t="shared" si="363"/>
        <v>-0.24799999999999978</v>
      </c>
      <c r="AM1507" s="149">
        <f t="shared" si="364"/>
        <v>0.38686072548059719</v>
      </c>
      <c r="AN1507" s="149">
        <f t="shared" si="365"/>
        <v>0.40206720340121627</v>
      </c>
      <c r="AO1507" s="130" t="str">
        <f t="shared" si="370"/>
        <v/>
      </c>
      <c r="AP1507" s="130">
        <f t="shared" si="371"/>
        <v>0.38686072548059719</v>
      </c>
      <c r="AQ1507" s="130" t="str">
        <f t="shared" si="366"/>
        <v/>
      </c>
      <c r="AR1507" s="150">
        <f t="shared" si="367"/>
        <v>0</v>
      </c>
      <c r="AS1507" s="150" t="str">
        <f t="shared" si="368"/>
        <v/>
      </c>
      <c r="AT1507" s="150" t="str">
        <f t="shared" si="369"/>
        <v/>
      </c>
      <c r="AU1507" s="150"/>
      <c r="AV1507" s="150"/>
      <c r="AW1507" s="150"/>
      <c r="AX1507" s="150"/>
      <c r="AY1507" s="150"/>
      <c r="AZ1507" s="150"/>
      <c r="BA1507" s="150"/>
      <c r="BB1507" s="131"/>
      <c r="BC1507" s="132"/>
      <c r="BD1507" s="131"/>
      <c r="BE1507" s="153"/>
      <c r="BF1507" s="154"/>
      <c r="BG1507" s="155"/>
      <c r="BH1507" s="155"/>
      <c r="BI1507" s="156"/>
      <c r="BJ1507" s="156"/>
      <c r="BK1507" s="133"/>
      <c r="BM1507" s="134">
        <v>915</v>
      </c>
      <c r="BN1507" s="157">
        <f t="shared" si="373"/>
        <v>5.8496000000001018</v>
      </c>
      <c r="BO1507" s="158">
        <f t="shared" si="374"/>
        <v>0.55741665295768006</v>
      </c>
      <c r="BP1507" s="159">
        <f t="shared" si="375"/>
        <v>7.5594216171182005E-4</v>
      </c>
      <c r="BQ1507" s="160" t="str">
        <f t="shared" si="376"/>
        <v/>
      </c>
      <c r="BR1507" s="160" t="str">
        <f t="shared" si="372"/>
        <v/>
      </c>
    </row>
    <row r="1508" spans="11:70" ht="20.100000000000001" customHeight="1" x14ac:dyDescent="0.25">
      <c r="K1508" s="134">
        <v>939</v>
      </c>
      <c r="L1508" s="130">
        <f t="shared" si="354"/>
        <v>-23.141652781427808</v>
      </c>
      <c r="M1508" s="149">
        <f t="shared" si="355"/>
        <v>4.0829817704127105E-3</v>
      </c>
      <c r="N1508" s="149">
        <f t="shared" si="356"/>
        <v>0.40361540995910206</v>
      </c>
      <c r="O1508" s="130" t="str">
        <f t="shared" si="357"/>
        <v/>
      </c>
      <c r="P1508" s="130">
        <f t="shared" si="358"/>
        <v>4.0829817704127105E-3</v>
      </c>
      <c r="Q1508" s="130" t="str">
        <f t="shared" si="359"/>
        <v/>
      </c>
      <c r="R1508" s="130">
        <f t="shared" si="360"/>
        <v>9.6265744654604764E-8</v>
      </c>
      <c r="S1508" s="130" t="str">
        <f t="shared" si="361"/>
        <v/>
      </c>
      <c r="T1508" s="130" t="str">
        <f t="shared" si="362"/>
        <v/>
      </c>
      <c r="X1508" s="134"/>
      <c r="Z1508" s="149"/>
      <c r="AA1508" s="149"/>
      <c r="AE1508" s="151"/>
      <c r="AF1508" s="150"/>
      <c r="AK1508" s="134">
        <v>939</v>
      </c>
      <c r="AL1508" s="130">
        <f t="shared" si="363"/>
        <v>-0.24399999999999977</v>
      </c>
      <c r="AM1508" s="149">
        <f t="shared" si="364"/>
        <v>0.38724158378602569</v>
      </c>
      <c r="AN1508" s="149">
        <f t="shared" si="365"/>
        <v>0.40361540995910228</v>
      </c>
      <c r="AO1508" s="130" t="str">
        <f t="shared" si="370"/>
        <v/>
      </c>
      <c r="AP1508" s="130">
        <f t="shared" si="371"/>
        <v>0.38724158378602569</v>
      </c>
      <c r="AQ1508" s="130" t="str">
        <f t="shared" si="366"/>
        <v/>
      </c>
      <c r="AR1508" s="150">
        <f t="shared" si="367"/>
        <v>0</v>
      </c>
      <c r="AS1508" s="150" t="str">
        <f t="shared" si="368"/>
        <v/>
      </c>
      <c r="AT1508" s="150" t="str">
        <f t="shared" si="369"/>
        <v/>
      </c>
      <c r="AU1508" s="150"/>
      <c r="AV1508" s="150"/>
      <c r="AW1508" s="150"/>
      <c r="AX1508" s="150"/>
      <c r="AY1508" s="150"/>
      <c r="AZ1508" s="150"/>
      <c r="BA1508" s="150"/>
      <c r="BB1508" s="131"/>
      <c r="BC1508" s="132"/>
      <c r="BD1508" s="131"/>
      <c r="BE1508" s="153"/>
      <c r="BF1508" s="154"/>
      <c r="BG1508" s="155"/>
      <c r="BH1508" s="155"/>
      <c r="BI1508" s="156"/>
      <c r="BJ1508" s="156"/>
      <c r="BK1508" s="133"/>
      <c r="BM1508" s="134">
        <v>916</v>
      </c>
      <c r="BN1508" s="157">
        <f t="shared" si="373"/>
        <v>5.856000000000102</v>
      </c>
      <c r="BO1508" s="158">
        <f t="shared" si="374"/>
        <v>0.55666071079596824</v>
      </c>
      <c r="BP1508" s="159">
        <f t="shared" si="375"/>
        <v>7.5558864572178308E-4</v>
      </c>
      <c r="BQ1508" s="160" t="str">
        <f t="shared" si="376"/>
        <v/>
      </c>
      <c r="BR1508" s="160" t="str">
        <f t="shared" si="372"/>
        <v/>
      </c>
    </row>
    <row r="1509" spans="11:70" ht="20.100000000000001" customHeight="1" x14ac:dyDescent="0.25">
      <c r="K1509" s="134">
        <v>940</v>
      </c>
      <c r="L1509" s="130">
        <f t="shared" si="354"/>
        <v>-22.762281424355251</v>
      </c>
      <c r="M1509" s="149">
        <f t="shared" si="355"/>
        <v>4.0869360103098114E-3</v>
      </c>
      <c r="N1509" s="149">
        <f t="shared" si="356"/>
        <v>0.40516512830220391</v>
      </c>
      <c r="O1509" s="130" t="str">
        <f t="shared" si="357"/>
        <v/>
      </c>
      <c r="P1509" s="130">
        <f t="shared" si="358"/>
        <v>4.0869360103098114E-3</v>
      </c>
      <c r="Q1509" s="130" t="str">
        <f t="shared" si="359"/>
        <v/>
      </c>
      <c r="R1509" s="130">
        <f t="shared" si="360"/>
        <v>9.8061576597421925E-8</v>
      </c>
      <c r="S1509" s="130" t="str">
        <f t="shared" si="361"/>
        <v/>
      </c>
      <c r="T1509" s="130" t="str">
        <f t="shared" si="362"/>
        <v/>
      </c>
      <c r="X1509" s="134"/>
      <c r="Z1509" s="149"/>
      <c r="AA1509" s="149"/>
      <c r="AE1509" s="151"/>
      <c r="AF1509" s="150"/>
      <c r="AK1509" s="134">
        <v>940</v>
      </c>
      <c r="AL1509" s="130">
        <f t="shared" si="363"/>
        <v>-0.23999999999999977</v>
      </c>
      <c r="AM1509" s="149">
        <f t="shared" si="364"/>
        <v>0.38761661512501416</v>
      </c>
      <c r="AN1509" s="149">
        <f t="shared" si="365"/>
        <v>0.40516512830220419</v>
      </c>
      <c r="AO1509" s="130" t="str">
        <f t="shared" si="370"/>
        <v/>
      </c>
      <c r="AP1509" s="130">
        <f t="shared" si="371"/>
        <v>0.38761661512501416</v>
      </c>
      <c r="AQ1509" s="130" t="str">
        <f t="shared" si="366"/>
        <v/>
      </c>
      <c r="AR1509" s="150">
        <f t="shared" si="367"/>
        <v>0</v>
      </c>
      <c r="AS1509" s="150" t="str">
        <f t="shared" si="368"/>
        <v/>
      </c>
      <c r="AT1509" s="150" t="str">
        <f t="shared" si="369"/>
        <v/>
      </c>
      <c r="AU1509" s="150"/>
      <c r="AV1509" s="150"/>
      <c r="AW1509" s="150"/>
      <c r="AX1509" s="150"/>
      <c r="AY1509" s="150"/>
      <c r="AZ1509" s="150"/>
      <c r="BA1509" s="150"/>
      <c r="BB1509" s="131"/>
      <c r="BC1509" s="132"/>
      <c r="BD1509" s="131"/>
      <c r="BE1509" s="153"/>
      <c r="BF1509" s="154"/>
      <c r="BG1509" s="155"/>
      <c r="BH1509" s="155"/>
      <c r="BI1509" s="156"/>
      <c r="BJ1509" s="156"/>
      <c r="BK1509" s="133"/>
      <c r="BM1509" s="134">
        <v>917</v>
      </c>
      <c r="BN1509" s="157">
        <f t="shared" si="373"/>
        <v>5.8624000000001022</v>
      </c>
      <c r="BO1509" s="158">
        <f t="shared" si="374"/>
        <v>0.55590512215024646</v>
      </c>
      <c r="BP1509" s="159">
        <f t="shared" si="375"/>
        <v>7.5523304234481614E-4</v>
      </c>
      <c r="BQ1509" s="160" t="str">
        <f t="shared" si="376"/>
        <v/>
      </c>
      <c r="BR1509" s="160" t="str">
        <f t="shared" si="372"/>
        <v/>
      </c>
    </row>
    <row r="1510" spans="11:70" ht="20.100000000000001" customHeight="1" x14ac:dyDescent="0.25">
      <c r="K1510" s="134">
        <v>941</v>
      </c>
      <c r="L1510" s="130">
        <f t="shared" si="354"/>
        <v>-22.382910067282637</v>
      </c>
      <c r="M1510" s="149">
        <f t="shared" si="355"/>
        <v>4.0908286259826966E-3</v>
      </c>
      <c r="N1510" s="149">
        <f t="shared" si="356"/>
        <v>0.40671633508726862</v>
      </c>
      <c r="O1510" s="130" t="str">
        <f t="shared" si="357"/>
        <v/>
      </c>
      <c r="P1510" s="130">
        <f t="shared" si="358"/>
        <v>4.0908286259826966E-3</v>
      </c>
      <c r="Q1510" s="130" t="str">
        <f t="shared" si="359"/>
        <v/>
      </c>
      <c r="R1510" s="130">
        <f t="shared" si="360"/>
        <v>9.9889311440319296E-8</v>
      </c>
      <c r="S1510" s="130" t="str">
        <f t="shared" si="361"/>
        <v/>
      </c>
      <c r="T1510" s="130" t="str">
        <f t="shared" si="362"/>
        <v/>
      </c>
      <c r="X1510" s="134"/>
      <c r="Z1510" s="149"/>
      <c r="AA1510" s="149"/>
      <c r="AE1510" s="151"/>
      <c r="AF1510" s="150"/>
      <c r="AK1510" s="134">
        <v>941</v>
      </c>
      <c r="AL1510" s="130">
        <f t="shared" si="363"/>
        <v>-0.23599999999999977</v>
      </c>
      <c r="AM1510" s="149">
        <f t="shared" si="364"/>
        <v>0.38798580184761022</v>
      </c>
      <c r="AN1510" s="149">
        <f t="shared" si="365"/>
        <v>0.40671633508726879</v>
      </c>
      <c r="AO1510" s="130" t="str">
        <f t="shared" si="370"/>
        <v/>
      </c>
      <c r="AP1510" s="130">
        <f t="shared" si="371"/>
        <v>0.38798580184761022</v>
      </c>
      <c r="AQ1510" s="130" t="str">
        <f t="shared" si="366"/>
        <v/>
      </c>
      <c r="AR1510" s="150">
        <f t="shared" si="367"/>
        <v>0</v>
      </c>
      <c r="AS1510" s="150" t="str">
        <f t="shared" si="368"/>
        <v/>
      </c>
      <c r="AT1510" s="150" t="str">
        <f t="shared" si="369"/>
        <v/>
      </c>
      <c r="AU1510" s="150"/>
      <c r="AV1510" s="150"/>
      <c r="AW1510" s="150"/>
      <c r="AX1510" s="150"/>
      <c r="AY1510" s="150"/>
      <c r="AZ1510" s="150"/>
      <c r="BA1510" s="150"/>
      <c r="BB1510" s="131"/>
      <c r="BC1510" s="132"/>
      <c r="BD1510" s="131"/>
      <c r="BE1510" s="153"/>
      <c r="BF1510" s="154"/>
      <c r="BG1510" s="155"/>
      <c r="BH1510" s="155"/>
      <c r="BI1510" s="156"/>
      <c r="BJ1510" s="156"/>
      <c r="BK1510" s="133"/>
      <c r="BM1510" s="134">
        <v>918</v>
      </c>
      <c r="BN1510" s="157">
        <f t="shared" si="373"/>
        <v>5.8688000000001024</v>
      </c>
      <c r="BO1510" s="158">
        <f t="shared" si="374"/>
        <v>0.55514988910790164</v>
      </c>
      <c r="BP1510" s="159">
        <f t="shared" si="375"/>
        <v>7.5487535959273266E-4</v>
      </c>
      <c r="BQ1510" s="160" t="str">
        <f t="shared" si="376"/>
        <v/>
      </c>
      <c r="BR1510" s="160" t="str">
        <f t="shared" si="372"/>
        <v/>
      </c>
    </row>
    <row r="1511" spans="11:70" ht="20.100000000000001" customHeight="1" x14ac:dyDescent="0.25">
      <c r="K1511" s="134">
        <v>942</v>
      </c>
      <c r="L1511" s="130">
        <f t="shared" si="354"/>
        <v>-22.00353871021008</v>
      </c>
      <c r="M1511" s="149">
        <f t="shared" si="355"/>
        <v>4.0946594341151419E-3</v>
      </c>
      <c r="N1511" s="149">
        <f t="shared" si="356"/>
        <v>0.40826900690096951</v>
      </c>
      <c r="O1511" s="130" t="str">
        <f t="shared" si="357"/>
        <v/>
      </c>
      <c r="P1511" s="130">
        <f t="shared" si="358"/>
        <v>4.0946594341151419E-3</v>
      </c>
      <c r="Q1511" s="130" t="str">
        <f t="shared" si="359"/>
        <v/>
      </c>
      <c r="R1511" s="130">
        <f t="shared" si="360"/>
        <v>1.0174948477799512E-7</v>
      </c>
      <c r="S1511" s="130" t="str">
        <f t="shared" si="361"/>
        <v/>
      </c>
      <c r="T1511" s="130" t="str">
        <f t="shared" si="362"/>
        <v/>
      </c>
      <c r="X1511" s="134"/>
      <c r="Z1511" s="149"/>
      <c r="AA1511" s="149"/>
      <c r="AE1511" s="151"/>
      <c r="AF1511" s="150"/>
      <c r="AK1511" s="134">
        <v>942</v>
      </c>
      <c r="AL1511" s="130">
        <f t="shared" si="363"/>
        <v>-0.23199999999999976</v>
      </c>
      <c r="AM1511" s="149">
        <f t="shared" si="364"/>
        <v>0.38834912656758291</v>
      </c>
      <c r="AN1511" s="149">
        <f t="shared" si="365"/>
        <v>0.40826900690096984</v>
      </c>
      <c r="AO1511" s="130" t="str">
        <f t="shared" si="370"/>
        <v/>
      </c>
      <c r="AP1511" s="130">
        <f t="shared" si="371"/>
        <v>0.38834912656758291</v>
      </c>
      <c r="AQ1511" s="130" t="str">
        <f t="shared" si="366"/>
        <v/>
      </c>
      <c r="AR1511" s="150">
        <f t="shared" si="367"/>
        <v>0</v>
      </c>
      <c r="AS1511" s="150" t="str">
        <f t="shared" si="368"/>
        <v/>
      </c>
      <c r="AT1511" s="150" t="str">
        <f t="shared" si="369"/>
        <v/>
      </c>
      <c r="AU1511" s="150"/>
      <c r="AV1511" s="150"/>
      <c r="AW1511" s="150"/>
      <c r="AX1511" s="150"/>
      <c r="AY1511" s="150"/>
      <c r="AZ1511" s="150"/>
      <c r="BA1511" s="150"/>
      <c r="BB1511" s="131"/>
      <c r="BC1511" s="132"/>
      <c r="BD1511" s="131"/>
      <c r="BE1511" s="153"/>
      <c r="BF1511" s="154"/>
      <c r="BG1511" s="155"/>
      <c r="BH1511" s="155"/>
      <c r="BI1511" s="156"/>
      <c r="BJ1511" s="156"/>
      <c r="BK1511" s="133"/>
      <c r="BM1511" s="134">
        <v>919</v>
      </c>
      <c r="BN1511" s="157">
        <f t="shared" si="373"/>
        <v>5.8752000000001026</v>
      </c>
      <c r="BO1511" s="158">
        <f t="shared" si="374"/>
        <v>0.55439501374830891</v>
      </c>
      <c r="BP1511" s="159">
        <f t="shared" si="375"/>
        <v>7.5451560547290519E-4</v>
      </c>
      <c r="BQ1511" s="160" t="str">
        <f t="shared" si="376"/>
        <v/>
      </c>
      <c r="BR1511" s="160" t="str">
        <f t="shared" si="372"/>
        <v/>
      </c>
    </row>
    <row r="1512" spans="11:70" ht="20.100000000000001" customHeight="1" x14ac:dyDescent="0.25">
      <c r="K1512" s="134">
        <v>943</v>
      </c>
      <c r="L1512" s="130">
        <f t="shared" si="354"/>
        <v>-21.624167353137466</v>
      </c>
      <c r="M1512" s="149">
        <f t="shared" si="355"/>
        <v>4.0984282541859339E-3</v>
      </c>
      <c r="N1512" s="149">
        <f t="shared" si="356"/>
        <v>0.40982312026096573</v>
      </c>
      <c r="O1512" s="130" t="str">
        <f t="shared" si="357"/>
        <v/>
      </c>
      <c r="P1512" s="130">
        <f t="shared" si="358"/>
        <v>4.0984282541859339E-3</v>
      </c>
      <c r="Q1512" s="130" t="str">
        <f t="shared" si="359"/>
        <v/>
      </c>
      <c r="R1512" s="130">
        <f t="shared" si="360"/>
        <v>1.0364264061201091E-7</v>
      </c>
      <c r="S1512" s="130" t="str">
        <f t="shared" si="361"/>
        <v/>
      </c>
      <c r="T1512" s="130" t="str">
        <f t="shared" si="362"/>
        <v/>
      </c>
      <c r="X1512" s="134"/>
      <c r="Z1512" s="149"/>
      <c r="AA1512" s="149"/>
      <c r="AE1512" s="151"/>
      <c r="AF1512" s="150"/>
      <c r="AK1512" s="134">
        <v>943</v>
      </c>
      <c r="AL1512" s="130">
        <f t="shared" si="363"/>
        <v>-0.22799999999999976</v>
      </c>
      <c r="AM1512" s="149">
        <f t="shared" si="364"/>
        <v>0.38870657216378751</v>
      </c>
      <c r="AN1512" s="149">
        <f t="shared" si="365"/>
        <v>0.40982312026096596</v>
      </c>
      <c r="AO1512" s="130" t="str">
        <f t="shared" si="370"/>
        <v/>
      </c>
      <c r="AP1512" s="130">
        <f t="shared" si="371"/>
        <v>0.38870657216378751</v>
      </c>
      <c r="AQ1512" s="130" t="str">
        <f t="shared" si="366"/>
        <v/>
      </c>
      <c r="AR1512" s="150">
        <f t="shared" si="367"/>
        <v>0</v>
      </c>
      <c r="AS1512" s="150" t="str">
        <f t="shared" si="368"/>
        <v/>
      </c>
      <c r="AT1512" s="150" t="str">
        <f t="shared" si="369"/>
        <v/>
      </c>
      <c r="AU1512" s="150"/>
      <c r="AV1512" s="150"/>
      <c r="AW1512" s="150"/>
      <c r="AX1512" s="150"/>
      <c r="AY1512" s="150"/>
      <c r="AZ1512" s="150"/>
      <c r="BA1512" s="150"/>
      <c r="BB1512" s="131"/>
      <c r="BC1512" s="132"/>
      <c r="BD1512" s="131"/>
      <c r="BE1512" s="153"/>
      <c r="BF1512" s="154"/>
      <c r="BG1512" s="155"/>
      <c r="BH1512" s="155"/>
      <c r="BI1512" s="156"/>
      <c r="BJ1512" s="156"/>
      <c r="BK1512" s="133"/>
      <c r="BM1512" s="134">
        <v>920</v>
      </c>
      <c r="BN1512" s="157">
        <f t="shared" si="373"/>
        <v>5.8816000000001027</v>
      </c>
      <c r="BO1512" s="158">
        <f t="shared" si="374"/>
        <v>0.553640498142836</v>
      </c>
      <c r="BP1512" s="159">
        <f t="shared" si="375"/>
        <v>7.5415378798260324E-4</v>
      </c>
      <c r="BQ1512" s="160" t="str">
        <f t="shared" si="376"/>
        <v/>
      </c>
      <c r="BR1512" s="160" t="str">
        <f t="shared" si="372"/>
        <v/>
      </c>
    </row>
    <row r="1513" spans="11:70" ht="20.100000000000001" customHeight="1" x14ac:dyDescent="0.25">
      <c r="K1513" s="134">
        <v>944</v>
      </c>
      <c r="L1513" s="130">
        <f t="shared" si="354"/>
        <v>-21.244795996064852</v>
      </c>
      <c r="M1513" s="149">
        <f t="shared" si="355"/>
        <v>4.1021349084830313E-3</v>
      </c>
      <c r="N1513" s="149">
        <f t="shared" si="356"/>
        <v>0.41137865161696352</v>
      </c>
      <c r="O1513" s="130" t="str">
        <f t="shared" si="357"/>
        <v/>
      </c>
      <c r="P1513" s="130">
        <f t="shared" si="358"/>
        <v>4.1021349084830313E-3</v>
      </c>
      <c r="Q1513" s="130" t="str">
        <f t="shared" si="359"/>
        <v/>
      </c>
      <c r="R1513" s="130">
        <f t="shared" si="360"/>
        <v>1.05569331472204E-7</v>
      </c>
      <c r="S1513" s="130" t="str">
        <f t="shared" si="361"/>
        <v/>
      </c>
      <c r="T1513" s="130" t="str">
        <f t="shared" si="362"/>
        <v/>
      </c>
      <c r="X1513" s="134"/>
      <c r="Z1513" s="149"/>
      <c r="AA1513" s="149"/>
      <c r="AE1513" s="151"/>
      <c r="AF1513" s="150"/>
      <c r="AK1513" s="134">
        <v>944</v>
      </c>
      <c r="AL1513" s="130">
        <f t="shared" si="363"/>
        <v>-0.22399999999999975</v>
      </c>
      <c r="AM1513" s="149">
        <f t="shared" si="364"/>
        <v>0.38905812178150978</v>
      </c>
      <c r="AN1513" s="149">
        <f t="shared" si="365"/>
        <v>0.41137865161696363</v>
      </c>
      <c r="AO1513" s="130" t="str">
        <f t="shared" si="370"/>
        <v/>
      </c>
      <c r="AP1513" s="130">
        <f t="shared" si="371"/>
        <v>0.38905812178150978</v>
      </c>
      <c r="AQ1513" s="130" t="str">
        <f t="shared" si="366"/>
        <v/>
      </c>
      <c r="AR1513" s="150">
        <f t="shared" si="367"/>
        <v>0</v>
      </c>
      <c r="AS1513" s="150" t="str">
        <f t="shared" si="368"/>
        <v/>
      </c>
      <c r="AT1513" s="150" t="str">
        <f t="shared" si="369"/>
        <v/>
      </c>
      <c r="AU1513" s="150"/>
      <c r="AV1513" s="150"/>
      <c r="AW1513" s="150"/>
      <c r="AX1513" s="150"/>
      <c r="AY1513" s="150"/>
      <c r="AZ1513" s="150"/>
      <c r="BA1513" s="150"/>
      <c r="BB1513" s="131"/>
      <c r="BC1513" s="132"/>
      <c r="BD1513" s="131"/>
      <c r="BE1513" s="153"/>
      <c r="BF1513" s="154"/>
      <c r="BG1513" s="155"/>
      <c r="BH1513" s="155"/>
      <c r="BI1513" s="156"/>
      <c r="BJ1513" s="156"/>
      <c r="BK1513" s="133"/>
      <c r="BM1513" s="134">
        <v>921</v>
      </c>
      <c r="BN1513" s="157">
        <f t="shared" si="373"/>
        <v>5.8880000000001029</v>
      </c>
      <c r="BO1513" s="158">
        <f t="shared" si="374"/>
        <v>0.5528863443548534</v>
      </c>
      <c r="BP1513" s="159">
        <f t="shared" si="375"/>
        <v>7.5378991511065863E-4</v>
      </c>
      <c r="BQ1513" s="160" t="str">
        <f t="shared" si="376"/>
        <v/>
      </c>
      <c r="BR1513" s="160" t="str">
        <f t="shared" si="372"/>
        <v/>
      </c>
    </row>
    <row r="1514" spans="11:70" ht="20.100000000000001" customHeight="1" x14ac:dyDescent="0.25">
      <c r="K1514" s="134">
        <v>945</v>
      </c>
      <c r="L1514" s="130">
        <f t="shared" si="354"/>
        <v>-20.865424638992295</v>
      </c>
      <c r="M1514" s="149">
        <f t="shared" si="355"/>
        <v>4.1057792221175435E-3</v>
      </c>
      <c r="N1514" s="149">
        <f t="shared" si="356"/>
        <v>0.41293557735178527</v>
      </c>
      <c r="O1514" s="130" t="str">
        <f t="shared" si="357"/>
        <v/>
      </c>
      <c r="P1514" s="130">
        <f t="shared" si="358"/>
        <v>4.1057792221175435E-3</v>
      </c>
      <c r="Q1514" s="130" t="str">
        <f t="shared" si="359"/>
        <v/>
      </c>
      <c r="R1514" s="130">
        <f t="shared" si="360"/>
        <v>1.0753011853967622E-7</v>
      </c>
      <c r="S1514" s="130" t="str">
        <f t="shared" si="361"/>
        <v/>
      </c>
      <c r="T1514" s="130" t="str">
        <f t="shared" si="362"/>
        <v/>
      </c>
      <c r="X1514" s="134"/>
      <c r="Z1514" s="149"/>
      <c r="AA1514" s="149"/>
      <c r="AE1514" s="151"/>
      <c r="AF1514" s="150"/>
      <c r="AK1514" s="134">
        <v>945</v>
      </c>
      <c r="AL1514" s="130">
        <f t="shared" si="363"/>
        <v>-0.21999999999999975</v>
      </c>
      <c r="AM1514" s="149">
        <f t="shared" si="364"/>
        <v>0.38940375883379047</v>
      </c>
      <c r="AN1514" s="149">
        <f t="shared" si="365"/>
        <v>0.41293557735178549</v>
      </c>
      <c r="AO1514" s="130" t="str">
        <f t="shared" si="370"/>
        <v/>
      </c>
      <c r="AP1514" s="130">
        <f t="shared" si="371"/>
        <v>0.38940375883379047</v>
      </c>
      <c r="AQ1514" s="130" t="str">
        <f t="shared" si="366"/>
        <v/>
      </c>
      <c r="AR1514" s="150">
        <f t="shared" si="367"/>
        <v>0</v>
      </c>
      <c r="AS1514" s="150" t="str">
        <f t="shared" si="368"/>
        <v/>
      </c>
      <c r="AT1514" s="150" t="str">
        <f t="shared" si="369"/>
        <v/>
      </c>
      <c r="AU1514" s="150"/>
      <c r="AV1514" s="150"/>
      <c r="AW1514" s="150"/>
      <c r="AX1514" s="150"/>
      <c r="AY1514" s="150"/>
      <c r="AZ1514" s="150"/>
      <c r="BA1514" s="150"/>
      <c r="BB1514" s="131"/>
      <c r="BC1514" s="132"/>
      <c r="BD1514" s="131"/>
      <c r="BE1514" s="153"/>
      <c r="BF1514" s="154"/>
      <c r="BG1514" s="155"/>
      <c r="BH1514" s="155"/>
      <c r="BI1514" s="156"/>
      <c r="BJ1514" s="156"/>
      <c r="BK1514" s="133"/>
      <c r="BM1514" s="134">
        <v>922</v>
      </c>
      <c r="BN1514" s="157">
        <f t="shared" si="373"/>
        <v>5.8944000000001031</v>
      </c>
      <c r="BO1514" s="158">
        <f t="shared" si="374"/>
        <v>0.55213255443974274</v>
      </c>
      <c r="BP1514" s="159">
        <f t="shared" si="375"/>
        <v>7.5342399483824263E-4</v>
      </c>
      <c r="BQ1514" s="160" t="str">
        <f t="shared" si="376"/>
        <v/>
      </c>
      <c r="BR1514" s="160" t="str">
        <f t="shared" si="372"/>
        <v/>
      </c>
    </row>
    <row r="1515" spans="11:70" ht="20.100000000000001" customHeight="1" x14ac:dyDescent="0.25">
      <c r="K1515" s="134">
        <v>946</v>
      </c>
      <c r="L1515" s="130">
        <f t="shared" si="354"/>
        <v>-20.486053281919681</v>
      </c>
      <c r="M1515" s="149">
        <f t="shared" si="355"/>
        <v>4.1093610230374692E-3</v>
      </c>
      <c r="N1515" s="149">
        <f t="shared" si="356"/>
        <v>0.41449387378244401</v>
      </c>
      <c r="O1515" s="130" t="str">
        <f t="shared" si="357"/>
        <v/>
      </c>
      <c r="P1515" s="130">
        <f t="shared" si="358"/>
        <v>4.1093610230374692E-3</v>
      </c>
      <c r="Q1515" s="130" t="str">
        <f t="shared" si="359"/>
        <v/>
      </c>
      <c r="R1515" s="130">
        <f t="shared" si="360"/>
        <v>1.0952557177137188E-7</v>
      </c>
      <c r="S1515" s="130" t="str">
        <f t="shared" si="361"/>
        <v/>
      </c>
      <c r="T1515" s="130" t="str">
        <f t="shared" si="362"/>
        <v/>
      </c>
      <c r="X1515" s="134"/>
      <c r="Z1515" s="149"/>
      <c r="AA1515" s="149"/>
      <c r="AE1515" s="151"/>
      <c r="AF1515" s="150"/>
      <c r="AK1515" s="134">
        <v>946</v>
      </c>
      <c r="AL1515" s="130">
        <f t="shared" si="363"/>
        <v>-0.21599999999999975</v>
      </c>
      <c r="AM1515" s="149">
        <f t="shared" si="364"/>
        <v>0.38974346700272949</v>
      </c>
      <c r="AN1515" s="149">
        <f t="shared" si="365"/>
        <v>0.41449387378244412</v>
      </c>
      <c r="AO1515" s="130" t="str">
        <f t="shared" si="370"/>
        <v/>
      </c>
      <c r="AP1515" s="130">
        <f t="shared" si="371"/>
        <v>0.38974346700272949</v>
      </c>
      <c r="AQ1515" s="130" t="str">
        <f t="shared" si="366"/>
        <v/>
      </c>
      <c r="AR1515" s="150">
        <f t="shared" si="367"/>
        <v>0</v>
      </c>
      <c r="AS1515" s="150" t="str">
        <f t="shared" si="368"/>
        <v/>
      </c>
      <c r="AT1515" s="150" t="str">
        <f t="shared" si="369"/>
        <v/>
      </c>
      <c r="AU1515" s="150"/>
      <c r="AV1515" s="150"/>
      <c r="AW1515" s="150"/>
      <c r="AX1515" s="150"/>
      <c r="AY1515" s="150"/>
      <c r="AZ1515" s="150"/>
      <c r="BA1515" s="150"/>
      <c r="BB1515" s="131"/>
      <c r="BC1515" s="132"/>
      <c r="BD1515" s="131"/>
      <c r="BE1515" s="153"/>
      <c r="BF1515" s="154"/>
      <c r="BG1515" s="155"/>
      <c r="BH1515" s="155"/>
      <c r="BI1515" s="156"/>
      <c r="BJ1515" s="156"/>
      <c r="BK1515" s="133"/>
      <c r="BM1515" s="134">
        <v>923</v>
      </c>
      <c r="BN1515" s="157">
        <f t="shared" si="373"/>
        <v>5.9008000000001033</v>
      </c>
      <c r="BO1515" s="158">
        <f t="shared" si="374"/>
        <v>0.5513791304449045</v>
      </c>
      <c r="BP1515" s="159">
        <f t="shared" si="375"/>
        <v>7.5305603513808883E-4</v>
      </c>
      <c r="BQ1515" s="160" t="str">
        <f t="shared" si="376"/>
        <v/>
      </c>
      <c r="BR1515" s="160" t="str">
        <f t="shared" si="372"/>
        <v/>
      </c>
    </row>
    <row r="1516" spans="11:70" ht="20.100000000000001" customHeight="1" x14ac:dyDescent="0.25">
      <c r="K1516" s="134">
        <v>947</v>
      </c>
      <c r="L1516" s="130">
        <f t="shared" si="354"/>
        <v>-20.106681924847123</v>
      </c>
      <c r="M1516" s="149">
        <f t="shared" si="355"/>
        <v>4.1128801420412401E-3</v>
      </c>
      <c r="N1516" s="149">
        <f t="shared" si="356"/>
        <v>0.41605351716122052</v>
      </c>
      <c r="O1516" s="130" t="str">
        <f t="shared" si="357"/>
        <v/>
      </c>
      <c r="P1516" s="130">
        <f t="shared" si="358"/>
        <v>4.1128801420412401E-3</v>
      </c>
      <c r="Q1516" s="130" t="str">
        <f t="shared" si="359"/>
        <v/>
      </c>
      <c r="R1516" s="130">
        <f t="shared" si="360"/>
        <v>1.1155627002625544E-7</v>
      </c>
      <c r="S1516" s="130" t="str">
        <f t="shared" si="361"/>
        <v/>
      </c>
      <c r="T1516" s="130" t="str">
        <f t="shared" si="362"/>
        <v/>
      </c>
      <c r="X1516" s="134"/>
      <c r="Z1516" s="149"/>
      <c r="AA1516" s="149"/>
      <c r="AE1516" s="151"/>
      <c r="AF1516" s="150"/>
      <c r="AK1516" s="134">
        <v>947</v>
      </c>
      <c r="AL1516" s="130">
        <f t="shared" si="363"/>
        <v>-0.21199999999999974</v>
      </c>
      <c r="AM1516" s="149">
        <f t="shared" si="364"/>
        <v>0.39007723024076968</v>
      </c>
      <c r="AN1516" s="149">
        <f t="shared" si="365"/>
        <v>0.41605351716122069</v>
      </c>
      <c r="AO1516" s="130" t="str">
        <f t="shared" si="370"/>
        <v/>
      </c>
      <c r="AP1516" s="130">
        <f t="shared" si="371"/>
        <v>0.39007723024076968</v>
      </c>
      <c r="AQ1516" s="130" t="str">
        <f t="shared" si="366"/>
        <v/>
      </c>
      <c r="AR1516" s="150">
        <f t="shared" si="367"/>
        <v>0</v>
      </c>
      <c r="AS1516" s="150" t="str">
        <f t="shared" si="368"/>
        <v/>
      </c>
      <c r="AT1516" s="150" t="str">
        <f t="shared" si="369"/>
        <v/>
      </c>
      <c r="AU1516" s="150"/>
      <c r="AV1516" s="150"/>
      <c r="AW1516" s="150"/>
      <c r="AX1516" s="150"/>
      <c r="AY1516" s="150"/>
      <c r="AZ1516" s="150"/>
      <c r="BA1516" s="150"/>
      <c r="BB1516" s="131"/>
      <c r="BC1516" s="132"/>
      <c r="BD1516" s="131"/>
      <c r="BE1516" s="153"/>
      <c r="BF1516" s="154"/>
      <c r="BG1516" s="155"/>
      <c r="BH1516" s="155"/>
      <c r="BI1516" s="156"/>
      <c r="BJ1516" s="156"/>
      <c r="BK1516" s="133"/>
      <c r="BM1516" s="134">
        <v>924</v>
      </c>
      <c r="BN1516" s="157">
        <f t="shared" si="373"/>
        <v>5.9072000000001035</v>
      </c>
      <c r="BO1516" s="158">
        <f t="shared" si="374"/>
        <v>0.55062607440976641</v>
      </c>
      <c r="BP1516" s="159">
        <f t="shared" si="375"/>
        <v>7.5268604397360495E-4</v>
      </c>
      <c r="BQ1516" s="160" t="str">
        <f t="shared" si="376"/>
        <v/>
      </c>
      <c r="BR1516" s="160" t="str">
        <f t="shared" si="372"/>
        <v/>
      </c>
    </row>
    <row r="1517" spans="11:70" ht="20.100000000000001" customHeight="1" x14ac:dyDescent="0.25">
      <c r="K1517" s="134">
        <v>948</v>
      </c>
      <c r="L1517" s="130">
        <f t="shared" si="354"/>
        <v>-19.727310567774509</v>
      </c>
      <c r="M1517" s="149">
        <f t="shared" si="355"/>
        <v>4.1163364127910409E-3</v>
      </c>
      <c r="N1517" s="149">
        <f t="shared" si="356"/>
        <v>0.41761448367674892</v>
      </c>
      <c r="O1517" s="130" t="str">
        <f t="shared" si="357"/>
        <v/>
      </c>
      <c r="P1517" s="130">
        <f t="shared" si="358"/>
        <v>4.1163364127910409E-3</v>
      </c>
      <c r="Q1517" s="130" t="str">
        <f t="shared" si="359"/>
        <v/>
      </c>
      <c r="R1517" s="130">
        <f t="shared" si="360"/>
        <v>1.1362280119312273E-7</v>
      </c>
      <c r="S1517" s="130" t="str">
        <f t="shared" si="361"/>
        <v/>
      </c>
      <c r="T1517" s="130" t="str">
        <f t="shared" si="362"/>
        <v/>
      </c>
      <c r="X1517" s="134"/>
      <c r="Z1517" s="149"/>
      <c r="AA1517" s="149"/>
      <c r="AE1517" s="151"/>
      <c r="AF1517" s="150"/>
      <c r="AK1517" s="134">
        <v>948</v>
      </c>
      <c r="AL1517" s="130">
        <f t="shared" si="363"/>
        <v>-0.20799999999999974</v>
      </c>
      <c r="AM1517" s="149">
        <f t="shared" si="364"/>
        <v>0.3904050327719602</v>
      </c>
      <c r="AN1517" s="149">
        <f t="shared" si="365"/>
        <v>0.41761448367674903</v>
      </c>
      <c r="AO1517" s="130" t="str">
        <f t="shared" si="370"/>
        <v/>
      </c>
      <c r="AP1517" s="130">
        <f t="shared" si="371"/>
        <v>0.3904050327719602</v>
      </c>
      <c r="AQ1517" s="130" t="str">
        <f t="shared" si="366"/>
        <v/>
      </c>
      <c r="AR1517" s="150">
        <f t="shared" si="367"/>
        <v>0</v>
      </c>
      <c r="AS1517" s="150" t="str">
        <f t="shared" si="368"/>
        <v/>
      </c>
      <c r="AT1517" s="150" t="str">
        <f t="shared" si="369"/>
        <v/>
      </c>
      <c r="AU1517" s="150"/>
      <c r="AV1517" s="150"/>
      <c r="AW1517" s="150"/>
      <c r="AX1517" s="150"/>
      <c r="AY1517" s="150"/>
      <c r="AZ1517" s="150"/>
      <c r="BA1517" s="150"/>
      <c r="BB1517" s="131"/>
      <c r="BC1517" s="132"/>
      <c r="BD1517" s="131"/>
      <c r="BE1517" s="153"/>
      <c r="BF1517" s="154"/>
      <c r="BG1517" s="155"/>
      <c r="BH1517" s="155"/>
      <c r="BI1517" s="156"/>
      <c r="BJ1517" s="156"/>
      <c r="BK1517" s="133"/>
      <c r="BM1517" s="134">
        <v>925</v>
      </c>
      <c r="BN1517" s="157">
        <f t="shared" si="373"/>
        <v>5.9136000000001037</v>
      </c>
      <c r="BO1517" s="158">
        <f t="shared" si="374"/>
        <v>0.5498733883657928</v>
      </c>
      <c r="BP1517" s="159">
        <f t="shared" si="375"/>
        <v>7.5231402929964997E-4</v>
      </c>
      <c r="BQ1517" s="160" t="str">
        <f t="shared" si="376"/>
        <v/>
      </c>
      <c r="BR1517" s="160" t="str">
        <f t="shared" si="372"/>
        <v/>
      </c>
    </row>
    <row r="1518" spans="11:70" ht="20.100000000000001" customHeight="1" x14ac:dyDescent="0.25">
      <c r="K1518" s="134">
        <v>949</v>
      </c>
      <c r="L1518" s="130">
        <f t="shared" si="354"/>
        <v>-19.347939210701952</v>
      </c>
      <c r="M1518" s="149">
        <f t="shared" si="355"/>
        <v>4.1197296718259082E-3</v>
      </c>
      <c r="N1518" s="149">
        <f t="shared" si="356"/>
        <v>0.41917674945510403</v>
      </c>
      <c r="O1518" s="130" t="str">
        <f t="shared" si="357"/>
        <v/>
      </c>
      <c r="P1518" s="130">
        <f t="shared" si="358"/>
        <v>4.1197296718259082E-3</v>
      </c>
      <c r="Q1518" s="130" t="str">
        <f t="shared" si="359"/>
        <v/>
      </c>
      <c r="R1518" s="130">
        <f t="shared" si="360"/>
        <v>1.1572576232004434E-7</v>
      </c>
      <c r="S1518" s="130" t="str">
        <f t="shared" si="361"/>
        <v/>
      </c>
      <c r="T1518" s="130" t="str">
        <f t="shared" si="362"/>
        <v/>
      </c>
      <c r="X1518" s="134"/>
      <c r="Z1518" s="149"/>
      <c r="AA1518" s="149"/>
      <c r="AE1518" s="151"/>
      <c r="AF1518" s="150"/>
      <c r="AK1518" s="134">
        <v>949</v>
      </c>
      <c r="AL1518" s="130">
        <f t="shared" si="363"/>
        <v>-0.20399999999999974</v>
      </c>
      <c r="AM1518" s="149">
        <f t="shared" si="364"/>
        <v>0.39072685909319932</v>
      </c>
      <c r="AN1518" s="149">
        <f t="shared" si="365"/>
        <v>0.4191767494551043</v>
      </c>
      <c r="AO1518" s="130" t="str">
        <f t="shared" si="370"/>
        <v/>
      </c>
      <c r="AP1518" s="130">
        <f t="shared" si="371"/>
        <v>0.39072685909319932</v>
      </c>
      <c r="AQ1518" s="130" t="str">
        <f t="shared" si="366"/>
        <v/>
      </c>
      <c r="AR1518" s="150">
        <f t="shared" si="367"/>
        <v>0</v>
      </c>
      <c r="AS1518" s="150" t="str">
        <f t="shared" si="368"/>
        <v/>
      </c>
      <c r="AT1518" s="150" t="str">
        <f t="shared" si="369"/>
        <v/>
      </c>
      <c r="AU1518" s="150"/>
      <c r="AV1518" s="150"/>
      <c r="AW1518" s="150"/>
      <c r="AX1518" s="150"/>
      <c r="AY1518" s="150"/>
      <c r="AZ1518" s="150"/>
      <c r="BA1518" s="150"/>
      <c r="BB1518" s="131"/>
      <c r="BC1518" s="132"/>
      <c r="BD1518" s="131"/>
      <c r="BE1518" s="153"/>
      <c r="BF1518" s="154"/>
      <c r="BG1518" s="155"/>
      <c r="BH1518" s="155"/>
      <c r="BI1518" s="156"/>
      <c r="BJ1518" s="156"/>
      <c r="BK1518" s="133"/>
      <c r="BM1518" s="134">
        <v>926</v>
      </c>
      <c r="BN1518" s="157">
        <f t="shared" si="373"/>
        <v>5.9200000000001038</v>
      </c>
      <c r="BO1518" s="158">
        <f t="shared" si="374"/>
        <v>0.54912107433649315</v>
      </c>
      <c r="BP1518" s="159">
        <f t="shared" si="375"/>
        <v>7.5193999906297826E-4</v>
      </c>
      <c r="BQ1518" s="160" t="str">
        <f t="shared" si="376"/>
        <v/>
      </c>
      <c r="BR1518" s="160" t="str">
        <f t="shared" si="372"/>
        <v/>
      </c>
    </row>
    <row r="1519" spans="11:70" ht="20.100000000000001" customHeight="1" x14ac:dyDescent="0.25">
      <c r="K1519" s="134">
        <v>950</v>
      </c>
      <c r="L1519" s="130">
        <f t="shared" si="354"/>
        <v>-18.968567853629338</v>
      </c>
      <c r="M1519" s="149">
        <f t="shared" si="355"/>
        <v>4.1230597585746147E-3</v>
      </c>
      <c r="N1519" s="149">
        <f t="shared" si="356"/>
        <v>0.42074029056089696</v>
      </c>
      <c r="O1519" s="130" t="str">
        <f t="shared" si="357"/>
        <v/>
      </c>
      <c r="P1519" s="130">
        <f t="shared" si="358"/>
        <v>4.1230597585746147E-3</v>
      </c>
      <c r="Q1519" s="130" t="str">
        <f t="shared" si="359"/>
        <v/>
      </c>
      <c r="R1519" s="130">
        <f t="shared" si="360"/>
        <v>1.1786575974547631E-7</v>
      </c>
      <c r="S1519" s="130" t="str">
        <f t="shared" si="361"/>
        <v/>
      </c>
      <c r="T1519" s="130" t="str">
        <f t="shared" si="362"/>
        <v/>
      </c>
      <c r="X1519" s="134"/>
      <c r="Z1519" s="149"/>
      <c r="AA1519" s="149"/>
      <c r="AE1519" s="151"/>
      <c r="AF1519" s="150"/>
      <c r="AK1519" s="134">
        <v>950</v>
      </c>
      <c r="AL1519" s="130">
        <f t="shared" si="363"/>
        <v>-0.19999999999999973</v>
      </c>
      <c r="AM1519" s="149">
        <f t="shared" si="364"/>
        <v>0.39104269397545594</v>
      </c>
      <c r="AN1519" s="149">
        <f t="shared" si="365"/>
        <v>0.42074029056089707</v>
      </c>
      <c r="AO1519" s="130" t="str">
        <f t="shared" si="370"/>
        <v/>
      </c>
      <c r="AP1519" s="130">
        <f t="shared" si="371"/>
        <v>0.39104269397545594</v>
      </c>
      <c r="AQ1519" s="130" t="str">
        <f t="shared" si="366"/>
        <v/>
      </c>
      <c r="AR1519" s="150">
        <f t="shared" si="367"/>
        <v>0</v>
      </c>
      <c r="AS1519" s="150" t="str">
        <f t="shared" si="368"/>
        <v/>
      </c>
      <c r="AT1519" s="150" t="str">
        <f t="shared" si="369"/>
        <v/>
      </c>
      <c r="AU1519" s="150"/>
      <c r="AV1519" s="150"/>
      <c r="AW1519" s="150"/>
      <c r="AX1519" s="150"/>
      <c r="AY1519" s="150"/>
      <c r="AZ1519" s="150"/>
      <c r="BA1519" s="150"/>
      <c r="BB1519" s="131"/>
      <c r="BC1519" s="132"/>
      <c r="BD1519" s="131"/>
      <c r="BE1519" s="153"/>
      <c r="BF1519" s="154"/>
      <c r="BG1519" s="155"/>
      <c r="BH1519" s="155"/>
      <c r="BI1519" s="156"/>
      <c r="BJ1519" s="156"/>
      <c r="BK1519" s="133"/>
      <c r="BM1519" s="134">
        <v>927</v>
      </c>
      <c r="BN1519" s="157">
        <f t="shared" si="373"/>
        <v>5.926400000000104</v>
      </c>
      <c r="BO1519" s="158">
        <f t="shared" si="374"/>
        <v>0.54836913433743018</v>
      </c>
      <c r="BP1519" s="159">
        <f t="shared" si="375"/>
        <v>7.5156396120124036E-4</v>
      </c>
      <c r="BQ1519" s="160" t="str">
        <f t="shared" si="376"/>
        <v/>
      </c>
      <c r="BR1519" s="160" t="str">
        <f t="shared" si="372"/>
        <v/>
      </c>
    </row>
    <row r="1520" spans="11:70" ht="20.100000000000001" customHeight="1" x14ac:dyDescent="0.25">
      <c r="K1520" s="134">
        <v>951</v>
      </c>
      <c r="L1520" s="130">
        <f t="shared" si="354"/>
        <v>-18.589196496556781</v>
      </c>
      <c r="M1520" s="149">
        <f t="shared" si="355"/>
        <v>4.126326515368337E-3</v>
      </c>
      <c r="N1520" s="149">
        <f t="shared" si="356"/>
        <v>0.42230508299837177</v>
      </c>
      <c r="O1520" s="130" t="str">
        <f t="shared" si="357"/>
        <v/>
      </c>
      <c r="P1520" s="130">
        <f t="shared" si="358"/>
        <v>4.126326515368337E-3</v>
      </c>
      <c r="Q1520" s="130" t="str">
        <f t="shared" si="359"/>
        <v/>
      </c>
      <c r="R1520" s="130">
        <f t="shared" si="360"/>
        <v>1.2004340923104191E-7</v>
      </c>
      <c r="S1520" s="130" t="str">
        <f t="shared" si="361"/>
        <v/>
      </c>
      <c r="T1520" s="130" t="str">
        <f t="shared" si="362"/>
        <v/>
      </c>
      <c r="X1520" s="134"/>
      <c r="Z1520" s="149"/>
      <c r="AA1520" s="149"/>
      <c r="AE1520" s="151"/>
      <c r="AF1520" s="150"/>
      <c r="AK1520" s="134">
        <v>951</v>
      </c>
      <c r="AL1520" s="130">
        <f t="shared" si="363"/>
        <v>-0.19599999999999973</v>
      </c>
      <c r="AM1520" s="149">
        <f t="shared" si="364"/>
        <v>0.39135252246497099</v>
      </c>
      <c r="AN1520" s="149">
        <f t="shared" si="365"/>
        <v>0.42230508299837199</v>
      </c>
      <c r="AO1520" s="130" t="str">
        <f t="shared" si="370"/>
        <v/>
      </c>
      <c r="AP1520" s="130">
        <f t="shared" si="371"/>
        <v>0.39135252246497099</v>
      </c>
      <c r="AQ1520" s="130" t="str">
        <f t="shared" si="366"/>
        <v/>
      </c>
      <c r="AR1520" s="150">
        <f t="shared" si="367"/>
        <v>0</v>
      </c>
      <c r="AS1520" s="150" t="str">
        <f t="shared" si="368"/>
        <v/>
      </c>
      <c r="AT1520" s="150" t="str">
        <f t="shared" si="369"/>
        <v/>
      </c>
      <c r="AU1520" s="150"/>
      <c r="AV1520" s="150"/>
      <c r="AW1520" s="150"/>
      <c r="AX1520" s="150"/>
      <c r="AY1520" s="150"/>
      <c r="AZ1520" s="150"/>
      <c r="BA1520" s="150"/>
      <c r="BB1520" s="131"/>
      <c r="BC1520" s="132"/>
      <c r="BD1520" s="131"/>
      <c r="BE1520" s="153"/>
      <c r="BF1520" s="154"/>
      <c r="BG1520" s="155"/>
      <c r="BH1520" s="155"/>
      <c r="BI1520" s="156"/>
      <c r="BJ1520" s="156"/>
      <c r="BK1520" s="133"/>
      <c r="BM1520" s="134">
        <v>928</v>
      </c>
      <c r="BN1520" s="157">
        <f t="shared" si="373"/>
        <v>5.9328000000001042</v>
      </c>
      <c r="BO1520" s="158">
        <f t="shared" si="374"/>
        <v>0.54761757037622893</v>
      </c>
      <c r="BP1520" s="159">
        <f t="shared" si="375"/>
        <v>7.5118592364320502E-4</v>
      </c>
      <c r="BQ1520" s="160" t="str">
        <f t="shared" si="376"/>
        <v/>
      </c>
      <c r="BR1520" s="160" t="str">
        <f t="shared" si="372"/>
        <v/>
      </c>
    </row>
    <row r="1521" spans="11:70" ht="20.100000000000001" customHeight="1" x14ac:dyDescent="0.25">
      <c r="K1521" s="134">
        <v>952</v>
      </c>
      <c r="L1521" s="130">
        <f t="shared" si="354"/>
        <v>-18.209825139484167</v>
      </c>
      <c r="M1521" s="149">
        <f t="shared" si="355"/>
        <v>4.1295297874530878E-3</v>
      </c>
      <c r="N1521" s="149">
        <f t="shared" si="356"/>
        <v>0.42387110271251099</v>
      </c>
      <c r="O1521" s="130" t="str">
        <f t="shared" si="357"/>
        <v/>
      </c>
      <c r="P1521" s="130">
        <f t="shared" si="358"/>
        <v>4.1295297874530878E-3</v>
      </c>
      <c r="Q1521" s="130" t="str">
        <f t="shared" si="359"/>
        <v/>
      </c>
      <c r="R1521" s="130">
        <f t="shared" si="360"/>
        <v>1.2225933609601543E-7</v>
      </c>
      <c r="S1521" s="130" t="str">
        <f t="shared" si="361"/>
        <v/>
      </c>
      <c r="T1521" s="130" t="str">
        <f t="shared" si="362"/>
        <v/>
      </c>
      <c r="X1521" s="134"/>
      <c r="Z1521" s="149"/>
      <c r="AA1521" s="149"/>
      <c r="AE1521" s="151"/>
      <c r="AF1521" s="150"/>
      <c r="AK1521" s="134">
        <v>952</v>
      </c>
      <c r="AL1521" s="130">
        <f t="shared" si="363"/>
        <v>-0.19199999999999973</v>
      </c>
      <c r="AM1521" s="149">
        <f t="shared" si="364"/>
        <v>0.3916563298844371</v>
      </c>
      <c r="AN1521" s="149">
        <f t="shared" si="365"/>
        <v>0.42387110271251111</v>
      </c>
      <c r="AO1521" s="130" t="str">
        <f t="shared" si="370"/>
        <v/>
      </c>
      <c r="AP1521" s="130">
        <f t="shared" si="371"/>
        <v>0.3916563298844371</v>
      </c>
      <c r="AQ1521" s="130" t="str">
        <f t="shared" si="366"/>
        <v/>
      </c>
      <c r="AR1521" s="150">
        <f t="shared" si="367"/>
        <v>0</v>
      </c>
      <c r="AS1521" s="150" t="str">
        <f t="shared" si="368"/>
        <v/>
      </c>
      <c r="AT1521" s="150" t="str">
        <f t="shared" si="369"/>
        <v/>
      </c>
      <c r="AU1521" s="150"/>
      <c r="AV1521" s="150"/>
      <c r="AW1521" s="150"/>
      <c r="AX1521" s="150"/>
      <c r="AY1521" s="150"/>
      <c r="AZ1521" s="150"/>
      <c r="BA1521" s="150"/>
      <c r="BB1521" s="131"/>
      <c r="BC1521" s="132"/>
      <c r="BD1521" s="131"/>
      <c r="BE1521" s="153"/>
      <c r="BF1521" s="154"/>
      <c r="BG1521" s="155"/>
      <c r="BH1521" s="155"/>
      <c r="BI1521" s="156"/>
      <c r="BJ1521" s="156"/>
      <c r="BK1521" s="133"/>
      <c r="BM1521" s="134">
        <v>929</v>
      </c>
      <c r="BN1521" s="157">
        <f t="shared" si="373"/>
        <v>5.9392000000001044</v>
      </c>
      <c r="BO1521" s="158">
        <f t="shared" si="374"/>
        <v>0.54686638445258573</v>
      </c>
      <c r="BP1521" s="159">
        <f t="shared" si="375"/>
        <v>7.508058943082041E-4</v>
      </c>
      <c r="BQ1521" s="160" t="str">
        <f t="shared" si="376"/>
        <v/>
      </c>
      <c r="BR1521" s="160" t="str">
        <f t="shared" si="372"/>
        <v/>
      </c>
    </row>
    <row r="1522" spans="11:70" ht="20.100000000000001" customHeight="1" x14ac:dyDescent="0.25">
      <c r="K1522" s="134">
        <v>953</v>
      </c>
      <c r="L1522" s="130">
        <f t="shared" si="354"/>
        <v>-17.83045378241161</v>
      </c>
      <c r="M1522" s="149">
        <f t="shared" si="355"/>
        <v>4.1326694230019393E-3</v>
      </c>
      <c r="N1522" s="149">
        <f t="shared" si="356"/>
        <v>0.42543832559014183</v>
      </c>
      <c r="O1522" s="130" t="str">
        <f t="shared" si="357"/>
        <v/>
      </c>
      <c r="P1522" s="130">
        <f t="shared" si="358"/>
        <v>4.1326694230019393E-3</v>
      </c>
      <c r="Q1522" s="130" t="str">
        <f t="shared" si="359"/>
        <v/>
      </c>
      <c r="R1522" s="130">
        <f t="shared" si="360"/>
        <v>1.245141753535128E-7</v>
      </c>
      <c r="S1522" s="130" t="str">
        <f t="shared" si="361"/>
        <v/>
      </c>
      <c r="T1522" s="130" t="str">
        <f t="shared" si="362"/>
        <v/>
      </c>
      <c r="X1522" s="134"/>
      <c r="Z1522" s="149"/>
      <c r="AA1522" s="149"/>
      <c r="AE1522" s="151"/>
      <c r="AF1522" s="150"/>
      <c r="AK1522" s="134">
        <v>953</v>
      </c>
      <c r="AL1522" s="130">
        <f t="shared" si="363"/>
        <v>-0.18799999999999972</v>
      </c>
      <c r="AM1522" s="149">
        <f t="shared" si="364"/>
        <v>0.39195410183415741</v>
      </c>
      <c r="AN1522" s="149">
        <f t="shared" si="365"/>
        <v>0.42543832559014211</v>
      </c>
      <c r="AO1522" s="130" t="str">
        <f t="shared" si="370"/>
        <v/>
      </c>
      <c r="AP1522" s="130">
        <f t="shared" si="371"/>
        <v>0.39195410183415741</v>
      </c>
      <c r="AQ1522" s="130" t="str">
        <f t="shared" si="366"/>
        <v/>
      </c>
      <c r="AR1522" s="150">
        <f t="shared" si="367"/>
        <v>0</v>
      </c>
      <c r="AS1522" s="150" t="str">
        <f t="shared" si="368"/>
        <v/>
      </c>
      <c r="AT1522" s="150" t="str">
        <f t="shared" si="369"/>
        <v/>
      </c>
      <c r="AU1522" s="150"/>
      <c r="AV1522" s="150"/>
      <c r="AW1522" s="150"/>
      <c r="AX1522" s="150"/>
      <c r="AY1522" s="150"/>
      <c r="AZ1522" s="150"/>
      <c r="BA1522" s="150"/>
      <c r="BB1522" s="131"/>
      <c r="BC1522" s="132"/>
      <c r="BD1522" s="131"/>
      <c r="BE1522" s="153"/>
      <c r="BF1522" s="154"/>
      <c r="BG1522" s="155"/>
      <c r="BH1522" s="155"/>
      <c r="BI1522" s="156"/>
      <c r="BJ1522" s="156"/>
      <c r="BK1522" s="133"/>
      <c r="BM1522" s="134">
        <v>930</v>
      </c>
      <c r="BN1522" s="157">
        <f t="shared" si="373"/>
        <v>5.9456000000001046</v>
      </c>
      <c r="BO1522" s="158">
        <f t="shared" si="374"/>
        <v>0.54611557855827753</v>
      </c>
      <c r="BP1522" s="159">
        <f t="shared" si="375"/>
        <v>7.5042388110768687E-4</v>
      </c>
      <c r="BQ1522" s="160" t="str">
        <f t="shared" si="376"/>
        <v/>
      </c>
      <c r="BR1522" s="160" t="str">
        <f t="shared" si="372"/>
        <v/>
      </c>
    </row>
    <row r="1523" spans="11:70" ht="20.100000000000001" customHeight="1" x14ac:dyDescent="0.25">
      <c r="K1523" s="134">
        <v>954</v>
      </c>
      <c r="L1523" s="130">
        <f t="shared" si="354"/>
        <v>-17.451082425338996</v>
      </c>
      <c r="M1523" s="149">
        <f t="shared" si="355"/>
        <v>4.1357452731270164E-3</v>
      </c>
      <c r="N1523" s="149">
        <f t="shared" si="356"/>
        <v>0.42700672746105084</v>
      </c>
      <c r="O1523" s="130" t="str">
        <f t="shared" si="357"/>
        <v/>
      </c>
      <c r="P1523" s="130">
        <f t="shared" si="358"/>
        <v>4.1357452731270164E-3</v>
      </c>
      <c r="Q1523" s="130" t="str">
        <f t="shared" si="359"/>
        <v/>
      </c>
      <c r="R1523" s="130">
        <f t="shared" si="360"/>
        <v>1.2680857184842225E-7</v>
      </c>
      <c r="S1523" s="130" t="str">
        <f t="shared" si="361"/>
        <v/>
      </c>
      <c r="T1523" s="130" t="str">
        <f t="shared" si="362"/>
        <v/>
      </c>
      <c r="X1523" s="134"/>
      <c r="Z1523" s="149"/>
      <c r="AA1523" s="149"/>
      <c r="AE1523" s="151"/>
      <c r="AF1523" s="150"/>
      <c r="AK1523" s="134">
        <v>954</v>
      </c>
      <c r="AL1523" s="130">
        <f t="shared" si="363"/>
        <v>-0.18399999999999972</v>
      </c>
      <c r="AM1523" s="149">
        <f t="shared" si="364"/>
        <v>0.39224582419318299</v>
      </c>
      <c r="AN1523" s="149">
        <f t="shared" si="365"/>
        <v>0.42700672746105101</v>
      </c>
      <c r="AO1523" s="130" t="str">
        <f t="shared" si="370"/>
        <v/>
      </c>
      <c r="AP1523" s="130">
        <f t="shared" si="371"/>
        <v>0.39224582419318299</v>
      </c>
      <c r="AQ1523" s="130" t="str">
        <f t="shared" si="366"/>
        <v/>
      </c>
      <c r="AR1523" s="150">
        <f t="shared" si="367"/>
        <v>0</v>
      </c>
      <c r="AS1523" s="150" t="str">
        <f t="shared" si="368"/>
        <v/>
      </c>
      <c r="AT1523" s="150" t="str">
        <f t="shared" si="369"/>
        <v/>
      </c>
      <c r="AU1523" s="150"/>
      <c r="AV1523" s="150"/>
      <c r="AW1523" s="150"/>
      <c r="AX1523" s="150"/>
      <c r="AY1523" s="150"/>
      <c r="AZ1523" s="150"/>
      <c r="BA1523" s="150"/>
      <c r="BB1523" s="131"/>
      <c r="BC1523" s="132"/>
      <c r="BD1523" s="131"/>
      <c r="BE1523" s="153"/>
      <c r="BF1523" s="154"/>
      <c r="BG1523" s="155"/>
      <c r="BH1523" s="155"/>
      <c r="BI1523" s="156"/>
      <c r="BJ1523" s="156"/>
      <c r="BK1523" s="133"/>
      <c r="BM1523" s="134">
        <v>931</v>
      </c>
      <c r="BN1523" s="157">
        <f t="shared" si="373"/>
        <v>5.9520000000001048</v>
      </c>
      <c r="BO1523" s="158">
        <f t="shared" si="374"/>
        <v>0.54536515467716984</v>
      </c>
      <c r="BP1523" s="159">
        <f t="shared" si="375"/>
        <v>7.5003989194388776E-4</v>
      </c>
      <c r="BQ1523" s="160" t="str">
        <f t="shared" si="376"/>
        <v/>
      </c>
      <c r="BR1523" s="160" t="str">
        <f t="shared" si="372"/>
        <v/>
      </c>
    </row>
    <row r="1524" spans="11:70" ht="20.100000000000001" customHeight="1" x14ac:dyDescent="0.25">
      <c r="K1524" s="134">
        <v>955</v>
      </c>
      <c r="L1524" s="130">
        <f t="shared" si="354"/>
        <v>-17.071711068266438</v>
      </c>
      <c r="M1524" s="149">
        <f t="shared" si="355"/>
        <v>4.1387571918912605E-3</v>
      </c>
      <c r="N1524" s="149">
        <f t="shared" si="356"/>
        <v>0.42857628409909909</v>
      </c>
      <c r="O1524" s="130" t="str">
        <f t="shared" si="357"/>
        <v/>
      </c>
      <c r="P1524" s="130">
        <f t="shared" si="358"/>
        <v>4.1387571918912605E-3</v>
      </c>
      <c r="Q1524" s="130" t="str">
        <f t="shared" si="359"/>
        <v/>
      </c>
      <c r="R1524" s="130">
        <f t="shared" si="360"/>
        <v>1.2914318039708134E-7</v>
      </c>
      <c r="S1524" s="130" t="str">
        <f t="shared" si="361"/>
        <v/>
      </c>
      <c r="T1524" s="130" t="str">
        <f t="shared" si="362"/>
        <v/>
      </c>
      <c r="X1524" s="134"/>
      <c r="Z1524" s="149"/>
      <c r="AA1524" s="149"/>
      <c r="AE1524" s="151"/>
      <c r="AF1524" s="150"/>
      <c r="AK1524" s="134">
        <v>955</v>
      </c>
      <c r="AL1524" s="130">
        <f t="shared" si="363"/>
        <v>-0.17999999999999972</v>
      </c>
      <c r="AM1524" s="149">
        <f t="shared" si="364"/>
        <v>0.39253148312042896</v>
      </c>
      <c r="AN1524" s="149">
        <f t="shared" si="365"/>
        <v>0.42857628409909937</v>
      </c>
      <c r="AO1524" s="130" t="str">
        <f t="shared" si="370"/>
        <v/>
      </c>
      <c r="AP1524" s="130">
        <f t="shared" si="371"/>
        <v>0.39253148312042896</v>
      </c>
      <c r="AQ1524" s="130" t="str">
        <f t="shared" si="366"/>
        <v/>
      </c>
      <c r="AR1524" s="150">
        <f t="shared" si="367"/>
        <v>0</v>
      </c>
      <c r="AS1524" s="150" t="str">
        <f t="shared" si="368"/>
        <v/>
      </c>
      <c r="AT1524" s="150" t="str">
        <f t="shared" si="369"/>
        <v/>
      </c>
      <c r="AU1524" s="150"/>
      <c r="AV1524" s="150"/>
      <c r="AW1524" s="150"/>
      <c r="AX1524" s="150"/>
      <c r="AY1524" s="150"/>
      <c r="AZ1524" s="150"/>
      <c r="BA1524" s="150"/>
      <c r="BB1524" s="131"/>
      <c r="BC1524" s="132"/>
      <c r="BD1524" s="131"/>
      <c r="BE1524" s="153"/>
      <c r="BF1524" s="154"/>
      <c r="BG1524" s="155"/>
      <c r="BH1524" s="155"/>
      <c r="BI1524" s="156"/>
      <c r="BJ1524" s="156"/>
      <c r="BK1524" s="133"/>
      <c r="BM1524" s="134">
        <v>932</v>
      </c>
      <c r="BN1524" s="157">
        <f t="shared" si="373"/>
        <v>5.9584000000001049</v>
      </c>
      <c r="BO1524" s="158">
        <f t="shared" si="374"/>
        <v>0.54461511478522595</v>
      </c>
      <c r="BP1524" s="159">
        <f t="shared" si="375"/>
        <v>7.4965393470793895E-4</v>
      </c>
      <c r="BQ1524" s="160" t="str">
        <f t="shared" si="376"/>
        <v/>
      </c>
      <c r="BR1524" s="160" t="str">
        <f t="shared" si="372"/>
        <v/>
      </c>
    </row>
    <row r="1525" spans="11:70" ht="20.100000000000001" customHeight="1" x14ac:dyDescent="0.25">
      <c r="K1525" s="134">
        <v>956</v>
      </c>
      <c r="L1525" s="130">
        <f t="shared" si="354"/>
        <v>-16.692339711193824</v>
      </c>
      <c r="M1525" s="149">
        <f t="shared" si="355"/>
        <v>4.1417050363199712E-3</v>
      </c>
      <c r="N1525" s="149">
        <f t="shared" si="356"/>
        <v>0.43014697122334589</v>
      </c>
      <c r="O1525" s="130" t="str">
        <f t="shared" si="357"/>
        <v/>
      </c>
      <c r="P1525" s="130">
        <f t="shared" si="358"/>
        <v>4.1417050363199712E-3</v>
      </c>
      <c r="Q1525" s="130" t="str">
        <f t="shared" si="359"/>
        <v/>
      </c>
      <c r="R1525" s="130">
        <f t="shared" si="360"/>
        <v>1.3151866592872269E-7</v>
      </c>
      <c r="S1525" s="130" t="str">
        <f t="shared" si="361"/>
        <v/>
      </c>
      <c r="T1525" s="130" t="str">
        <f t="shared" si="362"/>
        <v/>
      </c>
      <c r="X1525" s="134"/>
      <c r="Z1525" s="149"/>
      <c r="AA1525" s="149"/>
      <c r="AE1525" s="151"/>
      <c r="AF1525" s="150"/>
      <c r="AK1525" s="134">
        <v>956</v>
      </c>
      <c r="AL1525" s="130">
        <f t="shared" si="363"/>
        <v>-0.17599999999999971</v>
      </c>
      <c r="AM1525" s="149">
        <f t="shared" si="364"/>
        <v>0.39281106505576863</v>
      </c>
      <c r="AN1525" s="149">
        <f t="shared" si="365"/>
        <v>0.430146971223346</v>
      </c>
      <c r="AO1525" s="130" t="str">
        <f t="shared" si="370"/>
        <v/>
      </c>
      <c r="AP1525" s="130">
        <f t="shared" si="371"/>
        <v>0.39281106505576863</v>
      </c>
      <c r="AQ1525" s="130" t="str">
        <f t="shared" si="366"/>
        <v/>
      </c>
      <c r="AR1525" s="150">
        <f t="shared" si="367"/>
        <v>0</v>
      </c>
      <c r="AS1525" s="150" t="str">
        <f t="shared" si="368"/>
        <v/>
      </c>
      <c r="AT1525" s="150" t="str">
        <f t="shared" si="369"/>
        <v/>
      </c>
      <c r="AU1525" s="150"/>
      <c r="AV1525" s="150"/>
      <c r="AW1525" s="150"/>
      <c r="AX1525" s="150"/>
      <c r="AY1525" s="150"/>
      <c r="AZ1525" s="150"/>
      <c r="BA1525" s="150"/>
      <c r="BB1525" s="131"/>
      <c r="BC1525" s="132"/>
      <c r="BD1525" s="131"/>
      <c r="BE1525" s="153"/>
      <c r="BF1525" s="154"/>
      <c r="BG1525" s="155"/>
      <c r="BH1525" s="155"/>
      <c r="BI1525" s="156"/>
      <c r="BJ1525" s="156"/>
      <c r="BK1525" s="133"/>
      <c r="BM1525" s="134">
        <v>933</v>
      </c>
      <c r="BN1525" s="157">
        <f t="shared" si="373"/>
        <v>5.9648000000001051</v>
      </c>
      <c r="BO1525" s="158">
        <f t="shared" si="374"/>
        <v>0.54386546085051801</v>
      </c>
      <c r="BP1525" s="159">
        <f t="shared" si="375"/>
        <v>7.4926601728542153E-4</v>
      </c>
      <c r="BQ1525" s="160" t="str">
        <f t="shared" si="376"/>
        <v/>
      </c>
      <c r="BR1525" s="160" t="str">
        <f t="shared" si="372"/>
        <v/>
      </c>
    </row>
    <row r="1526" spans="11:70" ht="20.100000000000001" customHeight="1" x14ac:dyDescent="0.25">
      <c r="K1526" s="134">
        <v>957</v>
      </c>
      <c r="L1526" s="130">
        <f t="shared" si="354"/>
        <v>-16.312968354121267</v>
      </c>
      <c r="M1526" s="149">
        <f t="shared" si="355"/>
        <v>4.144588666412115E-3</v>
      </c>
      <c r="N1526" s="149">
        <f t="shared" si="356"/>
        <v>0.43171876449917268</v>
      </c>
      <c r="O1526" s="130" t="str">
        <f t="shared" si="357"/>
        <v/>
      </c>
      <c r="P1526" s="130">
        <f t="shared" si="358"/>
        <v>4.144588666412115E-3</v>
      </c>
      <c r="Q1526" s="130" t="str">
        <f t="shared" si="359"/>
        <v/>
      </c>
      <c r="R1526" s="130">
        <f t="shared" si="360"/>
        <v>1.3393570362871581E-7</v>
      </c>
      <c r="S1526" s="130" t="str">
        <f t="shared" si="361"/>
        <v/>
      </c>
      <c r="T1526" s="130" t="str">
        <f t="shared" si="362"/>
        <v/>
      </c>
      <c r="X1526" s="134"/>
      <c r="Z1526" s="149"/>
      <c r="AA1526" s="149"/>
      <c r="AE1526" s="151"/>
      <c r="AF1526" s="150"/>
      <c r="AK1526" s="134">
        <v>957</v>
      </c>
      <c r="AL1526" s="130">
        <f t="shared" si="363"/>
        <v>-0.17199999999999971</v>
      </c>
      <c r="AM1526" s="149">
        <f t="shared" si="364"/>
        <v>0.39308455672110665</v>
      </c>
      <c r="AN1526" s="149">
        <f t="shared" si="365"/>
        <v>0.43171876449917296</v>
      </c>
      <c r="AO1526" s="130" t="str">
        <f t="shared" si="370"/>
        <v/>
      </c>
      <c r="AP1526" s="130">
        <f t="shared" si="371"/>
        <v>0.39308455672110665</v>
      </c>
      <c r="AQ1526" s="130" t="str">
        <f t="shared" si="366"/>
        <v/>
      </c>
      <c r="AR1526" s="150">
        <f t="shared" si="367"/>
        <v>0</v>
      </c>
      <c r="AS1526" s="150" t="str">
        <f t="shared" si="368"/>
        <v/>
      </c>
      <c r="AT1526" s="150" t="str">
        <f t="shared" si="369"/>
        <v/>
      </c>
      <c r="AU1526" s="150"/>
      <c r="AV1526" s="150"/>
      <c r="AW1526" s="150"/>
      <c r="AX1526" s="150"/>
      <c r="AY1526" s="150"/>
      <c r="AZ1526" s="150"/>
      <c r="BA1526" s="150"/>
      <c r="BB1526" s="131"/>
      <c r="BC1526" s="132"/>
      <c r="BD1526" s="131"/>
      <c r="BE1526" s="153"/>
      <c r="BF1526" s="154"/>
      <c r="BG1526" s="155"/>
      <c r="BH1526" s="155"/>
      <c r="BI1526" s="156"/>
      <c r="BJ1526" s="156"/>
      <c r="BK1526" s="133"/>
      <c r="BM1526" s="134">
        <v>934</v>
      </c>
      <c r="BN1526" s="157">
        <f t="shared" si="373"/>
        <v>5.9712000000001053</v>
      </c>
      <c r="BO1526" s="158">
        <f t="shared" si="374"/>
        <v>0.54311619483323259</v>
      </c>
      <c r="BP1526" s="159">
        <f t="shared" si="375"/>
        <v>7.4887614754937104E-4</v>
      </c>
      <c r="BQ1526" s="160" t="str">
        <f t="shared" si="376"/>
        <v/>
      </c>
      <c r="BR1526" s="160" t="str">
        <f t="shared" si="372"/>
        <v/>
      </c>
    </row>
    <row r="1527" spans="11:70" ht="20.100000000000001" customHeight="1" x14ac:dyDescent="0.25">
      <c r="K1527" s="134">
        <v>958</v>
      </c>
      <c r="L1527" s="130">
        <f t="shared" si="354"/>
        <v>-15.933596997048653</v>
      </c>
      <c r="M1527" s="149">
        <f t="shared" si="355"/>
        <v>4.1474079451514108E-3</v>
      </c>
      <c r="N1527" s="149">
        <f t="shared" si="356"/>
        <v>0.43329163953941541</v>
      </c>
      <c r="O1527" s="130" t="str">
        <f t="shared" si="357"/>
        <v/>
      </c>
      <c r="P1527" s="130">
        <f t="shared" si="358"/>
        <v>4.1474079451514108E-3</v>
      </c>
      <c r="Q1527" s="130" t="str">
        <f t="shared" si="359"/>
        <v/>
      </c>
      <c r="R1527" s="130">
        <f t="shared" si="360"/>
        <v>1.3639497908360681E-7</v>
      </c>
      <c r="S1527" s="130" t="str">
        <f t="shared" si="361"/>
        <v/>
      </c>
      <c r="T1527" s="130" t="str">
        <f t="shared" si="362"/>
        <v/>
      </c>
      <c r="X1527" s="134"/>
      <c r="Z1527" s="149"/>
      <c r="AA1527" s="149"/>
      <c r="AE1527" s="151"/>
      <c r="AF1527" s="150"/>
      <c r="AK1527" s="134">
        <v>958</v>
      </c>
      <c r="AL1527" s="130">
        <f t="shared" si="363"/>
        <v>-0.16799999999999971</v>
      </c>
      <c r="AM1527" s="149">
        <f t="shared" si="364"/>
        <v>0.39335194512142979</v>
      </c>
      <c r="AN1527" s="149">
        <f t="shared" si="365"/>
        <v>0.43329163953941557</v>
      </c>
      <c r="AO1527" s="130" t="str">
        <f t="shared" si="370"/>
        <v/>
      </c>
      <c r="AP1527" s="130">
        <f t="shared" si="371"/>
        <v>0.39335194512142979</v>
      </c>
      <c r="AQ1527" s="130" t="str">
        <f t="shared" si="366"/>
        <v/>
      </c>
      <c r="AR1527" s="150">
        <f t="shared" si="367"/>
        <v>0</v>
      </c>
      <c r="AS1527" s="150" t="str">
        <f t="shared" si="368"/>
        <v/>
      </c>
      <c r="AT1527" s="150" t="str">
        <f t="shared" si="369"/>
        <v/>
      </c>
      <c r="AU1527" s="150"/>
      <c r="AV1527" s="150"/>
      <c r="AW1527" s="150"/>
      <c r="AX1527" s="150"/>
      <c r="AY1527" s="150"/>
      <c r="AZ1527" s="150"/>
      <c r="BA1527" s="150"/>
      <c r="BB1527" s="131"/>
      <c r="BC1527" s="132"/>
      <c r="BD1527" s="131"/>
      <c r="BE1527" s="153"/>
      <c r="BF1527" s="154"/>
      <c r="BG1527" s="155"/>
      <c r="BH1527" s="155"/>
      <c r="BI1527" s="156"/>
      <c r="BJ1527" s="156"/>
      <c r="BK1527" s="133"/>
      <c r="BM1527" s="134">
        <v>935</v>
      </c>
      <c r="BN1527" s="157">
        <f t="shared" si="373"/>
        <v>5.9776000000001055</v>
      </c>
      <c r="BO1527" s="158">
        <f t="shared" si="374"/>
        <v>0.54236731868568322</v>
      </c>
      <c r="BP1527" s="159">
        <f t="shared" si="375"/>
        <v>7.4848433336494047E-4</v>
      </c>
      <c r="BQ1527" s="160" t="str">
        <f t="shared" si="376"/>
        <v/>
      </c>
      <c r="BR1527" s="160" t="str">
        <f t="shared" si="372"/>
        <v/>
      </c>
    </row>
    <row r="1528" spans="11:70" ht="20.100000000000001" customHeight="1" x14ac:dyDescent="0.25">
      <c r="K1528" s="134">
        <v>959</v>
      </c>
      <c r="L1528" s="130">
        <f t="shared" si="354"/>
        <v>-15.554225639976096</v>
      </c>
      <c r="M1528" s="149">
        <f t="shared" si="355"/>
        <v>4.1501627385171734E-3</v>
      </c>
      <c r="N1528" s="149">
        <f t="shared" si="356"/>
        <v>0.43486557190549685</v>
      </c>
      <c r="O1528" s="130" t="str">
        <f t="shared" si="357"/>
        <v/>
      </c>
      <c r="P1528" s="130">
        <f t="shared" si="358"/>
        <v>4.1501627385171734E-3</v>
      </c>
      <c r="Q1528" s="130" t="str">
        <f t="shared" si="359"/>
        <v/>
      </c>
      <c r="R1528" s="130">
        <f t="shared" si="360"/>
        <v>1.3889718842799407E-7</v>
      </c>
      <c r="S1528" s="130" t="str">
        <f t="shared" si="361"/>
        <v/>
      </c>
      <c r="T1528" s="130" t="str">
        <f t="shared" si="362"/>
        <v/>
      </c>
      <c r="X1528" s="134"/>
      <c r="Z1528" s="149"/>
      <c r="AA1528" s="149"/>
      <c r="AE1528" s="151"/>
      <c r="AF1528" s="150"/>
      <c r="AK1528" s="134">
        <v>959</v>
      </c>
      <c r="AL1528" s="130">
        <f t="shared" si="363"/>
        <v>-0.1639999999999997</v>
      </c>
      <c r="AM1528" s="149">
        <f t="shared" si="364"/>
        <v>0.39361321754583578</v>
      </c>
      <c r="AN1528" s="149">
        <f t="shared" si="365"/>
        <v>0.43486557190549713</v>
      </c>
      <c r="AO1528" s="130" t="str">
        <f t="shared" si="370"/>
        <v/>
      </c>
      <c r="AP1528" s="130">
        <f t="shared" si="371"/>
        <v>0.39361321754583578</v>
      </c>
      <c r="AQ1528" s="130" t="str">
        <f t="shared" si="366"/>
        <v/>
      </c>
      <c r="AR1528" s="150">
        <f t="shared" si="367"/>
        <v>0</v>
      </c>
      <c r="AS1528" s="150" t="str">
        <f t="shared" si="368"/>
        <v/>
      </c>
      <c r="AT1528" s="150" t="str">
        <f t="shared" si="369"/>
        <v/>
      </c>
      <c r="AU1528" s="150"/>
      <c r="AV1528" s="150"/>
      <c r="AW1528" s="150"/>
      <c r="AX1528" s="150"/>
      <c r="AY1528" s="150"/>
      <c r="AZ1528" s="150"/>
      <c r="BA1528" s="150"/>
      <c r="BB1528" s="131"/>
      <c r="BC1528" s="132"/>
      <c r="BD1528" s="131"/>
      <c r="BE1528" s="153"/>
      <c r="BF1528" s="154"/>
      <c r="BG1528" s="155"/>
      <c r="BH1528" s="155"/>
      <c r="BI1528" s="156"/>
      <c r="BJ1528" s="156"/>
      <c r="BK1528" s="133"/>
      <c r="BM1528" s="134">
        <v>936</v>
      </c>
      <c r="BN1528" s="157">
        <f t="shared" si="373"/>
        <v>5.9840000000001057</v>
      </c>
      <c r="BO1528" s="158">
        <f t="shared" si="374"/>
        <v>0.54161883435231828</v>
      </c>
      <c r="BP1528" s="159">
        <f t="shared" si="375"/>
        <v>7.4809058258784589E-4</v>
      </c>
      <c r="BQ1528" s="160" t="str">
        <f t="shared" si="376"/>
        <v/>
      </c>
      <c r="BR1528" s="160" t="str">
        <f t="shared" si="372"/>
        <v/>
      </c>
    </row>
    <row r="1529" spans="11:70" ht="20.100000000000001" customHeight="1" x14ac:dyDescent="0.25">
      <c r="K1529" s="134">
        <v>960</v>
      </c>
      <c r="L1529" s="130">
        <f t="shared" ref="L1529:L1592" si="377">L$563+(K1529*L$566)</f>
        <v>-15.174854282903482</v>
      </c>
      <c r="M1529" s="149">
        <f t="shared" ref="M1529:M1592" si="378">_xlfn.NORM.DIST(L1529,L$560,L$561,0)</f>
        <v>4.1528529154949397E-3</v>
      </c>
      <c r="N1529" s="149">
        <f t="shared" ref="N1529:N1592" si="379">_xlfn.NORM.DIST(L1529,L$560,L$561,1)</f>
        <v>0.43644053710856712</v>
      </c>
      <c r="O1529" s="130" t="str">
        <f t="shared" ref="O1529:O1592" si="380">IF(OR(N1529&lt;P$565,N1529&gt;P$566),M1529,"")</f>
        <v/>
      </c>
      <c r="P1529" s="130">
        <f t="shared" ref="P1529:P1592" si="381">IF(AND(N1529&gt;P$565,N1529&lt;P$566),M1529,"")</f>
        <v>4.1528529154949397E-3</v>
      </c>
      <c r="Q1529" s="130" t="str">
        <f t="shared" ref="Q1529:Q1592" si="382">IF(M1529=MAX(M$569:M$2569),M1529,"")</f>
        <v/>
      </c>
      <c r="R1529" s="130">
        <f t="shared" ref="R1529:R1592" si="383">_xlfn.NORM.DIST(L1529,P$561,P$562,0)</f>
        <v>1.41443038493244E-7</v>
      </c>
      <c r="S1529" s="130" t="str">
        <f t="shared" ref="S1529:S1592" si="384">IF(R1529=MAX(R$569:R$2569),M1529,"")</f>
        <v/>
      </c>
      <c r="T1529" s="130" t="str">
        <f t="shared" ref="T1529:T1592" si="385">IF(S1529=MIN(S$569:S$2569),S1529,"")</f>
        <v/>
      </c>
      <c r="X1529" s="134"/>
      <c r="Z1529" s="149"/>
      <c r="AA1529" s="149"/>
      <c r="AE1529" s="151"/>
      <c r="AF1529" s="150"/>
      <c r="AK1529" s="134">
        <v>960</v>
      </c>
      <c r="AL1529" s="130">
        <f t="shared" ref="AL1529:AL1592" si="386">AL$563+(AK1529*AL$566)</f>
        <v>-0.16000000000000014</v>
      </c>
      <c r="AM1529" s="149">
        <f t="shared" ref="AM1529:AM1592" si="387">_xlfn.NORM.DIST(AL1529,AL$560,AL$561,0)</f>
        <v>0.39386836156854083</v>
      </c>
      <c r="AN1529" s="149">
        <f t="shared" ref="AN1529:AN1592" si="388">_xlfn.NORM.DIST(AL1529,AL$560,AL$561,1)</f>
        <v>0.43644053710856712</v>
      </c>
      <c r="AO1529" s="130" t="str">
        <f t="shared" si="370"/>
        <v/>
      </c>
      <c r="AP1529" s="130">
        <f t="shared" si="371"/>
        <v>0.39386836156854083</v>
      </c>
      <c r="AQ1529" s="130" t="str">
        <f t="shared" ref="AQ1529:AQ1592" si="389">IF(AM1529=MAX(AM$569:AM$2569),AM1529,"")</f>
        <v/>
      </c>
      <c r="AR1529" s="150">
        <f t="shared" ref="AR1529:AR1592" si="390">_xlfn.NORM.DIST(AK1529,AP$561,AP$562,0)</f>
        <v>0</v>
      </c>
      <c r="AS1529" s="150" t="str">
        <f t="shared" ref="AS1529:AS1592" si="391">IF(AR1529=MAX(AR$569:AR$2569),AM1529,"")</f>
        <v/>
      </c>
      <c r="AT1529" s="150" t="str">
        <f t="shared" ref="AT1529:AT1592" si="392">IF(AS1529=MIN(AS$569:AS$2569),AS1529,"")</f>
        <v/>
      </c>
      <c r="AU1529" s="150"/>
      <c r="AV1529" s="150"/>
      <c r="AW1529" s="150"/>
      <c r="AX1529" s="150"/>
      <c r="AY1529" s="150"/>
      <c r="AZ1529" s="150"/>
      <c r="BA1529" s="150"/>
      <c r="BB1529" s="131"/>
      <c r="BC1529" s="132"/>
      <c r="BD1529" s="131"/>
      <c r="BE1529" s="153"/>
      <c r="BF1529" s="154"/>
      <c r="BG1529" s="155"/>
      <c r="BH1529" s="155"/>
      <c r="BI1529" s="156"/>
      <c r="BJ1529" s="156"/>
      <c r="BK1529" s="133"/>
      <c r="BM1529" s="134">
        <v>937</v>
      </c>
      <c r="BN1529" s="157">
        <f t="shared" si="373"/>
        <v>5.9904000000001059</v>
      </c>
      <c r="BO1529" s="158">
        <f t="shared" si="374"/>
        <v>0.54087074376973043</v>
      </c>
      <c r="BP1529" s="159">
        <f t="shared" si="375"/>
        <v>7.476949030644775E-4</v>
      </c>
      <c r="BQ1529" s="160" t="str">
        <f t="shared" si="376"/>
        <v/>
      </c>
      <c r="BR1529" s="160" t="str">
        <f t="shared" si="372"/>
        <v/>
      </c>
    </row>
    <row r="1530" spans="11:70" ht="20.100000000000001" customHeight="1" x14ac:dyDescent="0.25">
      <c r="K1530" s="134">
        <v>961</v>
      </c>
      <c r="L1530" s="130">
        <f t="shared" si="377"/>
        <v>-14.795482925830925</v>
      </c>
      <c r="M1530" s="149">
        <f t="shared" si="378"/>
        <v>4.155478348086843E-3</v>
      </c>
      <c r="N1530" s="149">
        <f t="shared" si="379"/>
        <v>0.43801651061064395</v>
      </c>
      <c r="O1530" s="130" t="str">
        <f t="shared" si="380"/>
        <v/>
      </c>
      <c r="P1530" s="130">
        <f t="shared" si="381"/>
        <v>4.155478348086843E-3</v>
      </c>
      <c r="Q1530" s="130" t="str">
        <f t="shared" si="382"/>
        <v/>
      </c>
      <c r="R1530" s="130">
        <f t="shared" si="383"/>
        <v>1.4403324695807772E-7</v>
      </c>
      <c r="S1530" s="130" t="str">
        <f t="shared" si="384"/>
        <v/>
      </c>
      <c r="T1530" s="130" t="str">
        <f t="shared" si="385"/>
        <v/>
      </c>
      <c r="X1530" s="134"/>
      <c r="Z1530" s="149"/>
      <c r="AA1530" s="149"/>
      <c r="AE1530" s="151"/>
      <c r="AF1530" s="150"/>
      <c r="AK1530" s="134">
        <v>961</v>
      </c>
      <c r="AL1530" s="130">
        <f t="shared" si="386"/>
        <v>-0.15600000000000014</v>
      </c>
      <c r="AM1530" s="149">
        <f t="shared" si="387"/>
        <v>0.39411736504986405</v>
      </c>
      <c r="AN1530" s="149">
        <f t="shared" si="388"/>
        <v>0.43801651061064406</v>
      </c>
      <c r="AO1530" s="130" t="str">
        <f t="shared" ref="AO1530:AO1593" si="393">IF(OR(AN1530&lt;AP$565,AN1530&gt;AP$566),AM1530,"")</f>
        <v/>
      </c>
      <c r="AP1530" s="130">
        <f t="shared" ref="AP1530:AP1593" si="394">IF(AND(AN1530&gt;AP$565,AN1530&lt;AP$566),AM1530,"")</f>
        <v>0.39411736504986405</v>
      </c>
      <c r="AQ1530" s="130" t="str">
        <f t="shared" si="389"/>
        <v/>
      </c>
      <c r="AR1530" s="150">
        <f t="shared" si="390"/>
        <v>0</v>
      </c>
      <c r="AS1530" s="150" t="str">
        <f t="shared" si="391"/>
        <v/>
      </c>
      <c r="AT1530" s="150" t="str">
        <f t="shared" si="392"/>
        <v/>
      </c>
      <c r="AU1530" s="150"/>
      <c r="AV1530" s="150"/>
      <c r="AW1530" s="150"/>
      <c r="AX1530" s="150"/>
      <c r="AY1530" s="150"/>
      <c r="AZ1530" s="150"/>
      <c r="BA1530" s="150"/>
      <c r="BB1530" s="131"/>
      <c r="BC1530" s="132"/>
      <c r="BD1530" s="131"/>
      <c r="BE1530" s="153"/>
      <c r="BF1530" s="154"/>
      <c r="BG1530" s="155"/>
      <c r="BH1530" s="155"/>
      <c r="BI1530" s="156"/>
      <c r="BJ1530" s="156"/>
      <c r="BK1530" s="133"/>
      <c r="BM1530" s="134">
        <v>938</v>
      </c>
      <c r="BN1530" s="157">
        <f t="shared" si="373"/>
        <v>5.996800000000106</v>
      </c>
      <c r="BO1530" s="158">
        <f t="shared" si="374"/>
        <v>0.54012304886666596</v>
      </c>
      <c r="BP1530" s="159">
        <f t="shared" si="375"/>
        <v>7.4729730263189964E-4</v>
      </c>
      <c r="BQ1530" s="160" t="str">
        <f t="shared" si="376"/>
        <v/>
      </c>
      <c r="BR1530" s="160" t="str">
        <f t="shared" si="372"/>
        <v/>
      </c>
    </row>
    <row r="1531" spans="11:70" ht="20.100000000000001" customHeight="1" x14ac:dyDescent="0.25">
      <c r="K1531" s="134">
        <v>962</v>
      </c>
      <c r="L1531" s="130">
        <f t="shared" si="377"/>
        <v>-14.416111568758311</v>
      </c>
      <c r="M1531" s="149">
        <f t="shared" si="378"/>
        <v>4.1580389113217717E-3</v>
      </c>
      <c r="N1531" s="149">
        <f t="shared" si="379"/>
        <v>0.4395934678257612</v>
      </c>
      <c r="O1531" s="130" t="str">
        <f t="shared" si="380"/>
        <v/>
      </c>
      <c r="P1531" s="130">
        <f t="shared" si="381"/>
        <v>4.1580389113217717E-3</v>
      </c>
      <c r="Q1531" s="130" t="str">
        <f t="shared" si="382"/>
        <v/>
      </c>
      <c r="R1531" s="130">
        <f t="shared" si="383"/>
        <v>1.4666854250103776E-7</v>
      </c>
      <c r="S1531" s="130" t="str">
        <f t="shared" si="384"/>
        <v/>
      </c>
      <c r="T1531" s="130" t="str">
        <f t="shared" si="385"/>
        <v/>
      </c>
      <c r="X1531" s="134"/>
      <c r="Z1531" s="149"/>
      <c r="AA1531" s="149"/>
      <c r="AE1531" s="151"/>
      <c r="AF1531" s="150"/>
      <c r="AK1531" s="134">
        <v>962</v>
      </c>
      <c r="AL1531" s="130">
        <f t="shared" si="386"/>
        <v>-0.15200000000000014</v>
      </c>
      <c r="AM1531" s="149">
        <f t="shared" si="387"/>
        <v>0.39436021613719041</v>
      </c>
      <c r="AN1531" s="149">
        <f t="shared" si="388"/>
        <v>0.43959346782576125</v>
      </c>
      <c r="AO1531" s="130" t="str">
        <f t="shared" si="393"/>
        <v/>
      </c>
      <c r="AP1531" s="130">
        <f t="shared" si="394"/>
        <v>0.39436021613719041</v>
      </c>
      <c r="AQ1531" s="130" t="str">
        <f t="shared" si="389"/>
        <v/>
      </c>
      <c r="AR1531" s="150">
        <f t="shared" si="390"/>
        <v>0</v>
      </c>
      <c r="AS1531" s="150" t="str">
        <f t="shared" si="391"/>
        <v/>
      </c>
      <c r="AT1531" s="150" t="str">
        <f t="shared" si="392"/>
        <v/>
      </c>
      <c r="AU1531" s="150"/>
      <c r="AV1531" s="150"/>
      <c r="AW1531" s="150"/>
      <c r="AX1531" s="150"/>
      <c r="AY1531" s="150"/>
      <c r="AZ1531" s="150"/>
      <c r="BA1531" s="150"/>
      <c r="BB1531" s="131"/>
      <c r="BC1531" s="132"/>
      <c r="BD1531" s="131"/>
      <c r="BE1531" s="153"/>
      <c r="BF1531" s="154"/>
      <c r="BG1531" s="155"/>
      <c r="BH1531" s="155"/>
      <c r="BI1531" s="156"/>
      <c r="BJ1531" s="156"/>
      <c r="BK1531" s="133"/>
      <c r="BM1531" s="134">
        <v>939</v>
      </c>
      <c r="BN1531" s="157">
        <f t="shared" si="373"/>
        <v>6.0032000000001062</v>
      </c>
      <c r="BO1531" s="158">
        <f t="shared" si="374"/>
        <v>0.53937575156403406</v>
      </c>
      <c r="BP1531" s="159">
        <f t="shared" si="375"/>
        <v>7.4689778911563032E-4</v>
      </c>
      <c r="BQ1531" s="160" t="str">
        <f t="shared" si="376"/>
        <v/>
      </c>
      <c r="BR1531" s="160" t="str">
        <f t="shared" si="372"/>
        <v/>
      </c>
    </row>
    <row r="1532" spans="11:70" ht="20.100000000000001" customHeight="1" x14ac:dyDescent="0.25">
      <c r="K1532" s="134">
        <v>963</v>
      </c>
      <c r="L1532" s="130">
        <f t="shared" si="377"/>
        <v>-14.036740211685753</v>
      </c>
      <c r="M1532" s="149">
        <f t="shared" si="378"/>
        <v>4.1605344832652807E-3</v>
      </c>
      <c r="N1532" s="149">
        <f t="shared" si="379"/>
        <v>0.44117138412111712</v>
      </c>
      <c r="O1532" s="130" t="str">
        <f t="shared" si="380"/>
        <v/>
      </c>
      <c r="P1532" s="130">
        <f t="shared" si="381"/>
        <v>4.1605344832652807E-3</v>
      </c>
      <c r="Q1532" s="130" t="str">
        <f t="shared" si="382"/>
        <v/>
      </c>
      <c r="R1532" s="130">
        <f t="shared" si="383"/>
        <v>1.4934966495486664E-7</v>
      </c>
      <c r="S1532" s="130" t="str">
        <f t="shared" si="384"/>
        <v/>
      </c>
      <c r="T1532" s="130" t="str">
        <f t="shared" si="385"/>
        <v/>
      </c>
      <c r="X1532" s="134"/>
      <c r="Z1532" s="149"/>
      <c r="AA1532" s="149"/>
      <c r="AE1532" s="151"/>
      <c r="AF1532" s="150"/>
      <c r="AK1532" s="134">
        <v>963</v>
      </c>
      <c r="AL1532" s="130">
        <f t="shared" si="386"/>
        <v>-0.14800000000000013</v>
      </c>
      <c r="AM1532" s="149">
        <f t="shared" si="387"/>
        <v>0.39459690326591074</v>
      </c>
      <c r="AN1532" s="149">
        <f t="shared" si="388"/>
        <v>0.44117138412111723</v>
      </c>
      <c r="AO1532" s="130" t="str">
        <f t="shared" si="393"/>
        <v/>
      </c>
      <c r="AP1532" s="130">
        <f t="shared" si="394"/>
        <v>0.39459690326591074</v>
      </c>
      <c r="AQ1532" s="130" t="str">
        <f t="shared" si="389"/>
        <v/>
      </c>
      <c r="AR1532" s="150">
        <f t="shared" si="390"/>
        <v>0</v>
      </c>
      <c r="AS1532" s="150" t="str">
        <f t="shared" si="391"/>
        <v/>
      </c>
      <c r="AT1532" s="150" t="str">
        <f t="shared" si="392"/>
        <v/>
      </c>
      <c r="AU1532" s="150"/>
      <c r="AV1532" s="150"/>
      <c r="AW1532" s="150"/>
      <c r="AX1532" s="150"/>
      <c r="AY1532" s="150"/>
      <c r="AZ1532" s="150"/>
      <c r="BA1532" s="150"/>
      <c r="BB1532" s="131"/>
      <c r="BC1532" s="132"/>
      <c r="BD1532" s="131"/>
      <c r="BE1532" s="153"/>
      <c r="BF1532" s="154"/>
      <c r="BG1532" s="155"/>
      <c r="BH1532" s="155"/>
      <c r="BI1532" s="156"/>
      <c r="BJ1532" s="156"/>
      <c r="BK1532" s="133"/>
      <c r="BM1532" s="134">
        <v>940</v>
      </c>
      <c r="BN1532" s="157">
        <f t="shared" si="373"/>
        <v>6.0096000000001064</v>
      </c>
      <c r="BO1532" s="158">
        <f t="shared" si="374"/>
        <v>0.53862885377491843</v>
      </c>
      <c r="BP1532" s="159">
        <f t="shared" si="375"/>
        <v>7.4649637033585847E-4</v>
      </c>
      <c r="BQ1532" s="160" t="str">
        <f t="shared" si="376"/>
        <v/>
      </c>
      <c r="BR1532" s="160" t="str">
        <f t="shared" si="372"/>
        <v/>
      </c>
    </row>
    <row r="1533" spans="11:70" ht="20.100000000000001" customHeight="1" x14ac:dyDescent="0.25">
      <c r="K1533" s="134">
        <v>964</v>
      </c>
      <c r="L1533" s="130">
        <f t="shared" si="377"/>
        <v>-13.657368854613139</v>
      </c>
      <c r="M1533" s="149">
        <f t="shared" si="378"/>
        <v>4.1629649450292665E-3</v>
      </c>
      <c r="N1533" s="149">
        <f t="shared" si="379"/>
        <v>0.44275023481822989</v>
      </c>
      <c r="O1533" s="130" t="str">
        <f t="shared" si="380"/>
        <v/>
      </c>
      <c r="P1533" s="130">
        <f t="shared" si="381"/>
        <v>4.1629649450292665E-3</v>
      </c>
      <c r="Q1533" s="130" t="str">
        <f t="shared" si="382"/>
        <v/>
      </c>
      <c r="R1533" s="130">
        <f t="shared" si="383"/>
        <v>1.5207736546280522E-7</v>
      </c>
      <c r="S1533" s="130" t="str">
        <f t="shared" si="384"/>
        <v/>
      </c>
      <c r="T1533" s="130" t="str">
        <f t="shared" si="385"/>
        <v/>
      </c>
      <c r="X1533" s="134"/>
      <c r="Z1533" s="149"/>
      <c r="AA1533" s="149"/>
      <c r="AE1533" s="151"/>
      <c r="AF1533" s="150"/>
      <c r="AK1533" s="134">
        <v>964</v>
      </c>
      <c r="AL1533" s="130">
        <f t="shared" si="386"/>
        <v>-0.14400000000000013</v>
      </c>
      <c r="AM1533" s="149">
        <f t="shared" si="387"/>
        <v>0.39482741516033976</v>
      </c>
      <c r="AN1533" s="149">
        <f t="shared" si="388"/>
        <v>0.44275023481822989</v>
      </c>
      <c r="AO1533" s="130" t="str">
        <f t="shared" si="393"/>
        <v/>
      </c>
      <c r="AP1533" s="130">
        <f t="shared" si="394"/>
        <v>0.39482741516033976</v>
      </c>
      <c r="AQ1533" s="130" t="str">
        <f t="shared" si="389"/>
        <v/>
      </c>
      <c r="AR1533" s="150">
        <f t="shared" si="390"/>
        <v>0</v>
      </c>
      <c r="AS1533" s="150" t="str">
        <f t="shared" si="391"/>
        <v/>
      </c>
      <c r="AT1533" s="150" t="str">
        <f t="shared" si="392"/>
        <v/>
      </c>
      <c r="AU1533" s="150"/>
      <c r="AV1533" s="150"/>
      <c r="AW1533" s="150"/>
      <c r="AX1533" s="150"/>
      <c r="AY1533" s="150"/>
      <c r="AZ1533" s="150"/>
      <c r="BA1533" s="150"/>
      <c r="BB1533" s="131"/>
      <c r="BC1533" s="132"/>
      <c r="BD1533" s="131"/>
      <c r="BE1533" s="153"/>
      <c r="BF1533" s="154"/>
      <c r="BG1533" s="155"/>
      <c r="BH1533" s="155"/>
      <c r="BI1533" s="156"/>
      <c r="BJ1533" s="156"/>
      <c r="BK1533" s="133"/>
      <c r="BM1533" s="134">
        <v>941</v>
      </c>
      <c r="BN1533" s="157">
        <f t="shared" si="373"/>
        <v>6.0160000000001066</v>
      </c>
      <c r="BO1533" s="158">
        <f t="shared" si="374"/>
        <v>0.53788235740458257</v>
      </c>
      <c r="BP1533" s="159">
        <f t="shared" si="375"/>
        <v>7.460930540981181E-4</v>
      </c>
      <c r="BQ1533" s="160" t="str">
        <f t="shared" si="376"/>
        <v/>
      </c>
      <c r="BR1533" s="160" t="str">
        <f t="shared" si="372"/>
        <v/>
      </c>
    </row>
    <row r="1534" spans="11:70" ht="20.100000000000001" customHeight="1" x14ac:dyDescent="0.25">
      <c r="K1534" s="134">
        <v>965</v>
      </c>
      <c r="L1534" s="130">
        <f t="shared" si="377"/>
        <v>-13.277997497540582</v>
      </c>
      <c r="M1534" s="149">
        <f t="shared" si="378"/>
        <v>4.1653301807814055E-3</v>
      </c>
      <c r="N1534" s="149">
        <f t="shared" si="379"/>
        <v>0.44432999519409333</v>
      </c>
      <c r="O1534" s="130" t="str">
        <f t="shared" si="380"/>
        <v/>
      </c>
      <c r="P1534" s="130">
        <f t="shared" si="381"/>
        <v>4.1653301807814055E-3</v>
      </c>
      <c r="Q1534" s="130" t="str">
        <f t="shared" si="382"/>
        <v/>
      </c>
      <c r="R1534" s="130">
        <f t="shared" si="383"/>
        <v>1.548524066368376E-7</v>
      </c>
      <c r="S1534" s="130" t="str">
        <f t="shared" si="384"/>
        <v/>
      </c>
      <c r="T1534" s="130" t="str">
        <f t="shared" si="385"/>
        <v/>
      </c>
      <c r="X1534" s="134"/>
      <c r="Z1534" s="149"/>
      <c r="AA1534" s="149"/>
      <c r="AE1534" s="151"/>
      <c r="AF1534" s="150"/>
      <c r="AK1534" s="134">
        <v>965</v>
      </c>
      <c r="AL1534" s="130">
        <f t="shared" si="386"/>
        <v>-0.14000000000000012</v>
      </c>
      <c r="AM1534" s="149">
        <f t="shared" si="387"/>
        <v>0.39505174083461125</v>
      </c>
      <c r="AN1534" s="149">
        <f t="shared" si="388"/>
        <v>0.4443299951940935</v>
      </c>
      <c r="AO1534" s="130" t="str">
        <f t="shared" si="393"/>
        <v/>
      </c>
      <c r="AP1534" s="130">
        <f t="shared" si="394"/>
        <v>0.39505174083461125</v>
      </c>
      <c r="AQ1534" s="130" t="str">
        <f t="shared" si="389"/>
        <v/>
      </c>
      <c r="AR1534" s="150">
        <f t="shared" si="390"/>
        <v>0</v>
      </c>
      <c r="AS1534" s="150" t="str">
        <f t="shared" si="391"/>
        <v/>
      </c>
      <c r="AT1534" s="150" t="str">
        <f t="shared" si="392"/>
        <v/>
      </c>
      <c r="AU1534" s="150"/>
      <c r="AV1534" s="150"/>
      <c r="AW1534" s="150"/>
      <c r="AX1534" s="150"/>
      <c r="AY1534" s="150"/>
      <c r="AZ1534" s="150"/>
      <c r="BA1534" s="150"/>
      <c r="BB1534" s="131"/>
      <c r="BC1534" s="132"/>
      <c r="BD1534" s="131"/>
      <c r="BE1534" s="153"/>
      <c r="BF1534" s="154"/>
      <c r="BG1534" s="155"/>
      <c r="BH1534" s="155"/>
      <c r="BI1534" s="156"/>
      <c r="BJ1534" s="156"/>
      <c r="BK1534" s="133"/>
      <c r="BM1534" s="134">
        <v>942</v>
      </c>
      <c r="BN1534" s="157">
        <f t="shared" si="373"/>
        <v>6.0224000000001068</v>
      </c>
      <c r="BO1534" s="158">
        <f t="shared" si="374"/>
        <v>0.53713626435048445</v>
      </c>
      <c r="BP1534" s="159">
        <f t="shared" si="375"/>
        <v>7.4568784820183698E-4</v>
      </c>
      <c r="BQ1534" s="160" t="str">
        <f t="shared" si="376"/>
        <v/>
      </c>
      <c r="BR1534" s="160" t="str">
        <f t="shared" si="372"/>
        <v/>
      </c>
    </row>
    <row r="1535" spans="11:70" ht="20.100000000000001" customHeight="1" x14ac:dyDescent="0.25">
      <c r="K1535" s="134">
        <v>966</v>
      </c>
      <c r="L1535" s="130">
        <f t="shared" si="377"/>
        <v>-12.898626140467968</v>
      </c>
      <c r="M1535" s="149">
        <f t="shared" si="378"/>
        <v>4.1676300777543631E-3</v>
      </c>
      <c r="N1535" s="149">
        <f t="shared" si="379"/>
        <v>0.44591064048234003</v>
      </c>
      <c r="O1535" s="130" t="str">
        <f t="shared" si="380"/>
        <v/>
      </c>
      <c r="P1535" s="130">
        <f t="shared" si="381"/>
        <v>4.1676300777543631E-3</v>
      </c>
      <c r="Q1535" s="130" t="str">
        <f t="shared" si="382"/>
        <v/>
      </c>
      <c r="R1535" s="130">
        <f t="shared" si="383"/>
        <v>1.5767556271790597E-7</v>
      </c>
      <c r="S1535" s="130" t="str">
        <f t="shared" si="384"/>
        <v/>
      </c>
      <c r="T1535" s="130" t="str">
        <f t="shared" si="385"/>
        <v/>
      </c>
      <c r="X1535" s="134"/>
      <c r="Z1535" s="149"/>
      <c r="AA1535" s="149"/>
      <c r="AE1535" s="151"/>
      <c r="AF1535" s="150"/>
      <c r="AK1535" s="134">
        <v>966</v>
      </c>
      <c r="AL1535" s="130">
        <f t="shared" si="386"/>
        <v>-0.13600000000000012</v>
      </c>
      <c r="AM1535" s="149">
        <f t="shared" si="387"/>
        <v>0.3952698695935507</v>
      </c>
      <c r="AN1535" s="149">
        <f t="shared" si="388"/>
        <v>0.44591064048234008</v>
      </c>
      <c r="AO1535" s="130" t="str">
        <f t="shared" si="393"/>
        <v/>
      </c>
      <c r="AP1535" s="130">
        <f t="shared" si="394"/>
        <v>0.3952698695935507</v>
      </c>
      <c r="AQ1535" s="130" t="str">
        <f t="shared" si="389"/>
        <v/>
      </c>
      <c r="AR1535" s="150">
        <f t="shared" si="390"/>
        <v>0</v>
      </c>
      <c r="AS1535" s="150" t="str">
        <f t="shared" si="391"/>
        <v/>
      </c>
      <c r="AT1535" s="150" t="str">
        <f t="shared" si="392"/>
        <v/>
      </c>
      <c r="AU1535" s="150"/>
      <c r="AV1535" s="150"/>
      <c r="AW1535" s="150"/>
      <c r="AX1535" s="150"/>
      <c r="AY1535" s="150"/>
      <c r="AZ1535" s="150"/>
      <c r="BA1535" s="150"/>
      <c r="BB1535" s="131"/>
      <c r="BC1535" s="132"/>
      <c r="BD1535" s="131"/>
      <c r="BE1535" s="153"/>
      <c r="BF1535" s="154"/>
      <c r="BG1535" s="155"/>
      <c r="BH1535" s="155"/>
      <c r="BI1535" s="156"/>
      <c r="BJ1535" s="156"/>
      <c r="BK1535" s="133"/>
      <c r="BM1535" s="134">
        <v>943</v>
      </c>
      <c r="BN1535" s="157">
        <f t="shared" si="373"/>
        <v>6.028800000000107</v>
      </c>
      <c r="BO1535" s="158">
        <f t="shared" si="374"/>
        <v>0.53639057650228261</v>
      </c>
      <c r="BP1535" s="159">
        <f t="shared" si="375"/>
        <v>7.4528076043445246E-4</v>
      </c>
      <c r="BQ1535" s="160" t="str">
        <f t="shared" si="376"/>
        <v/>
      </c>
      <c r="BR1535" s="160" t="str">
        <f t="shared" si="372"/>
        <v/>
      </c>
    </row>
    <row r="1536" spans="11:70" ht="20.100000000000001" customHeight="1" x14ac:dyDescent="0.25">
      <c r="K1536" s="134">
        <v>967</v>
      </c>
      <c r="L1536" s="130">
        <f t="shared" si="377"/>
        <v>-12.519254783395411</v>
      </c>
      <c r="M1536" s="149">
        <f t="shared" si="378"/>
        <v>4.1698645262547409E-3</v>
      </c>
      <c r="N1536" s="149">
        <f t="shared" si="379"/>
        <v>0.44749214587440345</v>
      </c>
      <c r="O1536" s="130" t="str">
        <f t="shared" si="380"/>
        <v/>
      </c>
      <c r="P1536" s="130">
        <f t="shared" si="381"/>
        <v>4.1698645262547409E-3</v>
      </c>
      <c r="Q1536" s="130" t="str">
        <f t="shared" si="382"/>
        <v/>
      </c>
      <c r="R1536" s="130">
        <f t="shared" si="383"/>
        <v>1.6054761973810396E-7</v>
      </c>
      <c r="S1536" s="130" t="str">
        <f t="shared" si="384"/>
        <v/>
      </c>
      <c r="T1536" s="130" t="str">
        <f t="shared" si="385"/>
        <v/>
      </c>
      <c r="X1536" s="134"/>
      <c r="Z1536" s="149"/>
      <c r="AA1536" s="149"/>
      <c r="AE1536" s="151"/>
      <c r="AF1536" s="150"/>
      <c r="AK1536" s="134">
        <v>967</v>
      </c>
      <c r="AL1536" s="130">
        <f t="shared" si="386"/>
        <v>-0.13200000000000012</v>
      </c>
      <c r="AM1536" s="149">
        <f t="shared" si="387"/>
        <v>0.3954817910335251</v>
      </c>
      <c r="AN1536" s="149">
        <f t="shared" si="388"/>
        <v>0.44749214587440367</v>
      </c>
      <c r="AO1536" s="130" t="str">
        <f t="shared" si="393"/>
        <v/>
      </c>
      <c r="AP1536" s="130">
        <f t="shared" si="394"/>
        <v>0.3954817910335251</v>
      </c>
      <c r="AQ1536" s="130" t="str">
        <f t="shared" si="389"/>
        <v/>
      </c>
      <c r="AR1536" s="150">
        <f t="shared" si="390"/>
        <v>0</v>
      </c>
      <c r="AS1536" s="150" t="str">
        <f t="shared" si="391"/>
        <v/>
      </c>
      <c r="AT1536" s="150" t="str">
        <f t="shared" si="392"/>
        <v/>
      </c>
      <c r="AU1536" s="150"/>
      <c r="AV1536" s="150"/>
      <c r="AW1536" s="150"/>
      <c r="AX1536" s="150"/>
      <c r="AY1536" s="150"/>
      <c r="AZ1536" s="150"/>
      <c r="BA1536" s="150"/>
      <c r="BB1536" s="131"/>
      <c r="BC1536" s="132"/>
      <c r="BD1536" s="131"/>
      <c r="BE1536" s="153"/>
      <c r="BF1536" s="154"/>
      <c r="BG1536" s="155"/>
      <c r="BH1536" s="155"/>
      <c r="BI1536" s="156"/>
      <c r="BJ1536" s="156"/>
      <c r="BK1536" s="133"/>
      <c r="BM1536" s="134">
        <v>944</v>
      </c>
      <c r="BN1536" s="157">
        <f t="shared" si="373"/>
        <v>6.0352000000001071</v>
      </c>
      <c r="BO1536" s="158">
        <f t="shared" si="374"/>
        <v>0.53564529574184816</v>
      </c>
      <c r="BP1536" s="159">
        <f t="shared" si="375"/>
        <v>7.4487179857529728E-4</v>
      </c>
      <c r="BQ1536" s="160" t="str">
        <f t="shared" si="376"/>
        <v/>
      </c>
      <c r="BR1536" s="160" t="str">
        <f t="shared" si="372"/>
        <v/>
      </c>
    </row>
    <row r="1537" spans="11:70" ht="20.100000000000001" customHeight="1" x14ac:dyDescent="0.25">
      <c r="K1537" s="134">
        <v>968</v>
      </c>
      <c r="L1537" s="130">
        <f t="shared" si="377"/>
        <v>-12.139883426322797</v>
      </c>
      <c r="M1537" s="149">
        <f t="shared" si="378"/>
        <v>4.1720334196718107E-3</v>
      </c>
      <c r="N1537" s="149">
        <f t="shared" si="379"/>
        <v>0.44907448652068821</v>
      </c>
      <c r="O1537" s="130" t="str">
        <f t="shared" si="380"/>
        <v/>
      </c>
      <c r="P1537" s="130">
        <f t="shared" si="381"/>
        <v>4.1720334196718107E-3</v>
      </c>
      <c r="Q1537" s="130" t="str">
        <f t="shared" si="382"/>
        <v/>
      </c>
      <c r="R1537" s="130">
        <f t="shared" si="383"/>
        <v>1.634693756848843E-7</v>
      </c>
      <c r="S1537" s="130" t="str">
        <f t="shared" si="384"/>
        <v/>
      </c>
      <c r="T1537" s="130" t="str">
        <f t="shared" si="385"/>
        <v/>
      </c>
      <c r="X1537" s="134"/>
      <c r="Z1537" s="149"/>
      <c r="AA1537" s="149"/>
      <c r="AE1537" s="151"/>
      <c r="AF1537" s="150"/>
      <c r="AK1537" s="134">
        <v>968</v>
      </c>
      <c r="AL1537" s="130">
        <f t="shared" si="386"/>
        <v>-0.12800000000000011</v>
      </c>
      <c r="AM1537" s="149">
        <f t="shared" si="387"/>
        <v>0.39568749504326983</v>
      </c>
      <c r="AN1537" s="149">
        <f t="shared" si="388"/>
        <v>0.44907448652068827</v>
      </c>
      <c r="AO1537" s="130" t="str">
        <f t="shared" si="393"/>
        <v/>
      </c>
      <c r="AP1537" s="130">
        <f t="shared" si="394"/>
        <v>0.39568749504326983</v>
      </c>
      <c r="AQ1537" s="130" t="str">
        <f t="shared" si="389"/>
        <v/>
      </c>
      <c r="AR1537" s="150">
        <f t="shared" si="390"/>
        <v>0</v>
      </c>
      <c r="AS1537" s="150" t="str">
        <f t="shared" si="391"/>
        <v/>
      </c>
      <c r="AT1537" s="150" t="str">
        <f t="shared" si="392"/>
        <v/>
      </c>
      <c r="AU1537" s="150"/>
      <c r="AV1537" s="150"/>
      <c r="AW1537" s="150"/>
      <c r="AX1537" s="150"/>
      <c r="AY1537" s="150"/>
      <c r="AZ1537" s="150"/>
      <c r="BA1537" s="150"/>
      <c r="BB1537" s="131"/>
      <c r="BC1537" s="132"/>
      <c r="BD1537" s="131"/>
      <c r="BE1537" s="153"/>
      <c r="BF1537" s="154"/>
      <c r="BG1537" s="155"/>
      <c r="BH1537" s="155"/>
      <c r="BI1537" s="156"/>
      <c r="BJ1537" s="156"/>
      <c r="BK1537" s="133"/>
      <c r="BM1537" s="134">
        <v>945</v>
      </c>
      <c r="BN1537" s="157">
        <f t="shared" si="373"/>
        <v>6.0416000000001073</v>
      </c>
      <c r="BO1537" s="158">
        <f t="shared" si="374"/>
        <v>0.53490042394327286</v>
      </c>
      <c r="BP1537" s="159">
        <f t="shared" si="375"/>
        <v>7.4446097039293502E-4</v>
      </c>
      <c r="BQ1537" s="160" t="str">
        <f t="shared" si="376"/>
        <v/>
      </c>
      <c r="BR1537" s="160" t="str">
        <f t="shared" si="372"/>
        <v/>
      </c>
    </row>
    <row r="1538" spans="11:70" ht="20.100000000000001" customHeight="1" x14ac:dyDescent="0.25">
      <c r="K1538" s="134">
        <v>969</v>
      </c>
      <c r="L1538" s="130">
        <f t="shared" si="377"/>
        <v>-11.76051206925024</v>
      </c>
      <c r="M1538" s="149">
        <f t="shared" si="378"/>
        <v>4.174136654485976E-3</v>
      </c>
      <c r="N1538" s="149">
        <f t="shared" si="379"/>
        <v>0.45065763753173882</v>
      </c>
      <c r="O1538" s="130" t="str">
        <f t="shared" si="380"/>
        <v/>
      </c>
      <c r="P1538" s="130">
        <f t="shared" si="381"/>
        <v>4.174136654485976E-3</v>
      </c>
      <c r="Q1538" s="130" t="str">
        <f t="shared" si="382"/>
        <v/>
      </c>
      <c r="R1538" s="130">
        <f t="shared" si="383"/>
        <v>1.6644164066728598E-7</v>
      </c>
      <c r="S1538" s="130" t="str">
        <f t="shared" si="384"/>
        <v/>
      </c>
      <c r="T1538" s="130" t="str">
        <f t="shared" si="385"/>
        <v/>
      </c>
      <c r="X1538" s="134"/>
      <c r="Z1538" s="149"/>
      <c r="AA1538" s="149"/>
      <c r="AE1538" s="151"/>
      <c r="AF1538" s="150"/>
      <c r="AK1538" s="134">
        <v>969</v>
      </c>
      <c r="AL1538" s="130">
        <f t="shared" si="386"/>
        <v>-0.12400000000000011</v>
      </c>
      <c r="AM1538" s="149">
        <f t="shared" si="387"/>
        <v>0.39588697180469301</v>
      </c>
      <c r="AN1538" s="149">
        <f t="shared" si="388"/>
        <v>0.45065763753173899</v>
      </c>
      <c r="AO1538" s="130" t="str">
        <f t="shared" si="393"/>
        <v/>
      </c>
      <c r="AP1538" s="130">
        <f t="shared" si="394"/>
        <v>0.39588697180469301</v>
      </c>
      <c r="AQ1538" s="130" t="str">
        <f t="shared" si="389"/>
        <v/>
      </c>
      <c r="AR1538" s="150">
        <f t="shared" si="390"/>
        <v>0</v>
      </c>
      <c r="AS1538" s="150" t="str">
        <f t="shared" si="391"/>
        <v/>
      </c>
      <c r="AT1538" s="150" t="str">
        <f t="shared" si="392"/>
        <v/>
      </c>
      <c r="AU1538" s="150"/>
      <c r="AV1538" s="150"/>
      <c r="AW1538" s="150"/>
      <c r="AX1538" s="150"/>
      <c r="AY1538" s="150"/>
      <c r="AZ1538" s="150"/>
      <c r="BA1538" s="150"/>
      <c r="BB1538" s="131"/>
      <c r="BC1538" s="132"/>
      <c r="BD1538" s="131"/>
      <c r="BE1538" s="153"/>
      <c r="BF1538" s="154"/>
      <c r="BG1538" s="155"/>
      <c r="BH1538" s="155"/>
      <c r="BI1538" s="156"/>
      <c r="BJ1538" s="156"/>
      <c r="BK1538" s="133"/>
      <c r="BM1538" s="134">
        <v>946</v>
      </c>
      <c r="BN1538" s="157">
        <f t="shared" si="373"/>
        <v>6.0480000000001075</v>
      </c>
      <c r="BO1538" s="158">
        <f t="shared" si="374"/>
        <v>0.53415596297287993</v>
      </c>
      <c r="BP1538" s="159">
        <f t="shared" si="375"/>
        <v>7.4404828364549314E-4</v>
      </c>
      <c r="BQ1538" s="160" t="str">
        <f t="shared" si="376"/>
        <v/>
      </c>
      <c r="BR1538" s="160" t="str">
        <f t="shared" si="372"/>
        <v/>
      </c>
    </row>
    <row r="1539" spans="11:70" ht="20.100000000000001" customHeight="1" x14ac:dyDescent="0.25">
      <c r="K1539" s="134">
        <v>970</v>
      </c>
      <c r="L1539" s="130">
        <f t="shared" si="377"/>
        <v>-11.381140712177626</v>
      </c>
      <c r="M1539" s="149">
        <f t="shared" si="378"/>
        <v>4.1761741302770239E-3</v>
      </c>
      <c r="N1539" s="149">
        <f t="shared" si="379"/>
        <v>0.45224157397941606</v>
      </c>
      <c r="O1539" s="130" t="str">
        <f t="shared" si="380"/>
        <v/>
      </c>
      <c r="P1539" s="130">
        <f t="shared" si="381"/>
        <v>4.1761741302770239E-3</v>
      </c>
      <c r="Q1539" s="130" t="str">
        <f t="shared" si="382"/>
        <v/>
      </c>
      <c r="R1539" s="130">
        <f t="shared" si="383"/>
        <v>1.6946523708421792E-7</v>
      </c>
      <c r="S1539" s="130" t="str">
        <f t="shared" si="384"/>
        <v/>
      </c>
      <c r="T1539" s="130" t="str">
        <f t="shared" si="385"/>
        <v/>
      </c>
      <c r="X1539" s="134"/>
      <c r="Z1539" s="149"/>
      <c r="AA1539" s="149"/>
      <c r="AE1539" s="151"/>
      <c r="AF1539" s="150"/>
      <c r="AK1539" s="134">
        <v>970</v>
      </c>
      <c r="AL1539" s="130">
        <f t="shared" si="386"/>
        <v>-0.12000000000000011</v>
      </c>
      <c r="AM1539" s="149">
        <f t="shared" si="387"/>
        <v>0.3960802117936561</v>
      </c>
      <c r="AN1539" s="149">
        <f t="shared" si="388"/>
        <v>0.45224157397941611</v>
      </c>
      <c r="AO1539" s="130" t="str">
        <f t="shared" si="393"/>
        <v/>
      </c>
      <c r="AP1539" s="130">
        <f t="shared" si="394"/>
        <v>0.3960802117936561</v>
      </c>
      <c r="AQ1539" s="130" t="str">
        <f t="shared" si="389"/>
        <v/>
      </c>
      <c r="AR1539" s="150">
        <f t="shared" si="390"/>
        <v>0</v>
      </c>
      <c r="AS1539" s="150" t="str">
        <f t="shared" si="391"/>
        <v/>
      </c>
      <c r="AT1539" s="150" t="str">
        <f t="shared" si="392"/>
        <v/>
      </c>
      <c r="AU1539" s="150"/>
      <c r="AV1539" s="150"/>
      <c r="AW1539" s="150"/>
      <c r="AX1539" s="150"/>
      <c r="AY1539" s="150"/>
      <c r="AZ1539" s="150"/>
      <c r="BA1539" s="150"/>
      <c r="BB1539" s="131"/>
      <c r="BC1539" s="132"/>
      <c r="BD1539" s="131"/>
      <c r="BE1539" s="153"/>
      <c r="BF1539" s="154"/>
      <c r="BG1539" s="155"/>
      <c r="BH1539" s="155"/>
      <c r="BI1539" s="156"/>
      <c r="BJ1539" s="156"/>
      <c r="BK1539" s="133"/>
      <c r="BM1539" s="134">
        <v>947</v>
      </c>
      <c r="BN1539" s="157">
        <f t="shared" si="373"/>
        <v>6.0544000000001077</v>
      </c>
      <c r="BO1539" s="158">
        <f t="shared" si="374"/>
        <v>0.53341191468923443</v>
      </c>
      <c r="BP1539" s="159">
        <f t="shared" si="375"/>
        <v>7.4363374608221733E-4</v>
      </c>
      <c r="BQ1539" s="160" t="str">
        <f t="shared" si="376"/>
        <v/>
      </c>
      <c r="BR1539" s="160" t="str">
        <f t="shared" si="372"/>
        <v/>
      </c>
    </row>
    <row r="1540" spans="11:70" ht="20.100000000000001" customHeight="1" x14ac:dyDescent="0.25">
      <c r="K1540" s="134">
        <v>971</v>
      </c>
      <c r="L1540" s="130">
        <f t="shared" si="377"/>
        <v>-11.001769355105012</v>
      </c>
      <c r="M1540" s="149">
        <f t="shared" si="378"/>
        <v>4.1781457497321031E-3</v>
      </c>
      <c r="N1540" s="149">
        <f t="shared" si="379"/>
        <v>0.45382627089807265</v>
      </c>
      <c r="O1540" s="130" t="str">
        <f t="shared" si="380"/>
        <v/>
      </c>
      <c r="P1540" s="130">
        <f t="shared" si="381"/>
        <v>4.1781457497321031E-3</v>
      </c>
      <c r="Q1540" s="130" t="str">
        <f t="shared" si="382"/>
        <v/>
      </c>
      <c r="R1540" s="130">
        <f t="shared" si="383"/>
        <v>1.7254099979480318E-7</v>
      </c>
      <c r="S1540" s="130" t="str">
        <f t="shared" si="384"/>
        <v/>
      </c>
      <c r="T1540" s="130" t="str">
        <f t="shared" si="385"/>
        <v/>
      </c>
      <c r="X1540" s="134"/>
      <c r="Z1540" s="149"/>
      <c r="AA1540" s="149"/>
      <c r="AE1540" s="151"/>
      <c r="AF1540" s="150"/>
      <c r="AK1540" s="134">
        <v>971</v>
      </c>
      <c r="AL1540" s="130">
        <f t="shared" si="386"/>
        <v>-0.1160000000000001</v>
      </c>
      <c r="AM1540" s="149">
        <f t="shared" si="387"/>
        <v>0.39626720578073205</v>
      </c>
      <c r="AN1540" s="149">
        <f t="shared" si="388"/>
        <v>0.45382627089807259</v>
      </c>
      <c r="AO1540" s="130" t="str">
        <f t="shared" si="393"/>
        <v/>
      </c>
      <c r="AP1540" s="130">
        <f t="shared" si="394"/>
        <v>0.39626720578073205</v>
      </c>
      <c r="AQ1540" s="130" t="str">
        <f t="shared" si="389"/>
        <v/>
      </c>
      <c r="AR1540" s="150">
        <f t="shared" si="390"/>
        <v>0</v>
      </c>
      <c r="AS1540" s="150" t="str">
        <f t="shared" si="391"/>
        <v/>
      </c>
      <c r="AT1540" s="150" t="str">
        <f t="shared" si="392"/>
        <v/>
      </c>
      <c r="AU1540" s="150"/>
      <c r="AV1540" s="150"/>
      <c r="AW1540" s="150"/>
      <c r="AX1540" s="150"/>
      <c r="AY1540" s="150"/>
      <c r="AZ1540" s="150"/>
      <c r="BA1540" s="150"/>
      <c r="BB1540" s="131"/>
      <c r="BC1540" s="132"/>
      <c r="BD1540" s="131"/>
      <c r="BE1540" s="153"/>
      <c r="BF1540" s="154"/>
      <c r="BG1540" s="155"/>
      <c r="BH1540" s="155"/>
      <c r="BI1540" s="156"/>
      <c r="BJ1540" s="156"/>
      <c r="BK1540" s="133"/>
      <c r="BM1540" s="134">
        <v>948</v>
      </c>
      <c r="BN1540" s="157">
        <f t="shared" si="373"/>
        <v>6.0608000000001079</v>
      </c>
      <c r="BO1540" s="158">
        <f t="shared" si="374"/>
        <v>0.53266828094315222</v>
      </c>
      <c r="BP1540" s="159">
        <f t="shared" si="375"/>
        <v>7.4321736544002981E-4</v>
      </c>
      <c r="BQ1540" s="160" t="str">
        <f t="shared" si="376"/>
        <v/>
      </c>
      <c r="BR1540" s="160" t="str">
        <f t="shared" si="372"/>
        <v/>
      </c>
    </row>
    <row r="1541" spans="11:70" ht="20.100000000000001" customHeight="1" x14ac:dyDescent="0.25">
      <c r="K1541" s="134">
        <v>972</v>
      </c>
      <c r="L1541" s="130">
        <f t="shared" si="377"/>
        <v>-10.622397998032454</v>
      </c>
      <c r="M1541" s="149">
        <f t="shared" si="378"/>
        <v>4.1800514186534736E-3</v>
      </c>
      <c r="N1541" s="149">
        <f t="shared" si="379"/>
        <v>0.45541170328573422</v>
      </c>
      <c r="O1541" s="130" t="str">
        <f t="shared" si="380"/>
        <v/>
      </c>
      <c r="P1541" s="130">
        <f t="shared" si="381"/>
        <v>4.1800514186534736E-3</v>
      </c>
      <c r="Q1541" s="130" t="str">
        <f t="shared" si="382"/>
        <v/>
      </c>
      <c r="R1541" s="130">
        <f t="shared" si="383"/>
        <v>1.756697762908179E-7</v>
      </c>
      <c r="S1541" s="130" t="str">
        <f t="shared" si="384"/>
        <v/>
      </c>
      <c r="T1541" s="130" t="str">
        <f t="shared" si="385"/>
        <v/>
      </c>
      <c r="X1541" s="134"/>
      <c r="Z1541" s="149"/>
      <c r="AA1541" s="149"/>
      <c r="AE1541" s="151"/>
      <c r="AF1541" s="150"/>
      <c r="AK1541" s="134">
        <v>972</v>
      </c>
      <c r="AL1541" s="130">
        <f t="shared" si="386"/>
        <v>-0.1120000000000001</v>
      </c>
      <c r="AM1541" s="149">
        <f t="shared" si="387"/>
        <v>0.39644794483193985</v>
      </c>
      <c r="AN1541" s="149">
        <f t="shared" si="388"/>
        <v>0.45541170328573433</v>
      </c>
      <c r="AO1541" s="130" t="str">
        <f t="shared" si="393"/>
        <v/>
      </c>
      <c r="AP1541" s="130">
        <f t="shared" si="394"/>
        <v>0.39644794483193985</v>
      </c>
      <c r="AQ1541" s="130" t="str">
        <f t="shared" si="389"/>
        <v/>
      </c>
      <c r="AR1541" s="150">
        <f t="shared" si="390"/>
        <v>0</v>
      </c>
      <c r="AS1541" s="150" t="str">
        <f t="shared" si="391"/>
        <v/>
      </c>
      <c r="AT1541" s="150" t="str">
        <f t="shared" si="392"/>
        <v/>
      </c>
      <c r="AU1541" s="150"/>
      <c r="AV1541" s="150"/>
      <c r="AW1541" s="150"/>
      <c r="AX1541" s="150"/>
      <c r="AY1541" s="150"/>
      <c r="AZ1541" s="150"/>
      <c r="BA1541" s="150"/>
      <c r="BB1541" s="131"/>
      <c r="BC1541" s="132"/>
      <c r="BD1541" s="131"/>
      <c r="BE1541" s="153"/>
      <c r="BF1541" s="154"/>
      <c r="BG1541" s="155"/>
      <c r="BH1541" s="155"/>
      <c r="BI1541" s="156"/>
      <c r="BJ1541" s="156"/>
      <c r="BK1541" s="133"/>
      <c r="BM1541" s="134">
        <v>949</v>
      </c>
      <c r="BN1541" s="157">
        <f t="shared" si="373"/>
        <v>6.0672000000001081</v>
      </c>
      <c r="BO1541" s="158">
        <f t="shared" si="374"/>
        <v>0.53192506357771219</v>
      </c>
      <c r="BP1541" s="159">
        <f t="shared" si="375"/>
        <v>7.4279914944974657E-4</v>
      </c>
      <c r="BQ1541" s="160" t="str">
        <f t="shared" si="376"/>
        <v/>
      </c>
      <c r="BR1541" s="160" t="str">
        <f t="shared" si="372"/>
        <v/>
      </c>
    </row>
    <row r="1542" spans="11:70" ht="20.100000000000001" customHeight="1" x14ac:dyDescent="0.25">
      <c r="K1542" s="134">
        <v>973</v>
      </c>
      <c r="L1542" s="130">
        <f t="shared" si="377"/>
        <v>-10.24302664095984</v>
      </c>
      <c r="M1542" s="149">
        <f t="shared" si="378"/>
        <v>4.1818910459660106E-3</v>
      </c>
      <c r="N1542" s="149">
        <f t="shared" si="379"/>
        <v>0.45699784610528338</v>
      </c>
      <c r="O1542" s="130" t="str">
        <f t="shared" si="380"/>
        <v/>
      </c>
      <c r="P1542" s="130">
        <f t="shared" si="381"/>
        <v>4.1818910459660106E-3</v>
      </c>
      <c r="Q1542" s="130" t="str">
        <f t="shared" si="382"/>
        <v/>
      </c>
      <c r="R1542" s="130">
        <f t="shared" si="383"/>
        <v>1.7885242687124367E-7</v>
      </c>
      <c r="S1542" s="130" t="str">
        <f t="shared" si="384"/>
        <v/>
      </c>
      <c r="T1542" s="130" t="str">
        <f t="shared" si="385"/>
        <v/>
      </c>
      <c r="X1542" s="134"/>
      <c r="Z1542" s="149"/>
      <c r="AA1542" s="149"/>
      <c r="AE1542" s="151"/>
      <c r="AF1542" s="150"/>
      <c r="AK1542" s="134">
        <v>973</v>
      </c>
      <c r="AL1542" s="130">
        <f t="shared" si="386"/>
        <v>-0.1080000000000001</v>
      </c>
      <c r="AM1542" s="149">
        <f t="shared" si="387"/>
        <v>0.3966224203094561</v>
      </c>
      <c r="AN1542" s="149">
        <f t="shared" si="388"/>
        <v>0.45699784610528332</v>
      </c>
      <c r="AO1542" s="130" t="str">
        <f t="shared" si="393"/>
        <v/>
      </c>
      <c r="AP1542" s="130">
        <f t="shared" si="394"/>
        <v>0.3966224203094561</v>
      </c>
      <c r="AQ1542" s="130" t="str">
        <f t="shared" si="389"/>
        <v/>
      </c>
      <c r="AR1542" s="150">
        <f t="shared" si="390"/>
        <v>0</v>
      </c>
      <c r="AS1542" s="150" t="str">
        <f t="shared" si="391"/>
        <v/>
      </c>
      <c r="AT1542" s="150" t="str">
        <f t="shared" si="392"/>
        <v/>
      </c>
      <c r="AU1542" s="150"/>
      <c r="AV1542" s="150"/>
      <c r="AW1542" s="150"/>
      <c r="AX1542" s="150"/>
      <c r="AY1542" s="150"/>
      <c r="AZ1542" s="150"/>
      <c r="BA1542" s="150"/>
      <c r="BB1542" s="131"/>
      <c r="BC1542" s="132"/>
      <c r="BD1542" s="131"/>
      <c r="BE1542" s="153"/>
      <c r="BF1542" s="154"/>
      <c r="BG1542" s="155"/>
      <c r="BH1542" s="155"/>
      <c r="BI1542" s="156"/>
      <c r="BJ1542" s="156"/>
      <c r="BK1542" s="133"/>
      <c r="BM1542" s="134">
        <v>950</v>
      </c>
      <c r="BN1542" s="157">
        <f t="shared" si="373"/>
        <v>6.0736000000001082</v>
      </c>
      <c r="BO1542" s="158">
        <f t="shared" si="374"/>
        <v>0.53118226442826244</v>
      </c>
      <c r="BP1542" s="159">
        <f t="shared" si="375"/>
        <v>7.423791058273066E-4</v>
      </c>
      <c r="BQ1542" s="160" t="str">
        <f t="shared" si="376"/>
        <v/>
      </c>
      <c r="BR1542" s="160" t="str">
        <f t="shared" si="372"/>
        <v/>
      </c>
    </row>
    <row r="1543" spans="11:70" ht="20.100000000000001" customHeight="1" x14ac:dyDescent="0.25">
      <c r="K1543" s="134">
        <v>974</v>
      </c>
      <c r="L1543" s="130">
        <f t="shared" si="377"/>
        <v>-9.8636552838872831</v>
      </c>
      <c r="M1543" s="149">
        <f t="shared" si="378"/>
        <v>4.1836645437244553E-3</v>
      </c>
      <c r="N1543" s="149">
        <f t="shared" si="379"/>
        <v>0.45858467428564376</v>
      </c>
      <c r="O1543" s="130" t="str">
        <f t="shared" si="380"/>
        <v/>
      </c>
      <c r="P1543" s="130">
        <f t="shared" si="381"/>
        <v>4.1836645437244553E-3</v>
      </c>
      <c r="Q1543" s="130" t="str">
        <f t="shared" si="382"/>
        <v/>
      </c>
      <c r="R1543" s="130">
        <f t="shared" si="383"/>
        <v>1.8208982481894532E-7</v>
      </c>
      <c r="S1543" s="130" t="str">
        <f t="shared" si="384"/>
        <v/>
      </c>
      <c r="T1543" s="130" t="str">
        <f t="shared" si="385"/>
        <v/>
      </c>
      <c r="X1543" s="134"/>
      <c r="Z1543" s="149"/>
      <c r="AA1543" s="149"/>
      <c r="AE1543" s="151"/>
      <c r="AF1543" s="150"/>
      <c r="AK1543" s="134">
        <v>974</v>
      </c>
      <c r="AL1543" s="130">
        <f t="shared" si="386"/>
        <v>-0.10400000000000009</v>
      </c>
      <c r="AM1543" s="149">
        <f t="shared" si="387"/>
        <v>0.39679062387230274</v>
      </c>
      <c r="AN1543" s="149">
        <f t="shared" si="388"/>
        <v>0.45858467428564387</v>
      </c>
      <c r="AO1543" s="130" t="str">
        <f t="shared" si="393"/>
        <v/>
      </c>
      <c r="AP1543" s="130">
        <f t="shared" si="394"/>
        <v>0.39679062387230274</v>
      </c>
      <c r="AQ1543" s="130" t="str">
        <f t="shared" si="389"/>
        <v/>
      </c>
      <c r="AR1543" s="150">
        <f t="shared" si="390"/>
        <v>0</v>
      </c>
      <c r="AS1543" s="150" t="str">
        <f t="shared" si="391"/>
        <v/>
      </c>
      <c r="AT1543" s="150" t="str">
        <f t="shared" si="392"/>
        <v/>
      </c>
      <c r="AU1543" s="150"/>
      <c r="AV1543" s="150"/>
      <c r="AW1543" s="150"/>
      <c r="AX1543" s="150"/>
      <c r="AY1543" s="150"/>
      <c r="AZ1543" s="150"/>
      <c r="BA1543" s="150"/>
      <c r="BB1543" s="131"/>
      <c r="BC1543" s="132"/>
      <c r="BD1543" s="131"/>
      <c r="BE1543" s="153"/>
      <c r="BF1543" s="154"/>
      <c r="BG1543" s="155"/>
      <c r="BH1543" s="155"/>
      <c r="BI1543" s="156"/>
      <c r="BJ1543" s="156"/>
      <c r="BK1543" s="133"/>
      <c r="BM1543" s="134">
        <v>951</v>
      </c>
      <c r="BN1543" s="157">
        <f t="shared" si="373"/>
        <v>6.0800000000001084</v>
      </c>
      <c r="BO1543" s="158">
        <f t="shared" si="374"/>
        <v>0.53043988532243513</v>
      </c>
      <c r="BP1543" s="159">
        <f t="shared" si="375"/>
        <v>7.4195724228209858E-4</v>
      </c>
      <c r="BQ1543" s="160" t="str">
        <f t="shared" si="376"/>
        <v/>
      </c>
      <c r="BR1543" s="160" t="str">
        <f t="shared" si="372"/>
        <v/>
      </c>
    </row>
    <row r="1544" spans="11:70" ht="20.100000000000001" customHeight="1" x14ac:dyDescent="0.25">
      <c r="K1544" s="134">
        <v>975</v>
      </c>
      <c r="L1544" s="130">
        <f t="shared" si="377"/>
        <v>-9.484283926814669</v>
      </c>
      <c r="M1544" s="149">
        <f t="shared" si="378"/>
        <v>4.1853718271204245E-3</v>
      </c>
      <c r="N1544" s="149">
        <f t="shared" si="379"/>
        <v>0.46017216272297101</v>
      </c>
      <c r="O1544" s="130" t="str">
        <f t="shared" si="380"/>
        <v/>
      </c>
      <c r="P1544" s="130">
        <f t="shared" si="381"/>
        <v>4.1853718271204245E-3</v>
      </c>
      <c r="Q1544" s="130" t="str">
        <f t="shared" si="382"/>
        <v/>
      </c>
      <c r="R1544" s="130">
        <f t="shared" si="383"/>
        <v>1.8538285657951267E-7</v>
      </c>
      <c r="S1544" s="130" t="str">
        <f t="shared" si="384"/>
        <v/>
      </c>
      <c r="T1544" s="130" t="str">
        <f t="shared" si="385"/>
        <v/>
      </c>
      <c r="X1544" s="134"/>
      <c r="Z1544" s="149"/>
      <c r="AA1544" s="149"/>
      <c r="AE1544" s="151"/>
      <c r="AF1544" s="150"/>
      <c r="AK1544" s="134">
        <v>975</v>
      </c>
      <c r="AL1544" s="130">
        <f t="shared" si="386"/>
        <v>-0.10000000000000009</v>
      </c>
      <c r="AM1544" s="149">
        <f t="shared" si="387"/>
        <v>0.39695254747701181</v>
      </c>
      <c r="AN1544" s="149">
        <f t="shared" si="388"/>
        <v>0.46017216272297096</v>
      </c>
      <c r="AO1544" s="130" t="str">
        <f t="shared" si="393"/>
        <v/>
      </c>
      <c r="AP1544" s="130">
        <f t="shared" si="394"/>
        <v>0.39695254747701181</v>
      </c>
      <c r="AQ1544" s="130" t="str">
        <f t="shared" si="389"/>
        <v/>
      </c>
      <c r="AR1544" s="150">
        <f t="shared" si="390"/>
        <v>0</v>
      </c>
      <c r="AS1544" s="150" t="str">
        <f t="shared" si="391"/>
        <v/>
      </c>
      <c r="AT1544" s="150" t="str">
        <f t="shared" si="392"/>
        <v/>
      </c>
      <c r="AU1544" s="150"/>
      <c r="AV1544" s="150"/>
      <c r="AW1544" s="150"/>
      <c r="AX1544" s="150"/>
      <c r="AY1544" s="150"/>
      <c r="AZ1544" s="150"/>
      <c r="BA1544" s="150"/>
      <c r="BB1544" s="131"/>
      <c r="BC1544" s="132"/>
      <c r="BD1544" s="131"/>
      <c r="BE1544" s="153"/>
      <c r="BF1544" s="154"/>
      <c r="BG1544" s="155"/>
      <c r="BH1544" s="155"/>
      <c r="BI1544" s="156"/>
      <c r="BJ1544" s="156"/>
      <c r="BK1544" s="133"/>
      <c r="BM1544" s="134">
        <v>952</v>
      </c>
      <c r="BN1544" s="157">
        <f t="shared" si="373"/>
        <v>6.0864000000001086</v>
      </c>
      <c r="BO1544" s="158">
        <f t="shared" si="374"/>
        <v>0.52969792808015304</v>
      </c>
      <c r="BP1544" s="159">
        <f t="shared" si="375"/>
        <v>7.415335665115208E-4</v>
      </c>
      <c r="BQ1544" s="160" t="str">
        <f t="shared" si="376"/>
        <v/>
      </c>
      <c r="BR1544" s="160" t="str">
        <f t="shared" si="372"/>
        <v/>
      </c>
    </row>
    <row r="1545" spans="11:70" ht="20.100000000000001" customHeight="1" x14ac:dyDescent="0.25">
      <c r="K1545" s="134">
        <v>976</v>
      </c>
      <c r="L1545" s="130">
        <f t="shared" si="377"/>
        <v>-9.1049125697421118</v>
      </c>
      <c r="M1545" s="149">
        <f t="shared" si="378"/>
        <v>4.1870128144891666E-3</v>
      </c>
      <c r="N1545" s="149">
        <f t="shared" si="379"/>
        <v>0.46176028628184196</v>
      </c>
      <c r="O1545" s="130" t="str">
        <f t="shared" si="380"/>
        <v/>
      </c>
      <c r="P1545" s="130">
        <f t="shared" si="381"/>
        <v>4.1870128144891666E-3</v>
      </c>
      <c r="Q1545" s="130" t="str">
        <f t="shared" si="382"/>
        <v/>
      </c>
      <c r="R1545" s="130">
        <f t="shared" si="383"/>
        <v>1.8873242194226739E-7</v>
      </c>
      <c r="S1545" s="130" t="str">
        <f t="shared" si="384"/>
        <v/>
      </c>
      <c r="T1545" s="130" t="str">
        <f t="shared" si="385"/>
        <v/>
      </c>
      <c r="X1545" s="134"/>
      <c r="Z1545" s="149"/>
      <c r="AA1545" s="149"/>
      <c r="AE1545" s="151"/>
      <c r="AF1545" s="150"/>
      <c r="AK1545" s="134">
        <v>976</v>
      </c>
      <c r="AL1545" s="130">
        <f t="shared" si="386"/>
        <v>-9.6000000000000085E-2</v>
      </c>
      <c r="AM1545" s="149">
        <f t="shared" si="387"/>
        <v>0.39710818337826648</v>
      </c>
      <c r="AN1545" s="149">
        <f t="shared" si="388"/>
        <v>0.46176028628184207</v>
      </c>
      <c r="AO1545" s="130" t="str">
        <f t="shared" si="393"/>
        <v/>
      </c>
      <c r="AP1545" s="130">
        <f t="shared" si="394"/>
        <v>0.39710818337826648</v>
      </c>
      <c r="AQ1545" s="130" t="str">
        <f t="shared" si="389"/>
        <v/>
      </c>
      <c r="AR1545" s="150">
        <f t="shared" si="390"/>
        <v>0</v>
      </c>
      <c r="AS1545" s="150" t="str">
        <f t="shared" si="391"/>
        <v/>
      </c>
      <c r="AT1545" s="150" t="str">
        <f t="shared" si="392"/>
        <v/>
      </c>
      <c r="AU1545" s="150"/>
      <c r="AV1545" s="150"/>
      <c r="AW1545" s="150"/>
      <c r="AX1545" s="150"/>
      <c r="AY1545" s="150"/>
      <c r="AZ1545" s="150"/>
      <c r="BA1545" s="150"/>
      <c r="BB1545" s="131"/>
      <c r="BC1545" s="132"/>
      <c r="BD1545" s="131"/>
      <c r="BE1545" s="153"/>
      <c r="BF1545" s="154"/>
      <c r="BG1545" s="155"/>
      <c r="BH1545" s="155"/>
      <c r="BI1545" s="156"/>
      <c r="BJ1545" s="156"/>
      <c r="BK1545" s="133"/>
      <c r="BM1545" s="134">
        <v>953</v>
      </c>
      <c r="BN1545" s="157">
        <f t="shared" si="373"/>
        <v>6.0928000000001088</v>
      </c>
      <c r="BO1545" s="158">
        <f t="shared" si="374"/>
        <v>0.52895639451364151</v>
      </c>
      <c r="BP1545" s="159">
        <f t="shared" si="375"/>
        <v>7.4110808620175828E-4</v>
      </c>
      <c r="BQ1545" s="160" t="str">
        <f t="shared" si="376"/>
        <v/>
      </c>
      <c r="BR1545" s="160" t="str">
        <f t="shared" si="372"/>
        <v/>
      </c>
    </row>
    <row r="1546" spans="11:70" ht="20.100000000000001" customHeight="1" x14ac:dyDescent="0.25">
      <c r="K1546" s="134">
        <v>977</v>
      </c>
      <c r="L1546" s="130">
        <f t="shared" si="377"/>
        <v>-8.7255412126694978</v>
      </c>
      <c r="M1546" s="149">
        <f t="shared" si="378"/>
        <v>4.1885874273160746E-3</v>
      </c>
      <c r="N1546" s="149">
        <f t="shared" si="379"/>
        <v>0.46334901979645049</v>
      </c>
      <c r="O1546" s="130" t="str">
        <f t="shared" si="380"/>
        <v/>
      </c>
      <c r="P1546" s="130">
        <f t="shared" si="381"/>
        <v>4.1885874273160746E-3</v>
      </c>
      <c r="Q1546" s="130" t="str">
        <f t="shared" si="382"/>
        <v/>
      </c>
      <c r="R1546" s="130">
        <f t="shared" si="383"/>
        <v>1.9213943422347959E-7</v>
      </c>
      <c r="S1546" s="130" t="str">
        <f t="shared" si="384"/>
        <v/>
      </c>
      <c r="T1546" s="130" t="str">
        <f t="shared" si="385"/>
        <v/>
      </c>
      <c r="X1546" s="134"/>
      <c r="Z1546" s="149"/>
      <c r="AA1546" s="149"/>
      <c r="AE1546" s="151"/>
      <c r="AF1546" s="150"/>
      <c r="AK1546" s="134">
        <v>977</v>
      </c>
      <c r="AL1546" s="130">
        <f t="shared" si="386"/>
        <v>-9.2000000000000082E-2</v>
      </c>
      <c r="AM1546" s="149">
        <f t="shared" si="387"/>
        <v>0.39725752412951848</v>
      </c>
      <c r="AN1546" s="149">
        <f t="shared" si="388"/>
        <v>0.46334901979645049</v>
      </c>
      <c r="AO1546" s="130" t="str">
        <f t="shared" si="393"/>
        <v/>
      </c>
      <c r="AP1546" s="130">
        <f t="shared" si="394"/>
        <v>0.39725752412951848</v>
      </c>
      <c r="AQ1546" s="130" t="str">
        <f t="shared" si="389"/>
        <v/>
      </c>
      <c r="AR1546" s="150">
        <f t="shared" si="390"/>
        <v>0</v>
      </c>
      <c r="AS1546" s="150" t="str">
        <f t="shared" si="391"/>
        <v/>
      </c>
      <c r="AT1546" s="150" t="str">
        <f t="shared" si="392"/>
        <v/>
      </c>
      <c r="AU1546" s="150"/>
      <c r="AV1546" s="150"/>
      <c r="AW1546" s="150"/>
      <c r="AX1546" s="150"/>
      <c r="AY1546" s="150"/>
      <c r="AZ1546" s="150"/>
      <c r="BA1546" s="150"/>
      <c r="BB1546" s="131"/>
      <c r="BC1546" s="132"/>
      <c r="BD1546" s="131"/>
      <c r="BE1546" s="153"/>
      <c r="BF1546" s="154"/>
      <c r="BG1546" s="155"/>
      <c r="BH1546" s="155"/>
      <c r="BI1546" s="156"/>
      <c r="BJ1546" s="156"/>
      <c r="BK1546" s="133"/>
      <c r="BM1546" s="134">
        <v>954</v>
      </c>
      <c r="BN1546" s="157">
        <f t="shared" si="373"/>
        <v>6.099200000000109</v>
      </c>
      <c r="BO1546" s="158">
        <f t="shared" si="374"/>
        <v>0.52821528642743976</v>
      </c>
      <c r="BP1546" s="159">
        <f t="shared" si="375"/>
        <v>7.4068080903078037E-4</v>
      </c>
      <c r="BQ1546" s="160" t="str">
        <f t="shared" si="376"/>
        <v/>
      </c>
      <c r="BR1546" s="160" t="str">
        <f t="shared" si="372"/>
        <v/>
      </c>
    </row>
    <row r="1547" spans="11:70" ht="20.100000000000001" customHeight="1" x14ac:dyDescent="0.25">
      <c r="K1547" s="134">
        <v>978</v>
      </c>
      <c r="L1547" s="130">
        <f t="shared" si="377"/>
        <v>-8.3461698555969406</v>
      </c>
      <c r="M1547" s="149">
        <f t="shared" si="378"/>
        <v>4.190095590242947E-3</v>
      </c>
      <c r="N1547" s="149">
        <f t="shared" si="379"/>
        <v>0.46493833807180185</v>
      </c>
      <c r="O1547" s="130" t="str">
        <f t="shared" si="380"/>
        <v/>
      </c>
      <c r="P1547" s="130">
        <f t="shared" si="381"/>
        <v>4.190095590242947E-3</v>
      </c>
      <c r="Q1547" s="130" t="str">
        <f t="shared" si="382"/>
        <v/>
      </c>
      <c r="R1547" s="130">
        <f t="shared" si="383"/>
        <v>1.9560482045179283E-7</v>
      </c>
      <c r="S1547" s="130" t="str">
        <f t="shared" si="384"/>
        <v/>
      </c>
      <c r="T1547" s="130" t="str">
        <f t="shared" si="385"/>
        <v/>
      </c>
      <c r="X1547" s="134"/>
      <c r="Z1547" s="149"/>
      <c r="AA1547" s="149"/>
      <c r="AE1547" s="151"/>
      <c r="AF1547" s="150"/>
      <c r="AK1547" s="134">
        <v>978</v>
      </c>
      <c r="AL1547" s="130">
        <f t="shared" si="386"/>
        <v>-8.8000000000000078E-2</v>
      </c>
      <c r="AM1547" s="149">
        <f t="shared" si="387"/>
        <v>0.39740056258358203</v>
      </c>
      <c r="AN1547" s="149">
        <f t="shared" si="388"/>
        <v>0.46493833807180196</v>
      </c>
      <c r="AO1547" s="130" t="str">
        <f t="shared" si="393"/>
        <v/>
      </c>
      <c r="AP1547" s="130">
        <f t="shared" si="394"/>
        <v>0.39740056258358203</v>
      </c>
      <c r="AQ1547" s="130" t="str">
        <f t="shared" si="389"/>
        <v/>
      </c>
      <c r="AR1547" s="150">
        <f t="shared" si="390"/>
        <v>0</v>
      </c>
      <c r="AS1547" s="150" t="str">
        <f t="shared" si="391"/>
        <v/>
      </c>
      <c r="AT1547" s="150" t="str">
        <f t="shared" si="392"/>
        <v/>
      </c>
      <c r="AU1547" s="150"/>
      <c r="AV1547" s="150"/>
      <c r="AW1547" s="150"/>
      <c r="AX1547" s="150"/>
      <c r="AY1547" s="150"/>
      <c r="AZ1547" s="150"/>
      <c r="BA1547" s="150"/>
      <c r="BB1547" s="131"/>
      <c r="BC1547" s="132"/>
      <c r="BD1547" s="131"/>
      <c r="BE1547" s="153"/>
      <c r="BF1547" s="154"/>
      <c r="BG1547" s="155"/>
      <c r="BH1547" s="155"/>
      <c r="BI1547" s="156"/>
      <c r="BJ1547" s="156"/>
      <c r="BK1547" s="133"/>
      <c r="BM1547" s="134">
        <v>955</v>
      </c>
      <c r="BN1547" s="157">
        <f t="shared" si="373"/>
        <v>6.1056000000001092</v>
      </c>
      <c r="BO1547" s="158">
        <f t="shared" si="374"/>
        <v>0.52747460561840898</v>
      </c>
      <c r="BP1547" s="159">
        <f t="shared" si="375"/>
        <v>7.4025174266523219E-4</v>
      </c>
      <c r="BQ1547" s="160" t="str">
        <f t="shared" si="376"/>
        <v/>
      </c>
      <c r="BR1547" s="160" t="str">
        <f t="shared" si="372"/>
        <v/>
      </c>
    </row>
    <row r="1548" spans="11:70" ht="20.100000000000001" customHeight="1" x14ac:dyDescent="0.25">
      <c r="K1548" s="134">
        <v>979</v>
      </c>
      <c r="L1548" s="130">
        <f t="shared" si="377"/>
        <v>-7.9667984985243265</v>
      </c>
      <c r="M1548" s="149">
        <f t="shared" si="378"/>
        <v>4.1915372310739971E-3</v>
      </c>
      <c r="N1548" s="149">
        <f t="shared" si="379"/>
        <v>0.46652821588491322</v>
      </c>
      <c r="O1548" s="130" t="str">
        <f t="shared" si="380"/>
        <v/>
      </c>
      <c r="P1548" s="130">
        <f t="shared" si="381"/>
        <v>4.1915372310739971E-3</v>
      </c>
      <c r="Q1548" s="130" t="str">
        <f t="shared" si="382"/>
        <v/>
      </c>
      <c r="R1548" s="130">
        <f t="shared" si="383"/>
        <v>1.9912952155590123E-7</v>
      </c>
      <c r="S1548" s="130" t="str">
        <f t="shared" si="384"/>
        <v/>
      </c>
      <c r="T1548" s="130" t="str">
        <f t="shared" si="385"/>
        <v/>
      </c>
      <c r="X1548" s="134"/>
      <c r="Z1548" s="149"/>
      <c r="AA1548" s="149"/>
      <c r="AE1548" s="151"/>
      <c r="AF1548" s="150"/>
      <c r="AK1548" s="134">
        <v>979</v>
      </c>
      <c r="AL1548" s="130">
        <f t="shared" si="386"/>
        <v>-8.4000000000000075E-2</v>
      </c>
      <c r="AM1548" s="149">
        <f t="shared" si="387"/>
        <v>0.39753729189320369</v>
      </c>
      <c r="AN1548" s="149">
        <f t="shared" si="388"/>
        <v>0.46652821588491317</v>
      </c>
      <c r="AO1548" s="130" t="str">
        <f t="shared" si="393"/>
        <v/>
      </c>
      <c r="AP1548" s="130">
        <f t="shared" si="394"/>
        <v>0.39753729189320369</v>
      </c>
      <c r="AQ1548" s="130" t="str">
        <f t="shared" si="389"/>
        <v/>
      </c>
      <c r="AR1548" s="150">
        <f t="shared" si="390"/>
        <v>0</v>
      </c>
      <c r="AS1548" s="150" t="str">
        <f t="shared" si="391"/>
        <v/>
      </c>
      <c r="AT1548" s="150" t="str">
        <f t="shared" si="392"/>
        <v/>
      </c>
      <c r="AU1548" s="150"/>
      <c r="AV1548" s="150"/>
      <c r="AW1548" s="150"/>
      <c r="AX1548" s="150"/>
      <c r="AY1548" s="150"/>
      <c r="AZ1548" s="150"/>
      <c r="BA1548" s="150"/>
      <c r="BB1548" s="131"/>
      <c r="BC1548" s="132"/>
      <c r="BD1548" s="131"/>
      <c r="BE1548" s="153"/>
      <c r="BF1548" s="154"/>
      <c r="BG1548" s="155"/>
      <c r="BH1548" s="155"/>
      <c r="BI1548" s="156"/>
      <c r="BJ1548" s="156"/>
      <c r="BK1548" s="133"/>
      <c r="BM1548" s="134">
        <v>956</v>
      </c>
      <c r="BN1548" s="157">
        <f t="shared" si="373"/>
        <v>6.1120000000001093</v>
      </c>
      <c r="BO1548" s="158">
        <f t="shared" si="374"/>
        <v>0.52673435387574374</v>
      </c>
      <c r="BP1548" s="159">
        <f t="shared" si="375"/>
        <v>7.3982089476010149E-4</v>
      </c>
      <c r="BQ1548" s="160" t="str">
        <f t="shared" si="376"/>
        <v/>
      </c>
      <c r="BR1548" s="160" t="str">
        <f t="shared" si="372"/>
        <v/>
      </c>
    </row>
    <row r="1549" spans="11:70" ht="20.100000000000001" customHeight="1" x14ac:dyDescent="0.25">
      <c r="K1549" s="134">
        <v>980</v>
      </c>
      <c r="L1549" s="130">
        <f t="shared" si="377"/>
        <v>-7.5874271414517693</v>
      </c>
      <c r="M1549" s="149">
        <f t="shared" si="378"/>
        <v>4.1929122807816133E-3</v>
      </c>
      <c r="N1549" s="149">
        <f t="shared" si="379"/>
        <v>0.46811862798601245</v>
      </c>
      <c r="O1549" s="130" t="str">
        <f t="shared" si="380"/>
        <v/>
      </c>
      <c r="P1549" s="130">
        <f t="shared" si="381"/>
        <v>4.1929122807816133E-3</v>
      </c>
      <c r="Q1549" s="130" t="str">
        <f t="shared" si="382"/>
        <v/>
      </c>
      <c r="R1549" s="130">
        <f t="shared" si="383"/>
        <v>2.0271449255448257E-7</v>
      </c>
      <c r="S1549" s="130" t="str">
        <f t="shared" si="384"/>
        <v/>
      </c>
      <c r="T1549" s="130" t="str">
        <f t="shared" si="385"/>
        <v/>
      </c>
      <c r="X1549" s="134"/>
      <c r="Z1549" s="149"/>
      <c r="AA1549" s="149"/>
      <c r="AE1549" s="151"/>
      <c r="AF1549" s="150"/>
      <c r="AK1549" s="134">
        <v>980</v>
      </c>
      <c r="AL1549" s="130">
        <f t="shared" si="386"/>
        <v>-8.0000000000000071E-2</v>
      </c>
      <c r="AM1549" s="149">
        <f t="shared" si="387"/>
        <v>0.39766770551160885</v>
      </c>
      <c r="AN1549" s="149">
        <f t="shared" si="388"/>
        <v>0.46811862798601256</v>
      </c>
      <c r="AO1549" s="130" t="str">
        <f t="shared" si="393"/>
        <v/>
      </c>
      <c r="AP1549" s="130">
        <f t="shared" si="394"/>
        <v>0.39766770551160885</v>
      </c>
      <c r="AQ1549" s="130" t="str">
        <f t="shared" si="389"/>
        <v/>
      </c>
      <c r="AR1549" s="150">
        <f t="shared" si="390"/>
        <v>0</v>
      </c>
      <c r="AS1549" s="150" t="str">
        <f t="shared" si="391"/>
        <v/>
      </c>
      <c r="AT1549" s="150" t="str">
        <f t="shared" si="392"/>
        <v/>
      </c>
      <c r="AU1549" s="150"/>
      <c r="AV1549" s="150"/>
      <c r="AW1549" s="150"/>
      <c r="AX1549" s="150"/>
      <c r="AY1549" s="150"/>
      <c r="AZ1549" s="150"/>
      <c r="BA1549" s="150"/>
      <c r="BB1549" s="131"/>
      <c r="BC1549" s="132"/>
      <c r="BD1549" s="131"/>
      <c r="BE1549" s="153"/>
      <c r="BF1549" s="154"/>
      <c r="BG1549" s="155"/>
      <c r="BH1549" s="155"/>
      <c r="BI1549" s="156"/>
      <c r="BJ1549" s="156"/>
      <c r="BK1549" s="133"/>
      <c r="BM1549" s="134">
        <v>957</v>
      </c>
      <c r="BN1549" s="157">
        <f t="shared" si="373"/>
        <v>6.1184000000001095</v>
      </c>
      <c r="BO1549" s="158">
        <f t="shared" si="374"/>
        <v>0.52599453298098364</v>
      </c>
      <c r="BP1549" s="159">
        <f t="shared" si="375"/>
        <v>7.3938827296027299E-4</v>
      </c>
      <c r="BQ1549" s="160" t="str">
        <f t="shared" si="376"/>
        <v/>
      </c>
      <c r="BR1549" s="160" t="str">
        <f t="shared" si="372"/>
        <v/>
      </c>
    </row>
    <row r="1550" spans="11:70" ht="20.100000000000001" customHeight="1" x14ac:dyDescent="0.25">
      <c r="K1550" s="134">
        <v>981</v>
      </c>
      <c r="L1550" s="130">
        <f t="shared" si="377"/>
        <v>-7.2080557843791553</v>
      </c>
      <c r="M1550" s="149">
        <f t="shared" si="378"/>
        <v>4.1942206735118698E-3</v>
      </c>
      <c r="N1550" s="149">
        <f t="shared" si="379"/>
        <v>0.46970954909974333</v>
      </c>
      <c r="O1550" s="130" t="str">
        <f t="shared" si="380"/>
        <v/>
      </c>
      <c r="P1550" s="130">
        <f t="shared" si="381"/>
        <v>4.1942206735118698E-3</v>
      </c>
      <c r="Q1550" s="130" t="str">
        <f t="shared" si="382"/>
        <v/>
      </c>
      <c r="R1550" s="130">
        <f t="shared" si="383"/>
        <v>2.0636070274842596E-7</v>
      </c>
      <c r="S1550" s="130" t="str">
        <f t="shared" si="384"/>
        <v/>
      </c>
      <c r="T1550" s="130" t="str">
        <f t="shared" si="385"/>
        <v/>
      </c>
      <c r="X1550" s="134"/>
      <c r="Z1550" s="149"/>
      <c r="AA1550" s="149"/>
      <c r="AE1550" s="151"/>
      <c r="AF1550" s="150"/>
      <c r="AK1550" s="134">
        <v>981</v>
      </c>
      <c r="AL1550" s="130">
        <f t="shared" si="386"/>
        <v>-7.6000000000000068E-2</v>
      </c>
      <c r="AM1550" s="149">
        <f t="shared" si="387"/>
        <v>0.39779179719302415</v>
      </c>
      <c r="AN1550" s="149">
        <f t="shared" si="388"/>
        <v>0.46970954909974333</v>
      </c>
      <c r="AO1550" s="130" t="str">
        <f t="shared" si="393"/>
        <v/>
      </c>
      <c r="AP1550" s="130">
        <f t="shared" si="394"/>
        <v>0.39779179719302415</v>
      </c>
      <c r="AQ1550" s="130" t="str">
        <f t="shared" si="389"/>
        <v/>
      </c>
      <c r="AR1550" s="150">
        <f t="shared" si="390"/>
        <v>0</v>
      </c>
      <c r="AS1550" s="150" t="str">
        <f t="shared" si="391"/>
        <v/>
      </c>
      <c r="AT1550" s="150" t="str">
        <f t="shared" si="392"/>
        <v/>
      </c>
      <c r="AU1550" s="150"/>
      <c r="AV1550" s="150"/>
      <c r="AW1550" s="150"/>
      <c r="AX1550" s="150"/>
      <c r="AY1550" s="150"/>
      <c r="AZ1550" s="150"/>
      <c r="BA1550" s="150"/>
      <c r="BB1550" s="131"/>
      <c r="BC1550" s="132"/>
      <c r="BD1550" s="131"/>
      <c r="BE1550" s="153"/>
      <c r="BF1550" s="154"/>
      <c r="BG1550" s="155"/>
      <c r="BH1550" s="155"/>
      <c r="BI1550" s="156"/>
      <c r="BJ1550" s="156"/>
      <c r="BK1550" s="133"/>
      <c r="BM1550" s="134">
        <v>958</v>
      </c>
      <c r="BN1550" s="157">
        <f t="shared" si="373"/>
        <v>6.1248000000001097</v>
      </c>
      <c r="BO1550" s="158">
        <f t="shared" si="374"/>
        <v>0.52525514470802337</v>
      </c>
      <c r="BP1550" s="159">
        <f t="shared" si="375"/>
        <v>7.3895388490241576E-4</v>
      </c>
      <c r="BQ1550" s="160" t="str">
        <f t="shared" si="376"/>
        <v/>
      </c>
      <c r="BR1550" s="160" t="str">
        <f t="shared" si="372"/>
        <v/>
      </c>
    </row>
    <row r="1551" spans="11:70" ht="20.100000000000001" customHeight="1" x14ac:dyDescent="0.25">
      <c r="K1551" s="134">
        <v>982</v>
      </c>
      <c r="L1551" s="130">
        <f t="shared" si="377"/>
        <v>-6.8286844273065981</v>
      </c>
      <c r="M1551" s="149">
        <f t="shared" si="378"/>
        <v>4.1954623465897782E-3</v>
      </c>
      <c r="N1551" s="149">
        <f t="shared" si="379"/>
        <v>0.47130095392636823</v>
      </c>
      <c r="O1551" s="130" t="str">
        <f t="shared" si="380"/>
        <v/>
      </c>
      <c r="P1551" s="130">
        <f t="shared" si="381"/>
        <v>4.1954623465897782E-3</v>
      </c>
      <c r="Q1551" s="130" t="str">
        <f t="shared" si="382"/>
        <v/>
      </c>
      <c r="R1551" s="130">
        <f t="shared" si="383"/>
        <v>2.1006913591535861E-7</v>
      </c>
      <c r="S1551" s="130" t="str">
        <f t="shared" si="384"/>
        <v/>
      </c>
      <c r="T1551" s="130" t="str">
        <f t="shared" si="385"/>
        <v/>
      </c>
      <c r="X1551" s="134"/>
      <c r="Z1551" s="149"/>
      <c r="AA1551" s="149"/>
      <c r="AE1551" s="151"/>
      <c r="AF1551" s="150"/>
      <c r="AK1551" s="134">
        <v>982</v>
      </c>
      <c r="AL1551" s="130">
        <f t="shared" si="386"/>
        <v>-7.2000000000000064E-2</v>
      </c>
      <c r="AM1551" s="149">
        <f t="shared" si="387"/>
        <v>0.39790956099317593</v>
      </c>
      <c r="AN1551" s="149">
        <f t="shared" si="388"/>
        <v>0.47130095392636834</v>
      </c>
      <c r="AO1551" s="130" t="str">
        <f t="shared" si="393"/>
        <v/>
      </c>
      <c r="AP1551" s="130">
        <f t="shared" si="394"/>
        <v>0.39790956099317593</v>
      </c>
      <c r="AQ1551" s="130" t="str">
        <f t="shared" si="389"/>
        <v/>
      </c>
      <c r="AR1551" s="150">
        <f t="shared" si="390"/>
        <v>0</v>
      </c>
      <c r="AS1551" s="150" t="str">
        <f t="shared" si="391"/>
        <v/>
      </c>
      <c r="AT1551" s="150" t="str">
        <f t="shared" si="392"/>
        <v/>
      </c>
      <c r="AU1551" s="150"/>
      <c r="AV1551" s="150"/>
      <c r="AW1551" s="150"/>
      <c r="AX1551" s="150"/>
      <c r="AY1551" s="150"/>
      <c r="AZ1551" s="150"/>
      <c r="BA1551" s="150"/>
      <c r="BB1551" s="131"/>
      <c r="BC1551" s="132"/>
      <c r="BD1551" s="131"/>
      <c r="BE1551" s="153"/>
      <c r="BF1551" s="154"/>
      <c r="BG1551" s="155"/>
      <c r="BH1551" s="155"/>
      <c r="BI1551" s="156"/>
      <c r="BJ1551" s="156"/>
      <c r="BK1551" s="133"/>
      <c r="BM1551" s="134">
        <v>959</v>
      </c>
      <c r="BN1551" s="157">
        <f t="shared" si="373"/>
        <v>6.1312000000001099</v>
      </c>
      <c r="BO1551" s="158">
        <f t="shared" si="374"/>
        <v>0.52451619082312095</v>
      </c>
      <c r="BP1551" s="159">
        <f t="shared" si="375"/>
        <v>7.3851773820809985E-4</v>
      </c>
      <c r="BQ1551" s="160" t="str">
        <f t="shared" si="376"/>
        <v/>
      </c>
      <c r="BR1551" s="160" t="str">
        <f t="shared" si="372"/>
        <v/>
      </c>
    </row>
    <row r="1552" spans="11:70" ht="20.100000000000001" customHeight="1" x14ac:dyDescent="0.25">
      <c r="K1552" s="134">
        <v>983</v>
      </c>
      <c r="L1552" s="130">
        <f t="shared" si="377"/>
        <v>-6.449313070233984</v>
      </c>
      <c r="M1552" s="149">
        <f t="shared" si="378"/>
        <v>4.1966372405242989E-3</v>
      </c>
      <c r="N1552" s="149">
        <f t="shared" si="379"/>
        <v>0.47289281714297721</v>
      </c>
      <c r="O1552" s="130" t="str">
        <f t="shared" si="380"/>
        <v/>
      </c>
      <c r="P1552" s="130">
        <f t="shared" si="381"/>
        <v>4.1966372405242989E-3</v>
      </c>
      <c r="Q1552" s="130" t="str">
        <f t="shared" si="382"/>
        <v/>
      </c>
      <c r="R1552" s="130">
        <f t="shared" si="383"/>
        <v>2.1384079050651948E-7</v>
      </c>
      <c r="S1552" s="130" t="str">
        <f t="shared" si="384"/>
        <v/>
      </c>
      <c r="T1552" s="130" t="str">
        <f t="shared" si="385"/>
        <v/>
      </c>
      <c r="X1552" s="134"/>
      <c r="Z1552" s="149"/>
      <c r="AA1552" s="149"/>
      <c r="AE1552" s="151"/>
      <c r="AF1552" s="150"/>
      <c r="AK1552" s="134">
        <v>983</v>
      </c>
      <c r="AL1552" s="130">
        <f t="shared" si="386"/>
        <v>-6.800000000000006E-2</v>
      </c>
      <c r="AM1552" s="149">
        <f t="shared" si="387"/>
        <v>0.3980209912697647</v>
      </c>
      <c r="AN1552" s="149">
        <f t="shared" si="388"/>
        <v>0.47289281714297721</v>
      </c>
      <c r="AO1552" s="130" t="str">
        <f t="shared" si="393"/>
        <v/>
      </c>
      <c r="AP1552" s="130">
        <f t="shared" si="394"/>
        <v>0.3980209912697647</v>
      </c>
      <c r="AQ1552" s="130" t="str">
        <f t="shared" si="389"/>
        <v/>
      </c>
      <c r="AR1552" s="150">
        <f t="shared" si="390"/>
        <v>0</v>
      </c>
      <c r="AS1552" s="150" t="str">
        <f t="shared" si="391"/>
        <v/>
      </c>
      <c r="AT1552" s="150" t="str">
        <f t="shared" si="392"/>
        <v/>
      </c>
      <c r="AU1552" s="150"/>
      <c r="AV1552" s="150"/>
      <c r="AW1552" s="150"/>
      <c r="AX1552" s="150"/>
      <c r="AY1552" s="150"/>
      <c r="AZ1552" s="150"/>
      <c r="BA1552" s="150"/>
      <c r="BB1552" s="131"/>
      <c r="BC1552" s="132"/>
      <c r="BD1552" s="131"/>
      <c r="BE1552" s="153"/>
      <c r="BF1552" s="154"/>
      <c r="BG1552" s="155"/>
      <c r="BH1552" s="155"/>
      <c r="BI1552" s="156"/>
      <c r="BJ1552" s="156"/>
      <c r="BK1552" s="133"/>
      <c r="BM1552" s="134">
        <v>960</v>
      </c>
      <c r="BN1552" s="157">
        <f t="shared" si="373"/>
        <v>6.1376000000001101</v>
      </c>
      <c r="BO1552" s="158">
        <f t="shared" si="374"/>
        <v>0.52377767308491285</v>
      </c>
      <c r="BP1552" s="159">
        <f t="shared" si="375"/>
        <v>7.3807984049256703E-4</v>
      </c>
      <c r="BQ1552" s="160" t="str">
        <f t="shared" si="376"/>
        <v/>
      </c>
      <c r="BR1552" s="160" t="str">
        <f t="shared" si="372"/>
        <v/>
      </c>
    </row>
    <row r="1553" spans="11:70" ht="20.100000000000001" customHeight="1" x14ac:dyDescent="0.25">
      <c r="K1553" s="134">
        <v>984</v>
      </c>
      <c r="L1553" s="130">
        <f t="shared" si="377"/>
        <v>-6.0699417131614268</v>
      </c>
      <c r="M1553" s="149">
        <f t="shared" si="378"/>
        <v>4.1977452990130826E-3</v>
      </c>
      <c r="N1553" s="149">
        <f t="shared" si="379"/>
        <v>0.47448511340469496</v>
      </c>
      <c r="O1553" s="130" t="str">
        <f t="shared" si="380"/>
        <v/>
      </c>
      <c r="P1553" s="130">
        <f t="shared" si="381"/>
        <v>4.1977452990130826E-3</v>
      </c>
      <c r="Q1553" s="130" t="str">
        <f t="shared" si="382"/>
        <v/>
      </c>
      <c r="R1553" s="130">
        <f t="shared" si="383"/>
        <v>2.1767667984597037E-7</v>
      </c>
      <c r="S1553" s="130" t="str">
        <f t="shared" si="384"/>
        <v/>
      </c>
      <c r="T1553" s="130" t="str">
        <f t="shared" si="385"/>
        <v/>
      </c>
      <c r="X1553" s="134"/>
      <c r="Z1553" s="149"/>
      <c r="AA1553" s="149"/>
      <c r="AE1553" s="151"/>
      <c r="AF1553" s="150"/>
      <c r="AK1553" s="134">
        <v>984</v>
      </c>
      <c r="AL1553" s="130">
        <f t="shared" si="386"/>
        <v>-6.4000000000000057E-2</v>
      </c>
      <c r="AM1553" s="149">
        <f t="shared" si="387"/>
        <v>0.3981260826829161</v>
      </c>
      <c r="AN1553" s="149">
        <f t="shared" si="388"/>
        <v>0.47448511340469507</v>
      </c>
      <c r="AO1553" s="130" t="str">
        <f t="shared" si="393"/>
        <v/>
      </c>
      <c r="AP1553" s="130">
        <f t="shared" si="394"/>
        <v>0.3981260826829161</v>
      </c>
      <c r="AQ1553" s="130" t="str">
        <f t="shared" si="389"/>
        <v/>
      </c>
      <c r="AR1553" s="150">
        <f t="shared" si="390"/>
        <v>0</v>
      </c>
      <c r="AS1553" s="150" t="str">
        <f t="shared" si="391"/>
        <v/>
      </c>
      <c r="AT1553" s="150" t="str">
        <f t="shared" si="392"/>
        <v/>
      </c>
      <c r="AU1553" s="150"/>
      <c r="AV1553" s="150"/>
      <c r="AW1553" s="150"/>
      <c r="AX1553" s="150"/>
      <c r="AY1553" s="150"/>
      <c r="AZ1553" s="150"/>
      <c r="BA1553" s="150"/>
      <c r="BB1553" s="131"/>
      <c r="BC1553" s="132"/>
      <c r="BD1553" s="131"/>
      <c r="BE1553" s="153"/>
      <c r="BF1553" s="154"/>
      <c r="BG1553" s="155"/>
      <c r="BH1553" s="155"/>
      <c r="BI1553" s="156"/>
      <c r="BJ1553" s="156"/>
      <c r="BK1553" s="133"/>
      <c r="BM1553" s="134">
        <v>961</v>
      </c>
      <c r="BN1553" s="157">
        <f t="shared" si="373"/>
        <v>6.1440000000001103</v>
      </c>
      <c r="BO1553" s="158">
        <f t="shared" si="374"/>
        <v>0.52303959324442029</v>
      </c>
      <c r="BP1553" s="159">
        <f t="shared" si="375"/>
        <v>7.376401993572923E-4</v>
      </c>
      <c r="BQ1553" s="160" t="str">
        <f t="shared" si="376"/>
        <v/>
      </c>
      <c r="BR1553" s="160" t="str">
        <f t="shared" ref="BR1553:BR1616" si="395">IF($BO1553&lt;(1-$BK$605),$BP1553,"")</f>
        <v/>
      </c>
    </row>
    <row r="1554" spans="11:70" ht="20.100000000000001" customHeight="1" x14ac:dyDescent="0.25">
      <c r="K1554" s="134">
        <v>985</v>
      </c>
      <c r="L1554" s="130">
        <f t="shared" si="377"/>
        <v>-5.6905703560888128</v>
      </c>
      <c r="M1554" s="149">
        <f t="shared" si="378"/>
        <v>4.1987864689469728E-3</v>
      </c>
      <c r="N1554" s="149">
        <f t="shared" si="379"/>
        <v>0.47607781734589311</v>
      </c>
      <c r="O1554" s="130" t="str">
        <f t="shared" si="380"/>
        <v/>
      </c>
      <c r="P1554" s="130">
        <f t="shared" si="381"/>
        <v>4.1987864689469728E-3</v>
      </c>
      <c r="Q1554" s="130" t="str">
        <f t="shared" si="382"/>
        <v/>
      </c>
      <c r="R1554" s="130">
        <f t="shared" si="383"/>
        <v>2.215778323322018E-7</v>
      </c>
      <c r="S1554" s="130" t="str">
        <f t="shared" si="384"/>
        <v/>
      </c>
      <c r="T1554" s="130" t="str">
        <f t="shared" si="385"/>
        <v/>
      </c>
      <c r="X1554" s="134"/>
      <c r="Z1554" s="149"/>
      <c r="AA1554" s="149"/>
      <c r="AE1554" s="151"/>
      <c r="AF1554" s="150"/>
      <c r="AK1554" s="134">
        <v>985</v>
      </c>
      <c r="AL1554" s="130">
        <f t="shared" si="386"/>
        <v>-6.0000000000000053E-2</v>
      </c>
      <c r="AM1554" s="149">
        <f t="shared" si="387"/>
        <v>0.39822483019560695</v>
      </c>
      <c r="AN1554" s="149">
        <f t="shared" si="388"/>
        <v>0.47607781734589311</v>
      </c>
      <c r="AO1554" s="130" t="str">
        <f t="shared" si="393"/>
        <v/>
      </c>
      <c r="AP1554" s="130">
        <f t="shared" si="394"/>
        <v>0.39822483019560695</v>
      </c>
      <c r="AQ1554" s="130" t="str">
        <f t="shared" si="389"/>
        <v/>
      </c>
      <c r="AR1554" s="150">
        <f t="shared" si="390"/>
        <v>0</v>
      </c>
      <c r="AS1554" s="150" t="str">
        <f t="shared" si="391"/>
        <v/>
      </c>
      <c r="AT1554" s="150" t="str">
        <f t="shared" si="392"/>
        <v/>
      </c>
      <c r="AU1554" s="150"/>
      <c r="AV1554" s="150"/>
      <c r="AW1554" s="150"/>
      <c r="AX1554" s="150"/>
      <c r="AY1554" s="150"/>
      <c r="AZ1554" s="150"/>
      <c r="BA1554" s="150"/>
      <c r="BB1554" s="131"/>
      <c r="BC1554" s="132"/>
      <c r="BD1554" s="131"/>
      <c r="BE1554" s="153"/>
      <c r="BF1554" s="154"/>
      <c r="BG1554" s="155"/>
      <c r="BH1554" s="155"/>
      <c r="BI1554" s="156"/>
      <c r="BJ1554" s="156"/>
      <c r="BK1554" s="133"/>
      <c r="BM1554" s="134">
        <v>962</v>
      </c>
      <c r="BN1554" s="157">
        <f t="shared" ref="BN1554:BN1617" si="396">BN1553+$BQ$590</f>
        <v>6.1504000000001104</v>
      </c>
      <c r="BO1554" s="158">
        <f t="shared" ref="BO1554:BO1617" si="397">_xlfn.CHISQ.DIST.RT(BN1554,7)</f>
        <v>0.52230195304506299</v>
      </c>
      <c r="BP1554" s="159">
        <f t="shared" ref="BP1554:BP1617" si="398">BO1554-BO1555</f>
        <v>7.3719882239420276E-4</v>
      </c>
      <c r="BQ1554" s="160" t="str">
        <f t="shared" ref="BQ1554:BQ1617" si="399">IF(BO1554&lt;(1-$BK$597),BP1554,"")</f>
        <v/>
      </c>
      <c r="BR1554" s="160" t="str">
        <f t="shared" si="395"/>
        <v/>
      </c>
    </row>
    <row r="1555" spans="11:70" ht="20.100000000000001" customHeight="1" x14ac:dyDescent="0.25">
      <c r="K1555" s="134">
        <v>986</v>
      </c>
      <c r="L1555" s="130">
        <f t="shared" si="377"/>
        <v>-5.3111989990162556</v>
      </c>
      <c r="M1555" s="149">
        <f t="shared" si="378"/>
        <v>4.1997607004142495E-3</v>
      </c>
      <c r="N1555" s="149">
        <f t="shared" si="379"/>
        <v>0.47767090358140063</v>
      </c>
      <c r="O1555" s="130" t="str">
        <f t="shared" si="380"/>
        <v/>
      </c>
      <c r="P1555" s="130">
        <f t="shared" si="381"/>
        <v>4.1997607004142495E-3</v>
      </c>
      <c r="Q1555" s="130" t="str">
        <f t="shared" si="382"/>
        <v/>
      </c>
      <c r="R1555" s="130">
        <f t="shared" si="383"/>
        <v>2.2554529164212593E-7</v>
      </c>
      <c r="S1555" s="130" t="str">
        <f t="shared" si="384"/>
        <v/>
      </c>
      <c r="T1555" s="130" t="str">
        <f t="shared" si="385"/>
        <v/>
      </c>
      <c r="X1555" s="134"/>
      <c r="Z1555" s="149"/>
      <c r="AA1555" s="149"/>
      <c r="AE1555" s="151"/>
      <c r="AF1555" s="150"/>
      <c r="AK1555" s="134">
        <v>986</v>
      </c>
      <c r="AL1555" s="130">
        <f t="shared" si="386"/>
        <v>-5.600000000000005E-2</v>
      </c>
      <c r="AM1555" s="149">
        <f t="shared" si="387"/>
        <v>0.39831722907406775</v>
      </c>
      <c r="AN1555" s="149">
        <f t="shared" si="388"/>
        <v>0.4776709035814008</v>
      </c>
      <c r="AO1555" s="130" t="str">
        <f t="shared" si="393"/>
        <v/>
      </c>
      <c r="AP1555" s="130">
        <f t="shared" si="394"/>
        <v>0.39831722907406775</v>
      </c>
      <c r="AQ1555" s="130" t="str">
        <f t="shared" si="389"/>
        <v/>
      </c>
      <c r="AR1555" s="150">
        <f t="shared" si="390"/>
        <v>0</v>
      </c>
      <c r="AS1555" s="150" t="str">
        <f t="shared" si="391"/>
        <v/>
      </c>
      <c r="AT1555" s="150" t="str">
        <f t="shared" si="392"/>
        <v/>
      </c>
      <c r="AU1555" s="150"/>
      <c r="AV1555" s="150"/>
      <c r="AW1555" s="150"/>
      <c r="AX1555" s="150"/>
      <c r="AY1555" s="150"/>
      <c r="AZ1555" s="150"/>
      <c r="BA1555" s="150"/>
      <c r="BB1555" s="131"/>
      <c r="BC1555" s="132"/>
      <c r="BD1555" s="131"/>
      <c r="BE1555" s="153"/>
      <c r="BF1555" s="154"/>
      <c r="BG1555" s="155"/>
      <c r="BH1555" s="155"/>
      <c r="BI1555" s="156"/>
      <c r="BJ1555" s="156"/>
      <c r="BK1555" s="133"/>
      <c r="BM1555" s="134">
        <v>963</v>
      </c>
      <c r="BN1555" s="157">
        <f t="shared" si="396"/>
        <v>6.1568000000001106</v>
      </c>
      <c r="BO1555" s="158">
        <f t="shared" si="397"/>
        <v>0.52156475422266879</v>
      </c>
      <c r="BP1555" s="159">
        <f t="shared" si="398"/>
        <v>7.367557171839012E-4</v>
      </c>
      <c r="BQ1555" s="160" t="str">
        <f t="shared" si="399"/>
        <v/>
      </c>
      <c r="BR1555" s="160" t="str">
        <f t="shared" si="395"/>
        <v/>
      </c>
    </row>
    <row r="1556" spans="11:70" ht="20.100000000000001" customHeight="1" x14ac:dyDescent="0.25">
      <c r="K1556" s="134">
        <v>987</v>
      </c>
      <c r="L1556" s="130">
        <f t="shared" si="377"/>
        <v>-4.9318276419436415</v>
      </c>
      <c r="M1556" s="149">
        <f t="shared" si="378"/>
        <v>4.2006679467046105E-3</v>
      </c>
      <c r="N1556" s="149">
        <f t="shared" si="379"/>
        <v>0.47926434670771961</v>
      </c>
      <c r="O1556" s="130" t="str">
        <f t="shared" si="380"/>
        <v/>
      </c>
      <c r="P1556" s="130">
        <f t="shared" si="381"/>
        <v>4.2006679467046105E-3</v>
      </c>
      <c r="Q1556" s="130" t="str">
        <f t="shared" si="382"/>
        <v/>
      </c>
      <c r="R1556" s="130">
        <f t="shared" si="383"/>
        <v>2.2958011693750524E-7</v>
      </c>
      <c r="S1556" s="130" t="str">
        <f t="shared" si="384"/>
        <v/>
      </c>
      <c r="T1556" s="130" t="str">
        <f t="shared" si="385"/>
        <v/>
      </c>
      <c r="X1556" s="134"/>
      <c r="Z1556" s="149"/>
      <c r="AA1556" s="149"/>
      <c r="AE1556" s="151"/>
      <c r="AF1556" s="150"/>
      <c r="AK1556" s="134">
        <v>987</v>
      </c>
      <c r="AL1556" s="130">
        <f t="shared" si="386"/>
        <v>-5.2000000000000046E-2</v>
      </c>
      <c r="AM1556" s="149">
        <f t="shared" si="387"/>
        <v>0.39840327488816113</v>
      </c>
      <c r="AN1556" s="149">
        <f t="shared" si="388"/>
        <v>0.47926434670771967</v>
      </c>
      <c r="AO1556" s="130" t="str">
        <f t="shared" si="393"/>
        <v/>
      </c>
      <c r="AP1556" s="130">
        <f t="shared" si="394"/>
        <v>0.39840327488816113</v>
      </c>
      <c r="AQ1556" s="130" t="str">
        <f t="shared" si="389"/>
        <v/>
      </c>
      <c r="AR1556" s="150">
        <f t="shared" si="390"/>
        <v>0</v>
      </c>
      <c r="AS1556" s="150" t="str">
        <f t="shared" si="391"/>
        <v/>
      </c>
      <c r="AT1556" s="150" t="str">
        <f t="shared" si="392"/>
        <v/>
      </c>
      <c r="AU1556" s="150"/>
      <c r="AV1556" s="150"/>
      <c r="AW1556" s="150"/>
      <c r="AX1556" s="150"/>
      <c r="AY1556" s="150"/>
      <c r="AZ1556" s="150"/>
      <c r="BA1556" s="150"/>
      <c r="BB1556" s="131"/>
      <c r="BC1556" s="132"/>
      <c r="BD1556" s="131"/>
      <c r="BE1556" s="153"/>
      <c r="BF1556" s="154"/>
      <c r="BG1556" s="155"/>
      <c r="BH1556" s="155"/>
      <c r="BI1556" s="156"/>
      <c r="BJ1556" s="156"/>
      <c r="BK1556" s="133"/>
      <c r="BM1556" s="134">
        <v>964</v>
      </c>
      <c r="BN1556" s="157">
        <f t="shared" si="396"/>
        <v>6.1632000000001108</v>
      </c>
      <c r="BO1556" s="158">
        <f t="shared" si="397"/>
        <v>0.52082799850548489</v>
      </c>
      <c r="BP1556" s="159">
        <f t="shared" si="398"/>
        <v>7.3631089129633231E-4</v>
      </c>
      <c r="BQ1556" s="160" t="str">
        <f t="shared" si="399"/>
        <v/>
      </c>
      <c r="BR1556" s="160" t="str">
        <f t="shared" si="395"/>
        <v/>
      </c>
    </row>
    <row r="1557" spans="11:70" ht="20.100000000000001" customHeight="1" x14ac:dyDescent="0.25">
      <c r="K1557" s="134">
        <v>988</v>
      </c>
      <c r="L1557" s="130">
        <f t="shared" si="377"/>
        <v>-4.5524562848710843</v>
      </c>
      <c r="M1557" s="149">
        <f t="shared" si="378"/>
        <v>4.2015081643129119E-3</v>
      </c>
      <c r="N1557" s="149">
        <f t="shared" si="379"/>
        <v>0.48085812130423838</v>
      </c>
      <c r="O1557" s="130" t="str">
        <f t="shared" si="380"/>
        <v/>
      </c>
      <c r="P1557" s="130">
        <f t="shared" si="381"/>
        <v>4.2015081643129119E-3</v>
      </c>
      <c r="Q1557" s="130" t="str">
        <f t="shared" si="382"/>
        <v/>
      </c>
      <c r="R1557" s="130">
        <f t="shared" si="383"/>
        <v>2.336833830738203E-7</v>
      </c>
      <c r="S1557" s="130" t="str">
        <f t="shared" si="384"/>
        <v/>
      </c>
      <c r="T1557" s="130" t="str">
        <f t="shared" si="385"/>
        <v/>
      </c>
      <c r="X1557" s="134"/>
      <c r="Z1557" s="149"/>
      <c r="AA1557" s="149"/>
      <c r="AE1557" s="151"/>
      <c r="AF1557" s="150"/>
      <c r="AK1557" s="134">
        <v>988</v>
      </c>
      <c r="AL1557" s="130">
        <f t="shared" si="386"/>
        <v>-4.8000000000000043E-2</v>
      </c>
      <c r="AM1557" s="149">
        <f t="shared" si="387"/>
        <v>0.39848296351173551</v>
      </c>
      <c r="AN1557" s="149">
        <f t="shared" si="388"/>
        <v>0.48085812130423855</v>
      </c>
      <c r="AO1557" s="130" t="str">
        <f t="shared" si="393"/>
        <v/>
      </c>
      <c r="AP1557" s="130">
        <f t="shared" si="394"/>
        <v>0.39848296351173551</v>
      </c>
      <c r="AQ1557" s="130" t="str">
        <f t="shared" si="389"/>
        <v/>
      </c>
      <c r="AR1557" s="150">
        <f t="shared" si="390"/>
        <v>0</v>
      </c>
      <c r="AS1557" s="150" t="str">
        <f t="shared" si="391"/>
        <v/>
      </c>
      <c r="AT1557" s="150" t="str">
        <f t="shared" si="392"/>
        <v/>
      </c>
      <c r="AU1557" s="150"/>
      <c r="AV1557" s="150"/>
      <c r="AW1557" s="150"/>
      <c r="AX1557" s="150"/>
      <c r="AY1557" s="150"/>
      <c r="AZ1557" s="150"/>
      <c r="BA1557" s="150"/>
      <c r="BB1557" s="131"/>
      <c r="BC1557" s="132"/>
      <c r="BD1557" s="131"/>
      <c r="BE1557" s="153"/>
      <c r="BF1557" s="154"/>
      <c r="BG1557" s="155"/>
      <c r="BH1557" s="155"/>
      <c r="BI1557" s="156"/>
      <c r="BJ1557" s="156"/>
      <c r="BK1557" s="133"/>
      <c r="BM1557" s="134">
        <v>965</v>
      </c>
      <c r="BN1557" s="157">
        <f t="shared" si="396"/>
        <v>6.169600000000111</v>
      </c>
      <c r="BO1557" s="158">
        <f t="shared" si="397"/>
        <v>0.52009168761418856</v>
      </c>
      <c r="BP1557" s="159">
        <f t="shared" si="398"/>
        <v>7.3586435229078262E-4</v>
      </c>
      <c r="BQ1557" s="160" t="str">
        <f t="shared" si="399"/>
        <v/>
      </c>
      <c r="BR1557" s="160" t="str">
        <f t="shared" si="395"/>
        <v/>
      </c>
    </row>
    <row r="1558" spans="11:70" ht="20.100000000000001" customHeight="1" x14ac:dyDescent="0.25">
      <c r="K1558" s="134">
        <v>989</v>
      </c>
      <c r="L1558" s="130">
        <f t="shared" si="377"/>
        <v>-4.1730849277984703</v>
      </c>
      <c r="M1558" s="149">
        <f t="shared" si="378"/>
        <v>4.2022813129426375E-3</v>
      </c>
      <c r="N1558" s="149">
        <f t="shared" si="379"/>
        <v>0.48245220193445015</v>
      </c>
      <c r="O1558" s="130" t="str">
        <f t="shared" si="380"/>
        <v/>
      </c>
      <c r="P1558" s="130">
        <f t="shared" si="381"/>
        <v>4.2022813129426375E-3</v>
      </c>
      <c r="Q1558" s="130" t="str">
        <f t="shared" si="382"/>
        <v/>
      </c>
      <c r="R1558" s="130">
        <f t="shared" si="383"/>
        <v>2.3785618081161731E-7</v>
      </c>
      <c r="S1558" s="130" t="str">
        <f t="shared" si="384"/>
        <v/>
      </c>
      <c r="T1558" s="130" t="str">
        <f t="shared" si="385"/>
        <v/>
      </c>
      <c r="X1558" s="134"/>
      <c r="Z1558" s="149"/>
      <c r="AA1558" s="149"/>
      <c r="AE1558" s="151"/>
      <c r="AF1558" s="150"/>
      <c r="AK1558" s="134">
        <v>989</v>
      </c>
      <c r="AL1558" s="130">
        <f t="shared" si="386"/>
        <v>-4.4000000000000039E-2</v>
      </c>
      <c r="AM1558" s="149">
        <f t="shared" si="387"/>
        <v>0.39855629112295499</v>
      </c>
      <c r="AN1558" s="149">
        <f t="shared" si="388"/>
        <v>0.48245220193445021</v>
      </c>
      <c r="AO1558" s="130" t="str">
        <f t="shared" si="393"/>
        <v/>
      </c>
      <c r="AP1558" s="130">
        <f t="shared" si="394"/>
        <v>0.39855629112295499</v>
      </c>
      <c r="AQ1558" s="130" t="str">
        <f t="shared" si="389"/>
        <v/>
      </c>
      <c r="AR1558" s="150">
        <f t="shared" si="390"/>
        <v>0</v>
      </c>
      <c r="AS1558" s="150" t="str">
        <f t="shared" si="391"/>
        <v/>
      </c>
      <c r="AT1558" s="150" t="str">
        <f t="shared" si="392"/>
        <v/>
      </c>
      <c r="AU1558" s="150"/>
      <c r="AV1558" s="150"/>
      <c r="AW1558" s="150"/>
      <c r="AX1558" s="150"/>
      <c r="AY1558" s="150"/>
      <c r="AZ1558" s="150"/>
      <c r="BA1558" s="150"/>
      <c r="BB1558" s="131"/>
      <c r="BC1558" s="132"/>
      <c r="BD1558" s="131"/>
      <c r="BE1558" s="153"/>
      <c r="BF1558" s="154"/>
      <c r="BG1558" s="155"/>
      <c r="BH1558" s="155"/>
      <c r="BI1558" s="156"/>
      <c r="BJ1558" s="156"/>
      <c r="BK1558" s="133"/>
      <c r="BM1558" s="134">
        <v>966</v>
      </c>
      <c r="BN1558" s="157">
        <f t="shared" si="396"/>
        <v>6.1760000000001112</v>
      </c>
      <c r="BO1558" s="158">
        <f t="shared" si="397"/>
        <v>0.51935582326189778</v>
      </c>
      <c r="BP1558" s="159">
        <f t="shared" si="398"/>
        <v>7.3541610771454824E-4</v>
      </c>
      <c r="BQ1558" s="160" t="str">
        <f t="shared" si="399"/>
        <v/>
      </c>
      <c r="BR1558" s="160" t="str">
        <f t="shared" si="395"/>
        <v/>
      </c>
    </row>
    <row r="1559" spans="11:70" ht="20.100000000000001" customHeight="1" x14ac:dyDescent="0.25">
      <c r="K1559" s="134">
        <v>990</v>
      </c>
      <c r="L1559" s="130">
        <f t="shared" si="377"/>
        <v>-3.7937135707259131</v>
      </c>
      <c r="M1559" s="149">
        <f t="shared" si="378"/>
        <v>4.2029873555091274E-3</v>
      </c>
      <c r="N1559" s="149">
        <f t="shared" si="379"/>
        <v>0.48404656314716904</v>
      </c>
      <c r="O1559" s="130" t="str">
        <f t="shared" si="380"/>
        <v/>
      </c>
      <c r="P1559" s="130">
        <f t="shared" si="381"/>
        <v>4.2029873555091274E-3</v>
      </c>
      <c r="Q1559" s="130" t="str">
        <f t="shared" si="382"/>
        <v/>
      </c>
      <c r="R1559" s="130">
        <f t="shared" si="383"/>
        <v>2.4209961703033984E-7</v>
      </c>
      <c r="S1559" s="130" t="str">
        <f t="shared" si="384"/>
        <v/>
      </c>
      <c r="T1559" s="130" t="str">
        <f t="shared" si="385"/>
        <v/>
      </c>
      <c r="X1559" s="134"/>
      <c r="Z1559" s="149"/>
      <c r="AA1559" s="149"/>
      <c r="AE1559" s="151"/>
      <c r="AF1559" s="150"/>
      <c r="AK1559" s="134">
        <v>990</v>
      </c>
      <c r="AL1559" s="130">
        <f t="shared" si="386"/>
        <v>-4.0000000000000036E-2</v>
      </c>
      <c r="AM1559" s="149">
        <f t="shared" si="387"/>
        <v>0.39862325420460504</v>
      </c>
      <c r="AN1559" s="149">
        <f t="shared" si="388"/>
        <v>0.48404656314716921</v>
      </c>
      <c r="AO1559" s="130" t="str">
        <f t="shared" si="393"/>
        <v/>
      </c>
      <c r="AP1559" s="130">
        <f t="shared" si="394"/>
        <v>0.39862325420460504</v>
      </c>
      <c r="AQ1559" s="130" t="str">
        <f t="shared" si="389"/>
        <v/>
      </c>
      <c r="AR1559" s="150">
        <f t="shared" si="390"/>
        <v>0</v>
      </c>
      <c r="AS1559" s="150" t="str">
        <f t="shared" si="391"/>
        <v/>
      </c>
      <c r="AT1559" s="150" t="str">
        <f t="shared" si="392"/>
        <v/>
      </c>
      <c r="AU1559" s="150"/>
      <c r="AV1559" s="150"/>
      <c r="AW1559" s="150"/>
      <c r="AX1559" s="150"/>
      <c r="AY1559" s="150"/>
      <c r="AZ1559" s="150"/>
      <c r="BA1559" s="150"/>
      <c r="BB1559" s="131"/>
      <c r="BC1559" s="132"/>
      <c r="BD1559" s="131"/>
      <c r="BE1559" s="153"/>
      <c r="BF1559" s="154"/>
      <c r="BG1559" s="155"/>
      <c r="BH1559" s="155"/>
      <c r="BI1559" s="156"/>
      <c r="BJ1559" s="156"/>
      <c r="BK1559" s="133"/>
      <c r="BM1559" s="134">
        <v>967</v>
      </c>
      <c r="BN1559" s="157">
        <f t="shared" si="396"/>
        <v>6.1824000000001114</v>
      </c>
      <c r="BO1559" s="158">
        <f t="shared" si="397"/>
        <v>0.51862040715418323</v>
      </c>
      <c r="BP1559" s="159">
        <f t="shared" si="398"/>
        <v>7.3496616510515533E-4</v>
      </c>
      <c r="BQ1559" s="160" t="str">
        <f t="shared" si="399"/>
        <v/>
      </c>
      <c r="BR1559" s="160" t="str">
        <f t="shared" si="395"/>
        <v/>
      </c>
    </row>
    <row r="1560" spans="11:70" ht="20.100000000000001" customHeight="1" x14ac:dyDescent="0.25">
      <c r="K1560" s="134">
        <v>991</v>
      </c>
      <c r="L1560" s="130">
        <f t="shared" si="377"/>
        <v>-3.414342213653299</v>
      </c>
      <c r="M1560" s="149">
        <f t="shared" si="378"/>
        <v>4.2036262581425345E-3</v>
      </c>
      <c r="N1560" s="149">
        <f t="shared" si="379"/>
        <v>0.48564117947775093</v>
      </c>
      <c r="O1560" s="130" t="str">
        <f t="shared" si="380"/>
        <v/>
      </c>
      <c r="P1560" s="130">
        <f t="shared" si="381"/>
        <v>4.2036262581425345E-3</v>
      </c>
      <c r="Q1560" s="130" t="str">
        <f t="shared" si="382"/>
        <v/>
      </c>
      <c r="R1560" s="130">
        <f t="shared" si="383"/>
        <v>2.4641481494469567E-7</v>
      </c>
      <c r="S1560" s="130" t="str">
        <f t="shared" si="384"/>
        <v/>
      </c>
      <c r="T1560" s="130" t="str">
        <f t="shared" si="385"/>
        <v/>
      </c>
      <c r="X1560" s="134"/>
      <c r="Z1560" s="149"/>
      <c r="AA1560" s="149"/>
      <c r="AE1560" s="151"/>
      <c r="AF1560" s="150"/>
      <c r="AK1560" s="134">
        <v>991</v>
      </c>
      <c r="AL1560" s="130">
        <f t="shared" si="386"/>
        <v>-3.6000000000000032E-2</v>
      </c>
      <c r="AM1560" s="149">
        <f t="shared" si="387"/>
        <v>0.3986838495443733</v>
      </c>
      <c r="AN1560" s="149">
        <f t="shared" si="388"/>
        <v>0.48564117947775098</v>
      </c>
      <c r="AO1560" s="130" t="str">
        <f t="shared" si="393"/>
        <v/>
      </c>
      <c r="AP1560" s="130">
        <f t="shared" si="394"/>
        <v>0.3986838495443733</v>
      </c>
      <c r="AQ1560" s="130" t="str">
        <f t="shared" si="389"/>
        <v/>
      </c>
      <c r="AR1560" s="150">
        <f t="shared" si="390"/>
        <v>0</v>
      </c>
      <c r="AS1560" s="150" t="str">
        <f t="shared" si="391"/>
        <v/>
      </c>
      <c r="AT1560" s="150" t="str">
        <f t="shared" si="392"/>
        <v/>
      </c>
      <c r="AU1560" s="150"/>
      <c r="AV1560" s="150"/>
      <c r="AW1560" s="150"/>
      <c r="AX1560" s="150"/>
      <c r="AY1560" s="150"/>
      <c r="AZ1560" s="150"/>
      <c r="BA1560" s="150"/>
      <c r="BB1560" s="131"/>
      <c r="BC1560" s="132"/>
      <c r="BD1560" s="131"/>
      <c r="BE1560" s="153"/>
      <c r="BF1560" s="154"/>
      <c r="BG1560" s="155"/>
      <c r="BH1560" s="155"/>
      <c r="BI1560" s="156"/>
      <c r="BJ1560" s="156"/>
      <c r="BK1560" s="133"/>
      <c r="BM1560" s="134">
        <v>968</v>
      </c>
      <c r="BN1560" s="157">
        <f t="shared" si="396"/>
        <v>6.1888000000001115</v>
      </c>
      <c r="BO1560" s="158">
        <f t="shared" si="397"/>
        <v>0.51788544098907807</v>
      </c>
      <c r="BP1560" s="159">
        <f t="shared" si="398"/>
        <v>7.345145319873625E-4</v>
      </c>
      <c r="BQ1560" s="160" t="str">
        <f t="shared" si="399"/>
        <v/>
      </c>
      <c r="BR1560" s="160" t="str">
        <f t="shared" si="395"/>
        <v/>
      </c>
    </row>
    <row r="1561" spans="11:70" ht="20.100000000000001" customHeight="1" x14ac:dyDescent="0.25">
      <c r="K1561" s="134">
        <v>992</v>
      </c>
      <c r="L1561" s="130">
        <f t="shared" si="377"/>
        <v>-3.0349708565807418</v>
      </c>
      <c r="M1561" s="149">
        <f t="shared" si="378"/>
        <v>4.2041979901905396E-3</v>
      </c>
      <c r="N1561" s="149">
        <f t="shared" si="379"/>
        <v>0.48723602544931172</v>
      </c>
      <c r="O1561" s="130" t="str">
        <f t="shared" si="380"/>
        <v/>
      </c>
      <c r="P1561" s="130">
        <f t="shared" si="381"/>
        <v>4.2041979901905396E-3</v>
      </c>
      <c r="Q1561" s="130" t="str">
        <f t="shared" si="382"/>
        <v/>
      </c>
      <c r="R1561" s="130">
        <f t="shared" si="383"/>
        <v>2.5080291432354814E-7</v>
      </c>
      <c r="S1561" s="130" t="str">
        <f t="shared" si="384"/>
        <v/>
      </c>
      <c r="T1561" s="130" t="str">
        <f t="shared" si="385"/>
        <v/>
      </c>
      <c r="X1561" s="134"/>
      <c r="Z1561" s="149"/>
      <c r="AA1561" s="149"/>
      <c r="AE1561" s="151"/>
      <c r="AF1561" s="150"/>
      <c r="AK1561" s="134">
        <v>992</v>
      </c>
      <c r="AL1561" s="130">
        <f t="shared" si="386"/>
        <v>-3.2000000000000028E-2</v>
      </c>
      <c r="AM1561" s="149">
        <f t="shared" si="387"/>
        <v>0.39873807423510665</v>
      </c>
      <c r="AN1561" s="149">
        <f t="shared" si="388"/>
        <v>0.48723602544931194</v>
      </c>
      <c r="AO1561" s="130" t="str">
        <f t="shared" si="393"/>
        <v/>
      </c>
      <c r="AP1561" s="130">
        <f t="shared" si="394"/>
        <v>0.39873807423510665</v>
      </c>
      <c r="AQ1561" s="130" t="str">
        <f t="shared" si="389"/>
        <v/>
      </c>
      <c r="AR1561" s="150">
        <f t="shared" si="390"/>
        <v>0</v>
      </c>
      <c r="AS1561" s="150" t="str">
        <f t="shared" si="391"/>
        <v/>
      </c>
      <c r="AT1561" s="150" t="str">
        <f t="shared" si="392"/>
        <v/>
      </c>
      <c r="AU1561" s="150"/>
      <c r="AV1561" s="150"/>
      <c r="AW1561" s="150"/>
      <c r="AX1561" s="150"/>
      <c r="AY1561" s="150"/>
      <c r="AZ1561" s="150"/>
      <c r="BA1561" s="150"/>
      <c r="BB1561" s="131"/>
      <c r="BC1561" s="132"/>
      <c r="BD1561" s="131"/>
      <c r="BE1561" s="153"/>
      <c r="BF1561" s="154"/>
      <c r="BG1561" s="155"/>
      <c r="BH1561" s="155"/>
      <c r="BI1561" s="156"/>
      <c r="BJ1561" s="156"/>
      <c r="BK1561" s="133"/>
      <c r="BM1561" s="134">
        <v>969</v>
      </c>
      <c r="BN1561" s="157">
        <f t="shared" si="396"/>
        <v>6.1952000000001117</v>
      </c>
      <c r="BO1561" s="158">
        <f t="shared" si="397"/>
        <v>0.51715092645709071</v>
      </c>
      <c r="BP1561" s="159">
        <f t="shared" si="398"/>
        <v>7.3406121587671347E-4</v>
      </c>
      <c r="BQ1561" s="160" t="str">
        <f t="shared" si="399"/>
        <v/>
      </c>
      <c r="BR1561" s="160" t="str">
        <f t="shared" si="395"/>
        <v/>
      </c>
    </row>
    <row r="1562" spans="11:70" ht="20.100000000000001" customHeight="1" x14ac:dyDescent="0.25">
      <c r="K1562" s="134">
        <v>993</v>
      </c>
      <c r="L1562" s="130">
        <f t="shared" si="377"/>
        <v>-2.6555994995081278</v>
      </c>
      <c r="M1562" s="149">
        <f t="shared" si="378"/>
        <v>4.2047025242207998E-3</v>
      </c>
      <c r="N1562" s="149">
        <f t="shared" si="379"/>
        <v>0.48883107557395045</v>
      </c>
      <c r="O1562" s="130" t="str">
        <f t="shared" si="380"/>
        <v/>
      </c>
      <c r="P1562" s="130">
        <f t="shared" si="381"/>
        <v>4.2047025242207998E-3</v>
      </c>
      <c r="Q1562" s="130" t="str">
        <f t="shared" si="382"/>
        <v/>
      </c>
      <c r="R1562" s="130">
        <f t="shared" si="383"/>
        <v>2.5526507171139327E-7</v>
      </c>
      <c r="S1562" s="130" t="str">
        <f t="shared" si="384"/>
        <v/>
      </c>
      <c r="T1562" s="130" t="str">
        <f t="shared" si="385"/>
        <v/>
      </c>
      <c r="X1562" s="134"/>
      <c r="Z1562" s="149"/>
      <c r="AA1562" s="149"/>
      <c r="AE1562" s="151"/>
      <c r="AF1562" s="150"/>
      <c r="AK1562" s="134">
        <v>993</v>
      </c>
      <c r="AL1562" s="130">
        <f t="shared" si="386"/>
        <v>-2.8000000000000025E-2</v>
      </c>
      <c r="AM1562" s="149">
        <f t="shared" si="387"/>
        <v>0.3987859256750439</v>
      </c>
      <c r="AN1562" s="149">
        <f t="shared" si="388"/>
        <v>0.48883107557395056</v>
      </c>
      <c r="AO1562" s="130" t="str">
        <f t="shared" si="393"/>
        <v/>
      </c>
      <c r="AP1562" s="130">
        <f t="shared" si="394"/>
        <v>0.3987859256750439</v>
      </c>
      <c r="AQ1562" s="130" t="str">
        <f t="shared" si="389"/>
        <v/>
      </c>
      <c r="AR1562" s="150">
        <f t="shared" si="390"/>
        <v>0</v>
      </c>
      <c r="AS1562" s="150" t="str">
        <f t="shared" si="391"/>
        <v/>
      </c>
      <c r="AT1562" s="150" t="str">
        <f t="shared" si="392"/>
        <v/>
      </c>
      <c r="AU1562" s="150"/>
      <c r="AV1562" s="150"/>
      <c r="AW1562" s="150"/>
      <c r="AX1562" s="150"/>
      <c r="AY1562" s="150"/>
      <c r="AZ1562" s="150"/>
      <c r="BA1562" s="150"/>
      <c r="BB1562" s="131"/>
      <c r="BC1562" s="132"/>
      <c r="BD1562" s="131"/>
      <c r="BE1562" s="153"/>
      <c r="BF1562" s="154"/>
      <c r="BG1562" s="155"/>
      <c r="BH1562" s="155"/>
      <c r="BI1562" s="156"/>
      <c r="BJ1562" s="156"/>
      <c r="BK1562" s="133"/>
      <c r="BM1562" s="134">
        <v>970</v>
      </c>
      <c r="BN1562" s="157">
        <f t="shared" si="396"/>
        <v>6.2016000000001119</v>
      </c>
      <c r="BO1562" s="158">
        <f t="shared" si="397"/>
        <v>0.516416865241214</v>
      </c>
      <c r="BP1562" s="159">
        <f t="shared" si="398"/>
        <v>7.3360622427509625E-4</v>
      </c>
      <c r="BQ1562" s="160" t="str">
        <f t="shared" si="399"/>
        <v/>
      </c>
      <c r="BR1562" s="160" t="str">
        <f t="shared" si="395"/>
        <v/>
      </c>
    </row>
    <row r="1563" spans="11:70" ht="20.100000000000001" customHeight="1" x14ac:dyDescent="0.25">
      <c r="K1563" s="134">
        <v>994</v>
      </c>
      <c r="L1563" s="130">
        <f t="shared" si="377"/>
        <v>-2.2762281424355706</v>
      </c>
      <c r="M1563" s="149">
        <f t="shared" si="378"/>
        <v>4.205139836023138E-3</v>
      </c>
      <c r="N1563" s="149">
        <f t="shared" si="379"/>
        <v>0.49042630435396922</v>
      </c>
      <c r="O1563" s="130" t="str">
        <f t="shared" si="380"/>
        <v/>
      </c>
      <c r="P1563" s="130">
        <f t="shared" si="381"/>
        <v>4.205139836023138E-3</v>
      </c>
      <c r="Q1563" s="130" t="str">
        <f t="shared" si="382"/>
        <v/>
      </c>
      <c r="R1563" s="130">
        <f t="shared" si="383"/>
        <v>2.5980246065241036E-7</v>
      </c>
      <c r="S1563" s="130" t="str">
        <f t="shared" si="384"/>
        <v/>
      </c>
      <c r="T1563" s="130" t="str">
        <f t="shared" si="385"/>
        <v/>
      </c>
      <c r="X1563" s="134"/>
      <c r="Z1563" s="149"/>
      <c r="AA1563" s="149"/>
      <c r="AE1563" s="151"/>
      <c r="AF1563" s="150"/>
      <c r="AK1563" s="134">
        <v>994</v>
      </c>
      <c r="AL1563" s="130">
        <f t="shared" si="386"/>
        <v>-2.4000000000000021E-2</v>
      </c>
      <c r="AM1563" s="149">
        <f t="shared" si="387"/>
        <v>0.39882740156802315</v>
      </c>
      <c r="AN1563" s="149">
        <f t="shared" si="388"/>
        <v>0.49042630435396939</v>
      </c>
      <c r="AO1563" s="130" t="str">
        <f t="shared" si="393"/>
        <v/>
      </c>
      <c r="AP1563" s="130">
        <f t="shared" si="394"/>
        <v>0.39882740156802315</v>
      </c>
      <c r="AQ1563" s="130" t="str">
        <f t="shared" si="389"/>
        <v/>
      </c>
      <c r="AR1563" s="150">
        <f t="shared" si="390"/>
        <v>0</v>
      </c>
      <c r="AS1563" s="150" t="str">
        <f t="shared" si="391"/>
        <v/>
      </c>
      <c r="AT1563" s="150" t="str">
        <f t="shared" si="392"/>
        <v/>
      </c>
      <c r="AU1563" s="150"/>
      <c r="AV1563" s="150"/>
      <c r="AW1563" s="150"/>
      <c r="AX1563" s="150"/>
      <c r="AY1563" s="150"/>
      <c r="AZ1563" s="150"/>
      <c r="BA1563" s="150"/>
      <c r="BB1563" s="131"/>
      <c r="BC1563" s="132"/>
      <c r="BD1563" s="131"/>
      <c r="BE1563" s="153"/>
      <c r="BF1563" s="154"/>
      <c r="BG1563" s="155"/>
      <c r="BH1563" s="155"/>
      <c r="BI1563" s="156"/>
      <c r="BJ1563" s="156"/>
      <c r="BK1563" s="133"/>
      <c r="BM1563" s="134">
        <v>971</v>
      </c>
      <c r="BN1563" s="157">
        <f t="shared" si="396"/>
        <v>6.2080000000001121</v>
      </c>
      <c r="BO1563" s="158">
        <f t="shared" si="397"/>
        <v>0.5156832590169389</v>
      </c>
      <c r="BP1563" s="159">
        <f t="shared" si="398"/>
        <v>7.3314956467607217E-4</v>
      </c>
      <c r="BQ1563" s="160" t="str">
        <f t="shared" si="399"/>
        <v/>
      </c>
      <c r="BR1563" s="160" t="str">
        <f t="shared" si="395"/>
        <v/>
      </c>
    </row>
    <row r="1564" spans="11:70" ht="20.100000000000001" customHeight="1" x14ac:dyDescent="0.25">
      <c r="K1564" s="134">
        <v>995</v>
      </c>
      <c r="L1564" s="130">
        <f t="shared" si="377"/>
        <v>-1.8968567853629565</v>
      </c>
      <c r="M1564" s="149">
        <f t="shared" si="378"/>
        <v>4.2055099046114878E-3</v>
      </c>
      <c r="N1564" s="149">
        <f t="shared" si="379"/>
        <v>0.49202168628309795</v>
      </c>
      <c r="O1564" s="130" t="str">
        <f t="shared" si="380"/>
        <v/>
      </c>
      <c r="P1564" s="130">
        <f t="shared" si="381"/>
        <v>4.2055099046114878E-3</v>
      </c>
      <c r="Q1564" s="130" t="str">
        <f t="shared" si="382"/>
        <v/>
      </c>
      <c r="R1564" s="130">
        <f t="shared" si="383"/>
        <v>2.6441627191714849E-7</v>
      </c>
      <c r="S1564" s="130" t="str">
        <f t="shared" si="384"/>
        <v/>
      </c>
      <c r="T1564" s="130" t="str">
        <f t="shared" si="385"/>
        <v/>
      </c>
      <c r="X1564" s="134"/>
      <c r="Z1564" s="149"/>
      <c r="AA1564" s="149"/>
      <c r="AE1564" s="151"/>
      <c r="AF1564" s="150"/>
      <c r="AK1564" s="134">
        <v>995</v>
      </c>
      <c r="AL1564" s="130">
        <f t="shared" si="386"/>
        <v>-2.0000000000000018E-2</v>
      </c>
      <c r="AM1564" s="149">
        <f t="shared" si="387"/>
        <v>0.39886249992366613</v>
      </c>
      <c r="AN1564" s="149">
        <f t="shared" si="388"/>
        <v>0.492021686283098</v>
      </c>
      <c r="AO1564" s="130" t="str">
        <f t="shared" si="393"/>
        <v/>
      </c>
      <c r="AP1564" s="130">
        <f t="shared" si="394"/>
        <v>0.39886249992366613</v>
      </c>
      <c r="AQ1564" s="130" t="str">
        <f t="shared" si="389"/>
        <v/>
      </c>
      <c r="AR1564" s="150">
        <f t="shared" si="390"/>
        <v>0</v>
      </c>
      <c r="AS1564" s="150" t="str">
        <f t="shared" si="391"/>
        <v/>
      </c>
      <c r="AT1564" s="150" t="str">
        <f t="shared" si="392"/>
        <v/>
      </c>
      <c r="AU1564" s="150"/>
      <c r="AV1564" s="150"/>
      <c r="AW1564" s="150"/>
      <c r="AX1564" s="150"/>
      <c r="AY1564" s="150"/>
      <c r="AZ1564" s="150"/>
      <c r="BA1564" s="150"/>
      <c r="BB1564" s="131"/>
      <c r="BC1564" s="132"/>
      <c r="BD1564" s="131"/>
      <c r="BE1564" s="153"/>
      <c r="BF1564" s="154"/>
      <c r="BG1564" s="155"/>
      <c r="BH1564" s="155"/>
      <c r="BI1564" s="156"/>
      <c r="BJ1564" s="156"/>
      <c r="BK1564" s="133"/>
      <c r="BM1564" s="134">
        <v>972</v>
      </c>
      <c r="BN1564" s="157">
        <f t="shared" si="396"/>
        <v>6.2144000000001123</v>
      </c>
      <c r="BO1564" s="158">
        <f t="shared" si="397"/>
        <v>0.51495010945226283</v>
      </c>
      <c r="BP1564" s="159">
        <f t="shared" si="398"/>
        <v>7.3269124456010193E-4</v>
      </c>
      <c r="BQ1564" s="160" t="str">
        <f t="shared" si="399"/>
        <v/>
      </c>
      <c r="BR1564" s="160" t="str">
        <f t="shared" si="395"/>
        <v/>
      </c>
    </row>
    <row r="1565" spans="11:70" ht="20.100000000000001" customHeight="1" x14ac:dyDescent="0.25">
      <c r="K1565" s="134">
        <v>996</v>
      </c>
      <c r="L1565" s="130">
        <f t="shared" si="377"/>
        <v>-1.5174854282903993</v>
      </c>
      <c r="M1565" s="149">
        <f t="shared" si="378"/>
        <v>4.205812712225563E-3</v>
      </c>
      <c r="N1565" s="149">
        <f t="shared" si="379"/>
        <v>0.49361719584771591</v>
      </c>
      <c r="O1565" s="130" t="str">
        <f t="shared" si="380"/>
        <v/>
      </c>
      <c r="P1565" s="130">
        <f t="shared" si="381"/>
        <v>4.205812712225563E-3</v>
      </c>
      <c r="Q1565" s="130" t="str">
        <f t="shared" si="382"/>
        <v/>
      </c>
      <c r="R1565" s="130">
        <f t="shared" si="383"/>
        <v>2.691077137318331E-7</v>
      </c>
      <c r="S1565" s="130" t="str">
        <f t="shared" si="384"/>
        <v/>
      </c>
      <c r="T1565" s="130" t="str">
        <f t="shared" si="385"/>
        <v/>
      </c>
      <c r="X1565" s="134"/>
      <c r="Z1565" s="149"/>
      <c r="AA1565" s="149"/>
      <c r="AE1565" s="151"/>
      <c r="AF1565" s="150"/>
      <c r="AK1565" s="134">
        <v>996</v>
      </c>
      <c r="AL1565" s="130">
        <f t="shared" si="386"/>
        <v>-1.6000000000000014E-2</v>
      </c>
      <c r="AM1565" s="149">
        <f t="shared" si="387"/>
        <v>0.39889121905753705</v>
      </c>
      <c r="AN1565" s="149">
        <f t="shared" si="388"/>
        <v>0.49361719584771613</v>
      </c>
      <c r="AO1565" s="130" t="str">
        <f t="shared" si="393"/>
        <v/>
      </c>
      <c r="AP1565" s="130">
        <f t="shared" si="394"/>
        <v>0.39889121905753705</v>
      </c>
      <c r="AQ1565" s="130" t="str">
        <f t="shared" si="389"/>
        <v/>
      </c>
      <c r="AR1565" s="150">
        <f t="shared" si="390"/>
        <v>0</v>
      </c>
      <c r="AS1565" s="150" t="str">
        <f t="shared" si="391"/>
        <v/>
      </c>
      <c r="AT1565" s="150" t="str">
        <f t="shared" si="392"/>
        <v/>
      </c>
      <c r="AU1565" s="150"/>
      <c r="AV1565" s="150"/>
      <c r="AW1565" s="150"/>
      <c r="AX1565" s="150"/>
      <c r="AY1565" s="150"/>
      <c r="AZ1565" s="150"/>
      <c r="BA1565" s="150"/>
      <c r="BB1565" s="131"/>
      <c r="BC1565" s="132"/>
      <c r="BD1565" s="131"/>
      <c r="BE1565" s="153"/>
      <c r="BF1565" s="154"/>
      <c r="BG1565" s="155"/>
      <c r="BH1565" s="155"/>
      <c r="BI1565" s="156"/>
      <c r="BJ1565" s="156"/>
      <c r="BK1565" s="133"/>
      <c r="BM1565" s="134">
        <v>973</v>
      </c>
      <c r="BN1565" s="157">
        <f t="shared" si="396"/>
        <v>6.2208000000001125</v>
      </c>
      <c r="BO1565" s="158">
        <f t="shared" si="397"/>
        <v>0.51421741820770273</v>
      </c>
      <c r="BP1565" s="159">
        <f t="shared" si="398"/>
        <v>7.3223127139554478E-4</v>
      </c>
      <c r="BQ1565" s="160" t="str">
        <f t="shared" si="399"/>
        <v/>
      </c>
      <c r="BR1565" s="160" t="str">
        <f t="shared" si="395"/>
        <v/>
      </c>
    </row>
    <row r="1566" spans="11:70" ht="20.100000000000001" customHeight="1" x14ac:dyDescent="0.25">
      <c r="K1566" s="134">
        <v>997</v>
      </c>
      <c r="L1566" s="130">
        <f t="shared" si="377"/>
        <v>-1.1381140712177853</v>
      </c>
      <c r="M1566" s="149">
        <f t="shared" si="378"/>
        <v>4.2060482443322849E-3</v>
      </c>
      <c r="N1566" s="149">
        <f t="shared" si="379"/>
        <v>0.49521280752807778</v>
      </c>
      <c r="O1566" s="130" t="str">
        <f t="shared" si="380"/>
        <v/>
      </c>
      <c r="P1566" s="130">
        <f t="shared" si="381"/>
        <v>4.2060482443322849E-3</v>
      </c>
      <c r="Q1566" s="130" t="str">
        <f t="shared" si="382"/>
        <v/>
      </c>
      <c r="R1566" s="130">
        <f t="shared" si="383"/>
        <v>2.7387801201035736E-7</v>
      </c>
      <c r="S1566" s="130" t="str">
        <f t="shared" si="384"/>
        <v/>
      </c>
      <c r="T1566" s="130" t="str">
        <f t="shared" si="385"/>
        <v/>
      </c>
      <c r="X1566" s="134"/>
      <c r="Z1566" s="149"/>
      <c r="AA1566" s="149"/>
      <c r="AE1566" s="151"/>
      <c r="AF1566" s="150"/>
      <c r="AK1566" s="134">
        <v>997</v>
      </c>
      <c r="AL1566" s="130">
        <f t="shared" si="386"/>
        <v>-1.2000000000000011E-2</v>
      </c>
      <c r="AM1566" s="149">
        <f t="shared" si="387"/>
        <v>0.39891355759127739</v>
      </c>
      <c r="AN1566" s="149">
        <f t="shared" si="388"/>
        <v>0.49521280752807784</v>
      </c>
      <c r="AO1566" s="130" t="str">
        <f t="shared" si="393"/>
        <v/>
      </c>
      <c r="AP1566" s="130">
        <f t="shared" si="394"/>
        <v>0.39891355759127739</v>
      </c>
      <c r="AQ1566" s="130" t="str">
        <f t="shared" si="389"/>
        <v/>
      </c>
      <c r="AR1566" s="150">
        <f t="shared" si="390"/>
        <v>0</v>
      </c>
      <c r="AS1566" s="150" t="str">
        <f t="shared" si="391"/>
        <v/>
      </c>
      <c r="AT1566" s="150" t="str">
        <f t="shared" si="392"/>
        <v/>
      </c>
      <c r="AU1566" s="150"/>
      <c r="AV1566" s="150"/>
      <c r="AW1566" s="150"/>
      <c r="AX1566" s="150"/>
      <c r="AY1566" s="150"/>
      <c r="AZ1566" s="150"/>
      <c r="BA1566" s="150"/>
      <c r="BB1566" s="131"/>
      <c r="BC1566" s="132"/>
      <c r="BD1566" s="131"/>
      <c r="BE1566" s="153"/>
      <c r="BF1566" s="154"/>
      <c r="BG1566" s="155"/>
      <c r="BH1566" s="155"/>
      <c r="BI1566" s="156"/>
      <c r="BJ1566" s="156"/>
      <c r="BK1566" s="133"/>
      <c r="BM1566" s="134">
        <v>974</v>
      </c>
      <c r="BN1566" s="157">
        <f t="shared" si="396"/>
        <v>6.2272000000001126</v>
      </c>
      <c r="BO1566" s="158">
        <f t="shared" si="397"/>
        <v>0.51348518693630718</v>
      </c>
      <c r="BP1566" s="159">
        <f t="shared" si="398"/>
        <v>7.3176965264176719E-4</v>
      </c>
      <c r="BQ1566" s="160" t="str">
        <f t="shared" si="399"/>
        <v/>
      </c>
      <c r="BR1566" s="160" t="str">
        <f t="shared" si="395"/>
        <v/>
      </c>
    </row>
    <row r="1567" spans="11:70" ht="20.100000000000001" customHeight="1" x14ac:dyDescent="0.25">
      <c r="K1567" s="134">
        <v>998</v>
      </c>
      <c r="L1567" s="130">
        <f t="shared" si="377"/>
        <v>-0.75874271414517125</v>
      </c>
      <c r="M1567" s="149">
        <f t="shared" si="378"/>
        <v>4.206216489626941E-3</v>
      </c>
      <c r="N1567" s="149">
        <f t="shared" si="379"/>
        <v>0.49680849579953634</v>
      </c>
      <c r="O1567" s="130" t="str">
        <f t="shared" si="380"/>
        <v/>
      </c>
      <c r="P1567" s="130">
        <f t="shared" si="381"/>
        <v>4.206216489626941E-3</v>
      </c>
      <c r="Q1567" s="130" t="str">
        <f t="shared" si="382"/>
        <v/>
      </c>
      <c r="R1567" s="130">
        <f t="shared" si="383"/>
        <v>2.787284105889453E-7</v>
      </c>
      <c r="S1567" s="130" t="str">
        <f t="shared" si="384"/>
        <v/>
      </c>
      <c r="T1567" s="130" t="str">
        <f t="shared" si="385"/>
        <v/>
      </c>
      <c r="X1567" s="134"/>
      <c r="Z1567" s="149"/>
      <c r="AA1567" s="149"/>
      <c r="AE1567" s="151"/>
      <c r="AF1567" s="150"/>
      <c r="AK1567" s="134">
        <v>998</v>
      </c>
      <c r="AL1567" s="130">
        <f t="shared" si="386"/>
        <v>-8.0000000000000071E-3</v>
      </c>
      <c r="AM1567" s="149">
        <f t="shared" si="387"/>
        <v>0.39892951445271613</v>
      </c>
      <c r="AN1567" s="149">
        <f t="shared" si="388"/>
        <v>0.49680849579953634</v>
      </c>
      <c r="AO1567" s="130" t="str">
        <f t="shared" si="393"/>
        <v/>
      </c>
      <c r="AP1567" s="130">
        <f t="shared" si="394"/>
        <v>0.39892951445271613</v>
      </c>
      <c r="AQ1567" s="130" t="str">
        <f t="shared" si="389"/>
        <v/>
      </c>
      <c r="AR1567" s="150">
        <f t="shared" si="390"/>
        <v>0</v>
      </c>
      <c r="AS1567" s="150" t="str">
        <f t="shared" si="391"/>
        <v/>
      </c>
      <c r="AT1567" s="150" t="str">
        <f t="shared" si="392"/>
        <v/>
      </c>
      <c r="AU1567" s="150"/>
      <c r="AV1567" s="150"/>
      <c r="AW1567" s="150"/>
      <c r="AX1567" s="150"/>
      <c r="AY1567" s="150"/>
      <c r="AZ1567" s="150"/>
      <c r="BA1567" s="150"/>
      <c r="BB1567" s="131"/>
      <c r="BC1567" s="132"/>
      <c r="BD1567" s="131"/>
      <c r="BE1567" s="153"/>
      <c r="BF1567" s="154"/>
      <c r="BG1567" s="155"/>
      <c r="BH1567" s="155"/>
      <c r="BI1567" s="156"/>
      <c r="BJ1567" s="156"/>
      <c r="BK1567" s="133"/>
      <c r="BM1567" s="134">
        <v>975</v>
      </c>
      <c r="BN1567" s="157">
        <f t="shared" si="396"/>
        <v>6.2336000000001128</v>
      </c>
      <c r="BO1567" s="158">
        <f t="shared" si="397"/>
        <v>0.51275341728366541</v>
      </c>
      <c r="BP1567" s="159">
        <f t="shared" si="398"/>
        <v>7.3130639574459089E-4</v>
      </c>
      <c r="BQ1567" s="160" t="str">
        <f t="shared" si="399"/>
        <v/>
      </c>
      <c r="BR1567" s="160" t="str">
        <f t="shared" si="395"/>
        <v/>
      </c>
    </row>
    <row r="1568" spans="11:70" ht="20.100000000000001" customHeight="1" x14ac:dyDescent="0.25">
      <c r="K1568" s="134">
        <v>999</v>
      </c>
      <c r="L1568" s="130">
        <f t="shared" si="377"/>
        <v>-0.37937135707261405</v>
      </c>
      <c r="M1568" s="149">
        <f t="shared" si="378"/>
        <v>4.2063174400340927E-3</v>
      </c>
      <c r="N1568" s="149">
        <f t="shared" si="379"/>
        <v>0.49840423513376825</v>
      </c>
      <c r="O1568" s="130" t="str">
        <f t="shared" si="380"/>
        <v/>
      </c>
      <c r="P1568" s="130">
        <f t="shared" si="381"/>
        <v>4.2063174400340927E-3</v>
      </c>
      <c r="Q1568" s="130" t="str">
        <f t="shared" si="382"/>
        <v/>
      </c>
      <c r="R1568" s="130">
        <f t="shared" si="383"/>
        <v>2.8366017146355066E-7</v>
      </c>
      <c r="S1568" s="130" t="str">
        <f t="shared" si="384"/>
        <v/>
      </c>
      <c r="T1568" s="130" t="str">
        <f t="shared" si="385"/>
        <v/>
      </c>
      <c r="X1568" s="134"/>
      <c r="Z1568" s="149"/>
      <c r="AA1568" s="149"/>
      <c r="AE1568" s="151"/>
      <c r="AF1568" s="150"/>
      <c r="AK1568" s="134">
        <v>999</v>
      </c>
      <c r="AL1568" s="130">
        <f t="shared" si="386"/>
        <v>-4.0000000000000036E-3</v>
      </c>
      <c r="AM1568" s="149">
        <f t="shared" si="387"/>
        <v>0.39893908887595564</v>
      </c>
      <c r="AN1568" s="149">
        <f t="shared" si="388"/>
        <v>0.49840423513376836</v>
      </c>
      <c r="AO1568" s="130" t="str">
        <f t="shared" si="393"/>
        <v/>
      </c>
      <c r="AP1568" s="130">
        <f t="shared" si="394"/>
        <v>0.39893908887595564</v>
      </c>
      <c r="AQ1568" s="130" t="str">
        <f t="shared" si="389"/>
        <v/>
      </c>
      <c r="AR1568" s="150">
        <f t="shared" si="390"/>
        <v>0</v>
      </c>
      <c r="AS1568" s="150" t="str">
        <f t="shared" si="391"/>
        <v/>
      </c>
      <c r="AT1568" s="150" t="str">
        <f t="shared" si="392"/>
        <v/>
      </c>
      <c r="AU1568" s="150"/>
      <c r="AV1568" s="150"/>
      <c r="AW1568" s="150"/>
      <c r="AX1568" s="150"/>
      <c r="AY1568" s="150"/>
      <c r="AZ1568" s="150"/>
      <c r="BA1568" s="150"/>
      <c r="BB1568" s="131"/>
      <c r="BC1568" s="132"/>
      <c r="BD1568" s="131"/>
      <c r="BE1568" s="153"/>
      <c r="BF1568" s="154"/>
      <c r="BG1568" s="155"/>
      <c r="BH1568" s="155"/>
      <c r="BI1568" s="156"/>
      <c r="BJ1568" s="156"/>
      <c r="BK1568" s="133"/>
      <c r="BM1568" s="134">
        <v>976</v>
      </c>
      <c r="BN1568" s="157">
        <f t="shared" si="396"/>
        <v>6.240000000000113</v>
      </c>
      <c r="BO1568" s="158">
        <f t="shared" si="397"/>
        <v>0.51202211088792082</v>
      </c>
      <c r="BP1568" s="159">
        <f t="shared" si="398"/>
        <v>7.3084150813906845E-4</v>
      </c>
      <c r="BQ1568" s="160" t="str">
        <f t="shared" si="399"/>
        <v/>
      </c>
      <c r="BR1568" s="160" t="str">
        <f t="shared" si="395"/>
        <v/>
      </c>
    </row>
    <row r="1569" spans="11:70" ht="20.100000000000001" customHeight="1" x14ac:dyDescent="0.25">
      <c r="K1569" s="134">
        <v>1000</v>
      </c>
      <c r="L1569" s="130">
        <f t="shared" si="377"/>
        <v>0</v>
      </c>
      <c r="M1569" s="149">
        <f t="shared" si="378"/>
        <v>4.2063510907082149E-3</v>
      </c>
      <c r="N1569" s="149">
        <f t="shared" si="379"/>
        <v>0.5</v>
      </c>
      <c r="O1569" s="130" t="str">
        <f t="shared" si="380"/>
        <v/>
      </c>
      <c r="P1569" s="130">
        <f t="shared" si="381"/>
        <v>4.2063510907082149E-3</v>
      </c>
      <c r="Q1569" s="130">
        <f t="shared" si="382"/>
        <v>4.2063510907082149E-3</v>
      </c>
      <c r="R1569" s="130">
        <f t="shared" si="383"/>
        <v>2.8867457502997388E-7</v>
      </c>
      <c r="S1569" s="130" t="str">
        <f t="shared" si="384"/>
        <v/>
      </c>
      <c r="T1569" s="130" t="str">
        <f t="shared" si="385"/>
        <v/>
      </c>
      <c r="X1569" s="134"/>
      <c r="Z1569" s="149"/>
      <c r="AA1569" s="149"/>
      <c r="AE1569" s="151"/>
      <c r="AF1569" s="150"/>
      <c r="AK1569" s="134">
        <v>1000</v>
      </c>
      <c r="AL1569" s="130">
        <f t="shared" si="386"/>
        <v>0</v>
      </c>
      <c r="AM1569" s="149">
        <f t="shared" si="387"/>
        <v>0.3989422804014327</v>
      </c>
      <c r="AN1569" s="149">
        <f t="shared" si="388"/>
        <v>0.5</v>
      </c>
      <c r="AO1569" s="130" t="str">
        <f t="shared" si="393"/>
        <v/>
      </c>
      <c r="AP1569" s="130">
        <f t="shared" si="394"/>
        <v>0.3989422804014327</v>
      </c>
      <c r="AQ1569" s="130">
        <f t="shared" si="389"/>
        <v>0.3989422804014327</v>
      </c>
      <c r="AR1569" s="150">
        <f t="shared" si="390"/>
        <v>0</v>
      </c>
      <c r="AS1569" s="150" t="str">
        <f t="shared" si="391"/>
        <v/>
      </c>
      <c r="AT1569" s="150" t="str">
        <f t="shared" si="392"/>
        <v/>
      </c>
      <c r="AU1569" s="150"/>
      <c r="AV1569" s="150"/>
      <c r="AW1569" s="150"/>
      <c r="AX1569" s="150"/>
      <c r="AY1569" s="150"/>
      <c r="AZ1569" s="150"/>
      <c r="BA1569" s="150"/>
      <c r="BB1569" s="131"/>
      <c r="BC1569" s="132"/>
      <c r="BD1569" s="131"/>
      <c r="BE1569" s="153"/>
      <c r="BF1569" s="154"/>
      <c r="BG1569" s="155"/>
      <c r="BH1569" s="155"/>
      <c r="BI1569" s="156"/>
      <c r="BJ1569" s="156"/>
      <c r="BK1569" s="133"/>
      <c r="BM1569" s="134">
        <v>977</v>
      </c>
      <c r="BN1569" s="157">
        <f t="shared" si="396"/>
        <v>6.2464000000001132</v>
      </c>
      <c r="BO1569" s="158">
        <f t="shared" si="397"/>
        <v>0.51129126937978175</v>
      </c>
      <c r="BP1569" s="159">
        <f t="shared" si="398"/>
        <v>7.303749972500384E-4</v>
      </c>
      <c r="BQ1569" s="160" t="str">
        <f t="shared" si="399"/>
        <v/>
      </c>
      <c r="BR1569" s="160" t="str">
        <f t="shared" si="395"/>
        <v/>
      </c>
    </row>
    <row r="1570" spans="11:70" ht="20.100000000000001" customHeight="1" x14ac:dyDescent="0.25">
      <c r="K1570" s="134">
        <v>1001</v>
      </c>
      <c r="L1570" s="130">
        <f t="shared" si="377"/>
        <v>0.3793713570725572</v>
      </c>
      <c r="M1570" s="149">
        <f t="shared" si="378"/>
        <v>4.2063174400340927E-3</v>
      </c>
      <c r="N1570" s="149">
        <f t="shared" si="379"/>
        <v>0.50159576486623147</v>
      </c>
      <c r="O1570" s="130" t="str">
        <f t="shared" si="380"/>
        <v/>
      </c>
      <c r="P1570" s="130">
        <f t="shared" si="381"/>
        <v>4.2063174400340927E-3</v>
      </c>
      <c r="Q1570" s="130" t="str">
        <f t="shared" si="382"/>
        <v/>
      </c>
      <c r="R1570" s="130">
        <f t="shared" si="383"/>
        <v>2.9377292032676691E-7</v>
      </c>
      <c r="S1570" s="130" t="str">
        <f t="shared" si="384"/>
        <v/>
      </c>
      <c r="T1570" s="130" t="str">
        <f t="shared" si="385"/>
        <v/>
      </c>
      <c r="X1570" s="134"/>
      <c r="Z1570" s="149"/>
      <c r="AA1570" s="149"/>
      <c r="AE1570" s="151"/>
      <c r="AF1570" s="150"/>
      <c r="AK1570" s="134">
        <v>1001</v>
      </c>
      <c r="AL1570" s="130">
        <f t="shared" si="386"/>
        <v>4.0000000000004476E-3</v>
      </c>
      <c r="AM1570" s="149">
        <f t="shared" si="387"/>
        <v>0.39893908887595564</v>
      </c>
      <c r="AN1570" s="149">
        <f t="shared" si="388"/>
        <v>0.50159576486623181</v>
      </c>
      <c r="AO1570" s="130" t="str">
        <f t="shared" si="393"/>
        <v/>
      </c>
      <c r="AP1570" s="130">
        <f t="shared" si="394"/>
        <v>0.39893908887595564</v>
      </c>
      <c r="AQ1570" s="130" t="str">
        <f t="shared" si="389"/>
        <v/>
      </c>
      <c r="AR1570" s="150">
        <f t="shared" si="390"/>
        <v>0</v>
      </c>
      <c r="AS1570" s="150" t="str">
        <f t="shared" si="391"/>
        <v/>
      </c>
      <c r="AT1570" s="150" t="str">
        <f t="shared" si="392"/>
        <v/>
      </c>
      <c r="AU1570" s="150"/>
      <c r="AV1570" s="150"/>
      <c r="AW1570" s="150"/>
      <c r="AX1570" s="150"/>
      <c r="AY1570" s="150"/>
      <c r="AZ1570" s="150"/>
      <c r="BA1570" s="150"/>
      <c r="BB1570" s="131"/>
      <c r="BC1570" s="132"/>
      <c r="BD1570" s="131"/>
      <c r="BE1570" s="153"/>
      <c r="BF1570" s="154"/>
      <c r="BG1570" s="155"/>
      <c r="BH1570" s="155"/>
      <c r="BI1570" s="156"/>
      <c r="BJ1570" s="156"/>
      <c r="BK1570" s="133"/>
      <c r="BM1570" s="134">
        <v>978</v>
      </c>
      <c r="BN1570" s="157">
        <f t="shared" si="396"/>
        <v>6.2528000000001134</v>
      </c>
      <c r="BO1570" s="158">
        <f t="shared" si="397"/>
        <v>0.51056089438253172</v>
      </c>
      <c r="BP1570" s="159">
        <f t="shared" si="398"/>
        <v>7.2990687048712921E-4</v>
      </c>
      <c r="BQ1570" s="160" t="str">
        <f t="shared" si="399"/>
        <v/>
      </c>
      <c r="BR1570" s="160" t="str">
        <f t="shared" si="395"/>
        <v/>
      </c>
    </row>
    <row r="1571" spans="11:70" ht="20.100000000000001" customHeight="1" x14ac:dyDescent="0.25">
      <c r="K1571" s="134">
        <v>1002</v>
      </c>
      <c r="L1571" s="130">
        <f t="shared" si="377"/>
        <v>0.75874271414517125</v>
      </c>
      <c r="M1571" s="149">
        <f t="shared" si="378"/>
        <v>4.206216489626941E-3</v>
      </c>
      <c r="N1571" s="149">
        <f t="shared" si="379"/>
        <v>0.50319150420046366</v>
      </c>
      <c r="O1571" s="130" t="str">
        <f t="shared" si="380"/>
        <v/>
      </c>
      <c r="P1571" s="130">
        <f t="shared" si="381"/>
        <v>4.206216489626941E-3</v>
      </c>
      <c r="Q1571" s="130" t="str">
        <f t="shared" si="382"/>
        <v/>
      </c>
      <c r="R1571" s="130">
        <f t="shared" si="383"/>
        <v>2.9895652528090748E-7</v>
      </c>
      <c r="S1571" s="130" t="str">
        <f t="shared" si="384"/>
        <v/>
      </c>
      <c r="T1571" s="130" t="str">
        <f t="shared" si="385"/>
        <v/>
      </c>
      <c r="X1571" s="134"/>
      <c r="Z1571" s="149"/>
      <c r="AA1571" s="149"/>
      <c r="AE1571" s="151"/>
      <c r="AF1571" s="150"/>
      <c r="AK1571" s="134">
        <v>1002</v>
      </c>
      <c r="AL1571" s="130">
        <f t="shared" si="386"/>
        <v>8.0000000000000071E-3</v>
      </c>
      <c r="AM1571" s="149">
        <f t="shared" si="387"/>
        <v>0.39892951445271613</v>
      </c>
      <c r="AN1571" s="149">
        <f t="shared" si="388"/>
        <v>0.50319150420046366</v>
      </c>
      <c r="AO1571" s="130" t="str">
        <f t="shared" si="393"/>
        <v/>
      </c>
      <c r="AP1571" s="130">
        <f t="shared" si="394"/>
        <v>0.39892951445271613</v>
      </c>
      <c r="AQ1571" s="130" t="str">
        <f t="shared" si="389"/>
        <v/>
      </c>
      <c r="AR1571" s="150">
        <f t="shared" si="390"/>
        <v>0</v>
      </c>
      <c r="AS1571" s="150" t="str">
        <f t="shared" si="391"/>
        <v/>
      </c>
      <c r="AT1571" s="150" t="str">
        <f t="shared" si="392"/>
        <v/>
      </c>
      <c r="AU1571" s="150"/>
      <c r="AV1571" s="150"/>
      <c r="AW1571" s="150"/>
      <c r="AX1571" s="150"/>
      <c r="AY1571" s="150"/>
      <c r="AZ1571" s="150"/>
      <c r="BA1571" s="150"/>
      <c r="BB1571" s="131"/>
      <c r="BC1571" s="132"/>
      <c r="BD1571" s="131"/>
      <c r="BE1571" s="153"/>
      <c r="BF1571" s="154"/>
      <c r="BG1571" s="155"/>
      <c r="BH1571" s="155"/>
      <c r="BI1571" s="156"/>
      <c r="BJ1571" s="156"/>
      <c r="BK1571" s="133"/>
      <c r="BM1571" s="134">
        <v>979</v>
      </c>
      <c r="BN1571" s="157">
        <f t="shared" si="396"/>
        <v>6.2592000000001136</v>
      </c>
      <c r="BO1571" s="158">
        <f t="shared" si="397"/>
        <v>0.50983098751204459</v>
      </c>
      <c r="BP1571" s="159">
        <f t="shared" si="398"/>
        <v>7.2943713525253084E-4</v>
      </c>
      <c r="BQ1571" s="160" t="str">
        <f t="shared" si="399"/>
        <v/>
      </c>
      <c r="BR1571" s="160" t="str">
        <f t="shared" si="395"/>
        <v/>
      </c>
    </row>
    <row r="1572" spans="11:70" ht="20.100000000000001" customHeight="1" x14ac:dyDescent="0.25">
      <c r="K1572" s="134">
        <v>1003</v>
      </c>
      <c r="L1572" s="130">
        <f t="shared" si="377"/>
        <v>1.1381140712177285</v>
      </c>
      <c r="M1572" s="149">
        <f t="shared" si="378"/>
        <v>4.2060482443322849E-3</v>
      </c>
      <c r="N1572" s="149">
        <f t="shared" si="379"/>
        <v>0.50478719247192205</v>
      </c>
      <c r="O1572" s="130" t="str">
        <f t="shared" si="380"/>
        <v/>
      </c>
      <c r="P1572" s="130">
        <f t="shared" si="381"/>
        <v>4.2060482443322849E-3</v>
      </c>
      <c r="Q1572" s="130" t="str">
        <f t="shared" si="382"/>
        <v/>
      </c>
      <c r="R1572" s="130">
        <f t="shared" si="383"/>
        <v>3.0422672695631232E-7</v>
      </c>
      <c r="S1572" s="130" t="str">
        <f t="shared" si="384"/>
        <v/>
      </c>
      <c r="T1572" s="130" t="str">
        <f t="shared" si="385"/>
        <v/>
      </c>
      <c r="X1572" s="134"/>
      <c r="Z1572" s="149"/>
      <c r="AA1572" s="149"/>
      <c r="AE1572" s="151"/>
      <c r="AF1572" s="150"/>
      <c r="AK1572" s="134">
        <v>1003</v>
      </c>
      <c r="AL1572" s="130">
        <f t="shared" si="386"/>
        <v>1.2000000000000455E-2</v>
      </c>
      <c r="AM1572" s="149">
        <f t="shared" si="387"/>
        <v>0.39891355759127739</v>
      </c>
      <c r="AN1572" s="149">
        <f t="shared" si="388"/>
        <v>0.50478719247192227</v>
      </c>
      <c r="AO1572" s="130" t="str">
        <f t="shared" si="393"/>
        <v/>
      </c>
      <c r="AP1572" s="130">
        <f t="shared" si="394"/>
        <v>0.39891355759127739</v>
      </c>
      <c r="AQ1572" s="130" t="str">
        <f t="shared" si="389"/>
        <v/>
      </c>
      <c r="AR1572" s="150">
        <f t="shared" si="390"/>
        <v>0</v>
      </c>
      <c r="AS1572" s="150" t="str">
        <f t="shared" si="391"/>
        <v/>
      </c>
      <c r="AT1572" s="150" t="str">
        <f t="shared" si="392"/>
        <v/>
      </c>
      <c r="AU1572" s="150"/>
      <c r="AV1572" s="150"/>
      <c r="AW1572" s="150"/>
      <c r="AX1572" s="150"/>
      <c r="AY1572" s="150"/>
      <c r="AZ1572" s="150"/>
      <c r="BA1572" s="150"/>
      <c r="BB1572" s="131"/>
      <c r="BC1572" s="132"/>
      <c r="BD1572" s="131"/>
      <c r="BE1572" s="153"/>
      <c r="BF1572" s="154"/>
      <c r="BG1572" s="155"/>
      <c r="BH1572" s="155"/>
      <c r="BI1572" s="156"/>
      <c r="BJ1572" s="156"/>
      <c r="BK1572" s="133"/>
      <c r="BM1572" s="134">
        <v>980</v>
      </c>
      <c r="BN1572" s="157">
        <f t="shared" si="396"/>
        <v>6.2656000000001137</v>
      </c>
      <c r="BO1572" s="158">
        <f t="shared" si="397"/>
        <v>0.50910155037679206</v>
      </c>
      <c r="BP1572" s="159">
        <f t="shared" si="398"/>
        <v>7.2896579893522162E-4</v>
      </c>
      <c r="BQ1572" s="160" t="str">
        <f t="shared" si="399"/>
        <v/>
      </c>
      <c r="BR1572" s="160" t="str">
        <f t="shared" si="395"/>
        <v/>
      </c>
    </row>
    <row r="1573" spans="11:70" ht="20.100000000000001" customHeight="1" x14ac:dyDescent="0.25">
      <c r="K1573" s="134">
        <v>1004</v>
      </c>
      <c r="L1573" s="130">
        <f t="shared" si="377"/>
        <v>1.5174854282903425</v>
      </c>
      <c r="M1573" s="149">
        <f t="shared" si="378"/>
        <v>4.205812712225563E-3</v>
      </c>
      <c r="N1573" s="149">
        <f t="shared" si="379"/>
        <v>0.50638280415228387</v>
      </c>
      <c r="O1573" s="130" t="str">
        <f t="shared" si="380"/>
        <v/>
      </c>
      <c r="P1573" s="130">
        <f t="shared" si="381"/>
        <v>4.205812712225563E-3</v>
      </c>
      <c r="Q1573" s="130" t="str">
        <f t="shared" si="382"/>
        <v/>
      </c>
      <c r="R1573" s="130">
        <f t="shared" si="383"/>
        <v>3.0958488180517456E-7</v>
      </c>
      <c r="S1573" s="130" t="str">
        <f t="shared" si="384"/>
        <v/>
      </c>
      <c r="T1573" s="130" t="str">
        <f t="shared" si="385"/>
        <v/>
      </c>
      <c r="X1573" s="134"/>
      <c r="Z1573" s="149"/>
      <c r="AA1573" s="149"/>
      <c r="AE1573" s="151"/>
      <c r="AF1573" s="150"/>
      <c r="AK1573" s="134">
        <v>1004</v>
      </c>
      <c r="AL1573" s="130">
        <f t="shared" si="386"/>
        <v>1.6000000000000014E-2</v>
      </c>
      <c r="AM1573" s="149">
        <f t="shared" si="387"/>
        <v>0.39889121905753705</v>
      </c>
      <c r="AN1573" s="149">
        <f t="shared" si="388"/>
        <v>0.50638280415228387</v>
      </c>
      <c r="AO1573" s="130" t="str">
        <f t="shared" si="393"/>
        <v/>
      </c>
      <c r="AP1573" s="130">
        <f t="shared" si="394"/>
        <v>0.39889121905753705</v>
      </c>
      <c r="AQ1573" s="130" t="str">
        <f t="shared" si="389"/>
        <v/>
      </c>
      <c r="AR1573" s="150">
        <f t="shared" si="390"/>
        <v>0</v>
      </c>
      <c r="AS1573" s="150" t="str">
        <f t="shared" si="391"/>
        <v/>
      </c>
      <c r="AT1573" s="150" t="str">
        <f t="shared" si="392"/>
        <v/>
      </c>
      <c r="AU1573" s="150"/>
      <c r="AV1573" s="150"/>
      <c r="AW1573" s="150"/>
      <c r="AX1573" s="150"/>
      <c r="AY1573" s="150"/>
      <c r="AZ1573" s="150"/>
      <c r="BA1573" s="150"/>
      <c r="BB1573" s="131"/>
      <c r="BC1573" s="132"/>
      <c r="BD1573" s="131"/>
      <c r="BE1573" s="153"/>
      <c r="BF1573" s="154"/>
      <c r="BG1573" s="155"/>
      <c r="BH1573" s="155"/>
      <c r="BI1573" s="156"/>
      <c r="BJ1573" s="156"/>
      <c r="BK1573" s="133"/>
      <c r="BM1573" s="134">
        <v>981</v>
      </c>
      <c r="BN1573" s="157">
        <f t="shared" si="396"/>
        <v>6.2720000000001139</v>
      </c>
      <c r="BO1573" s="158">
        <f t="shared" si="397"/>
        <v>0.50837258457785683</v>
      </c>
      <c r="BP1573" s="159">
        <f t="shared" si="398"/>
        <v>7.2849286891119025E-4</v>
      </c>
      <c r="BQ1573" s="160" t="str">
        <f t="shared" si="399"/>
        <v/>
      </c>
      <c r="BR1573" s="160" t="str">
        <f t="shared" si="395"/>
        <v/>
      </c>
    </row>
    <row r="1574" spans="11:70" ht="20.100000000000001" customHeight="1" x14ac:dyDescent="0.25">
      <c r="K1574" s="134">
        <v>1005</v>
      </c>
      <c r="L1574" s="130">
        <f t="shared" si="377"/>
        <v>1.8968567853628997</v>
      </c>
      <c r="M1574" s="149">
        <f t="shared" si="378"/>
        <v>4.2055099046114878E-3</v>
      </c>
      <c r="N1574" s="149">
        <f t="shared" si="379"/>
        <v>0.50797831371690183</v>
      </c>
      <c r="O1574" s="130" t="str">
        <f t="shared" si="380"/>
        <v/>
      </c>
      <c r="P1574" s="130">
        <f t="shared" si="381"/>
        <v>4.2055099046114878E-3</v>
      </c>
      <c r="Q1574" s="130" t="str">
        <f t="shared" si="382"/>
        <v/>
      </c>
      <c r="R1574" s="130">
        <f t="shared" si="383"/>
        <v>3.1503236592217571E-7</v>
      </c>
      <c r="S1574" s="130" t="str">
        <f t="shared" si="384"/>
        <v/>
      </c>
      <c r="T1574" s="130" t="str">
        <f t="shared" si="385"/>
        <v/>
      </c>
      <c r="X1574" s="134"/>
      <c r="Z1574" s="149"/>
      <c r="AA1574" s="149"/>
      <c r="AE1574" s="151"/>
      <c r="AF1574" s="150"/>
      <c r="AK1574" s="134">
        <v>1005</v>
      </c>
      <c r="AL1574" s="130">
        <f t="shared" si="386"/>
        <v>2.0000000000000462E-2</v>
      </c>
      <c r="AM1574" s="149">
        <f t="shared" si="387"/>
        <v>0.39886249992366613</v>
      </c>
      <c r="AN1574" s="149">
        <f t="shared" si="388"/>
        <v>0.50797831371690216</v>
      </c>
      <c r="AO1574" s="130" t="str">
        <f t="shared" si="393"/>
        <v/>
      </c>
      <c r="AP1574" s="130">
        <f t="shared" si="394"/>
        <v>0.39886249992366613</v>
      </c>
      <c r="AQ1574" s="130" t="str">
        <f t="shared" si="389"/>
        <v/>
      </c>
      <c r="AR1574" s="150">
        <f t="shared" si="390"/>
        <v>0</v>
      </c>
      <c r="AS1574" s="150" t="str">
        <f t="shared" si="391"/>
        <v/>
      </c>
      <c r="AT1574" s="150" t="str">
        <f t="shared" si="392"/>
        <v/>
      </c>
      <c r="AU1574" s="150"/>
      <c r="AV1574" s="150"/>
      <c r="AW1574" s="150"/>
      <c r="AX1574" s="150"/>
      <c r="AY1574" s="150"/>
      <c r="AZ1574" s="150"/>
      <c r="BA1574" s="150"/>
      <c r="BB1574" s="131"/>
      <c r="BC1574" s="132"/>
      <c r="BD1574" s="131"/>
      <c r="BE1574" s="153"/>
      <c r="BF1574" s="154"/>
      <c r="BG1574" s="155"/>
      <c r="BH1574" s="155"/>
      <c r="BI1574" s="156"/>
      <c r="BJ1574" s="156"/>
      <c r="BK1574" s="133"/>
      <c r="BM1574" s="134">
        <v>982</v>
      </c>
      <c r="BN1574" s="157">
        <f t="shared" si="396"/>
        <v>6.2784000000001141</v>
      </c>
      <c r="BO1574" s="158">
        <f t="shared" si="397"/>
        <v>0.50764409170894564</v>
      </c>
      <c r="BP1574" s="159">
        <f t="shared" si="398"/>
        <v>7.280183525467665E-4</v>
      </c>
      <c r="BQ1574" s="160" t="str">
        <f t="shared" si="399"/>
        <v/>
      </c>
      <c r="BR1574" s="160" t="str">
        <f t="shared" si="395"/>
        <v/>
      </c>
    </row>
    <row r="1575" spans="11:70" ht="20.100000000000001" customHeight="1" x14ac:dyDescent="0.25">
      <c r="K1575" s="134">
        <v>1006</v>
      </c>
      <c r="L1575" s="130">
        <f t="shared" si="377"/>
        <v>2.2762281424355137</v>
      </c>
      <c r="M1575" s="149">
        <f t="shared" si="378"/>
        <v>4.205139836023138E-3</v>
      </c>
      <c r="N1575" s="149">
        <f t="shared" si="379"/>
        <v>0.50957369564603061</v>
      </c>
      <c r="O1575" s="130" t="str">
        <f t="shared" si="380"/>
        <v/>
      </c>
      <c r="P1575" s="130">
        <f t="shared" si="381"/>
        <v>4.205139836023138E-3</v>
      </c>
      <c r="Q1575" s="130" t="str">
        <f t="shared" si="382"/>
        <v/>
      </c>
      <c r="R1575" s="130">
        <f t="shared" si="383"/>
        <v>3.2057057530159793E-7</v>
      </c>
      <c r="S1575" s="130" t="str">
        <f t="shared" si="384"/>
        <v/>
      </c>
      <c r="T1575" s="130" t="str">
        <f t="shared" si="385"/>
        <v/>
      </c>
      <c r="X1575" s="134"/>
      <c r="Z1575" s="149"/>
      <c r="AA1575" s="149"/>
      <c r="AE1575" s="151"/>
      <c r="AF1575" s="150"/>
      <c r="AK1575" s="134">
        <v>1006</v>
      </c>
      <c r="AL1575" s="130">
        <f t="shared" si="386"/>
        <v>2.4000000000000021E-2</v>
      </c>
      <c r="AM1575" s="149">
        <f t="shared" si="387"/>
        <v>0.39882740156802315</v>
      </c>
      <c r="AN1575" s="149">
        <f t="shared" si="388"/>
        <v>0.50957369564603061</v>
      </c>
      <c r="AO1575" s="130" t="str">
        <f t="shared" si="393"/>
        <v/>
      </c>
      <c r="AP1575" s="130">
        <f t="shared" si="394"/>
        <v>0.39882740156802315</v>
      </c>
      <c r="AQ1575" s="130" t="str">
        <f t="shared" si="389"/>
        <v/>
      </c>
      <c r="AR1575" s="150">
        <f t="shared" si="390"/>
        <v>0</v>
      </c>
      <c r="AS1575" s="150" t="str">
        <f t="shared" si="391"/>
        <v/>
      </c>
      <c r="AT1575" s="150" t="str">
        <f t="shared" si="392"/>
        <v/>
      </c>
      <c r="AU1575" s="150"/>
      <c r="AV1575" s="150"/>
      <c r="AW1575" s="150"/>
      <c r="AX1575" s="150"/>
      <c r="AY1575" s="150"/>
      <c r="AZ1575" s="150"/>
      <c r="BA1575" s="150"/>
      <c r="BB1575" s="131"/>
      <c r="BC1575" s="132"/>
      <c r="BD1575" s="131"/>
      <c r="BE1575" s="153"/>
      <c r="BF1575" s="154"/>
      <c r="BG1575" s="155"/>
      <c r="BH1575" s="155"/>
      <c r="BI1575" s="156"/>
      <c r="BJ1575" s="156"/>
      <c r="BK1575" s="133"/>
      <c r="BM1575" s="134">
        <v>983</v>
      </c>
      <c r="BN1575" s="157">
        <f t="shared" si="396"/>
        <v>6.2848000000001143</v>
      </c>
      <c r="BO1575" s="158">
        <f t="shared" si="397"/>
        <v>0.50691607335639888</v>
      </c>
      <c r="BP1575" s="159">
        <f t="shared" si="398"/>
        <v>7.2754225719429133E-4</v>
      </c>
      <c r="BQ1575" s="160" t="str">
        <f t="shared" si="399"/>
        <v/>
      </c>
      <c r="BR1575" s="160" t="str">
        <f t="shared" si="395"/>
        <v/>
      </c>
    </row>
    <row r="1576" spans="11:70" ht="20.100000000000001" customHeight="1" x14ac:dyDescent="0.25">
      <c r="K1576" s="134">
        <v>1007</v>
      </c>
      <c r="L1576" s="130">
        <f t="shared" si="377"/>
        <v>2.6555994995080709</v>
      </c>
      <c r="M1576" s="149">
        <f t="shared" si="378"/>
        <v>4.2047025242207998E-3</v>
      </c>
      <c r="N1576" s="149">
        <f t="shared" si="379"/>
        <v>0.51116892442604933</v>
      </c>
      <c r="O1576" s="130" t="str">
        <f t="shared" si="380"/>
        <v/>
      </c>
      <c r="P1576" s="130">
        <f t="shared" si="381"/>
        <v>4.2047025242207998E-3</v>
      </c>
      <c r="Q1576" s="130" t="str">
        <f t="shared" si="382"/>
        <v/>
      </c>
      <c r="R1576" s="130">
        <f t="shared" si="383"/>
        <v>3.2620092609734311E-7</v>
      </c>
      <c r="S1576" s="130" t="str">
        <f t="shared" si="384"/>
        <v/>
      </c>
      <c r="T1576" s="130" t="str">
        <f t="shared" si="385"/>
        <v/>
      </c>
      <c r="X1576" s="134"/>
      <c r="Z1576" s="149"/>
      <c r="AA1576" s="149"/>
      <c r="AE1576" s="151"/>
      <c r="AF1576" s="150"/>
      <c r="AK1576" s="134">
        <v>1007</v>
      </c>
      <c r="AL1576" s="130">
        <f t="shared" si="386"/>
        <v>2.8000000000000469E-2</v>
      </c>
      <c r="AM1576" s="149">
        <f t="shared" si="387"/>
        <v>0.3987859256750439</v>
      </c>
      <c r="AN1576" s="149">
        <f t="shared" si="388"/>
        <v>0.51116892442604966</v>
      </c>
      <c r="AO1576" s="130" t="str">
        <f t="shared" si="393"/>
        <v/>
      </c>
      <c r="AP1576" s="130">
        <f t="shared" si="394"/>
        <v>0.3987859256750439</v>
      </c>
      <c r="AQ1576" s="130" t="str">
        <f t="shared" si="389"/>
        <v/>
      </c>
      <c r="AR1576" s="150">
        <f t="shared" si="390"/>
        <v>0</v>
      </c>
      <c r="AS1576" s="150" t="str">
        <f t="shared" si="391"/>
        <v/>
      </c>
      <c r="AT1576" s="150" t="str">
        <f t="shared" si="392"/>
        <v/>
      </c>
      <c r="AU1576" s="150"/>
      <c r="AV1576" s="150"/>
      <c r="AW1576" s="150"/>
      <c r="AX1576" s="150"/>
      <c r="AY1576" s="150"/>
      <c r="AZ1576" s="150"/>
      <c r="BA1576" s="150"/>
      <c r="BB1576" s="131"/>
      <c r="BC1576" s="132"/>
      <c r="BD1576" s="131"/>
      <c r="BE1576" s="153"/>
      <c r="BF1576" s="154"/>
      <c r="BG1576" s="155"/>
      <c r="BH1576" s="155"/>
      <c r="BI1576" s="156"/>
      <c r="BJ1576" s="156"/>
      <c r="BK1576" s="133"/>
      <c r="BM1576" s="134">
        <v>984</v>
      </c>
      <c r="BN1576" s="157">
        <f t="shared" si="396"/>
        <v>6.2912000000001145</v>
      </c>
      <c r="BO1576" s="158">
        <f t="shared" si="397"/>
        <v>0.50618853109920459</v>
      </c>
      <c r="BP1576" s="159">
        <f t="shared" si="398"/>
        <v>7.2706459019677983E-4</v>
      </c>
      <c r="BQ1576" s="160" t="str">
        <f t="shared" si="399"/>
        <v/>
      </c>
      <c r="BR1576" s="160" t="str">
        <f t="shared" si="395"/>
        <v/>
      </c>
    </row>
    <row r="1577" spans="11:70" ht="20.100000000000001" customHeight="1" x14ac:dyDescent="0.25">
      <c r="K1577" s="134">
        <v>1008</v>
      </c>
      <c r="L1577" s="130">
        <f t="shared" si="377"/>
        <v>3.034970856580685</v>
      </c>
      <c r="M1577" s="149">
        <f t="shared" si="378"/>
        <v>4.2041979901905405E-3</v>
      </c>
      <c r="N1577" s="149">
        <f t="shared" si="379"/>
        <v>0.51276397455068801</v>
      </c>
      <c r="O1577" s="130" t="str">
        <f t="shared" si="380"/>
        <v/>
      </c>
      <c r="P1577" s="130">
        <f t="shared" si="381"/>
        <v>4.2041979901905405E-3</v>
      </c>
      <c r="Q1577" s="130" t="str">
        <f t="shared" si="382"/>
        <v/>
      </c>
      <c r="R1577" s="130">
        <f t="shared" si="383"/>
        <v>3.319248548859178E-7</v>
      </c>
      <c r="S1577" s="130" t="str">
        <f t="shared" si="384"/>
        <v/>
      </c>
      <c r="T1577" s="130" t="str">
        <f t="shared" si="385"/>
        <v/>
      </c>
      <c r="X1577" s="134"/>
      <c r="Z1577" s="149"/>
      <c r="AA1577" s="149"/>
      <c r="AE1577" s="151"/>
      <c r="AF1577" s="150"/>
      <c r="AK1577" s="134">
        <v>1008</v>
      </c>
      <c r="AL1577" s="130">
        <f t="shared" si="386"/>
        <v>3.2000000000000028E-2</v>
      </c>
      <c r="AM1577" s="149">
        <f t="shared" si="387"/>
        <v>0.39873807423510665</v>
      </c>
      <c r="AN1577" s="149">
        <f t="shared" si="388"/>
        <v>0.51276397455068801</v>
      </c>
      <c r="AO1577" s="130" t="str">
        <f t="shared" si="393"/>
        <v/>
      </c>
      <c r="AP1577" s="130">
        <f t="shared" si="394"/>
        <v>0.39873807423510665</v>
      </c>
      <c r="AQ1577" s="130" t="str">
        <f t="shared" si="389"/>
        <v/>
      </c>
      <c r="AR1577" s="150">
        <f t="shared" si="390"/>
        <v>0</v>
      </c>
      <c r="AS1577" s="150" t="str">
        <f t="shared" si="391"/>
        <v/>
      </c>
      <c r="AT1577" s="150" t="str">
        <f t="shared" si="392"/>
        <v/>
      </c>
      <c r="AU1577" s="150"/>
      <c r="AV1577" s="150"/>
      <c r="AW1577" s="150"/>
      <c r="AX1577" s="150"/>
      <c r="AY1577" s="150"/>
      <c r="AZ1577" s="150"/>
      <c r="BA1577" s="150"/>
      <c r="BB1577" s="131"/>
      <c r="BC1577" s="132"/>
      <c r="BD1577" s="131"/>
      <c r="BE1577" s="153"/>
      <c r="BF1577" s="154"/>
      <c r="BG1577" s="155"/>
      <c r="BH1577" s="155"/>
      <c r="BI1577" s="156"/>
      <c r="BJ1577" s="156"/>
      <c r="BK1577" s="133"/>
      <c r="BM1577" s="134">
        <v>985</v>
      </c>
      <c r="BN1577" s="157">
        <f t="shared" si="396"/>
        <v>6.2976000000001147</v>
      </c>
      <c r="BO1577" s="158">
        <f t="shared" si="397"/>
        <v>0.50546146650900781</v>
      </c>
      <c r="BP1577" s="159">
        <f t="shared" si="398"/>
        <v>7.2658535888381337E-4</v>
      </c>
      <c r="BQ1577" s="160" t="str">
        <f t="shared" si="399"/>
        <v/>
      </c>
      <c r="BR1577" s="160" t="str">
        <f t="shared" si="395"/>
        <v/>
      </c>
    </row>
    <row r="1578" spans="11:70" ht="20.100000000000001" customHeight="1" x14ac:dyDescent="0.25">
      <c r="K1578" s="134">
        <v>1009</v>
      </c>
      <c r="L1578" s="130">
        <f t="shared" si="377"/>
        <v>3.4143422136532422</v>
      </c>
      <c r="M1578" s="149">
        <f t="shared" si="378"/>
        <v>4.2036262581425345E-3</v>
      </c>
      <c r="N1578" s="149">
        <f t="shared" si="379"/>
        <v>0.51435882052224891</v>
      </c>
      <c r="O1578" s="130" t="str">
        <f t="shared" si="380"/>
        <v/>
      </c>
      <c r="P1578" s="130">
        <f t="shared" si="381"/>
        <v>4.2036262581425345E-3</v>
      </c>
      <c r="Q1578" s="130" t="str">
        <f t="shared" si="382"/>
        <v/>
      </c>
      <c r="R1578" s="130">
        <f t="shared" si="383"/>
        <v>3.3774381893236393E-7</v>
      </c>
      <c r="S1578" s="130" t="str">
        <f t="shared" si="384"/>
        <v/>
      </c>
      <c r="T1578" s="130" t="str">
        <f t="shared" si="385"/>
        <v/>
      </c>
      <c r="X1578" s="134"/>
      <c r="Z1578" s="149"/>
      <c r="AA1578" s="149"/>
      <c r="AE1578" s="151"/>
      <c r="AF1578" s="150"/>
      <c r="AK1578" s="134">
        <v>1009</v>
      </c>
      <c r="AL1578" s="130">
        <f t="shared" si="386"/>
        <v>3.6000000000000476E-2</v>
      </c>
      <c r="AM1578" s="149">
        <f t="shared" si="387"/>
        <v>0.3986838495443733</v>
      </c>
      <c r="AN1578" s="149">
        <f t="shared" si="388"/>
        <v>0.51435882052224913</v>
      </c>
      <c r="AO1578" s="130" t="str">
        <f t="shared" si="393"/>
        <v/>
      </c>
      <c r="AP1578" s="130">
        <f t="shared" si="394"/>
        <v>0.3986838495443733</v>
      </c>
      <c r="AQ1578" s="130" t="str">
        <f t="shared" si="389"/>
        <v/>
      </c>
      <c r="AR1578" s="150">
        <f t="shared" si="390"/>
        <v>0</v>
      </c>
      <c r="AS1578" s="150" t="str">
        <f t="shared" si="391"/>
        <v/>
      </c>
      <c r="AT1578" s="150" t="str">
        <f t="shared" si="392"/>
        <v/>
      </c>
      <c r="AU1578" s="150"/>
      <c r="AV1578" s="150"/>
      <c r="AW1578" s="150"/>
      <c r="AX1578" s="150"/>
      <c r="AY1578" s="150"/>
      <c r="AZ1578" s="150"/>
      <c r="BA1578" s="150"/>
      <c r="BB1578" s="131"/>
      <c r="BC1578" s="132"/>
      <c r="BD1578" s="131"/>
      <c r="BE1578" s="153"/>
      <c r="BF1578" s="154"/>
      <c r="BG1578" s="155"/>
      <c r="BH1578" s="155"/>
      <c r="BI1578" s="156"/>
      <c r="BJ1578" s="156"/>
      <c r="BK1578" s="133"/>
      <c r="BM1578" s="134">
        <v>986</v>
      </c>
      <c r="BN1578" s="157">
        <f t="shared" si="396"/>
        <v>6.3040000000001148</v>
      </c>
      <c r="BO1578" s="158">
        <f t="shared" si="397"/>
        <v>0.50473488115012399</v>
      </c>
      <c r="BP1578" s="159">
        <f t="shared" si="398"/>
        <v>7.2610457057309397E-4</v>
      </c>
      <c r="BQ1578" s="160" t="str">
        <f t="shared" si="399"/>
        <v/>
      </c>
      <c r="BR1578" s="160" t="str">
        <f t="shared" si="395"/>
        <v/>
      </c>
    </row>
    <row r="1579" spans="11:70" ht="20.100000000000001" customHeight="1" x14ac:dyDescent="0.25">
      <c r="K1579" s="134">
        <v>1010</v>
      </c>
      <c r="L1579" s="130">
        <f t="shared" si="377"/>
        <v>3.7937135707258562</v>
      </c>
      <c r="M1579" s="149">
        <f t="shared" si="378"/>
        <v>4.2029873555091274E-3</v>
      </c>
      <c r="N1579" s="149">
        <f t="shared" si="379"/>
        <v>0.51595343685283068</v>
      </c>
      <c r="O1579" s="130" t="str">
        <f t="shared" si="380"/>
        <v/>
      </c>
      <c r="P1579" s="130">
        <f t="shared" si="381"/>
        <v>4.2029873555091274E-3</v>
      </c>
      <c r="Q1579" s="130" t="str">
        <f t="shared" si="382"/>
        <v/>
      </c>
      <c r="R1579" s="130">
        <f t="shared" si="383"/>
        <v>3.4365929645922043E-7</v>
      </c>
      <c r="S1579" s="130" t="str">
        <f t="shared" si="384"/>
        <v/>
      </c>
      <c r="T1579" s="130" t="str">
        <f t="shared" si="385"/>
        <v/>
      </c>
      <c r="X1579" s="134"/>
      <c r="Z1579" s="149"/>
      <c r="AA1579" s="149"/>
      <c r="AE1579" s="151"/>
      <c r="AF1579" s="150"/>
      <c r="AK1579" s="134">
        <v>1010</v>
      </c>
      <c r="AL1579" s="130">
        <f t="shared" si="386"/>
        <v>4.0000000000000036E-2</v>
      </c>
      <c r="AM1579" s="149">
        <f t="shared" si="387"/>
        <v>0.39862325420460504</v>
      </c>
      <c r="AN1579" s="149">
        <f t="shared" si="388"/>
        <v>0.51595343685283079</v>
      </c>
      <c r="AO1579" s="130" t="str">
        <f t="shared" si="393"/>
        <v/>
      </c>
      <c r="AP1579" s="130">
        <f t="shared" si="394"/>
        <v>0.39862325420460504</v>
      </c>
      <c r="AQ1579" s="130" t="str">
        <f t="shared" si="389"/>
        <v/>
      </c>
      <c r="AR1579" s="150">
        <f t="shared" si="390"/>
        <v>0</v>
      </c>
      <c r="AS1579" s="150" t="str">
        <f t="shared" si="391"/>
        <v/>
      </c>
      <c r="AT1579" s="150" t="str">
        <f t="shared" si="392"/>
        <v/>
      </c>
      <c r="AU1579" s="150"/>
      <c r="AV1579" s="150"/>
      <c r="AW1579" s="150"/>
      <c r="AX1579" s="150"/>
      <c r="AY1579" s="150"/>
      <c r="AZ1579" s="150"/>
      <c r="BA1579" s="150"/>
      <c r="BB1579" s="131"/>
      <c r="BC1579" s="132"/>
      <c r="BD1579" s="131"/>
      <c r="BE1579" s="153"/>
      <c r="BF1579" s="154"/>
      <c r="BG1579" s="155"/>
      <c r="BH1579" s="155"/>
      <c r="BI1579" s="156"/>
      <c r="BJ1579" s="156"/>
      <c r="BK1579" s="133"/>
      <c r="BM1579" s="134">
        <v>987</v>
      </c>
      <c r="BN1579" s="157">
        <f t="shared" si="396"/>
        <v>6.310400000000115</v>
      </c>
      <c r="BO1579" s="158">
        <f t="shared" si="397"/>
        <v>0.5040087765795509</v>
      </c>
      <c r="BP1579" s="159">
        <f t="shared" si="398"/>
        <v>7.2562223257066627E-4</v>
      </c>
      <c r="BQ1579" s="160" t="str">
        <f t="shared" si="399"/>
        <v/>
      </c>
      <c r="BR1579" s="160" t="str">
        <f t="shared" si="395"/>
        <v/>
      </c>
    </row>
    <row r="1580" spans="11:70" ht="20.100000000000001" customHeight="1" x14ac:dyDescent="0.25">
      <c r="K1580" s="134">
        <v>1011</v>
      </c>
      <c r="L1580" s="130">
        <f t="shared" si="377"/>
        <v>4.1730849277984134</v>
      </c>
      <c r="M1580" s="149">
        <f t="shared" si="378"/>
        <v>4.2022813129426375E-3</v>
      </c>
      <c r="N1580" s="149">
        <f t="shared" si="379"/>
        <v>0.51754779806554962</v>
      </c>
      <c r="O1580" s="130" t="str">
        <f t="shared" si="380"/>
        <v/>
      </c>
      <c r="P1580" s="130">
        <f t="shared" si="381"/>
        <v>4.2022813129426375E-3</v>
      </c>
      <c r="Q1580" s="130" t="str">
        <f t="shared" si="382"/>
        <v/>
      </c>
      <c r="R1580" s="130">
        <f t="shared" si="383"/>
        <v>3.4967278691847989E-7</v>
      </c>
      <c r="S1580" s="130" t="str">
        <f t="shared" si="384"/>
        <v/>
      </c>
      <c r="T1580" s="130" t="str">
        <f t="shared" si="385"/>
        <v/>
      </c>
      <c r="X1580" s="134"/>
      <c r="Z1580" s="149"/>
      <c r="AA1580" s="149"/>
      <c r="AE1580" s="151"/>
      <c r="AF1580" s="150"/>
      <c r="AK1580" s="134">
        <v>1011</v>
      </c>
      <c r="AL1580" s="130">
        <f t="shared" si="386"/>
        <v>4.4000000000000483E-2</v>
      </c>
      <c r="AM1580" s="149">
        <f t="shared" si="387"/>
        <v>0.39855629112295499</v>
      </c>
      <c r="AN1580" s="149">
        <f t="shared" si="388"/>
        <v>0.51754779806554996</v>
      </c>
      <c r="AO1580" s="130" t="str">
        <f t="shared" si="393"/>
        <v/>
      </c>
      <c r="AP1580" s="130">
        <f t="shared" si="394"/>
        <v>0.39855629112295499</v>
      </c>
      <c r="AQ1580" s="130" t="str">
        <f t="shared" si="389"/>
        <v/>
      </c>
      <c r="AR1580" s="150">
        <f t="shared" si="390"/>
        <v>0</v>
      </c>
      <c r="AS1580" s="150" t="str">
        <f t="shared" si="391"/>
        <v/>
      </c>
      <c r="AT1580" s="150" t="str">
        <f t="shared" si="392"/>
        <v/>
      </c>
      <c r="AU1580" s="150"/>
      <c r="AV1580" s="150"/>
      <c r="AW1580" s="150"/>
      <c r="AX1580" s="150"/>
      <c r="AY1580" s="150"/>
      <c r="AZ1580" s="150"/>
      <c r="BA1580" s="150"/>
      <c r="BB1580" s="131"/>
      <c r="BC1580" s="132"/>
      <c r="BD1580" s="131"/>
      <c r="BE1580" s="153"/>
      <c r="BF1580" s="154"/>
      <c r="BG1580" s="155"/>
      <c r="BH1580" s="155"/>
      <c r="BI1580" s="156"/>
      <c r="BJ1580" s="156"/>
      <c r="BK1580" s="133"/>
      <c r="BM1580" s="134">
        <v>988</v>
      </c>
      <c r="BN1580" s="157">
        <f t="shared" si="396"/>
        <v>6.3168000000001152</v>
      </c>
      <c r="BO1580" s="158">
        <f t="shared" si="397"/>
        <v>0.50328315434698023</v>
      </c>
      <c r="BP1580" s="159">
        <f t="shared" si="398"/>
        <v>7.2513835217102862E-4</v>
      </c>
      <c r="BQ1580" s="160" t="str">
        <f t="shared" si="399"/>
        <v/>
      </c>
      <c r="BR1580" s="160" t="str">
        <f t="shared" si="395"/>
        <v/>
      </c>
    </row>
    <row r="1581" spans="11:70" ht="20.100000000000001" customHeight="1" x14ac:dyDescent="0.25">
      <c r="K1581" s="134">
        <v>1012</v>
      </c>
      <c r="L1581" s="130">
        <f t="shared" si="377"/>
        <v>4.5524562848710275</v>
      </c>
      <c r="M1581" s="149">
        <f t="shared" si="378"/>
        <v>4.2015081643129119E-3</v>
      </c>
      <c r="N1581" s="149">
        <f t="shared" si="379"/>
        <v>0.51914187869576134</v>
      </c>
      <c r="O1581" s="130" t="str">
        <f t="shared" si="380"/>
        <v/>
      </c>
      <c r="P1581" s="130">
        <f t="shared" si="381"/>
        <v>4.2015081643129119E-3</v>
      </c>
      <c r="Q1581" s="130" t="str">
        <f t="shared" si="382"/>
        <v/>
      </c>
      <c r="R1581" s="130">
        <f t="shared" si="383"/>
        <v>3.5578581126662425E-7</v>
      </c>
      <c r="S1581" s="130" t="str">
        <f t="shared" si="384"/>
        <v/>
      </c>
      <c r="T1581" s="130" t="str">
        <f t="shared" si="385"/>
        <v/>
      </c>
      <c r="X1581" s="134"/>
      <c r="Z1581" s="149"/>
      <c r="AA1581" s="149"/>
      <c r="AE1581" s="151"/>
      <c r="AF1581" s="150"/>
      <c r="AK1581" s="134">
        <v>1012</v>
      </c>
      <c r="AL1581" s="130">
        <f t="shared" si="386"/>
        <v>4.8000000000000043E-2</v>
      </c>
      <c r="AM1581" s="149">
        <f t="shared" si="387"/>
        <v>0.39848296351173551</v>
      </c>
      <c r="AN1581" s="149">
        <f t="shared" si="388"/>
        <v>0.51914187869576145</v>
      </c>
      <c r="AO1581" s="130" t="str">
        <f t="shared" si="393"/>
        <v/>
      </c>
      <c r="AP1581" s="130">
        <f t="shared" si="394"/>
        <v>0.39848296351173551</v>
      </c>
      <c r="AQ1581" s="130" t="str">
        <f t="shared" si="389"/>
        <v/>
      </c>
      <c r="AR1581" s="150">
        <f t="shared" si="390"/>
        <v>0</v>
      </c>
      <c r="AS1581" s="150" t="str">
        <f t="shared" si="391"/>
        <v/>
      </c>
      <c r="AT1581" s="150" t="str">
        <f t="shared" si="392"/>
        <v/>
      </c>
      <c r="AU1581" s="150"/>
      <c r="AV1581" s="150"/>
      <c r="AW1581" s="150"/>
      <c r="AX1581" s="150"/>
      <c r="AY1581" s="150"/>
      <c r="AZ1581" s="150"/>
      <c r="BA1581" s="150"/>
      <c r="BB1581" s="131"/>
      <c r="BC1581" s="132"/>
      <c r="BD1581" s="131"/>
      <c r="BE1581" s="153"/>
      <c r="BF1581" s="154"/>
      <c r="BG1581" s="155"/>
      <c r="BH1581" s="155"/>
      <c r="BI1581" s="156"/>
      <c r="BJ1581" s="156"/>
      <c r="BK1581" s="133"/>
      <c r="BM1581" s="134">
        <v>989</v>
      </c>
      <c r="BN1581" s="157">
        <f t="shared" si="396"/>
        <v>6.3232000000001154</v>
      </c>
      <c r="BO1581" s="158">
        <f t="shared" si="397"/>
        <v>0.5025580159948092</v>
      </c>
      <c r="BP1581" s="159">
        <f t="shared" si="398"/>
        <v>7.2465293665646691E-4</v>
      </c>
      <c r="BQ1581" s="160" t="str">
        <f t="shared" si="399"/>
        <v/>
      </c>
      <c r="BR1581" s="160" t="str">
        <f t="shared" si="395"/>
        <v/>
      </c>
    </row>
    <row r="1582" spans="11:70" ht="20.100000000000001" customHeight="1" x14ac:dyDescent="0.25">
      <c r="K1582" s="134">
        <v>1013</v>
      </c>
      <c r="L1582" s="130">
        <f t="shared" si="377"/>
        <v>4.9318276419435847</v>
      </c>
      <c r="M1582" s="149">
        <f t="shared" si="378"/>
        <v>4.2006679467046113E-3</v>
      </c>
      <c r="N1582" s="149">
        <f t="shared" si="379"/>
        <v>0.52073565329228011</v>
      </c>
      <c r="O1582" s="130" t="str">
        <f t="shared" si="380"/>
        <v/>
      </c>
      <c r="P1582" s="130">
        <f t="shared" si="381"/>
        <v>4.2006679467046113E-3</v>
      </c>
      <c r="Q1582" s="130" t="str">
        <f t="shared" si="382"/>
        <v/>
      </c>
      <c r="R1582" s="130">
        <f t="shared" si="383"/>
        <v>3.619999122427178E-7</v>
      </c>
      <c r="S1582" s="130" t="str">
        <f t="shared" si="384"/>
        <v/>
      </c>
      <c r="T1582" s="130" t="str">
        <f t="shared" si="385"/>
        <v/>
      </c>
      <c r="X1582" s="134"/>
      <c r="Z1582" s="149"/>
      <c r="AA1582" s="149"/>
      <c r="AE1582" s="151"/>
      <c r="AF1582" s="150"/>
      <c r="AK1582" s="134">
        <v>1013</v>
      </c>
      <c r="AL1582" s="130">
        <f t="shared" si="386"/>
        <v>5.200000000000049E-2</v>
      </c>
      <c r="AM1582" s="149">
        <f t="shared" si="387"/>
        <v>0.39840327488816113</v>
      </c>
      <c r="AN1582" s="149">
        <f t="shared" si="388"/>
        <v>0.52073565329228044</v>
      </c>
      <c r="AO1582" s="130" t="str">
        <f t="shared" si="393"/>
        <v/>
      </c>
      <c r="AP1582" s="130">
        <f t="shared" si="394"/>
        <v>0.39840327488816113</v>
      </c>
      <c r="AQ1582" s="130" t="str">
        <f t="shared" si="389"/>
        <v/>
      </c>
      <c r="AR1582" s="150">
        <f t="shared" si="390"/>
        <v>0</v>
      </c>
      <c r="AS1582" s="150" t="str">
        <f t="shared" si="391"/>
        <v/>
      </c>
      <c r="AT1582" s="150" t="str">
        <f t="shared" si="392"/>
        <v/>
      </c>
      <c r="AU1582" s="150"/>
      <c r="AV1582" s="150"/>
      <c r="AW1582" s="150"/>
      <c r="AX1582" s="150"/>
      <c r="AY1582" s="150"/>
      <c r="AZ1582" s="150"/>
      <c r="BA1582" s="150"/>
      <c r="BB1582" s="131"/>
      <c r="BC1582" s="132"/>
      <c r="BD1582" s="131"/>
      <c r="BE1582" s="153"/>
      <c r="BF1582" s="154"/>
      <c r="BG1582" s="155"/>
      <c r="BH1582" s="155"/>
      <c r="BI1582" s="156"/>
      <c r="BJ1582" s="156"/>
      <c r="BK1582" s="133"/>
      <c r="BM1582" s="134">
        <v>990</v>
      </c>
      <c r="BN1582" s="157">
        <f t="shared" si="396"/>
        <v>6.3296000000001156</v>
      </c>
      <c r="BO1582" s="158">
        <f t="shared" si="397"/>
        <v>0.50183336305815274</v>
      </c>
      <c r="BP1582" s="159">
        <f t="shared" si="398"/>
        <v>7.2416599329605535E-4</v>
      </c>
      <c r="BQ1582" s="160" t="str">
        <f t="shared" si="399"/>
        <v/>
      </c>
      <c r="BR1582" s="160" t="str">
        <f t="shared" si="395"/>
        <v/>
      </c>
    </row>
    <row r="1583" spans="11:70" ht="20.100000000000001" customHeight="1" x14ac:dyDescent="0.25">
      <c r="K1583" s="134">
        <v>1014</v>
      </c>
      <c r="L1583" s="130">
        <f t="shared" si="377"/>
        <v>5.3111989990161987</v>
      </c>
      <c r="M1583" s="149">
        <f t="shared" si="378"/>
        <v>4.1997607004142495E-3</v>
      </c>
      <c r="N1583" s="149">
        <f t="shared" si="379"/>
        <v>0.52232909641859915</v>
      </c>
      <c r="O1583" s="130" t="str">
        <f t="shared" si="380"/>
        <v/>
      </c>
      <c r="P1583" s="130">
        <f t="shared" si="381"/>
        <v>4.1997607004142495E-3</v>
      </c>
      <c r="Q1583" s="130" t="str">
        <f t="shared" si="382"/>
        <v/>
      </c>
      <c r="R1583" s="130">
        <f t="shared" si="383"/>
        <v>3.6831665464962503E-7</v>
      </c>
      <c r="S1583" s="130" t="str">
        <f t="shared" si="384"/>
        <v/>
      </c>
      <c r="T1583" s="130" t="str">
        <f t="shared" si="385"/>
        <v/>
      </c>
      <c r="X1583" s="134"/>
      <c r="Z1583" s="149"/>
      <c r="AA1583" s="149"/>
      <c r="AE1583" s="151"/>
      <c r="AF1583" s="150"/>
      <c r="AK1583" s="134">
        <v>1014</v>
      </c>
      <c r="AL1583" s="130">
        <f t="shared" si="386"/>
        <v>5.600000000000005E-2</v>
      </c>
      <c r="AM1583" s="149">
        <f t="shared" si="387"/>
        <v>0.39831722907406775</v>
      </c>
      <c r="AN1583" s="149">
        <f t="shared" si="388"/>
        <v>0.52232909641859915</v>
      </c>
      <c r="AO1583" s="130" t="str">
        <f t="shared" si="393"/>
        <v/>
      </c>
      <c r="AP1583" s="130">
        <f t="shared" si="394"/>
        <v>0.39831722907406775</v>
      </c>
      <c r="AQ1583" s="130" t="str">
        <f t="shared" si="389"/>
        <v/>
      </c>
      <c r="AR1583" s="150">
        <f t="shared" si="390"/>
        <v>0</v>
      </c>
      <c r="AS1583" s="150" t="str">
        <f t="shared" si="391"/>
        <v/>
      </c>
      <c r="AT1583" s="150" t="str">
        <f t="shared" si="392"/>
        <v/>
      </c>
      <c r="AU1583" s="150"/>
      <c r="AV1583" s="150"/>
      <c r="AW1583" s="150"/>
      <c r="AX1583" s="150"/>
      <c r="AY1583" s="150"/>
      <c r="AZ1583" s="150"/>
      <c r="BA1583" s="150"/>
      <c r="BB1583" s="131"/>
      <c r="BC1583" s="132"/>
      <c r="BD1583" s="131"/>
      <c r="BE1583" s="153"/>
      <c r="BF1583" s="154"/>
      <c r="BG1583" s="155"/>
      <c r="BH1583" s="155"/>
      <c r="BI1583" s="156"/>
      <c r="BJ1583" s="156"/>
      <c r="BK1583" s="133"/>
      <c r="BM1583" s="134">
        <v>991</v>
      </c>
      <c r="BN1583" s="157">
        <f t="shared" si="396"/>
        <v>6.3360000000001158</v>
      </c>
      <c r="BO1583" s="158">
        <f t="shared" si="397"/>
        <v>0.50110919706485668</v>
      </c>
      <c r="BP1583" s="159">
        <f t="shared" si="398"/>
        <v>7.2367752934932028E-4</v>
      </c>
      <c r="BQ1583" s="160" t="str">
        <f t="shared" si="399"/>
        <v/>
      </c>
      <c r="BR1583" s="160" t="str">
        <f t="shared" si="395"/>
        <v/>
      </c>
    </row>
    <row r="1584" spans="11:70" ht="20.100000000000001" customHeight="1" x14ac:dyDescent="0.25">
      <c r="K1584" s="134">
        <v>1015</v>
      </c>
      <c r="L1584" s="130">
        <f t="shared" si="377"/>
        <v>5.6905703560887559</v>
      </c>
      <c r="M1584" s="149">
        <f t="shared" si="378"/>
        <v>4.1987864689469736E-3</v>
      </c>
      <c r="N1584" s="149">
        <f t="shared" si="379"/>
        <v>0.52392218265410673</v>
      </c>
      <c r="O1584" s="130" t="str">
        <f t="shared" si="380"/>
        <v/>
      </c>
      <c r="P1584" s="130">
        <f t="shared" si="381"/>
        <v>4.1987864689469736E-3</v>
      </c>
      <c r="Q1584" s="130" t="str">
        <f t="shared" si="382"/>
        <v/>
      </c>
      <c r="R1584" s="130">
        <f t="shared" si="383"/>
        <v>3.7473762563834462E-7</v>
      </c>
      <c r="S1584" s="130" t="str">
        <f t="shared" si="384"/>
        <v/>
      </c>
      <c r="T1584" s="130" t="str">
        <f t="shared" si="385"/>
        <v/>
      </c>
      <c r="X1584" s="134"/>
      <c r="Z1584" s="149"/>
      <c r="AA1584" s="149"/>
      <c r="AE1584" s="151"/>
      <c r="AF1584" s="150"/>
      <c r="AK1584" s="134">
        <v>1015</v>
      </c>
      <c r="AL1584" s="130">
        <f t="shared" si="386"/>
        <v>6.0000000000000497E-2</v>
      </c>
      <c r="AM1584" s="149">
        <f t="shared" si="387"/>
        <v>0.39822483019560689</v>
      </c>
      <c r="AN1584" s="149">
        <f t="shared" si="388"/>
        <v>0.52392218265410706</v>
      </c>
      <c r="AO1584" s="130" t="str">
        <f t="shared" si="393"/>
        <v/>
      </c>
      <c r="AP1584" s="130">
        <f t="shared" si="394"/>
        <v>0.39822483019560689</v>
      </c>
      <c r="AQ1584" s="130" t="str">
        <f t="shared" si="389"/>
        <v/>
      </c>
      <c r="AR1584" s="150">
        <f t="shared" si="390"/>
        <v>0</v>
      </c>
      <c r="AS1584" s="150" t="str">
        <f t="shared" si="391"/>
        <v/>
      </c>
      <c r="AT1584" s="150" t="str">
        <f t="shared" si="392"/>
        <v/>
      </c>
      <c r="AU1584" s="150"/>
      <c r="AV1584" s="150"/>
      <c r="AW1584" s="150"/>
      <c r="AX1584" s="150"/>
      <c r="AY1584" s="150"/>
      <c r="AZ1584" s="150"/>
      <c r="BA1584" s="150"/>
      <c r="BB1584" s="131"/>
      <c r="BC1584" s="132"/>
      <c r="BD1584" s="131"/>
      <c r="BE1584" s="153"/>
      <c r="BF1584" s="154"/>
      <c r="BG1584" s="155"/>
      <c r="BH1584" s="155"/>
      <c r="BI1584" s="156"/>
      <c r="BJ1584" s="156"/>
      <c r="BK1584" s="133"/>
      <c r="BM1584" s="134">
        <v>992</v>
      </c>
      <c r="BN1584" s="157">
        <f t="shared" si="396"/>
        <v>6.3424000000001159</v>
      </c>
      <c r="BO1584" s="158">
        <f t="shared" si="397"/>
        <v>0.50038551953550736</v>
      </c>
      <c r="BP1584" s="159">
        <f t="shared" si="398"/>
        <v>7.2318755206102203E-4</v>
      </c>
      <c r="BQ1584" s="160" t="str">
        <f t="shared" si="399"/>
        <v/>
      </c>
      <c r="BR1584" s="160" t="str">
        <f t="shared" si="395"/>
        <v/>
      </c>
    </row>
    <row r="1585" spans="11:70" ht="20.100000000000001" customHeight="1" x14ac:dyDescent="0.25">
      <c r="K1585" s="134">
        <v>1016</v>
      </c>
      <c r="L1585" s="130">
        <f t="shared" si="377"/>
        <v>6.06994171316137</v>
      </c>
      <c r="M1585" s="149">
        <f t="shared" si="378"/>
        <v>4.1977452990130826E-3</v>
      </c>
      <c r="N1585" s="149">
        <f t="shared" si="379"/>
        <v>0.52551488659530476</v>
      </c>
      <c r="O1585" s="130" t="str">
        <f t="shared" si="380"/>
        <v/>
      </c>
      <c r="P1585" s="130">
        <f t="shared" si="381"/>
        <v>4.1977452990130826E-3</v>
      </c>
      <c r="Q1585" s="130" t="str">
        <f t="shared" si="382"/>
        <v/>
      </c>
      <c r="R1585" s="130">
        <f t="shared" si="383"/>
        <v>3.8126443499552217E-7</v>
      </c>
      <c r="S1585" s="130" t="str">
        <f t="shared" si="384"/>
        <v/>
      </c>
      <c r="T1585" s="130" t="str">
        <f t="shared" si="385"/>
        <v/>
      </c>
      <c r="X1585" s="134"/>
      <c r="Z1585" s="149"/>
      <c r="AA1585" s="149"/>
      <c r="AE1585" s="151"/>
      <c r="AF1585" s="150"/>
      <c r="AK1585" s="134">
        <v>1016</v>
      </c>
      <c r="AL1585" s="130">
        <f t="shared" si="386"/>
        <v>6.4000000000000057E-2</v>
      </c>
      <c r="AM1585" s="149">
        <f t="shared" si="387"/>
        <v>0.3981260826829161</v>
      </c>
      <c r="AN1585" s="149">
        <f t="shared" si="388"/>
        <v>0.52551488659530499</v>
      </c>
      <c r="AO1585" s="130" t="str">
        <f t="shared" si="393"/>
        <v/>
      </c>
      <c r="AP1585" s="130">
        <f t="shared" si="394"/>
        <v>0.3981260826829161</v>
      </c>
      <c r="AQ1585" s="130" t="str">
        <f t="shared" si="389"/>
        <v/>
      </c>
      <c r="AR1585" s="150">
        <f t="shared" si="390"/>
        <v>0</v>
      </c>
      <c r="AS1585" s="150" t="str">
        <f t="shared" si="391"/>
        <v/>
      </c>
      <c r="AT1585" s="150" t="str">
        <f t="shared" si="392"/>
        <v/>
      </c>
      <c r="AU1585" s="150"/>
      <c r="AV1585" s="150"/>
      <c r="AW1585" s="150"/>
      <c r="AX1585" s="150"/>
      <c r="AY1585" s="150"/>
      <c r="AZ1585" s="150"/>
      <c r="BA1585" s="150"/>
      <c r="BB1585" s="131"/>
      <c r="BC1585" s="132"/>
      <c r="BD1585" s="131"/>
      <c r="BE1585" s="153"/>
      <c r="BF1585" s="154"/>
      <c r="BG1585" s="155"/>
      <c r="BH1585" s="155"/>
      <c r="BI1585" s="156"/>
      <c r="BJ1585" s="156"/>
      <c r="BK1585" s="133"/>
      <c r="BM1585" s="134">
        <v>993</v>
      </c>
      <c r="BN1585" s="157">
        <f t="shared" si="396"/>
        <v>6.3488000000001161</v>
      </c>
      <c r="BO1585" s="158">
        <f t="shared" si="397"/>
        <v>0.49966233198344634</v>
      </c>
      <c r="BP1585" s="159">
        <f t="shared" si="398"/>
        <v>7.2269606866459668E-4</v>
      </c>
      <c r="BQ1585" s="160" t="str">
        <f t="shared" si="399"/>
        <v/>
      </c>
      <c r="BR1585" s="160" t="str">
        <f t="shared" si="395"/>
        <v/>
      </c>
    </row>
    <row r="1586" spans="11:70" ht="20.100000000000001" customHeight="1" x14ac:dyDescent="0.25">
      <c r="K1586" s="134">
        <v>1017</v>
      </c>
      <c r="L1586" s="130">
        <f t="shared" si="377"/>
        <v>6.4493130702339272</v>
      </c>
      <c r="M1586" s="149">
        <f t="shared" si="378"/>
        <v>4.1966372405242989E-3</v>
      </c>
      <c r="N1586" s="149">
        <f t="shared" si="379"/>
        <v>0.52710718285702263</v>
      </c>
      <c r="O1586" s="130" t="str">
        <f t="shared" si="380"/>
        <v/>
      </c>
      <c r="P1586" s="130">
        <f t="shared" si="381"/>
        <v>4.1966372405242989E-3</v>
      </c>
      <c r="Q1586" s="130" t="str">
        <f t="shared" si="382"/>
        <v/>
      </c>
      <c r="R1586" s="130">
        <f t="shared" si="383"/>
        <v>3.8789871543413114E-7</v>
      </c>
      <c r="S1586" s="130" t="str">
        <f t="shared" si="384"/>
        <v/>
      </c>
      <c r="T1586" s="130" t="str">
        <f t="shared" si="385"/>
        <v/>
      </c>
      <c r="X1586" s="134"/>
      <c r="Z1586" s="149"/>
      <c r="AA1586" s="149"/>
      <c r="AE1586" s="151"/>
      <c r="AF1586" s="150"/>
      <c r="AK1586" s="134">
        <v>1017</v>
      </c>
      <c r="AL1586" s="130">
        <f t="shared" si="386"/>
        <v>6.8000000000000504E-2</v>
      </c>
      <c r="AM1586" s="149">
        <f t="shared" si="387"/>
        <v>0.3980209912697647</v>
      </c>
      <c r="AN1586" s="149">
        <f t="shared" si="388"/>
        <v>0.52710718285702296</v>
      </c>
      <c r="AO1586" s="130" t="str">
        <f t="shared" si="393"/>
        <v/>
      </c>
      <c r="AP1586" s="130">
        <f t="shared" si="394"/>
        <v>0.3980209912697647</v>
      </c>
      <c r="AQ1586" s="130" t="str">
        <f t="shared" si="389"/>
        <v/>
      </c>
      <c r="AR1586" s="150">
        <f t="shared" si="390"/>
        <v>0</v>
      </c>
      <c r="AS1586" s="150" t="str">
        <f t="shared" si="391"/>
        <v/>
      </c>
      <c r="AT1586" s="150" t="str">
        <f t="shared" si="392"/>
        <v/>
      </c>
      <c r="AU1586" s="150"/>
      <c r="AV1586" s="150"/>
      <c r="AW1586" s="150"/>
      <c r="AX1586" s="150"/>
      <c r="AY1586" s="150"/>
      <c r="AZ1586" s="150"/>
      <c r="BA1586" s="150"/>
      <c r="BB1586" s="131"/>
      <c r="BC1586" s="132"/>
      <c r="BD1586" s="131"/>
      <c r="BE1586" s="153"/>
      <c r="BF1586" s="154"/>
      <c r="BG1586" s="155"/>
      <c r="BH1586" s="155"/>
      <c r="BI1586" s="156"/>
      <c r="BJ1586" s="156"/>
      <c r="BK1586" s="133"/>
      <c r="BM1586" s="134">
        <v>994</v>
      </c>
      <c r="BN1586" s="157">
        <f t="shared" si="396"/>
        <v>6.3552000000001163</v>
      </c>
      <c r="BO1586" s="158">
        <f t="shared" si="397"/>
        <v>0.49893963591478174</v>
      </c>
      <c r="BP1586" s="159">
        <f t="shared" si="398"/>
        <v>7.2220308638293318E-4</v>
      </c>
      <c r="BQ1586" s="160" t="str">
        <f t="shared" si="399"/>
        <v/>
      </c>
      <c r="BR1586" s="160" t="str">
        <f t="shared" si="395"/>
        <v/>
      </c>
    </row>
    <row r="1587" spans="11:70" ht="20.100000000000001" customHeight="1" x14ac:dyDescent="0.25">
      <c r="K1587" s="134">
        <v>1018</v>
      </c>
      <c r="L1587" s="130">
        <f t="shared" si="377"/>
        <v>6.8286844273065412</v>
      </c>
      <c r="M1587" s="149">
        <f t="shared" si="378"/>
        <v>4.1954623465897791E-3</v>
      </c>
      <c r="N1587" s="149">
        <f t="shared" si="379"/>
        <v>0.52869904607363161</v>
      </c>
      <c r="O1587" s="130" t="str">
        <f t="shared" si="380"/>
        <v/>
      </c>
      <c r="P1587" s="130">
        <f t="shared" si="381"/>
        <v>4.1954623465897791E-3</v>
      </c>
      <c r="Q1587" s="130" t="str">
        <f t="shared" si="382"/>
        <v/>
      </c>
      <c r="R1587" s="130">
        <f t="shared" si="383"/>
        <v>3.9464212288739027E-7</v>
      </c>
      <c r="S1587" s="130" t="str">
        <f t="shared" si="384"/>
        <v/>
      </c>
      <c r="T1587" s="130" t="str">
        <f t="shared" si="385"/>
        <v/>
      </c>
      <c r="X1587" s="134"/>
      <c r="Z1587" s="149"/>
      <c r="AA1587" s="149"/>
      <c r="AE1587" s="151"/>
      <c r="AF1587" s="150"/>
      <c r="AK1587" s="134">
        <v>1018</v>
      </c>
      <c r="AL1587" s="130">
        <f t="shared" si="386"/>
        <v>7.2000000000000064E-2</v>
      </c>
      <c r="AM1587" s="149">
        <f t="shared" si="387"/>
        <v>0.39790956099317593</v>
      </c>
      <c r="AN1587" s="149">
        <f t="shared" si="388"/>
        <v>0.52869904607363161</v>
      </c>
      <c r="AO1587" s="130" t="str">
        <f t="shared" si="393"/>
        <v/>
      </c>
      <c r="AP1587" s="130">
        <f t="shared" si="394"/>
        <v>0.39790956099317593</v>
      </c>
      <c r="AQ1587" s="130" t="str">
        <f t="shared" si="389"/>
        <v/>
      </c>
      <c r="AR1587" s="150">
        <f t="shared" si="390"/>
        <v>0</v>
      </c>
      <c r="AS1587" s="150" t="str">
        <f t="shared" si="391"/>
        <v/>
      </c>
      <c r="AT1587" s="150" t="str">
        <f t="shared" si="392"/>
        <v/>
      </c>
      <c r="AU1587" s="150"/>
      <c r="AV1587" s="150"/>
      <c r="AW1587" s="150"/>
      <c r="AX1587" s="150"/>
      <c r="AY1587" s="150"/>
      <c r="AZ1587" s="150"/>
      <c r="BA1587" s="150"/>
      <c r="BB1587" s="131"/>
      <c r="BC1587" s="132"/>
      <c r="BD1587" s="131"/>
      <c r="BE1587" s="153"/>
      <c r="BF1587" s="154"/>
      <c r="BG1587" s="155"/>
      <c r="BH1587" s="155"/>
      <c r="BI1587" s="156"/>
      <c r="BJ1587" s="156"/>
      <c r="BK1587" s="133"/>
      <c r="BM1587" s="134">
        <v>995</v>
      </c>
      <c r="BN1587" s="157">
        <f t="shared" si="396"/>
        <v>6.3616000000001165</v>
      </c>
      <c r="BO1587" s="158">
        <f t="shared" si="397"/>
        <v>0.49821743282839881</v>
      </c>
      <c r="BP1587" s="159">
        <f t="shared" si="398"/>
        <v>7.2170861242393247E-4</v>
      </c>
      <c r="BQ1587" s="160" t="str">
        <f t="shared" si="399"/>
        <v/>
      </c>
      <c r="BR1587" s="160" t="str">
        <f t="shared" si="395"/>
        <v/>
      </c>
    </row>
    <row r="1588" spans="11:70" ht="20.100000000000001" customHeight="1" x14ac:dyDescent="0.25">
      <c r="K1588" s="134">
        <v>1019</v>
      </c>
      <c r="L1588" s="130">
        <f t="shared" si="377"/>
        <v>7.2080557843790984</v>
      </c>
      <c r="M1588" s="149">
        <f t="shared" si="378"/>
        <v>4.1942206735118706E-3</v>
      </c>
      <c r="N1588" s="149">
        <f t="shared" si="379"/>
        <v>0.53029045090025639</v>
      </c>
      <c r="O1588" s="130" t="str">
        <f t="shared" si="380"/>
        <v/>
      </c>
      <c r="P1588" s="130">
        <f t="shared" si="381"/>
        <v>4.1942206735118706E-3</v>
      </c>
      <c r="Q1588" s="130" t="str">
        <f t="shared" si="382"/>
        <v/>
      </c>
      <c r="R1588" s="130">
        <f t="shared" si="383"/>
        <v>4.014963368058998E-7</v>
      </c>
      <c r="S1588" s="130" t="str">
        <f t="shared" si="384"/>
        <v/>
      </c>
      <c r="T1588" s="130" t="str">
        <f t="shared" si="385"/>
        <v/>
      </c>
      <c r="X1588" s="134"/>
      <c r="Z1588" s="149"/>
      <c r="AA1588" s="149"/>
      <c r="AE1588" s="151"/>
      <c r="AF1588" s="150"/>
      <c r="AK1588" s="134">
        <v>1019</v>
      </c>
      <c r="AL1588" s="130">
        <f t="shared" si="386"/>
        <v>7.6000000000000512E-2</v>
      </c>
      <c r="AM1588" s="149">
        <f t="shared" si="387"/>
        <v>0.39779179719302415</v>
      </c>
      <c r="AN1588" s="149">
        <f t="shared" si="388"/>
        <v>0.53029045090025684</v>
      </c>
      <c r="AO1588" s="130" t="str">
        <f t="shared" si="393"/>
        <v/>
      </c>
      <c r="AP1588" s="130">
        <f t="shared" si="394"/>
        <v>0.39779179719302415</v>
      </c>
      <c r="AQ1588" s="130" t="str">
        <f t="shared" si="389"/>
        <v/>
      </c>
      <c r="AR1588" s="150">
        <f t="shared" si="390"/>
        <v>0</v>
      </c>
      <c r="AS1588" s="150" t="str">
        <f t="shared" si="391"/>
        <v/>
      </c>
      <c r="AT1588" s="150" t="str">
        <f t="shared" si="392"/>
        <v/>
      </c>
      <c r="AU1588" s="150"/>
      <c r="AV1588" s="150"/>
      <c r="AW1588" s="150"/>
      <c r="AX1588" s="150"/>
      <c r="AY1588" s="150"/>
      <c r="AZ1588" s="150"/>
      <c r="BA1588" s="150"/>
      <c r="BB1588" s="131"/>
      <c r="BC1588" s="132"/>
      <c r="BD1588" s="131"/>
      <c r="BE1588" s="153"/>
      <c r="BF1588" s="154"/>
      <c r="BG1588" s="155"/>
      <c r="BH1588" s="155"/>
      <c r="BI1588" s="156"/>
      <c r="BJ1588" s="156"/>
      <c r="BK1588" s="133"/>
      <c r="BM1588" s="134">
        <v>996</v>
      </c>
      <c r="BN1588" s="157">
        <f t="shared" si="396"/>
        <v>6.3680000000001167</v>
      </c>
      <c r="BO1588" s="158">
        <f t="shared" si="397"/>
        <v>0.49749572421597488</v>
      </c>
      <c r="BP1588" s="159">
        <f t="shared" si="398"/>
        <v>7.2121265398583656E-4</v>
      </c>
      <c r="BQ1588" s="160" t="str">
        <f t="shared" si="399"/>
        <v/>
      </c>
      <c r="BR1588" s="160" t="str">
        <f t="shared" si="395"/>
        <v/>
      </c>
    </row>
    <row r="1589" spans="11:70" ht="20.100000000000001" customHeight="1" x14ac:dyDescent="0.25">
      <c r="K1589" s="134">
        <v>1020</v>
      </c>
      <c r="L1589" s="130">
        <f t="shared" si="377"/>
        <v>7.5874271414517125</v>
      </c>
      <c r="M1589" s="149">
        <f t="shared" si="378"/>
        <v>4.1929122807816141E-3</v>
      </c>
      <c r="N1589" s="149">
        <f t="shared" si="379"/>
        <v>0.53188137201398722</v>
      </c>
      <c r="O1589" s="130" t="str">
        <f t="shared" si="380"/>
        <v/>
      </c>
      <c r="P1589" s="130">
        <f t="shared" si="381"/>
        <v>4.1929122807816141E-3</v>
      </c>
      <c r="Q1589" s="130" t="str">
        <f t="shared" si="382"/>
        <v/>
      </c>
      <c r="R1589" s="130">
        <f t="shared" si="383"/>
        <v>4.0846306045807518E-7</v>
      </c>
      <c r="S1589" s="130" t="str">
        <f t="shared" si="384"/>
        <v/>
      </c>
      <c r="T1589" s="130" t="str">
        <f t="shared" si="385"/>
        <v/>
      </c>
      <c r="X1589" s="134"/>
      <c r="Z1589" s="149"/>
      <c r="AA1589" s="149"/>
      <c r="AE1589" s="151"/>
      <c r="AF1589" s="150"/>
      <c r="AK1589" s="134">
        <v>1020</v>
      </c>
      <c r="AL1589" s="130">
        <f t="shared" si="386"/>
        <v>8.0000000000000071E-2</v>
      </c>
      <c r="AM1589" s="149">
        <f t="shared" si="387"/>
        <v>0.39766770551160885</v>
      </c>
      <c r="AN1589" s="149">
        <f t="shared" si="388"/>
        <v>0.53188137201398744</v>
      </c>
      <c r="AO1589" s="130" t="str">
        <f t="shared" si="393"/>
        <v/>
      </c>
      <c r="AP1589" s="130">
        <f t="shared" si="394"/>
        <v>0.39766770551160885</v>
      </c>
      <c r="AQ1589" s="130" t="str">
        <f t="shared" si="389"/>
        <v/>
      </c>
      <c r="AR1589" s="150">
        <f t="shared" si="390"/>
        <v>0</v>
      </c>
      <c r="AS1589" s="150" t="str">
        <f t="shared" si="391"/>
        <v/>
      </c>
      <c r="AT1589" s="150" t="str">
        <f t="shared" si="392"/>
        <v/>
      </c>
      <c r="AU1589" s="150"/>
      <c r="AV1589" s="150"/>
      <c r="AW1589" s="150"/>
      <c r="AX1589" s="150"/>
      <c r="AY1589" s="150"/>
      <c r="AZ1589" s="150"/>
      <c r="BA1589" s="150"/>
      <c r="BB1589" s="131"/>
      <c r="BC1589" s="132"/>
      <c r="BD1589" s="131"/>
      <c r="BE1589" s="153"/>
      <c r="BF1589" s="154"/>
      <c r="BG1589" s="155"/>
      <c r="BH1589" s="155"/>
      <c r="BI1589" s="156"/>
      <c r="BJ1589" s="156"/>
      <c r="BK1589" s="133"/>
      <c r="BM1589" s="134">
        <v>997</v>
      </c>
      <c r="BN1589" s="157">
        <f t="shared" si="396"/>
        <v>6.3744000000001169</v>
      </c>
      <c r="BO1589" s="158">
        <f t="shared" si="397"/>
        <v>0.49677451156198904</v>
      </c>
      <c r="BP1589" s="159">
        <f t="shared" si="398"/>
        <v>7.207152182522325E-4</v>
      </c>
      <c r="BQ1589" s="160" t="str">
        <f t="shared" si="399"/>
        <v/>
      </c>
      <c r="BR1589" s="160" t="str">
        <f t="shared" si="395"/>
        <v/>
      </c>
    </row>
    <row r="1590" spans="11:70" ht="20.100000000000001" customHeight="1" x14ac:dyDescent="0.25">
      <c r="K1590" s="134">
        <v>1021</v>
      </c>
      <c r="L1590" s="130">
        <f t="shared" si="377"/>
        <v>7.9667984985242697</v>
      </c>
      <c r="M1590" s="149">
        <f t="shared" si="378"/>
        <v>4.1915372310739971E-3</v>
      </c>
      <c r="N1590" s="149">
        <f t="shared" si="379"/>
        <v>0.53347178411508656</v>
      </c>
      <c r="O1590" s="130" t="str">
        <f t="shared" si="380"/>
        <v/>
      </c>
      <c r="P1590" s="130">
        <f t="shared" si="381"/>
        <v>4.1915372310739971E-3</v>
      </c>
      <c r="Q1590" s="130" t="str">
        <f t="shared" si="382"/>
        <v/>
      </c>
      <c r="R1590" s="130">
        <f t="shared" si="383"/>
        <v>4.1554402123384997E-7</v>
      </c>
      <c r="S1590" s="130" t="str">
        <f t="shared" si="384"/>
        <v/>
      </c>
      <c r="T1590" s="130" t="str">
        <f t="shared" si="385"/>
        <v/>
      </c>
      <c r="X1590" s="134"/>
      <c r="Z1590" s="149"/>
      <c r="AA1590" s="149"/>
      <c r="AE1590" s="151"/>
      <c r="AF1590" s="150"/>
      <c r="AK1590" s="134">
        <v>1021</v>
      </c>
      <c r="AL1590" s="130">
        <f t="shared" si="386"/>
        <v>8.4000000000000519E-2</v>
      </c>
      <c r="AM1590" s="149">
        <f t="shared" si="387"/>
        <v>0.39753729189320369</v>
      </c>
      <c r="AN1590" s="149">
        <f t="shared" si="388"/>
        <v>0.533471784115087</v>
      </c>
      <c r="AO1590" s="130" t="str">
        <f t="shared" si="393"/>
        <v/>
      </c>
      <c r="AP1590" s="130">
        <f t="shared" si="394"/>
        <v>0.39753729189320369</v>
      </c>
      <c r="AQ1590" s="130" t="str">
        <f t="shared" si="389"/>
        <v/>
      </c>
      <c r="AR1590" s="150">
        <f t="shared" si="390"/>
        <v>0</v>
      </c>
      <c r="AS1590" s="150" t="str">
        <f t="shared" si="391"/>
        <v/>
      </c>
      <c r="AT1590" s="150" t="str">
        <f t="shared" si="392"/>
        <v/>
      </c>
      <c r="AU1590" s="150"/>
      <c r="AV1590" s="150"/>
      <c r="AW1590" s="150"/>
      <c r="AX1590" s="150"/>
      <c r="AY1590" s="150"/>
      <c r="AZ1590" s="150"/>
      <c r="BA1590" s="150"/>
      <c r="BB1590" s="131"/>
      <c r="BC1590" s="132"/>
      <c r="BD1590" s="131"/>
      <c r="BE1590" s="153"/>
      <c r="BF1590" s="154"/>
      <c r="BG1590" s="155"/>
      <c r="BH1590" s="155"/>
      <c r="BI1590" s="156"/>
      <c r="BJ1590" s="156"/>
      <c r="BK1590" s="133"/>
      <c r="BM1590" s="134">
        <v>998</v>
      </c>
      <c r="BN1590" s="157">
        <f t="shared" si="396"/>
        <v>6.380800000000117</v>
      </c>
      <c r="BO1590" s="158">
        <f t="shared" si="397"/>
        <v>0.49605379634373681</v>
      </c>
      <c r="BP1590" s="159">
        <f t="shared" si="398"/>
        <v>7.2021631239671535E-4</v>
      </c>
      <c r="BQ1590" s="160" t="str">
        <f t="shared" si="399"/>
        <v/>
      </c>
      <c r="BR1590" s="160" t="str">
        <f t="shared" si="395"/>
        <v/>
      </c>
    </row>
    <row r="1591" spans="11:70" ht="20.100000000000001" customHeight="1" x14ac:dyDescent="0.25">
      <c r="K1591" s="134">
        <v>1022</v>
      </c>
      <c r="L1591" s="130">
        <f t="shared" si="377"/>
        <v>8.3461698555968837</v>
      </c>
      <c r="M1591" s="149">
        <f t="shared" si="378"/>
        <v>4.190095590242947E-3</v>
      </c>
      <c r="N1591" s="149">
        <f t="shared" si="379"/>
        <v>0.53506166192819793</v>
      </c>
      <c r="O1591" s="130" t="str">
        <f t="shared" si="380"/>
        <v/>
      </c>
      <c r="P1591" s="130">
        <f t="shared" si="381"/>
        <v>4.190095590242947E-3</v>
      </c>
      <c r="Q1591" s="130" t="str">
        <f t="shared" si="382"/>
        <v/>
      </c>
      <c r="R1591" s="130">
        <f t="shared" si="383"/>
        <v>4.2274097095173586E-7</v>
      </c>
      <c r="S1591" s="130" t="str">
        <f t="shared" si="384"/>
        <v/>
      </c>
      <c r="T1591" s="130" t="str">
        <f t="shared" si="385"/>
        <v/>
      </c>
      <c r="X1591" s="134"/>
      <c r="Z1591" s="149"/>
      <c r="AA1591" s="149"/>
      <c r="AE1591" s="151"/>
      <c r="AF1591" s="150"/>
      <c r="AK1591" s="134">
        <v>1022</v>
      </c>
      <c r="AL1591" s="130">
        <f t="shared" si="386"/>
        <v>8.8000000000000078E-2</v>
      </c>
      <c r="AM1591" s="149">
        <f t="shared" si="387"/>
        <v>0.39740056258358203</v>
      </c>
      <c r="AN1591" s="149">
        <f t="shared" si="388"/>
        <v>0.53506166192819804</v>
      </c>
      <c r="AO1591" s="130" t="str">
        <f t="shared" si="393"/>
        <v/>
      </c>
      <c r="AP1591" s="130">
        <f t="shared" si="394"/>
        <v>0.39740056258358203</v>
      </c>
      <c r="AQ1591" s="130" t="str">
        <f t="shared" si="389"/>
        <v/>
      </c>
      <c r="AR1591" s="150">
        <f t="shared" si="390"/>
        <v>0</v>
      </c>
      <c r="AS1591" s="150" t="str">
        <f t="shared" si="391"/>
        <v/>
      </c>
      <c r="AT1591" s="150" t="str">
        <f t="shared" si="392"/>
        <v/>
      </c>
      <c r="AU1591" s="150"/>
      <c r="AV1591" s="150"/>
      <c r="AW1591" s="150"/>
      <c r="AX1591" s="150"/>
      <c r="AY1591" s="150"/>
      <c r="AZ1591" s="150"/>
      <c r="BA1591" s="150"/>
      <c r="BB1591" s="131"/>
      <c r="BC1591" s="132"/>
      <c r="BD1591" s="131"/>
      <c r="BE1591" s="153"/>
      <c r="BF1591" s="154"/>
      <c r="BG1591" s="155"/>
      <c r="BH1591" s="155"/>
      <c r="BI1591" s="156"/>
      <c r="BJ1591" s="156"/>
      <c r="BK1591" s="133"/>
      <c r="BM1591" s="134">
        <v>999</v>
      </c>
      <c r="BN1591" s="157">
        <f t="shared" si="396"/>
        <v>6.3872000000001172</v>
      </c>
      <c r="BO1591" s="158">
        <f t="shared" si="397"/>
        <v>0.49533358003134009</v>
      </c>
      <c r="BP1591" s="159">
        <f t="shared" si="398"/>
        <v>7.1971594357811419E-4</v>
      </c>
      <c r="BQ1591" s="160" t="str">
        <f t="shared" si="399"/>
        <v/>
      </c>
      <c r="BR1591" s="160" t="str">
        <f t="shared" si="395"/>
        <v/>
      </c>
    </row>
    <row r="1592" spans="11:70" ht="20.100000000000001" customHeight="1" x14ac:dyDescent="0.25">
      <c r="K1592" s="134">
        <v>1023</v>
      </c>
      <c r="L1592" s="130">
        <f t="shared" si="377"/>
        <v>8.7255412126694409</v>
      </c>
      <c r="M1592" s="149">
        <f t="shared" si="378"/>
        <v>4.1885874273160754E-3</v>
      </c>
      <c r="N1592" s="149">
        <f t="shared" si="379"/>
        <v>0.53665098020354929</v>
      </c>
      <c r="O1592" s="130" t="str">
        <f t="shared" si="380"/>
        <v/>
      </c>
      <c r="P1592" s="130">
        <f t="shared" si="381"/>
        <v>4.1885874273160754E-3</v>
      </c>
      <c r="Q1592" s="130" t="str">
        <f t="shared" si="382"/>
        <v/>
      </c>
      <c r="R1592" s="130">
        <f t="shared" si="383"/>
        <v>4.3005568616920526E-7</v>
      </c>
      <c r="S1592" s="130" t="str">
        <f t="shared" si="384"/>
        <v/>
      </c>
      <c r="T1592" s="130" t="str">
        <f t="shared" si="385"/>
        <v/>
      </c>
      <c r="X1592" s="134"/>
      <c r="Z1592" s="149"/>
      <c r="AA1592" s="149"/>
      <c r="AE1592" s="151"/>
      <c r="AF1592" s="150"/>
      <c r="AK1592" s="134">
        <v>1023</v>
      </c>
      <c r="AL1592" s="130">
        <f t="shared" si="386"/>
        <v>9.2000000000000526E-2</v>
      </c>
      <c r="AM1592" s="149">
        <f t="shared" si="387"/>
        <v>0.39725752412951848</v>
      </c>
      <c r="AN1592" s="149">
        <f t="shared" si="388"/>
        <v>0.53665098020354973</v>
      </c>
      <c r="AO1592" s="130" t="str">
        <f t="shared" si="393"/>
        <v/>
      </c>
      <c r="AP1592" s="130">
        <f t="shared" si="394"/>
        <v>0.39725752412951848</v>
      </c>
      <c r="AQ1592" s="130" t="str">
        <f t="shared" si="389"/>
        <v/>
      </c>
      <c r="AR1592" s="150">
        <f t="shared" si="390"/>
        <v>0</v>
      </c>
      <c r="AS1592" s="150" t="str">
        <f t="shared" si="391"/>
        <v/>
      </c>
      <c r="AT1592" s="150" t="str">
        <f t="shared" si="392"/>
        <v/>
      </c>
      <c r="AU1592" s="150"/>
      <c r="AV1592" s="150"/>
      <c r="AW1592" s="150"/>
      <c r="AX1592" s="150"/>
      <c r="AY1592" s="150"/>
      <c r="AZ1592" s="150"/>
      <c r="BA1592" s="150"/>
      <c r="BB1592" s="131"/>
      <c r="BC1592" s="132"/>
      <c r="BD1592" s="131"/>
      <c r="BE1592" s="153"/>
      <c r="BF1592" s="154"/>
      <c r="BG1592" s="155"/>
      <c r="BH1592" s="155"/>
      <c r="BI1592" s="156"/>
      <c r="BJ1592" s="156"/>
      <c r="BK1592" s="133"/>
      <c r="BM1592" s="134">
        <v>1000</v>
      </c>
      <c r="BN1592" s="157">
        <f t="shared" si="396"/>
        <v>6.3936000000001174</v>
      </c>
      <c r="BO1592" s="158">
        <f t="shared" si="397"/>
        <v>0.49461386408776198</v>
      </c>
      <c r="BP1592" s="159">
        <f t="shared" si="398"/>
        <v>7.1921411894515508E-4</v>
      </c>
      <c r="BQ1592" s="160" t="str">
        <f t="shared" si="399"/>
        <v/>
      </c>
      <c r="BR1592" s="160" t="str">
        <f t="shared" si="395"/>
        <v/>
      </c>
    </row>
    <row r="1593" spans="11:70" ht="20.100000000000001" customHeight="1" x14ac:dyDescent="0.25">
      <c r="K1593" s="134">
        <v>1024</v>
      </c>
      <c r="L1593" s="130">
        <f t="shared" ref="L1593:L1656" si="400">L$563+(K1593*L$566)</f>
        <v>9.104912569742055</v>
      </c>
      <c r="M1593" s="149">
        <f t="shared" ref="M1593:M1656" si="401">_xlfn.NORM.DIST(L1593,L$560,L$561,0)</f>
        <v>4.1870128144891666E-3</v>
      </c>
      <c r="N1593" s="149">
        <f t="shared" ref="N1593:N1656" si="402">_xlfn.NORM.DIST(L1593,L$560,L$561,1)</f>
        <v>0.53823971371815782</v>
      </c>
      <c r="O1593" s="130" t="str">
        <f t="shared" ref="O1593:O1656" si="403">IF(OR(N1593&lt;P$565,N1593&gt;P$566),M1593,"")</f>
        <v/>
      </c>
      <c r="P1593" s="130">
        <f t="shared" ref="P1593:P1656" si="404">IF(AND(N1593&gt;P$565,N1593&lt;P$566),M1593,"")</f>
        <v>4.1870128144891666E-3</v>
      </c>
      <c r="Q1593" s="130" t="str">
        <f t="shared" ref="Q1593:Q1656" si="405">IF(M1593=MAX(M$569:M$2569),M1593,"")</f>
        <v/>
      </c>
      <c r="R1593" s="130">
        <f t="shared" ref="R1593:R1656" si="406">_xlfn.NORM.DIST(L1593,P$561,P$562,0)</f>
        <v>4.3748996849648574E-7</v>
      </c>
      <c r="S1593" s="130" t="str">
        <f t="shared" ref="S1593:S1656" si="407">IF(R1593=MAX(R$569:R$2569),M1593,"")</f>
        <v/>
      </c>
      <c r="T1593" s="130" t="str">
        <f t="shared" ref="T1593:T1656" si="408">IF(S1593=MIN(S$569:S$2569),S1593,"")</f>
        <v/>
      </c>
      <c r="X1593" s="134"/>
      <c r="Z1593" s="149"/>
      <c r="AA1593" s="149"/>
      <c r="AE1593" s="151"/>
      <c r="AF1593" s="150"/>
      <c r="AK1593" s="134">
        <v>1024</v>
      </c>
      <c r="AL1593" s="130">
        <f t="shared" ref="AL1593:AL1656" si="409">AL$563+(AK1593*AL$566)</f>
        <v>9.6000000000000085E-2</v>
      </c>
      <c r="AM1593" s="149">
        <f t="shared" ref="AM1593:AM1656" si="410">_xlfn.NORM.DIST(AL1593,AL$560,AL$561,0)</f>
        <v>0.39710818337826648</v>
      </c>
      <c r="AN1593" s="149">
        <f t="shared" ref="AN1593:AN1656" si="411">_xlfn.NORM.DIST(AL1593,AL$560,AL$561,1)</f>
        <v>0.53823971371815793</v>
      </c>
      <c r="AO1593" s="130" t="str">
        <f t="shared" si="393"/>
        <v/>
      </c>
      <c r="AP1593" s="130">
        <f t="shared" si="394"/>
        <v>0.39710818337826648</v>
      </c>
      <c r="AQ1593" s="130" t="str">
        <f t="shared" ref="AQ1593:AQ1656" si="412">IF(AM1593=MAX(AM$569:AM$2569),AM1593,"")</f>
        <v/>
      </c>
      <c r="AR1593" s="150">
        <f t="shared" ref="AR1593:AR1656" si="413">_xlfn.NORM.DIST(AK1593,AP$561,AP$562,0)</f>
        <v>0</v>
      </c>
      <c r="AS1593" s="150" t="str">
        <f t="shared" ref="AS1593:AS1656" si="414">IF(AR1593=MAX(AR$569:AR$2569),AM1593,"")</f>
        <v/>
      </c>
      <c r="AT1593" s="150" t="str">
        <f t="shared" ref="AT1593:AT1656" si="415">IF(AS1593=MIN(AS$569:AS$2569),AS1593,"")</f>
        <v/>
      </c>
      <c r="AU1593" s="150"/>
      <c r="AV1593" s="150"/>
      <c r="AW1593" s="150"/>
      <c r="AX1593" s="150"/>
      <c r="AY1593" s="150"/>
      <c r="AZ1593" s="150"/>
      <c r="BA1593" s="150"/>
      <c r="BB1593" s="131"/>
      <c r="BC1593" s="132"/>
      <c r="BD1593" s="131"/>
      <c r="BE1593" s="153"/>
      <c r="BF1593" s="154"/>
      <c r="BG1593" s="155"/>
      <c r="BH1593" s="155"/>
      <c r="BI1593" s="156"/>
      <c r="BJ1593" s="156"/>
      <c r="BK1593" s="133"/>
      <c r="BM1593" s="134">
        <v>1001</v>
      </c>
      <c r="BN1593" s="157">
        <f t="shared" si="396"/>
        <v>6.4000000000001176</v>
      </c>
      <c r="BO1593" s="158">
        <f t="shared" si="397"/>
        <v>0.49389464996881682</v>
      </c>
      <c r="BP1593" s="159">
        <f t="shared" si="398"/>
        <v>7.187108456327973E-4</v>
      </c>
      <c r="BQ1593" s="160" t="str">
        <f t="shared" si="399"/>
        <v/>
      </c>
      <c r="BR1593" s="160" t="str">
        <f t="shared" si="395"/>
        <v/>
      </c>
    </row>
    <row r="1594" spans="11:70" ht="20.100000000000001" customHeight="1" x14ac:dyDescent="0.25">
      <c r="K1594" s="134">
        <v>1025</v>
      </c>
      <c r="L1594" s="130">
        <f t="shared" si="400"/>
        <v>9.484283926814669</v>
      </c>
      <c r="M1594" s="149">
        <f t="shared" si="401"/>
        <v>4.1853718271204245E-3</v>
      </c>
      <c r="N1594" s="149">
        <f t="shared" si="402"/>
        <v>0.53982783727702899</v>
      </c>
      <c r="O1594" s="130" t="str">
        <f t="shared" si="403"/>
        <v/>
      </c>
      <c r="P1594" s="130">
        <f t="shared" si="404"/>
        <v>4.1853718271204245E-3</v>
      </c>
      <c r="Q1594" s="130" t="str">
        <f t="shared" si="405"/>
        <v/>
      </c>
      <c r="R1594" s="130">
        <f t="shared" si="406"/>
        <v>4.4504564491373749E-7</v>
      </c>
      <c r="S1594" s="130" t="str">
        <f t="shared" si="407"/>
        <v/>
      </c>
      <c r="T1594" s="130" t="str">
        <f t="shared" si="408"/>
        <v/>
      </c>
      <c r="X1594" s="134"/>
      <c r="Z1594" s="149"/>
      <c r="AA1594" s="149"/>
      <c r="AE1594" s="151"/>
      <c r="AF1594" s="150"/>
      <c r="AK1594" s="134">
        <v>1025</v>
      </c>
      <c r="AL1594" s="130">
        <f t="shared" si="409"/>
        <v>9.9999999999999645E-2</v>
      </c>
      <c r="AM1594" s="149">
        <f t="shared" si="410"/>
        <v>0.39695254747701181</v>
      </c>
      <c r="AN1594" s="149">
        <f t="shared" si="411"/>
        <v>0.53982783727702888</v>
      </c>
      <c r="AO1594" s="130" t="str">
        <f t="shared" ref="AO1594:AO1657" si="416">IF(OR(AN1594&lt;AP$565,AN1594&gt;AP$566),AM1594,"")</f>
        <v/>
      </c>
      <c r="AP1594" s="130">
        <f t="shared" ref="AP1594:AP1657" si="417">IF(AND(AN1594&gt;AP$565,AN1594&lt;AP$566),AM1594,"")</f>
        <v>0.39695254747701181</v>
      </c>
      <c r="AQ1594" s="130" t="str">
        <f t="shared" si="412"/>
        <v/>
      </c>
      <c r="AR1594" s="150">
        <f t="shared" si="413"/>
        <v>0</v>
      </c>
      <c r="AS1594" s="150" t="str">
        <f t="shared" si="414"/>
        <v/>
      </c>
      <c r="AT1594" s="150" t="str">
        <f t="shared" si="415"/>
        <v/>
      </c>
      <c r="AU1594" s="150"/>
      <c r="AV1594" s="150"/>
      <c r="AW1594" s="150"/>
      <c r="AX1594" s="150"/>
      <c r="AY1594" s="150"/>
      <c r="AZ1594" s="150"/>
      <c r="BA1594" s="150"/>
      <c r="BB1594" s="131"/>
      <c r="BC1594" s="132"/>
      <c r="BD1594" s="131"/>
      <c r="BE1594" s="153"/>
      <c r="BF1594" s="154"/>
      <c r="BG1594" s="155"/>
      <c r="BH1594" s="155"/>
      <c r="BI1594" s="156"/>
      <c r="BJ1594" s="156"/>
      <c r="BK1594" s="133"/>
      <c r="BM1594" s="134">
        <v>1002</v>
      </c>
      <c r="BN1594" s="157">
        <f t="shared" si="396"/>
        <v>6.4064000000001178</v>
      </c>
      <c r="BO1594" s="158">
        <f t="shared" si="397"/>
        <v>0.49317593912318403</v>
      </c>
      <c r="BP1594" s="159">
        <f t="shared" si="398"/>
        <v>7.1820613076312156E-4</v>
      </c>
      <c r="BQ1594" s="160" t="str">
        <f t="shared" si="399"/>
        <v/>
      </c>
      <c r="BR1594" s="160" t="str">
        <f t="shared" si="395"/>
        <v/>
      </c>
    </row>
    <row r="1595" spans="11:70" ht="20.100000000000001" customHeight="1" x14ac:dyDescent="0.25">
      <c r="K1595" s="134">
        <v>1026</v>
      </c>
      <c r="L1595" s="130">
        <f t="shared" si="400"/>
        <v>9.8636552838872262</v>
      </c>
      <c r="M1595" s="149">
        <f t="shared" si="401"/>
        <v>4.1836645437244553E-3</v>
      </c>
      <c r="N1595" s="149">
        <f t="shared" si="402"/>
        <v>0.54141532571435602</v>
      </c>
      <c r="O1595" s="130" t="str">
        <f t="shared" si="403"/>
        <v/>
      </c>
      <c r="P1595" s="130">
        <f t="shared" si="404"/>
        <v>4.1836645437244553E-3</v>
      </c>
      <c r="Q1595" s="130" t="str">
        <f t="shared" si="405"/>
        <v/>
      </c>
      <c r="R1595" s="130">
        <f t="shared" si="406"/>
        <v>4.5272456809169205E-7</v>
      </c>
      <c r="S1595" s="130" t="str">
        <f t="shared" si="407"/>
        <v/>
      </c>
      <c r="T1595" s="130" t="str">
        <f t="shared" si="408"/>
        <v/>
      </c>
      <c r="X1595" s="134"/>
      <c r="Z1595" s="149"/>
      <c r="AA1595" s="149"/>
      <c r="AE1595" s="151"/>
      <c r="AF1595" s="150"/>
      <c r="AK1595" s="134">
        <v>1026</v>
      </c>
      <c r="AL1595" s="130">
        <f t="shared" si="409"/>
        <v>0.10400000000000009</v>
      </c>
      <c r="AM1595" s="149">
        <f t="shared" si="410"/>
        <v>0.39679062387230274</v>
      </c>
      <c r="AN1595" s="149">
        <f t="shared" si="411"/>
        <v>0.54141532571435613</v>
      </c>
      <c r="AO1595" s="130" t="str">
        <f t="shared" si="416"/>
        <v/>
      </c>
      <c r="AP1595" s="130">
        <f t="shared" si="417"/>
        <v>0.39679062387230274</v>
      </c>
      <c r="AQ1595" s="130" t="str">
        <f t="shared" si="412"/>
        <v/>
      </c>
      <c r="AR1595" s="150">
        <f t="shared" si="413"/>
        <v>0</v>
      </c>
      <c r="AS1595" s="150" t="str">
        <f t="shared" si="414"/>
        <v/>
      </c>
      <c r="AT1595" s="150" t="str">
        <f t="shared" si="415"/>
        <v/>
      </c>
      <c r="AU1595" s="150"/>
      <c r="AV1595" s="150"/>
      <c r="AW1595" s="150"/>
      <c r="AX1595" s="150"/>
      <c r="AY1595" s="150"/>
      <c r="AZ1595" s="150"/>
      <c r="BA1595" s="150"/>
      <c r="BB1595" s="131"/>
      <c r="BC1595" s="132"/>
      <c r="BD1595" s="131"/>
      <c r="BE1595" s="153"/>
      <c r="BF1595" s="154"/>
      <c r="BG1595" s="155"/>
      <c r="BH1595" s="155"/>
      <c r="BI1595" s="156"/>
      <c r="BJ1595" s="156"/>
      <c r="BK1595" s="133"/>
      <c r="BM1595" s="134">
        <v>1003</v>
      </c>
      <c r="BN1595" s="157">
        <f t="shared" si="396"/>
        <v>6.412800000000118</v>
      </c>
      <c r="BO1595" s="158">
        <f t="shared" si="397"/>
        <v>0.4924577329924209</v>
      </c>
      <c r="BP1595" s="159">
        <f t="shared" si="398"/>
        <v>7.1769998144721736E-4</v>
      </c>
      <c r="BQ1595" s="160" t="str">
        <f t="shared" si="399"/>
        <v/>
      </c>
      <c r="BR1595" s="160" t="str">
        <f t="shared" si="395"/>
        <v/>
      </c>
    </row>
    <row r="1596" spans="11:70" ht="20.100000000000001" customHeight="1" x14ac:dyDescent="0.25">
      <c r="K1596" s="134">
        <v>1027</v>
      </c>
      <c r="L1596" s="130">
        <f t="shared" si="400"/>
        <v>10.24302664095984</v>
      </c>
      <c r="M1596" s="149">
        <f t="shared" si="401"/>
        <v>4.1818910459660106E-3</v>
      </c>
      <c r="N1596" s="149">
        <f t="shared" si="402"/>
        <v>0.54300215389471662</v>
      </c>
      <c r="O1596" s="130" t="str">
        <f t="shared" si="403"/>
        <v/>
      </c>
      <c r="P1596" s="130">
        <f t="shared" si="404"/>
        <v>4.1818910459660106E-3</v>
      </c>
      <c r="Q1596" s="130" t="str">
        <f t="shared" si="405"/>
        <v/>
      </c>
      <c r="R1596" s="130">
        <f t="shared" si="406"/>
        <v>4.605286167157481E-7</v>
      </c>
      <c r="S1596" s="130" t="str">
        <f t="shared" si="407"/>
        <v/>
      </c>
      <c r="T1596" s="130" t="str">
        <f t="shared" si="408"/>
        <v/>
      </c>
      <c r="X1596" s="134"/>
      <c r="Z1596" s="149"/>
      <c r="AA1596" s="149"/>
      <c r="AE1596" s="151"/>
      <c r="AF1596" s="150"/>
      <c r="AK1596" s="134">
        <v>1027</v>
      </c>
      <c r="AL1596" s="130">
        <f t="shared" si="409"/>
        <v>0.10799999999999965</v>
      </c>
      <c r="AM1596" s="149">
        <f t="shared" si="410"/>
        <v>0.3966224203094561</v>
      </c>
      <c r="AN1596" s="149">
        <f t="shared" si="411"/>
        <v>0.54300215389471651</v>
      </c>
      <c r="AO1596" s="130" t="str">
        <f t="shared" si="416"/>
        <v/>
      </c>
      <c r="AP1596" s="130">
        <f t="shared" si="417"/>
        <v>0.3966224203094561</v>
      </c>
      <c r="AQ1596" s="130" t="str">
        <f t="shared" si="412"/>
        <v/>
      </c>
      <c r="AR1596" s="150">
        <f t="shared" si="413"/>
        <v>0</v>
      </c>
      <c r="AS1596" s="150" t="str">
        <f t="shared" si="414"/>
        <v/>
      </c>
      <c r="AT1596" s="150" t="str">
        <f t="shared" si="415"/>
        <v/>
      </c>
      <c r="AU1596" s="150"/>
      <c r="AV1596" s="150"/>
      <c r="AW1596" s="150"/>
      <c r="AX1596" s="150"/>
      <c r="AY1596" s="150"/>
      <c r="AZ1596" s="150"/>
      <c r="BA1596" s="150"/>
      <c r="BB1596" s="131"/>
      <c r="BC1596" s="132"/>
      <c r="BD1596" s="131"/>
      <c r="BE1596" s="153"/>
      <c r="BF1596" s="154"/>
      <c r="BG1596" s="155"/>
      <c r="BH1596" s="155"/>
      <c r="BI1596" s="156"/>
      <c r="BJ1596" s="156"/>
      <c r="BK1596" s="133"/>
      <c r="BM1596" s="134">
        <v>1004</v>
      </c>
      <c r="BN1596" s="157">
        <f t="shared" si="396"/>
        <v>6.4192000000001181</v>
      </c>
      <c r="BO1596" s="158">
        <f t="shared" si="397"/>
        <v>0.49174003301097369</v>
      </c>
      <c r="BP1596" s="159">
        <f t="shared" si="398"/>
        <v>7.1719240478218538E-4</v>
      </c>
      <c r="BQ1596" s="160" t="str">
        <f t="shared" si="399"/>
        <v/>
      </c>
      <c r="BR1596" s="160" t="str">
        <f t="shared" si="395"/>
        <v/>
      </c>
    </row>
    <row r="1597" spans="11:70" ht="20.100000000000001" customHeight="1" x14ac:dyDescent="0.25">
      <c r="K1597" s="134">
        <v>1028</v>
      </c>
      <c r="L1597" s="130">
        <f t="shared" si="400"/>
        <v>10.622397998032397</v>
      </c>
      <c r="M1597" s="149">
        <f t="shared" si="401"/>
        <v>4.1800514186534736E-3</v>
      </c>
      <c r="N1597" s="149">
        <f t="shared" si="402"/>
        <v>0.54458829671426545</v>
      </c>
      <c r="O1597" s="130" t="str">
        <f t="shared" si="403"/>
        <v/>
      </c>
      <c r="P1597" s="130">
        <f t="shared" si="404"/>
        <v>4.1800514186534736E-3</v>
      </c>
      <c r="Q1597" s="130" t="str">
        <f t="shared" si="405"/>
        <v/>
      </c>
      <c r="R1597" s="130">
        <f t="shared" si="406"/>
        <v>4.6845969581355657E-7</v>
      </c>
      <c r="S1597" s="130" t="str">
        <f t="shared" si="407"/>
        <v/>
      </c>
      <c r="T1597" s="130" t="str">
        <f t="shared" si="408"/>
        <v/>
      </c>
      <c r="X1597" s="134"/>
      <c r="Z1597" s="149"/>
      <c r="AA1597" s="149"/>
      <c r="AE1597" s="151"/>
      <c r="AF1597" s="150"/>
      <c r="AK1597" s="134">
        <v>1028</v>
      </c>
      <c r="AL1597" s="130">
        <f t="shared" si="409"/>
        <v>0.1120000000000001</v>
      </c>
      <c r="AM1597" s="149">
        <f t="shared" si="410"/>
        <v>0.39644794483193985</v>
      </c>
      <c r="AN1597" s="149">
        <f t="shared" si="411"/>
        <v>0.54458829671426567</v>
      </c>
      <c r="AO1597" s="130" t="str">
        <f t="shared" si="416"/>
        <v/>
      </c>
      <c r="AP1597" s="130">
        <f t="shared" si="417"/>
        <v>0.39644794483193985</v>
      </c>
      <c r="AQ1597" s="130" t="str">
        <f t="shared" si="412"/>
        <v/>
      </c>
      <c r="AR1597" s="150">
        <f t="shared" si="413"/>
        <v>0</v>
      </c>
      <c r="AS1597" s="150" t="str">
        <f t="shared" si="414"/>
        <v/>
      </c>
      <c r="AT1597" s="150" t="str">
        <f t="shared" si="415"/>
        <v/>
      </c>
      <c r="AU1597" s="150"/>
      <c r="AV1597" s="150"/>
      <c r="AW1597" s="150"/>
      <c r="AX1597" s="150"/>
      <c r="AY1597" s="150"/>
      <c r="AZ1597" s="150"/>
      <c r="BA1597" s="150"/>
      <c r="BB1597" s="131"/>
      <c r="BC1597" s="132"/>
      <c r="BD1597" s="131"/>
      <c r="BE1597" s="153"/>
      <c r="BF1597" s="154"/>
      <c r="BG1597" s="155"/>
      <c r="BH1597" s="155"/>
      <c r="BI1597" s="156"/>
      <c r="BJ1597" s="156"/>
      <c r="BK1597" s="133"/>
      <c r="BM1597" s="134">
        <v>1005</v>
      </c>
      <c r="BN1597" s="157">
        <f t="shared" si="396"/>
        <v>6.4256000000001183</v>
      </c>
      <c r="BO1597" s="158">
        <f t="shared" si="397"/>
        <v>0.4910228406061915</v>
      </c>
      <c r="BP1597" s="159">
        <f t="shared" si="398"/>
        <v>7.1668340785402407E-4</v>
      </c>
      <c r="BQ1597" s="160" t="str">
        <f t="shared" si="399"/>
        <v/>
      </c>
      <c r="BR1597" s="160" t="str">
        <f t="shared" si="395"/>
        <v/>
      </c>
    </row>
    <row r="1598" spans="11:70" ht="20.100000000000001" customHeight="1" x14ac:dyDescent="0.25">
      <c r="K1598" s="134">
        <v>1029</v>
      </c>
      <c r="L1598" s="130">
        <f t="shared" si="400"/>
        <v>11.001769355105012</v>
      </c>
      <c r="M1598" s="149">
        <f t="shared" si="401"/>
        <v>4.1781457497321031E-3</v>
      </c>
      <c r="N1598" s="149">
        <f t="shared" si="402"/>
        <v>0.5461737291019273</v>
      </c>
      <c r="O1598" s="130" t="str">
        <f t="shared" si="403"/>
        <v/>
      </c>
      <c r="P1598" s="130">
        <f t="shared" si="404"/>
        <v>4.1781457497321031E-3</v>
      </c>
      <c r="Q1598" s="130" t="str">
        <f t="shared" si="405"/>
        <v/>
      </c>
      <c r="R1598" s="130">
        <f t="shared" si="406"/>
        <v>4.7651973708614577E-7</v>
      </c>
      <c r="S1598" s="130" t="str">
        <f t="shared" si="407"/>
        <v/>
      </c>
      <c r="T1598" s="130" t="str">
        <f t="shared" si="408"/>
        <v/>
      </c>
      <c r="X1598" s="134"/>
      <c r="Z1598" s="149"/>
      <c r="AA1598" s="149"/>
      <c r="AE1598" s="151"/>
      <c r="AF1598" s="150"/>
      <c r="AK1598" s="134">
        <v>1029</v>
      </c>
      <c r="AL1598" s="130">
        <f t="shared" si="409"/>
        <v>0.11599999999999966</v>
      </c>
      <c r="AM1598" s="149">
        <f t="shared" si="410"/>
        <v>0.39626720578073205</v>
      </c>
      <c r="AN1598" s="149">
        <f t="shared" si="411"/>
        <v>0.5461737291019273</v>
      </c>
      <c r="AO1598" s="130" t="str">
        <f t="shared" si="416"/>
        <v/>
      </c>
      <c r="AP1598" s="130">
        <f t="shared" si="417"/>
        <v>0.39626720578073205</v>
      </c>
      <c r="AQ1598" s="130" t="str">
        <f t="shared" si="412"/>
        <v/>
      </c>
      <c r="AR1598" s="150">
        <f t="shared" si="413"/>
        <v>0</v>
      </c>
      <c r="AS1598" s="150" t="str">
        <f t="shared" si="414"/>
        <v/>
      </c>
      <c r="AT1598" s="150" t="str">
        <f t="shared" si="415"/>
        <v/>
      </c>
      <c r="AU1598" s="150"/>
      <c r="AV1598" s="150"/>
      <c r="AW1598" s="150"/>
      <c r="AX1598" s="150"/>
      <c r="AY1598" s="150"/>
      <c r="AZ1598" s="150"/>
      <c r="BA1598" s="150"/>
      <c r="BB1598" s="131"/>
      <c r="BC1598" s="132"/>
      <c r="BD1598" s="131"/>
      <c r="BE1598" s="153"/>
      <c r="BF1598" s="154"/>
      <c r="BG1598" s="155"/>
      <c r="BH1598" s="155"/>
      <c r="BI1598" s="156"/>
      <c r="BJ1598" s="156"/>
      <c r="BK1598" s="133"/>
      <c r="BM1598" s="134">
        <v>1006</v>
      </c>
      <c r="BN1598" s="157">
        <f t="shared" si="396"/>
        <v>6.4320000000001185</v>
      </c>
      <c r="BO1598" s="158">
        <f t="shared" si="397"/>
        <v>0.49030615719833748</v>
      </c>
      <c r="BP1598" s="159">
        <f t="shared" si="398"/>
        <v>7.1617299773429899E-4</v>
      </c>
      <c r="BQ1598" s="160" t="str">
        <f t="shared" si="399"/>
        <v/>
      </c>
      <c r="BR1598" s="160" t="str">
        <f t="shared" si="395"/>
        <v/>
      </c>
    </row>
    <row r="1599" spans="11:70" ht="20.100000000000001" customHeight="1" x14ac:dyDescent="0.25">
      <c r="K1599" s="134">
        <v>1030</v>
      </c>
      <c r="L1599" s="130">
        <f t="shared" si="400"/>
        <v>11.381140712177569</v>
      </c>
      <c r="M1599" s="149">
        <f t="shared" si="401"/>
        <v>4.1761741302770248E-3</v>
      </c>
      <c r="N1599" s="149">
        <f t="shared" si="402"/>
        <v>0.54775842602058367</v>
      </c>
      <c r="O1599" s="130" t="str">
        <f t="shared" si="403"/>
        <v/>
      </c>
      <c r="P1599" s="130">
        <f t="shared" si="404"/>
        <v>4.1761741302770248E-3</v>
      </c>
      <c r="Q1599" s="130" t="str">
        <f t="shared" si="405"/>
        <v/>
      </c>
      <c r="R1599" s="130">
        <f t="shared" si="406"/>
        <v>4.8471069924258266E-7</v>
      </c>
      <c r="S1599" s="130" t="str">
        <f t="shared" si="407"/>
        <v/>
      </c>
      <c r="T1599" s="130" t="str">
        <f t="shared" si="408"/>
        <v/>
      </c>
      <c r="X1599" s="134"/>
      <c r="Z1599" s="149"/>
      <c r="AA1599" s="149"/>
      <c r="AE1599" s="151"/>
      <c r="AF1599" s="150"/>
      <c r="AK1599" s="134">
        <v>1030</v>
      </c>
      <c r="AL1599" s="130">
        <f t="shared" si="409"/>
        <v>0.12000000000000011</v>
      </c>
      <c r="AM1599" s="149">
        <f t="shared" si="410"/>
        <v>0.3960802117936561</v>
      </c>
      <c r="AN1599" s="149">
        <f t="shared" si="411"/>
        <v>0.54775842602058389</v>
      </c>
      <c r="AO1599" s="130" t="str">
        <f t="shared" si="416"/>
        <v/>
      </c>
      <c r="AP1599" s="130">
        <f t="shared" si="417"/>
        <v>0.3960802117936561</v>
      </c>
      <c r="AQ1599" s="130" t="str">
        <f t="shared" si="412"/>
        <v/>
      </c>
      <c r="AR1599" s="150">
        <f t="shared" si="413"/>
        <v>0</v>
      </c>
      <c r="AS1599" s="150" t="str">
        <f t="shared" si="414"/>
        <v/>
      </c>
      <c r="AT1599" s="150" t="str">
        <f t="shared" si="415"/>
        <v/>
      </c>
      <c r="AU1599" s="150"/>
      <c r="AV1599" s="150"/>
      <c r="AW1599" s="150"/>
      <c r="AX1599" s="150"/>
      <c r="AY1599" s="150"/>
      <c r="AZ1599" s="150"/>
      <c r="BA1599" s="150"/>
      <c r="BB1599" s="131"/>
      <c r="BC1599" s="132"/>
      <c r="BD1599" s="131"/>
      <c r="BE1599" s="153"/>
      <c r="BF1599" s="154"/>
      <c r="BG1599" s="155"/>
      <c r="BH1599" s="155"/>
      <c r="BI1599" s="156"/>
      <c r="BJ1599" s="156"/>
      <c r="BK1599" s="133"/>
      <c r="BM1599" s="134">
        <v>1007</v>
      </c>
      <c r="BN1599" s="157">
        <f t="shared" si="396"/>
        <v>6.4384000000001187</v>
      </c>
      <c r="BO1599" s="158">
        <f t="shared" si="397"/>
        <v>0.48958998420060318</v>
      </c>
      <c r="BP1599" s="159">
        <f t="shared" si="398"/>
        <v>7.1566118148358449E-4</v>
      </c>
      <c r="BQ1599" s="160" t="str">
        <f t="shared" si="399"/>
        <v/>
      </c>
      <c r="BR1599" s="160" t="str">
        <f t="shared" si="395"/>
        <v/>
      </c>
    </row>
    <row r="1600" spans="11:70" ht="20.100000000000001" customHeight="1" x14ac:dyDescent="0.25">
      <c r="K1600" s="134">
        <v>1031</v>
      </c>
      <c r="L1600" s="130">
        <f t="shared" si="400"/>
        <v>11.760512069250183</v>
      </c>
      <c r="M1600" s="149">
        <f t="shared" si="401"/>
        <v>4.1741366544859769E-3</v>
      </c>
      <c r="N1600" s="149">
        <f t="shared" si="402"/>
        <v>0.54934236246826096</v>
      </c>
      <c r="O1600" s="130" t="str">
        <f t="shared" si="403"/>
        <v/>
      </c>
      <c r="P1600" s="130">
        <f t="shared" si="404"/>
        <v>4.1741366544859769E-3</v>
      </c>
      <c r="Q1600" s="130" t="str">
        <f t="shared" si="405"/>
        <v/>
      </c>
      <c r="R1600" s="130">
        <f t="shared" si="406"/>
        <v>4.9303456833823255E-7</v>
      </c>
      <c r="S1600" s="130" t="str">
        <f t="shared" si="407"/>
        <v/>
      </c>
      <c r="T1600" s="130" t="str">
        <f t="shared" si="408"/>
        <v/>
      </c>
      <c r="X1600" s="134"/>
      <c r="Z1600" s="149"/>
      <c r="AA1600" s="149"/>
      <c r="AE1600" s="151"/>
      <c r="AF1600" s="150"/>
      <c r="AK1600" s="134">
        <v>1031</v>
      </c>
      <c r="AL1600" s="130">
        <f t="shared" si="409"/>
        <v>0.12399999999999967</v>
      </c>
      <c r="AM1600" s="149">
        <f t="shared" si="410"/>
        <v>0.39588697180469301</v>
      </c>
      <c r="AN1600" s="149">
        <f t="shared" si="411"/>
        <v>0.54934236246826085</v>
      </c>
      <c r="AO1600" s="130" t="str">
        <f t="shared" si="416"/>
        <v/>
      </c>
      <c r="AP1600" s="130">
        <f t="shared" si="417"/>
        <v>0.39588697180469301</v>
      </c>
      <c r="AQ1600" s="130" t="str">
        <f t="shared" si="412"/>
        <v/>
      </c>
      <c r="AR1600" s="150">
        <f t="shared" si="413"/>
        <v>0</v>
      </c>
      <c r="AS1600" s="150" t="str">
        <f t="shared" si="414"/>
        <v/>
      </c>
      <c r="AT1600" s="150" t="str">
        <f t="shared" si="415"/>
        <v/>
      </c>
      <c r="AU1600" s="150"/>
      <c r="AV1600" s="150"/>
      <c r="AW1600" s="150"/>
      <c r="AX1600" s="150"/>
      <c r="AY1600" s="150"/>
      <c r="AZ1600" s="150"/>
      <c r="BA1600" s="150"/>
      <c r="BB1600" s="131"/>
      <c r="BC1600" s="132"/>
      <c r="BD1600" s="131"/>
      <c r="BE1600" s="153"/>
      <c r="BF1600" s="154"/>
      <c r="BG1600" s="155"/>
      <c r="BH1600" s="155"/>
      <c r="BI1600" s="156"/>
      <c r="BJ1600" s="156"/>
      <c r="BK1600" s="133"/>
      <c r="BM1600" s="134">
        <v>1008</v>
      </c>
      <c r="BN1600" s="157">
        <f t="shared" si="396"/>
        <v>6.4448000000001189</v>
      </c>
      <c r="BO1600" s="158">
        <f t="shared" si="397"/>
        <v>0.48887432301911959</v>
      </c>
      <c r="BP1600" s="159">
        <f t="shared" si="398"/>
        <v>7.1514796614902121E-4</v>
      </c>
      <c r="BQ1600" s="160" t="str">
        <f t="shared" si="399"/>
        <v/>
      </c>
      <c r="BR1600" s="160" t="str">
        <f t="shared" si="395"/>
        <v/>
      </c>
    </row>
    <row r="1601" spans="11:70" ht="20.100000000000001" customHeight="1" x14ac:dyDescent="0.25">
      <c r="K1601" s="134">
        <v>1032</v>
      </c>
      <c r="L1601" s="130">
        <f t="shared" si="400"/>
        <v>12.13988342632274</v>
      </c>
      <c r="M1601" s="149">
        <f t="shared" si="401"/>
        <v>4.1720334196718107E-3</v>
      </c>
      <c r="N1601" s="149">
        <f t="shared" si="402"/>
        <v>0.55092551347931162</v>
      </c>
      <c r="O1601" s="130" t="str">
        <f t="shared" si="403"/>
        <v/>
      </c>
      <c r="P1601" s="130">
        <f t="shared" si="404"/>
        <v>4.1720334196718107E-3</v>
      </c>
      <c r="Q1601" s="130" t="str">
        <f t="shared" si="405"/>
        <v/>
      </c>
      <c r="R1601" s="130">
        <f t="shared" si="406"/>
        <v>5.0149335811660629E-7</v>
      </c>
      <c r="S1601" s="130" t="str">
        <f t="shared" si="407"/>
        <v/>
      </c>
      <c r="T1601" s="130" t="str">
        <f t="shared" si="408"/>
        <v/>
      </c>
      <c r="X1601" s="134"/>
      <c r="Z1601" s="149"/>
      <c r="AA1601" s="149"/>
      <c r="AE1601" s="151"/>
      <c r="AF1601" s="150"/>
      <c r="AK1601" s="134">
        <v>1032</v>
      </c>
      <c r="AL1601" s="130">
        <f t="shared" si="409"/>
        <v>0.12800000000000011</v>
      </c>
      <c r="AM1601" s="149">
        <f t="shared" si="410"/>
        <v>0.39568749504326983</v>
      </c>
      <c r="AN1601" s="149">
        <f t="shared" si="411"/>
        <v>0.55092551347931173</v>
      </c>
      <c r="AO1601" s="130" t="str">
        <f t="shared" si="416"/>
        <v/>
      </c>
      <c r="AP1601" s="130">
        <f t="shared" si="417"/>
        <v>0.39568749504326983</v>
      </c>
      <c r="AQ1601" s="130" t="str">
        <f t="shared" si="412"/>
        <v/>
      </c>
      <c r="AR1601" s="150">
        <f t="shared" si="413"/>
        <v>0</v>
      </c>
      <c r="AS1601" s="150" t="str">
        <f t="shared" si="414"/>
        <v/>
      </c>
      <c r="AT1601" s="150" t="str">
        <f t="shared" si="415"/>
        <v/>
      </c>
      <c r="AU1601" s="150"/>
      <c r="AV1601" s="150"/>
      <c r="AW1601" s="150"/>
      <c r="AX1601" s="150"/>
      <c r="AY1601" s="150"/>
      <c r="AZ1601" s="150"/>
      <c r="BA1601" s="150"/>
      <c r="BB1601" s="131"/>
      <c r="BC1601" s="132"/>
      <c r="BD1601" s="131"/>
      <c r="BE1601" s="153"/>
      <c r="BF1601" s="154"/>
      <c r="BG1601" s="155"/>
      <c r="BH1601" s="155"/>
      <c r="BI1601" s="156"/>
      <c r="BJ1601" s="156"/>
      <c r="BK1601" s="133"/>
      <c r="BM1601" s="134">
        <v>1009</v>
      </c>
      <c r="BN1601" s="157">
        <f t="shared" si="396"/>
        <v>6.4512000000001191</v>
      </c>
      <c r="BO1601" s="158">
        <f t="shared" si="397"/>
        <v>0.48815917505297057</v>
      </c>
      <c r="BP1601" s="159">
        <f t="shared" si="398"/>
        <v>7.1463335876531531E-4</v>
      </c>
      <c r="BQ1601" s="160" t="str">
        <f t="shared" si="399"/>
        <v/>
      </c>
      <c r="BR1601" s="160" t="str">
        <f t="shared" si="395"/>
        <v/>
      </c>
    </row>
    <row r="1602" spans="11:70" ht="20.100000000000001" customHeight="1" x14ac:dyDescent="0.25">
      <c r="K1602" s="134">
        <v>1033</v>
      </c>
      <c r="L1602" s="130">
        <f t="shared" si="400"/>
        <v>12.519254783395354</v>
      </c>
      <c r="M1602" s="149">
        <f t="shared" si="401"/>
        <v>4.1698645262547417E-3</v>
      </c>
      <c r="N1602" s="149">
        <f t="shared" si="402"/>
        <v>0.55250785412559633</v>
      </c>
      <c r="O1602" s="130" t="str">
        <f t="shared" si="403"/>
        <v/>
      </c>
      <c r="P1602" s="130">
        <f t="shared" si="404"/>
        <v>4.1698645262547417E-3</v>
      </c>
      <c r="Q1602" s="130" t="str">
        <f t="shared" si="405"/>
        <v/>
      </c>
      <c r="R1602" s="130">
        <f t="shared" si="406"/>
        <v>5.1008911035488021E-7</v>
      </c>
      <c r="S1602" s="130" t="str">
        <f t="shared" si="407"/>
        <v/>
      </c>
      <c r="T1602" s="130" t="str">
        <f t="shared" si="408"/>
        <v/>
      </c>
      <c r="X1602" s="134"/>
      <c r="Z1602" s="149"/>
      <c r="AA1602" s="149"/>
      <c r="AE1602" s="151"/>
      <c r="AF1602" s="150"/>
      <c r="AK1602" s="134">
        <v>1033</v>
      </c>
      <c r="AL1602" s="130">
        <f t="shared" si="409"/>
        <v>0.13199999999999967</v>
      </c>
      <c r="AM1602" s="149">
        <f t="shared" si="410"/>
        <v>0.3954817910335251</v>
      </c>
      <c r="AN1602" s="149">
        <f t="shared" si="411"/>
        <v>0.55250785412559622</v>
      </c>
      <c r="AO1602" s="130" t="str">
        <f t="shared" si="416"/>
        <v/>
      </c>
      <c r="AP1602" s="130">
        <f t="shared" si="417"/>
        <v>0.3954817910335251</v>
      </c>
      <c r="AQ1602" s="130" t="str">
        <f t="shared" si="412"/>
        <v/>
      </c>
      <c r="AR1602" s="150">
        <f t="shared" si="413"/>
        <v>0</v>
      </c>
      <c r="AS1602" s="150" t="str">
        <f t="shared" si="414"/>
        <v/>
      </c>
      <c r="AT1602" s="150" t="str">
        <f t="shared" si="415"/>
        <v/>
      </c>
      <c r="AU1602" s="150"/>
      <c r="AV1602" s="150"/>
      <c r="AW1602" s="150"/>
      <c r="AX1602" s="150"/>
      <c r="AY1602" s="150"/>
      <c r="AZ1602" s="150"/>
      <c r="BA1602" s="150"/>
      <c r="BB1602" s="131"/>
      <c r="BC1602" s="132"/>
      <c r="BD1602" s="131"/>
      <c r="BE1602" s="153"/>
      <c r="BF1602" s="154"/>
      <c r="BG1602" s="155"/>
      <c r="BH1602" s="155"/>
      <c r="BI1602" s="156"/>
      <c r="BJ1602" s="156"/>
      <c r="BK1602" s="133"/>
      <c r="BM1602" s="134">
        <v>1010</v>
      </c>
      <c r="BN1602" s="157">
        <f t="shared" si="396"/>
        <v>6.4576000000001192</v>
      </c>
      <c r="BO1602" s="158">
        <f t="shared" si="397"/>
        <v>0.48744454169420526</v>
      </c>
      <c r="BP1602" s="159">
        <f t="shared" si="398"/>
        <v>7.1411736635484946E-4</v>
      </c>
      <c r="BQ1602" s="160" t="str">
        <f t="shared" si="399"/>
        <v/>
      </c>
      <c r="BR1602" s="160" t="str">
        <f t="shared" si="395"/>
        <v/>
      </c>
    </row>
    <row r="1603" spans="11:70" ht="20.100000000000001" customHeight="1" x14ac:dyDescent="0.25">
      <c r="K1603" s="134">
        <v>1034</v>
      </c>
      <c r="L1603" s="130">
        <f t="shared" si="400"/>
        <v>12.898626140467911</v>
      </c>
      <c r="M1603" s="149">
        <f t="shared" si="401"/>
        <v>4.167630077754364E-3</v>
      </c>
      <c r="N1603" s="149">
        <f t="shared" si="402"/>
        <v>0.5540893595176597</v>
      </c>
      <c r="O1603" s="130" t="str">
        <f t="shared" si="403"/>
        <v/>
      </c>
      <c r="P1603" s="130">
        <f t="shared" si="404"/>
        <v>4.167630077754364E-3</v>
      </c>
      <c r="Q1603" s="130" t="str">
        <f t="shared" si="405"/>
        <v/>
      </c>
      <c r="R1603" s="130">
        <f t="shared" si="406"/>
        <v>5.1882389521304528E-7</v>
      </c>
      <c r="S1603" s="130" t="str">
        <f t="shared" si="407"/>
        <v/>
      </c>
      <c r="T1603" s="130" t="str">
        <f t="shared" si="408"/>
        <v/>
      </c>
      <c r="X1603" s="134"/>
      <c r="Z1603" s="149"/>
      <c r="AA1603" s="149"/>
      <c r="AE1603" s="151"/>
      <c r="AF1603" s="150"/>
      <c r="AK1603" s="134">
        <v>1034</v>
      </c>
      <c r="AL1603" s="130">
        <f t="shared" si="409"/>
        <v>0.13600000000000012</v>
      </c>
      <c r="AM1603" s="149">
        <f t="shared" si="410"/>
        <v>0.3952698695935507</v>
      </c>
      <c r="AN1603" s="149">
        <f t="shared" si="411"/>
        <v>0.55408935951765992</v>
      </c>
      <c r="AO1603" s="130" t="str">
        <f t="shared" si="416"/>
        <v/>
      </c>
      <c r="AP1603" s="130">
        <f t="shared" si="417"/>
        <v>0.3952698695935507</v>
      </c>
      <c r="AQ1603" s="130" t="str">
        <f t="shared" si="412"/>
        <v/>
      </c>
      <c r="AR1603" s="150">
        <f t="shared" si="413"/>
        <v>0</v>
      </c>
      <c r="AS1603" s="150" t="str">
        <f t="shared" si="414"/>
        <v/>
      </c>
      <c r="AT1603" s="150" t="str">
        <f t="shared" si="415"/>
        <v/>
      </c>
      <c r="AU1603" s="150"/>
      <c r="AV1603" s="150"/>
      <c r="AW1603" s="150"/>
      <c r="AX1603" s="150"/>
      <c r="AY1603" s="150"/>
      <c r="AZ1603" s="150"/>
      <c r="BA1603" s="150"/>
      <c r="BB1603" s="131"/>
      <c r="BC1603" s="132"/>
      <c r="BD1603" s="131"/>
      <c r="BE1603" s="153"/>
      <c r="BF1603" s="154"/>
      <c r="BG1603" s="155"/>
      <c r="BH1603" s="155"/>
      <c r="BI1603" s="156"/>
      <c r="BJ1603" s="156"/>
      <c r="BK1603" s="133"/>
      <c r="BM1603" s="134">
        <v>1011</v>
      </c>
      <c r="BN1603" s="157">
        <f t="shared" si="396"/>
        <v>6.4640000000001194</v>
      </c>
      <c r="BO1603" s="158">
        <f t="shared" si="397"/>
        <v>0.48673042432785041</v>
      </c>
      <c r="BP1603" s="159">
        <f t="shared" si="398"/>
        <v>7.1359999592512935E-4</v>
      </c>
      <c r="BQ1603" s="160" t="str">
        <f t="shared" si="399"/>
        <v/>
      </c>
      <c r="BR1603" s="160" t="str">
        <f t="shared" si="395"/>
        <v/>
      </c>
    </row>
    <row r="1604" spans="11:70" ht="20.100000000000001" customHeight="1" x14ac:dyDescent="0.25">
      <c r="K1604" s="134">
        <v>1035</v>
      </c>
      <c r="L1604" s="130">
        <f t="shared" si="400"/>
        <v>13.277997497540525</v>
      </c>
      <c r="M1604" s="149">
        <f t="shared" si="401"/>
        <v>4.1653301807814064E-3</v>
      </c>
      <c r="N1604" s="149">
        <f t="shared" si="402"/>
        <v>0.55567000480590645</v>
      </c>
      <c r="O1604" s="130" t="str">
        <f t="shared" si="403"/>
        <v/>
      </c>
      <c r="P1604" s="130">
        <f t="shared" si="404"/>
        <v>4.1653301807814064E-3</v>
      </c>
      <c r="Q1604" s="130" t="str">
        <f t="shared" si="405"/>
        <v/>
      </c>
      <c r="R1604" s="130">
        <f t="shared" si="406"/>
        <v>5.2769981158679181E-7</v>
      </c>
      <c r="S1604" s="130" t="str">
        <f t="shared" si="407"/>
        <v/>
      </c>
      <c r="T1604" s="130" t="str">
        <f t="shared" si="408"/>
        <v/>
      </c>
      <c r="X1604" s="134"/>
      <c r="Z1604" s="149"/>
      <c r="AA1604" s="149"/>
      <c r="AE1604" s="151"/>
      <c r="AF1604" s="150"/>
      <c r="AK1604" s="134">
        <v>1035</v>
      </c>
      <c r="AL1604" s="130">
        <f t="shared" si="409"/>
        <v>0.13999999999999968</v>
      </c>
      <c r="AM1604" s="149">
        <f t="shared" si="410"/>
        <v>0.39505174083461131</v>
      </c>
      <c r="AN1604" s="149">
        <f t="shared" si="411"/>
        <v>0.55567000480590634</v>
      </c>
      <c r="AO1604" s="130" t="str">
        <f t="shared" si="416"/>
        <v/>
      </c>
      <c r="AP1604" s="130">
        <f t="shared" si="417"/>
        <v>0.39505174083461131</v>
      </c>
      <c r="AQ1604" s="130" t="str">
        <f t="shared" si="412"/>
        <v/>
      </c>
      <c r="AR1604" s="150">
        <f t="shared" si="413"/>
        <v>0</v>
      </c>
      <c r="AS1604" s="150" t="str">
        <f t="shared" si="414"/>
        <v/>
      </c>
      <c r="AT1604" s="150" t="str">
        <f t="shared" si="415"/>
        <v/>
      </c>
      <c r="AU1604" s="150"/>
      <c r="AV1604" s="150"/>
      <c r="AW1604" s="150"/>
      <c r="AX1604" s="150"/>
      <c r="AY1604" s="150"/>
      <c r="AZ1604" s="150"/>
      <c r="BA1604" s="150"/>
      <c r="BB1604" s="131"/>
      <c r="BC1604" s="132"/>
      <c r="BD1604" s="131"/>
      <c r="BE1604" s="153"/>
      <c r="BF1604" s="154"/>
      <c r="BG1604" s="155"/>
      <c r="BH1604" s="155"/>
      <c r="BI1604" s="156"/>
      <c r="BJ1604" s="156"/>
      <c r="BK1604" s="133"/>
      <c r="BM1604" s="134">
        <v>1012</v>
      </c>
      <c r="BN1604" s="157">
        <f t="shared" si="396"/>
        <v>6.4704000000001196</v>
      </c>
      <c r="BO1604" s="158">
        <f t="shared" si="397"/>
        <v>0.48601682433192528</v>
      </c>
      <c r="BP1604" s="159">
        <f t="shared" si="398"/>
        <v>7.1308125447433479E-4</v>
      </c>
      <c r="BQ1604" s="160" t="str">
        <f t="shared" si="399"/>
        <v/>
      </c>
      <c r="BR1604" s="160" t="str">
        <f t="shared" si="395"/>
        <v/>
      </c>
    </row>
    <row r="1605" spans="11:70" ht="20.100000000000001" customHeight="1" x14ac:dyDescent="0.25">
      <c r="K1605" s="134">
        <v>1036</v>
      </c>
      <c r="L1605" s="130">
        <f t="shared" si="400"/>
        <v>13.657368854613082</v>
      </c>
      <c r="M1605" s="149">
        <f t="shared" si="401"/>
        <v>4.1629649450292665E-3</v>
      </c>
      <c r="N1605" s="149">
        <f t="shared" si="402"/>
        <v>0.55724976518176983</v>
      </c>
      <c r="O1605" s="130" t="str">
        <f t="shared" si="403"/>
        <v/>
      </c>
      <c r="P1605" s="130">
        <f t="shared" si="404"/>
        <v>4.1629649450292665E-3</v>
      </c>
      <c r="Q1605" s="130" t="str">
        <f t="shared" si="405"/>
        <v/>
      </c>
      <c r="R1605" s="130">
        <f t="shared" si="406"/>
        <v>5.367189874640878E-7</v>
      </c>
      <c r="S1605" s="130" t="str">
        <f t="shared" si="407"/>
        <v/>
      </c>
      <c r="T1605" s="130" t="str">
        <f t="shared" si="408"/>
        <v/>
      </c>
      <c r="X1605" s="134"/>
      <c r="Z1605" s="149"/>
      <c r="AA1605" s="149"/>
      <c r="AE1605" s="151"/>
      <c r="AF1605" s="150"/>
      <c r="AK1605" s="134">
        <v>1036</v>
      </c>
      <c r="AL1605" s="130">
        <f t="shared" si="409"/>
        <v>0.14400000000000013</v>
      </c>
      <c r="AM1605" s="149">
        <f t="shared" si="410"/>
        <v>0.39482741516033976</v>
      </c>
      <c r="AN1605" s="149">
        <f t="shared" si="411"/>
        <v>0.55724976518177005</v>
      </c>
      <c r="AO1605" s="130" t="str">
        <f t="shared" si="416"/>
        <v/>
      </c>
      <c r="AP1605" s="130">
        <f t="shared" si="417"/>
        <v>0.39482741516033976</v>
      </c>
      <c r="AQ1605" s="130" t="str">
        <f t="shared" si="412"/>
        <v/>
      </c>
      <c r="AR1605" s="150">
        <f t="shared" si="413"/>
        <v>0</v>
      </c>
      <c r="AS1605" s="150" t="str">
        <f t="shared" si="414"/>
        <v/>
      </c>
      <c r="AT1605" s="150" t="str">
        <f t="shared" si="415"/>
        <v/>
      </c>
      <c r="AU1605" s="150"/>
      <c r="AV1605" s="150"/>
      <c r="AW1605" s="150"/>
      <c r="AX1605" s="150"/>
      <c r="AY1605" s="150"/>
      <c r="AZ1605" s="150"/>
      <c r="BA1605" s="150"/>
      <c r="BB1605" s="131"/>
      <c r="BC1605" s="132"/>
      <c r="BD1605" s="131"/>
      <c r="BE1605" s="153"/>
      <c r="BF1605" s="154"/>
      <c r="BG1605" s="155"/>
      <c r="BH1605" s="155"/>
      <c r="BI1605" s="156"/>
      <c r="BJ1605" s="156"/>
      <c r="BK1605" s="133"/>
      <c r="BM1605" s="134">
        <v>1013</v>
      </c>
      <c r="BN1605" s="157">
        <f t="shared" si="396"/>
        <v>6.4768000000001198</v>
      </c>
      <c r="BO1605" s="158">
        <f t="shared" si="397"/>
        <v>0.48530374307745094</v>
      </c>
      <c r="BP1605" s="159">
        <f t="shared" si="398"/>
        <v>7.1256114898543554E-4</v>
      </c>
      <c r="BQ1605" s="160" t="str">
        <f t="shared" si="399"/>
        <v/>
      </c>
      <c r="BR1605" s="160" t="str">
        <f t="shared" si="395"/>
        <v/>
      </c>
    </row>
    <row r="1606" spans="11:70" ht="20.100000000000001" customHeight="1" x14ac:dyDescent="0.25">
      <c r="K1606" s="134">
        <v>1037</v>
      </c>
      <c r="L1606" s="130">
        <f t="shared" si="400"/>
        <v>14.036740211685697</v>
      </c>
      <c r="M1606" s="149">
        <f t="shared" si="401"/>
        <v>4.1605344832652807E-3</v>
      </c>
      <c r="N1606" s="149">
        <f t="shared" si="402"/>
        <v>0.55882861587888266</v>
      </c>
      <c r="O1606" s="130" t="str">
        <f t="shared" si="403"/>
        <v/>
      </c>
      <c r="P1606" s="130">
        <f t="shared" si="404"/>
        <v>4.1605344832652807E-3</v>
      </c>
      <c r="Q1606" s="130" t="str">
        <f t="shared" si="405"/>
        <v/>
      </c>
      <c r="R1606" s="130">
        <f t="shared" si="406"/>
        <v>5.4588358028554495E-7</v>
      </c>
      <c r="S1606" s="130" t="str">
        <f t="shared" si="407"/>
        <v/>
      </c>
      <c r="T1606" s="130" t="str">
        <f t="shared" si="408"/>
        <v/>
      </c>
      <c r="X1606" s="134"/>
      <c r="Z1606" s="149"/>
      <c r="AA1606" s="149"/>
      <c r="AE1606" s="151"/>
      <c r="AF1606" s="150"/>
      <c r="AK1606" s="134">
        <v>1037</v>
      </c>
      <c r="AL1606" s="130">
        <f t="shared" si="409"/>
        <v>0.14799999999999969</v>
      </c>
      <c r="AM1606" s="149">
        <f t="shared" si="410"/>
        <v>0.39459690326591074</v>
      </c>
      <c r="AN1606" s="149">
        <f t="shared" si="411"/>
        <v>0.55882861587888255</v>
      </c>
      <c r="AO1606" s="130" t="str">
        <f t="shared" si="416"/>
        <v/>
      </c>
      <c r="AP1606" s="130">
        <f t="shared" si="417"/>
        <v>0.39459690326591074</v>
      </c>
      <c r="AQ1606" s="130" t="str">
        <f t="shared" si="412"/>
        <v/>
      </c>
      <c r="AR1606" s="150">
        <f t="shared" si="413"/>
        <v>0</v>
      </c>
      <c r="AS1606" s="150" t="str">
        <f t="shared" si="414"/>
        <v/>
      </c>
      <c r="AT1606" s="150" t="str">
        <f t="shared" si="415"/>
        <v/>
      </c>
      <c r="AU1606" s="150"/>
      <c r="AV1606" s="150"/>
      <c r="AW1606" s="150"/>
      <c r="AX1606" s="150"/>
      <c r="AY1606" s="150"/>
      <c r="AZ1606" s="150"/>
      <c r="BA1606" s="150"/>
      <c r="BB1606" s="131"/>
      <c r="BC1606" s="132"/>
      <c r="BD1606" s="131"/>
      <c r="BE1606" s="153"/>
      <c r="BF1606" s="154"/>
      <c r="BG1606" s="155"/>
      <c r="BH1606" s="155"/>
      <c r="BI1606" s="156"/>
      <c r="BJ1606" s="156"/>
      <c r="BK1606" s="133"/>
      <c r="BM1606" s="134">
        <v>1014</v>
      </c>
      <c r="BN1606" s="157">
        <f t="shared" si="396"/>
        <v>6.48320000000012</v>
      </c>
      <c r="BO1606" s="158">
        <f t="shared" si="397"/>
        <v>0.48459118192846551</v>
      </c>
      <c r="BP1606" s="159">
        <f t="shared" si="398"/>
        <v>7.1203968642896687E-4</v>
      </c>
      <c r="BQ1606" s="160" t="str">
        <f t="shared" si="399"/>
        <v/>
      </c>
      <c r="BR1606" s="160" t="str">
        <f t="shared" si="395"/>
        <v/>
      </c>
    </row>
    <row r="1607" spans="11:70" ht="20.100000000000001" customHeight="1" x14ac:dyDescent="0.25">
      <c r="K1607" s="134">
        <v>1038</v>
      </c>
      <c r="L1607" s="130">
        <f t="shared" si="400"/>
        <v>14.416111568758254</v>
      </c>
      <c r="M1607" s="149">
        <f t="shared" si="401"/>
        <v>4.1580389113217726E-3</v>
      </c>
      <c r="N1607" s="149">
        <f t="shared" si="402"/>
        <v>0.56040653217423864</v>
      </c>
      <c r="O1607" s="130" t="str">
        <f t="shared" si="403"/>
        <v/>
      </c>
      <c r="P1607" s="130">
        <f t="shared" si="404"/>
        <v>4.1580389113217726E-3</v>
      </c>
      <c r="Q1607" s="130" t="str">
        <f t="shared" si="405"/>
        <v/>
      </c>
      <c r="R1607" s="130">
        <f t="shared" si="406"/>
        <v>5.5519577730853591E-7</v>
      </c>
      <c r="S1607" s="130" t="str">
        <f t="shared" si="407"/>
        <v/>
      </c>
      <c r="T1607" s="130" t="str">
        <f t="shared" si="408"/>
        <v/>
      </c>
      <c r="X1607" s="134"/>
      <c r="Z1607" s="149"/>
      <c r="AA1607" s="149"/>
      <c r="AE1607" s="151"/>
      <c r="AF1607" s="150"/>
      <c r="AK1607" s="134">
        <v>1038</v>
      </c>
      <c r="AL1607" s="130">
        <f t="shared" si="409"/>
        <v>0.15200000000000014</v>
      </c>
      <c r="AM1607" s="149">
        <f t="shared" si="410"/>
        <v>0.39436021613719041</v>
      </c>
      <c r="AN1607" s="149">
        <f t="shared" si="411"/>
        <v>0.56040653217423875</v>
      </c>
      <c r="AO1607" s="130" t="str">
        <f t="shared" si="416"/>
        <v/>
      </c>
      <c r="AP1607" s="130">
        <f t="shared" si="417"/>
        <v>0.39436021613719041</v>
      </c>
      <c r="AQ1607" s="130" t="str">
        <f t="shared" si="412"/>
        <v/>
      </c>
      <c r="AR1607" s="150">
        <f t="shared" si="413"/>
        <v>0</v>
      </c>
      <c r="AS1607" s="150" t="str">
        <f t="shared" si="414"/>
        <v/>
      </c>
      <c r="AT1607" s="150" t="str">
        <f t="shared" si="415"/>
        <v/>
      </c>
      <c r="AU1607" s="150"/>
      <c r="AV1607" s="150"/>
      <c r="AW1607" s="150"/>
      <c r="AX1607" s="150"/>
      <c r="AY1607" s="150"/>
      <c r="AZ1607" s="150"/>
      <c r="BA1607" s="150"/>
      <c r="BB1607" s="131"/>
      <c r="BC1607" s="132"/>
      <c r="BD1607" s="131"/>
      <c r="BE1607" s="153"/>
      <c r="BF1607" s="154"/>
      <c r="BG1607" s="155"/>
      <c r="BH1607" s="155"/>
      <c r="BI1607" s="156"/>
      <c r="BJ1607" s="156"/>
      <c r="BK1607" s="133"/>
      <c r="BM1607" s="134">
        <v>1015</v>
      </c>
      <c r="BN1607" s="157">
        <f t="shared" si="396"/>
        <v>6.4896000000001202</v>
      </c>
      <c r="BO1607" s="158">
        <f t="shared" si="397"/>
        <v>0.48387914224203654</v>
      </c>
      <c r="BP1607" s="159">
        <f t="shared" si="398"/>
        <v>7.1151687376302952E-4</v>
      </c>
      <c r="BQ1607" s="160" t="str">
        <f t="shared" si="399"/>
        <v/>
      </c>
      <c r="BR1607" s="160" t="str">
        <f t="shared" si="395"/>
        <v/>
      </c>
    </row>
    <row r="1608" spans="11:70" ht="20.100000000000001" customHeight="1" x14ac:dyDescent="0.25">
      <c r="K1608" s="134">
        <v>1039</v>
      </c>
      <c r="L1608" s="130">
        <f t="shared" si="400"/>
        <v>14.795482925830868</v>
      </c>
      <c r="M1608" s="149">
        <f t="shared" si="401"/>
        <v>4.155478348086843E-3</v>
      </c>
      <c r="N1608" s="149">
        <f t="shared" si="402"/>
        <v>0.56198348938935583</v>
      </c>
      <c r="O1608" s="130" t="str">
        <f t="shared" si="403"/>
        <v/>
      </c>
      <c r="P1608" s="130">
        <f t="shared" si="404"/>
        <v>4.155478348086843E-3</v>
      </c>
      <c r="Q1608" s="130" t="str">
        <f t="shared" si="405"/>
        <v/>
      </c>
      <c r="R1608" s="130">
        <f t="shared" si="406"/>
        <v>5.6465779597516327E-7</v>
      </c>
      <c r="S1608" s="130" t="str">
        <f t="shared" si="407"/>
        <v/>
      </c>
      <c r="T1608" s="130" t="str">
        <f t="shared" si="408"/>
        <v/>
      </c>
      <c r="X1608" s="134"/>
      <c r="Z1608" s="149"/>
      <c r="AA1608" s="149"/>
      <c r="AE1608" s="151"/>
      <c r="AF1608" s="150"/>
      <c r="AK1608" s="134">
        <v>1039</v>
      </c>
      <c r="AL1608" s="130">
        <f t="shared" si="409"/>
        <v>0.15599999999999969</v>
      </c>
      <c r="AM1608" s="149">
        <f t="shared" si="410"/>
        <v>0.39411736504986411</v>
      </c>
      <c r="AN1608" s="149">
        <f t="shared" si="411"/>
        <v>0.56198348938935583</v>
      </c>
      <c r="AO1608" s="130" t="str">
        <f t="shared" si="416"/>
        <v/>
      </c>
      <c r="AP1608" s="130">
        <f t="shared" si="417"/>
        <v>0.39411736504986411</v>
      </c>
      <c r="AQ1608" s="130" t="str">
        <f t="shared" si="412"/>
        <v/>
      </c>
      <c r="AR1608" s="150">
        <f t="shared" si="413"/>
        <v>0</v>
      </c>
      <c r="AS1608" s="150" t="str">
        <f t="shared" si="414"/>
        <v/>
      </c>
      <c r="AT1608" s="150" t="str">
        <f t="shared" si="415"/>
        <v/>
      </c>
      <c r="AU1608" s="150"/>
      <c r="AV1608" s="150"/>
      <c r="AW1608" s="150"/>
      <c r="AX1608" s="150"/>
      <c r="AY1608" s="150"/>
      <c r="AZ1608" s="150"/>
      <c r="BA1608" s="150"/>
      <c r="BB1608" s="131"/>
      <c r="BC1608" s="132"/>
      <c r="BD1608" s="131"/>
      <c r="BE1608" s="153"/>
      <c r="BF1608" s="154"/>
      <c r="BG1608" s="155"/>
      <c r="BH1608" s="155"/>
      <c r="BI1608" s="156"/>
      <c r="BJ1608" s="156"/>
      <c r="BK1608" s="133"/>
      <c r="BM1608" s="134">
        <v>1016</v>
      </c>
      <c r="BN1608" s="157">
        <f t="shared" si="396"/>
        <v>6.4960000000001203</v>
      </c>
      <c r="BO1608" s="158">
        <f t="shared" si="397"/>
        <v>0.48316762536827351</v>
      </c>
      <c r="BP1608" s="159">
        <f t="shared" si="398"/>
        <v>7.1099271793206853E-4</v>
      </c>
      <c r="BQ1608" s="160" t="str">
        <f t="shared" si="399"/>
        <v/>
      </c>
      <c r="BR1608" s="160" t="str">
        <f t="shared" si="395"/>
        <v/>
      </c>
    </row>
    <row r="1609" spans="11:70" ht="20.100000000000001" customHeight="1" x14ac:dyDescent="0.25">
      <c r="K1609" s="134">
        <v>1040</v>
      </c>
      <c r="L1609" s="130">
        <f t="shared" si="400"/>
        <v>15.174854282903425</v>
      </c>
      <c r="M1609" s="149">
        <f t="shared" si="401"/>
        <v>4.1528529154949397E-3</v>
      </c>
      <c r="N1609" s="149">
        <f t="shared" si="402"/>
        <v>0.56355946289143266</v>
      </c>
      <c r="O1609" s="130" t="str">
        <f t="shared" si="403"/>
        <v/>
      </c>
      <c r="P1609" s="130">
        <f t="shared" si="404"/>
        <v>4.1528529154949397E-3</v>
      </c>
      <c r="Q1609" s="130" t="str">
        <f t="shared" si="405"/>
        <v/>
      </c>
      <c r="R1609" s="130">
        <f t="shared" si="406"/>
        <v>5.7427188428403908E-7</v>
      </c>
      <c r="S1609" s="130" t="str">
        <f t="shared" si="407"/>
        <v/>
      </c>
      <c r="T1609" s="130" t="str">
        <f t="shared" si="408"/>
        <v/>
      </c>
      <c r="X1609" s="134"/>
      <c r="Z1609" s="149"/>
      <c r="AA1609" s="149"/>
      <c r="AE1609" s="151"/>
      <c r="AF1609" s="150"/>
      <c r="AK1609" s="134">
        <v>1040</v>
      </c>
      <c r="AL1609" s="130">
        <f t="shared" si="409"/>
        <v>0.16000000000000014</v>
      </c>
      <c r="AM1609" s="149">
        <f t="shared" si="410"/>
        <v>0.39386836156854083</v>
      </c>
      <c r="AN1609" s="149">
        <f t="shared" si="411"/>
        <v>0.56355946289143288</v>
      </c>
      <c r="AO1609" s="130" t="str">
        <f t="shared" si="416"/>
        <v/>
      </c>
      <c r="AP1609" s="130">
        <f t="shared" si="417"/>
        <v>0.39386836156854083</v>
      </c>
      <c r="AQ1609" s="130" t="str">
        <f t="shared" si="412"/>
        <v/>
      </c>
      <c r="AR1609" s="150">
        <f t="shared" si="413"/>
        <v>0</v>
      </c>
      <c r="AS1609" s="150" t="str">
        <f t="shared" si="414"/>
        <v/>
      </c>
      <c r="AT1609" s="150" t="str">
        <f t="shared" si="415"/>
        <v/>
      </c>
      <c r="AU1609" s="150"/>
      <c r="AV1609" s="150"/>
      <c r="AW1609" s="150"/>
      <c r="AX1609" s="150"/>
      <c r="AY1609" s="150"/>
      <c r="AZ1609" s="150"/>
      <c r="BA1609" s="150"/>
      <c r="BB1609" s="131"/>
      <c r="BC1609" s="132"/>
      <c r="BD1609" s="131"/>
      <c r="BE1609" s="153"/>
      <c r="BF1609" s="154"/>
      <c r="BG1609" s="155"/>
      <c r="BH1609" s="155"/>
      <c r="BI1609" s="156"/>
      <c r="BJ1609" s="156"/>
      <c r="BK1609" s="133"/>
      <c r="BM1609" s="134">
        <v>1017</v>
      </c>
      <c r="BN1609" s="157">
        <f t="shared" si="396"/>
        <v>6.5024000000001205</v>
      </c>
      <c r="BO1609" s="158">
        <f t="shared" si="397"/>
        <v>0.48245663265034144</v>
      </c>
      <c r="BP1609" s="159">
        <f t="shared" si="398"/>
        <v>7.104672258695377E-4</v>
      </c>
      <c r="BQ1609" s="160" t="str">
        <f t="shared" si="399"/>
        <v/>
      </c>
      <c r="BR1609" s="160" t="str">
        <f t="shared" si="395"/>
        <v/>
      </c>
    </row>
    <row r="1610" spans="11:70" ht="20.100000000000001" customHeight="1" x14ac:dyDescent="0.25">
      <c r="K1610" s="134">
        <v>1041</v>
      </c>
      <c r="L1610" s="130">
        <f t="shared" si="400"/>
        <v>15.554225639976039</v>
      </c>
      <c r="M1610" s="149">
        <f t="shared" si="401"/>
        <v>4.1501627385171743E-3</v>
      </c>
      <c r="N1610" s="149">
        <f t="shared" si="402"/>
        <v>0.56513442809450287</v>
      </c>
      <c r="O1610" s="130" t="str">
        <f t="shared" si="403"/>
        <v/>
      </c>
      <c r="P1610" s="130">
        <f t="shared" si="404"/>
        <v>4.1501627385171743E-3</v>
      </c>
      <c r="Q1610" s="130" t="str">
        <f t="shared" si="405"/>
        <v/>
      </c>
      <c r="R1610" s="130">
        <f t="shared" si="406"/>
        <v>5.8404032116596645E-7</v>
      </c>
      <c r="S1610" s="130" t="str">
        <f t="shared" si="407"/>
        <v/>
      </c>
      <c r="T1610" s="130" t="str">
        <f t="shared" si="408"/>
        <v/>
      </c>
      <c r="X1610" s="134"/>
      <c r="Z1610" s="149"/>
      <c r="AA1610" s="149"/>
      <c r="AE1610" s="151"/>
      <c r="AF1610" s="150"/>
      <c r="AK1610" s="134">
        <v>1041</v>
      </c>
      <c r="AL1610" s="130">
        <f t="shared" si="409"/>
        <v>0.1639999999999997</v>
      </c>
      <c r="AM1610" s="149">
        <f t="shared" si="410"/>
        <v>0.39361321754583578</v>
      </c>
      <c r="AN1610" s="149">
        <f t="shared" si="411"/>
        <v>0.56513442809450287</v>
      </c>
      <c r="AO1610" s="130" t="str">
        <f t="shared" si="416"/>
        <v/>
      </c>
      <c r="AP1610" s="130">
        <f t="shared" si="417"/>
        <v>0.39361321754583578</v>
      </c>
      <c r="AQ1610" s="130" t="str">
        <f t="shared" si="412"/>
        <v/>
      </c>
      <c r="AR1610" s="150">
        <f t="shared" si="413"/>
        <v>0</v>
      </c>
      <c r="AS1610" s="150" t="str">
        <f t="shared" si="414"/>
        <v/>
      </c>
      <c r="AT1610" s="150" t="str">
        <f t="shared" si="415"/>
        <v/>
      </c>
      <c r="AU1610" s="150"/>
      <c r="AV1610" s="150"/>
      <c r="AW1610" s="150"/>
      <c r="AX1610" s="150"/>
      <c r="AY1610" s="150"/>
      <c r="AZ1610" s="150"/>
      <c r="BA1610" s="150"/>
      <c r="BB1610" s="131"/>
      <c r="BC1610" s="132"/>
      <c r="BD1610" s="131"/>
      <c r="BE1610" s="153"/>
      <c r="BF1610" s="154"/>
      <c r="BG1610" s="155"/>
      <c r="BH1610" s="155"/>
      <c r="BI1610" s="156"/>
      <c r="BJ1610" s="156"/>
      <c r="BK1610" s="133"/>
      <c r="BM1610" s="134">
        <v>1018</v>
      </c>
      <c r="BN1610" s="157">
        <f t="shared" si="396"/>
        <v>6.5088000000001207</v>
      </c>
      <c r="BO1610" s="158">
        <f t="shared" si="397"/>
        <v>0.48174616542447191</v>
      </c>
      <c r="BP1610" s="159">
        <f t="shared" si="398"/>
        <v>7.0994040449368079E-4</v>
      </c>
      <c r="BQ1610" s="160" t="str">
        <f t="shared" si="399"/>
        <v/>
      </c>
      <c r="BR1610" s="160" t="str">
        <f t="shared" si="395"/>
        <v/>
      </c>
    </row>
    <row r="1611" spans="11:70" ht="20.100000000000001" customHeight="1" x14ac:dyDescent="0.25">
      <c r="K1611" s="134">
        <v>1042</v>
      </c>
      <c r="L1611" s="130">
        <f t="shared" si="400"/>
        <v>15.933596997048596</v>
      </c>
      <c r="M1611" s="149">
        <f t="shared" si="401"/>
        <v>4.1474079451514117E-3</v>
      </c>
      <c r="N1611" s="149">
        <f t="shared" si="402"/>
        <v>0.56670836046058437</v>
      </c>
      <c r="O1611" s="130" t="str">
        <f t="shared" si="403"/>
        <v/>
      </c>
      <c r="P1611" s="130">
        <f t="shared" si="404"/>
        <v>4.1474079451514117E-3</v>
      </c>
      <c r="Q1611" s="130" t="str">
        <f t="shared" si="405"/>
        <v/>
      </c>
      <c r="R1611" s="130">
        <f t="shared" si="406"/>
        <v>5.9396541686350007E-7</v>
      </c>
      <c r="S1611" s="130" t="str">
        <f t="shared" si="407"/>
        <v/>
      </c>
      <c r="T1611" s="130" t="str">
        <f t="shared" si="408"/>
        <v/>
      </c>
      <c r="X1611" s="134"/>
      <c r="Z1611" s="149"/>
      <c r="AA1611" s="149"/>
      <c r="AE1611" s="151"/>
      <c r="AF1611" s="150"/>
      <c r="AK1611" s="134">
        <v>1042</v>
      </c>
      <c r="AL1611" s="130">
        <f t="shared" si="409"/>
        <v>0.16800000000000015</v>
      </c>
      <c r="AM1611" s="149">
        <f t="shared" si="410"/>
        <v>0.39335194512142974</v>
      </c>
      <c r="AN1611" s="149">
        <f t="shared" si="411"/>
        <v>0.56670836046058459</v>
      </c>
      <c r="AO1611" s="130" t="str">
        <f t="shared" si="416"/>
        <v/>
      </c>
      <c r="AP1611" s="130">
        <f t="shared" si="417"/>
        <v>0.39335194512142974</v>
      </c>
      <c r="AQ1611" s="130" t="str">
        <f t="shared" si="412"/>
        <v/>
      </c>
      <c r="AR1611" s="150">
        <f t="shared" si="413"/>
        <v>0</v>
      </c>
      <c r="AS1611" s="150" t="str">
        <f t="shared" si="414"/>
        <v/>
      </c>
      <c r="AT1611" s="150" t="str">
        <f t="shared" si="415"/>
        <v/>
      </c>
      <c r="AU1611" s="150"/>
      <c r="AV1611" s="150"/>
      <c r="AW1611" s="150"/>
      <c r="AX1611" s="150"/>
      <c r="AY1611" s="150"/>
      <c r="AZ1611" s="150"/>
      <c r="BA1611" s="150"/>
      <c r="BB1611" s="131"/>
      <c r="BC1611" s="132"/>
      <c r="BD1611" s="131"/>
      <c r="BE1611" s="153"/>
      <c r="BF1611" s="154"/>
      <c r="BG1611" s="155"/>
      <c r="BH1611" s="155"/>
      <c r="BI1611" s="156"/>
      <c r="BJ1611" s="156"/>
      <c r="BK1611" s="133"/>
      <c r="BM1611" s="134">
        <v>1019</v>
      </c>
      <c r="BN1611" s="157">
        <f t="shared" si="396"/>
        <v>6.5152000000001209</v>
      </c>
      <c r="BO1611" s="158">
        <f t="shared" si="397"/>
        <v>0.48103622501997823</v>
      </c>
      <c r="BP1611" s="159">
        <f t="shared" si="398"/>
        <v>7.0941226070975194E-4</v>
      </c>
      <c r="BQ1611" s="160" t="str">
        <f t="shared" si="399"/>
        <v/>
      </c>
      <c r="BR1611" s="160" t="str">
        <f t="shared" si="395"/>
        <v/>
      </c>
    </row>
    <row r="1612" spans="11:70" ht="20.100000000000001" customHeight="1" x14ac:dyDescent="0.25">
      <c r="K1612" s="134">
        <v>1043</v>
      </c>
      <c r="L1612" s="130">
        <f t="shared" si="400"/>
        <v>16.31296835412121</v>
      </c>
      <c r="M1612" s="149">
        <f t="shared" si="401"/>
        <v>4.1445886664121159E-3</v>
      </c>
      <c r="N1612" s="149">
        <f t="shared" si="402"/>
        <v>0.5682812355008271</v>
      </c>
      <c r="O1612" s="130" t="str">
        <f t="shared" si="403"/>
        <v/>
      </c>
      <c r="P1612" s="130">
        <f t="shared" si="404"/>
        <v>4.1445886664121159E-3</v>
      </c>
      <c r="Q1612" s="130" t="str">
        <f t="shared" si="405"/>
        <v/>
      </c>
      <c r="R1612" s="130">
        <f t="shared" si="406"/>
        <v>6.0404951331446489E-7</v>
      </c>
      <c r="S1612" s="130" t="str">
        <f t="shared" si="407"/>
        <v/>
      </c>
      <c r="T1612" s="130" t="str">
        <f t="shared" si="408"/>
        <v/>
      </c>
      <c r="X1612" s="134"/>
      <c r="Z1612" s="149"/>
      <c r="AA1612" s="149"/>
      <c r="AE1612" s="151"/>
      <c r="AF1612" s="150"/>
      <c r="AK1612" s="134">
        <v>1043</v>
      </c>
      <c r="AL1612" s="130">
        <f t="shared" si="409"/>
        <v>0.17199999999999971</v>
      </c>
      <c r="AM1612" s="149">
        <f t="shared" si="410"/>
        <v>0.39308455672110665</v>
      </c>
      <c r="AN1612" s="149">
        <f t="shared" si="411"/>
        <v>0.5682812355008271</v>
      </c>
      <c r="AO1612" s="130" t="str">
        <f t="shared" si="416"/>
        <v/>
      </c>
      <c r="AP1612" s="130">
        <f t="shared" si="417"/>
        <v>0.39308455672110665</v>
      </c>
      <c r="AQ1612" s="130" t="str">
        <f t="shared" si="412"/>
        <v/>
      </c>
      <c r="AR1612" s="150">
        <f t="shared" si="413"/>
        <v>0</v>
      </c>
      <c r="AS1612" s="150" t="str">
        <f t="shared" si="414"/>
        <v/>
      </c>
      <c r="AT1612" s="150" t="str">
        <f t="shared" si="415"/>
        <v/>
      </c>
      <c r="AU1612" s="150"/>
      <c r="AV1612" s="150"/>
      <c r="AW1612" s="150"/>
      <c r="AX1612" s="150"/>
      <c r="AY1612" s="150"/>
      <c r="AZ1612" s="150"/>
      <c r="BA1612" s="150"/>
      <c r="BB1612" s="131"/>
      <c r="BC1612" s="132"/>
      <c r="BD1612" s="131"/>
      <c r="BE1612" s="153"/>
      <c r="BF1612" s="154"/>
      <c r="BG1612" s="155"/>
      <c r="BH1612" s="155"/>
      <c r="BI1612" s="156"/>
      <c r="BJ1612" s="156"/>
      <c r="BK1612" s="133"/>
      <c r="BM1612" s="134">
        <v>1020</v>
      </c>
      <c r="BN1612" s="157">
        <f t="shared" si="396"/>
        <v>6.5216000000001211</v>
      </c>
      <c r="BO1612" s="158">
        <f t="shared" si="397"/>
        <v>0.48032681275926847</v>
      </c>
      <c r="BP1612" s="159">
        <f t="shared" si="398"/>
        <v>7.0888280141290227E-4</v>
      </c>
      <c r="BQ1612" s="160" t="str">
        <f t="shared" si="399"/>
        <v/>
      </c>
      <c r="BR1612" s="160" t="str">
        <f t="shared" si="395"/>
        <v/>
      </c>
    </row>
    <row r="1613" spans="11:70" ht="20.100000000000001" customHeight="1" x14ac:dyDescent="0.25">
      <c r="K1613" s="134">
        <v>1044</v>
      </c>
      <c r="L1613" s="130">
        <f t="shared" si="400"/>
        <v>16.692339711193767</v>
      </c>
      <c r="M1613" s="149">
        <f t="shared" si="401"/>
        <v>4.1417050363199721E-3</v>
      </c>
      <c r="N1613" s="149">
        <f t="shared" si="402"/>
        <v>0.56985302877665389</v>
      </c>
      <c r="O1613" s="130" t="str">
        <f t="shared" si="403"/>
        <v/>
      </c>
      <c r="P1613" s="130">
        <f t="shared" si="404"/>
        <v>4.1417050363199721E-3</v>
      </c>
      <c r="Q1613" s="130" t="str">
        <f t="shared" si="405"/>
        <v/>
      </c>
      <c r="R1613" s="130">
        <f t="shared" si="406"/>
        <v>6.1429498453942076E-7</v>
      </c>
      <c r="S1613" s="130" t="str">
        <f t="shared" si="407"/>
        <v/>
      </c>
      <c r="T1613" s="130" t="str">
        <f t="shared" si="408"/>
        <v/>
      </c>
      <c r="X1613" s="134"/>
      <c r="Z1613" s="149"/>
      <c r="AA1613" s="149"/>
      <c r="AE1613" s="151"/>
      <c r="AF1613" s="150"/>
      <c r="AK1613" s="134">
        <v>1044</v>
      </c>
      <c r="AL1613" s="130">
        <f t="shared" si="409"/>
        <v>0.17600000000000016</v>
      </c>
      <c r="AM1613" s="149">
        <f t="shared" si="410"/>
        <v>0.39281106505576863</v>
      </c>
      <c r="AN1613" s="149">
        <f t="shared" si="411"/>
        <v>0.56985302877665411</v>
      </c>
      <c r="AO1613" s="130" t="str">
        <f t="shared" si="416"/>
        <v/>
      </c>
      <c r="AP1613" s="130">
        <f t="shared" si="417"/>
        <v>0.39281106505576863</v>
      </c>
      <c r="AQ1613" s="130" t="str">
        <f t="shared" si="412"/>
        <v/>
      </c>
      <c r="AR1613" s="150">
        <f t="shared" si="413"/>
        <v>0</v>
      </c>
      <c r="AS1613" s="150" t="str">
        <f t="shared" si="414"/>
        <v/>
      </c>
      <c r="AT1613" s="150" t="str">
        <f t="shared" si="415"/>
        <v/>
      </c>
      <c r="AU1613" s="150"/>
      <c r="AV1613" s="150"/>
      <c r="AW1613" s="150"/>
      <c r="AX1613" s="150"/>
      <c r="AY1613" s="150"/>
      <c r="AZ1613" s="150"/>
      <c r="BA1613" s="150"/>
      <c r="BB1613" s="131"/>
      <c r="BC1613" s="132"/>
      <c r="BD1613" s="131"/>
      <c r="BE1613" s="153"/>
      <c r="BF1613" s="154"/>
      <c r="BG1613" s="155"/>
      <c r="BH1613" s="155"/>
      <c r="BI1613" s="156"/>
      <c r="BJ1613" s="156"/>
      <c r="BK1613" s="133"/>
      <c r="BM1613" s="134">
        <v>1021</v>
      </c>
      <c r="BN1613" s="157">
        <f t="shared" si="396"/>
        <v>6.5280000000001213</v>
      </c>
      <c r="BO1613" s="158">
        <f t="shared" si="397"/>
        <v>0.47961792995785557</v>
      </c>
      <c r="BP1613" s="159">
        <f t="shared" si="398"/>
        <v>7.0835203348207365E-4</v>
      </c>
      <c r="BQ1613" s="160" t="str">
        <f t="shared" si="399"/>
        <v/>
      </c>
      <c r="BR1613" s="160" t="str">
        <f t="shared" si="395"/>
        <v/>
      </c>
    </row>
    <row r="1614" spans="11:70" ht="20.100000000000001" customHeight="1" x14ac:dyDescent="0.25">
      <c r="K1614" s="134">
        <v>1045</v>
      </c>
      <c r="L1614" s="130">
        <f t="shared" si="400"/>
        <v>17.071711068266382</v>
      </c>
      <c r="M1614" s="149">
        <f t="shared" si="401"/>
        <v>4.1387571918912614E-3</v>
      </c>
      <c r="N1614" s="149">
        <f t="shared" si="402"/>
        <v>0.57142371590090069</v>
      </c>
      <c r="O1614" s="130" t="str">
        <f t="shared" si="403"/>
        <v/>
      </c>
      <c r="P1614" s="130">
        <f t="shared" si="404"/>
        <v>4.1387571918912614E-3</v>
      </c>
      <c r="Q1614" s="130" t="str">
        <f t="shared" si="405"/>
        <v/>
      </c>
      <c r="R1614" s="130">
        <f t="shared" si="406"/>
        <v>6.247042370331185E-7</v>
      </c>
      <c r="S1614" s="130" t="str">
        <f t="shared" si="407"/>
        <v/>
      </c>
      <c r="T1614" s="130" t="str">
        <f t="shared" si="408"/>
        <v/>
      </c>
      <c r="X1614" s="134"/>
      <c r="Z1614" s="149"/>
      <c r="AA1614" s="149"/>
      <c r="AE1614" s="151"/>
      <c r="AF1614" s="150"/>
      <c r="AK1614" s="134">
        <v>1045</v>
      </c>
      <c r="AL1614" s="130">
        <f t="shared" si="409"/>
        <v>0.17999999999999972</v>
      </c>
      <c r="AM1614" s="149">
        <f t="shared" si="410"/>
        <v>0.39253148312042896</v>
      </c>
      <c r="AN1614" s="149">
        <f t="shared" si="411"/>
        <v>0.57142371590090058</v>
      </c>
      <c r="AO1614" s="130" t="str">
        <f t="shared" si="416"/>
        <v/>
      </c>
      <c r="AP1614" s="130">
        <f t="shared" si="417"/>
        <v>0.39253148312042896</v>
      </c>
      <c r="AQ1614" s="130" t="str">
        <f t="shared" si="412"/>
        <v/>
      </c>
      <c r="AR1614" s="150">
        <f t="shared" si="413"/>
        <v>0</v>
      </c>
      <c r="AS1614" s="150" t="str">
        <f t="shared" si="414"/>
        <v/>
      </c>
      <c r="AT1614" s="150" t="str">
        <f t="shared" si="415"/>
        <v/>
      </c>
      <c r="AU1614" s="150"/>
      <c r="AV1614" s="150"/>
      <c r="AW1614" s="150"/>
      <c r="AX1614" s="150"/>
      <c r="AY1614" s="150"/>
      <c r="AZ1614" s="150"/>
      <c r="BA1614" s="150"/>
      <c r="BB1614" s="131"/>
      <c r="BC1614" s="132"/>
      <c r="BD1614" s="131"/>
      <c r="BE1614" s="153"/>
      <c r="BF1614" s="154"/>
      <c r="BG1614" s="155"/>
      <c r="BH1614" s="155"/>
      <c r="BI1614" s="156"/>
      <c r="BJ1614" s="156"/>
      <c r="BK1614" s="133"/>
      <c r="BM1614" s="134">
        <v>1022</v>
      </c>
      <c r="BN1614" s="157">
        <f t="shared" si="396"/>
        <v>6.5344000000001214</v>
      </c>
      <c r="BO1614" s="158">
        <f t="shared" si="397"/>
        <v>0.4789095779243735</v>
      </c>
      <c r="BP1614" s="159">
        <f t="shared" si="398"/>
        <v>7.0781996378477263E-4</v>
      </c>
      <c r="BQ1614" s="160" t="str">
        <f t="shared" si="399"/>
        <v/>
      </c>
      <c r="BR1614" s="160" t="str">
        <f t="shared" si="395"/>
        <v/>
      </c>
    </row>
    <row r="1615" spans="11:70" ht="20.100000000000001" customHeight="1" x14ac:dyDescent="0.25">
      <c r="K1615" s="134">
        <v>1046</v>
      </c>
      <c r="L1615" s="130">
        <f t="shared" si="400"/>
        <v>17.451082425338939</v>
      </c>
      <c r="M1615" s="149">
        <f t="shared" si="401"/>
        <v>4.1357452731270164E-3</v>
      </c>
      <c r="N1615" s="149">
        <f t="shared" si="402"/>
        <v>0.57299327253894883</v>
      </c>
      <c r="O1615" s="130" t="str">
        <f t="shared" si="403"/>
        <v/>
      </c>
      <c r="P1615" s="130">
        <f t="shared" si="404"/>
        <v>4.1357452731270164E-3</v>
      </c>
      <c r="Q1615" s="130" t="str">
        <f t="shared" si="405"/>
        <v/>
      </c>
      <c r="R1615" s="130">
        <f t="shared" si="406"/>
        <v>6.3527971015999887E-7</v>
      </c>
      <c r="S1615" s="130" t="str">
        <f t="shared" si="407"/>
        <v/>
      </c>
      <c r="T1615" s="130" t="str">
        <f t="shared" si="408"/>
        <v/>
      </c>
      <c r="X1615" s="134"/>
      <c r="Z1615" s="149"/>
      <c r="AA1615" s="149"/>
      <c r="AE1615" s="151"/>
      <c r="AF1615" s="150"/>
      <c r="AK1615" s="134">
        <v>1046</v>
      </c>
      <c r="AL1615" s="130">
        <f t="shared" si="409"/>
        <v>0.18400000000000016</v>
      </c>
      <c r="AM1615" s="149">
        <f t="shared" si="410"/>
        <v>0.39224582419318299</v>
      </c>
      <c r="AN1615" s="149">
        <f t="shared" si="411"/>
        <v>0.57299327253894916</v>
      </c>
      <c r="AO1615" s="130" t="str">
        <f t="shared" si="416"/>
        <v/>
      </c>
      <c r="AP1615" s="130">
        <f t="shared" si="417"/>
        <v>0.39224582419318299</v>
      </c>
      <c r="AQ1615" s="130" t="str">
        <f t="shared" si="412"/>
        <v/>
      </c>
      <c r="AR1615" s="150">
        <f t="shared" si="413"/>
        <v>0</v>
      </c>
      <c r="AS1615" s="150" t="str">
        <f t="shared" si="414"/>
        <v/>
      </c>
      <c r="AT1615" s="150" t="str">
        <f t="shared" si="415"/>
        <v/>
      </c>
      <c r="AU1615" s="150"/>
      <c r="AV1615" s="150"/>
      <c r="AW1615" s="150"/>
      <c r="AX1615" s="150"/>
      <c r="AY1615" s="150"/>
      <c r="AZ1615" s="150"/>
      <c r="BA1615" s="150"/>
      <c r="BB1615" s="131"/>
      <c r="BC1615" s="132"/>
      <c r="BD1615" s="131"/>
      <c r="BE1615" s="153"/>
      <c r="BF1615" s="154"/>
      <c r="BG1615" s="155"/>
      <c r="BH1615" s="155"/>
      <c r="BI1615" s="156"/>
      <c r="BJ1615" s="156"/>
      <c r="BK1615" s="133"/>
      <c r="BM1615" s="134">
        <v>1023</v>
      </c>
      <c r="BN1615" s="157">
        <f t="shared" si="396"/>
        <v>6.5408000000001216</v>
      </c>
      <c r="BO1615" s="158">
        <f t="shared" si="397"/>
        <v>0.47820175796058872</v>
      </c>
      <c r="BP1615" s="159">
        <f t="shared" si="398"/>
        <v>7.0728659917485004E-4</v>
      </c>
      <c r="BQ1615" s="160" t="str">
        <f t="shared" si="399"/>
        <v/>
      </c>
      <c r="BR1615" s="160" t="str">
        <f t="shared" si="395"/>
        <v/>
      </c>
    </row>
    <row r="1616" spans="11:70" ht="20.100000000000001" customHeight="1" x14ac:dyDescent="0.25">
      <c r="K1616" s="134">
        <v>1047</v>
      </c>
      <c r="L1616" s="130">
        <f t="shared" si="400"/>
        <v>17.830453782411553</v>
      </c>
      <c r="M1616" s="149">
        <f t="shared" si="401"/>
        <v>4.1326694230019393E-3</v>
      </c>
      <c r="N1616" s="149">
        <f t="shared" si="402"/>
        <v>0.57456167440985784</v>
      </c>
      <c r="O1616" s="130" t="str">
        <f t="shared" si="403"/>
        <v/>
      </c>
      <c r="P1616" s="130">
        <f t="shared" si="404"/>
        <v>4.1326694230019393E-3</v>
      </c>
      <c r="Q1616" s="130" t="str">
        <f t="shared" si="405"/>
        <v/>
      </c>
      <c r="R1616" s="130">
        <f t="shared" si="406"/>
        <v>6.4602387655371638E-7</v>
      </c>
      <c r="S1616" s="130" t="str">
        <f t="shared" si="407"/>
        <v/>
      </c>
      <c r="T1616" s="130" t="str">
        <f t="shared" si="408"/>
        <v/>
      </c>
      <c r="X1616" s="134"/>
      <c r="Z1616" s="149"/>
      <c r="AA1616" s="149"/>
      <c r="AE1616" s="151"/>
      <c r="AF1616" s="150"/>
      <c r="AK1616" s="134">
        <v>1047</v>
      </c>
      <c r="AL1616" s="130">
        <f t="shared" si="409"/>
        <v>0.18799999999999972</v>
      </c>
      <c r="AM1616" s="149">
        <f t="shared" si="410"/>
        <v>0.39195410183415741</v>
      </c>
      <c r="AN1616" s="149">
        <f t="shared" si="411"/>
        <v>0.57456167440985784</v>
      </c>
      <c r="AO1616" s="130" t="str">
        <f t="shared" si="416"/>
        <v/>
      </c>
      <c r="AP1616" s="130">
        <f t="shared" si="417"/>
        <v>0.39195410183415741</v>
      </c>
      <c r="AQ1616" s="130" t="str">
        <f t="shared" si="412"/>
        <v/>
      </c>
      <c r="AR1616" s="150">
        <f t="shared" si="413"/>
        <v>0</v>
      </c>
      <c r="AS1616" s="150" t="str">
        <f t="shared" si="414"/>
        <v/>
      </c>
      <c r="AT1616" s="150" t="str">
        <f t="shared" si="415"/>
        <v/>
      </c>
      <c r="AU1616" s="150"/>
      <c r="AV1616" s="150"/>
      <c r="AW1616" s="150"/>
      <c r="AX1616" s="150"/>
      <c r="AY1616" s="150"/>
      <c r="AZ1616" s="150"/>
      <c r="BA1616" s="150"/>
      <c r="BB1616" s="131"/>
      <c r="BC1616" s="132"/>
      <c r="BD1616" s="131"/>
      <c r="BE1616" s="153"/>
      <c r="BF1616" s="154"/>
      <c r="BG1616" s="155"/>
      <c r="BH1616" s="155"/>
      <c r="BI1616" s="156"/>
      <c r="BJ1616" s="156"/>
      <c r="BK1616" s="133"/>
      <c r="BM1616" s="134">
        <v>1024</v>
      </c>
      <c r="BN1616" s="157">
        <f t="shared" si="396"/>
        <v>6.5472000000001218</v>
      </c>
      <c r="BO1616" s="158">
        <f t="shared" si="397"/>
        <v>0.47749447136141387</v>
      </c>
      <c r="BP1616" s="159">
        <f t="shared" si="398"/>
        <v>7.0675194649361117E-4</v>
      </c>
      <c r="BQ1616" s="160" t="str">
        <f t="shared" si="399"/>
        <v/>
      </c>
      <c r="BR1616" s="160" t="str">
        <f t="shared" si="395"/>
        <v/>
      </c>
    </row>
    <row r="1617" spans="11:70" ht="20.100000000000001" customHeight="1" x14ac:dyDescent="0.25">
      <c r="K1617" s="134">
        <v>1048</v>
      </c>
      <c r="L1617" s="130">
        <f t="shared" si="400"/>
        <v>18.20982513948411</v>
      </c>
      <c r="M1617" s="149">
        <f t="shared" si="401"/>
        <v>4.1295297874530878E-3</v>
      </c>
      <c r="N1617" s="149">
        <f t="shared" si="402"/>
        <v>0.57612889728748873</v>
      </c>
      <c r="O1617" s="130" t="str">
        <f t="shared" si="403"/>
        <v/>
      </c>
      <c r="P1617" s="130">
        <f t="shared" si="404"/>
        <v>4.1295297874530878E-3</v>
      </c>
      <c r="Q1617" s="130" t="str">
        <f t="shared" si="405"/>
        <v/>
      </c>
      <c r="R1617" s="130">
        <f t="shared" si="406"/>
        <v>6.5693924252077455E-7</v>
      </c>
      <c r="S1617" s="130" t="str">
        <f t="shared" si="407"/>
        <v/>
      </c>
      <c r="T1617" s="130" t="str">
        <f t="shared" si="408"/>
        <v/>
      </c>
      <c r="X1617" s="134"/>
      <c r="Z1617" s="149"/>
      <c r="AA1617" s="149"/>
      <c r="AE1617" s="151"/>
      <c r="AF1617" s="150"/>
      <c r="AK1617" s="134">
        <v>1048</v>
      </c>
      <c r="AL1617" s="130">
        <f t="shared" si="409"/>
        <v>0.19200000000000017</v>
      </c>
      <c r="AM1617" s="149">
        <f t="shared" si="410"/>
        <v>0.39165632988443705</v>
      </c>
      <c r="AN1617" s="149">
        <f t="shared" si="411"/>
        <v>0.57612889728748906</v>
      </c>
      <c r="AO1617" s="130" t="str">
        <f t="shared" si="416"/>
        <v/>
      </c>
      <c r="AP1617" s="130">
        <f t="shared" si="417"/>
        <v>0.39165632988443705</v>
      </c>
      <c r="AQ1617" s="130" t="str">
        <f t="shared" si="412"/>
        <v/>
      </c>
      <c r="AR1617" s="150">
        <f t="shared" si="413"/>
        <v>0</v>
      </c>
      <c r="AS1617" s="150" t="str">
        <f t="shared" si="414"/>
        <v/>
      </c>
      <c r="AT1617" s="150" t="str">
        <f t="shared" si="415"/>
        <v/>
      </c>
      <c r="AU1617" s="150"/>
      <c r="AV1617" s="150"/>
      <c r="AW1617" s="150"/>
      <c r="AX1617" s="150"/>
      <c r="AY1617" s="150"/>
      <c r="AZ1617" s="150"/>
      <c r="BA1617" s="150"/>
      <c r="BB1617" s="131"/>
      <c r="BC1617" s="132"/>
      <c r="BD1617" s="131"/>
      <c r="BE1617" s="153"/>
      <c r="BF1617" s="154"/>
      <c r="BG1617" s="155"/>
      <c r="BH1617" s="155"/>
      <c r="BI1617" s="156"/>
      <c r="BJ1617" s="156"/>
      <c r="BK1617" s="133"/>
      <c r="BM1617" s="134">
        <v>1025</v>
      </c>
      <c r="BN1617" s="157">
        <f t="shared" si="396"/>
        <v>6.553600000000122</v>
      </c>
      <c r="BO1617" s="158">
        <f t="shared" si="397"/>
        <v>0.47678771941492026</v>
      </c>
      <c r="BP1617" s="159">
        <f t="shared" si="398"/>
        <v>7.0621601256837252E-4</v>
      </c>
      <c r="BQ1617" s="160" t="str">
        <f t="shared" si="399"/>
        <v/>
      </c>
      <c r="BR1617" s="160" t="str">
        <f t="shared" ref="BR1617:BR1680" si="418">IF($BO1617&lt;(1-$BK$605),$BP1617,"")</f>
        <v/>
      </c>
    </row>
    <row r="1618" spans="11:70" ht="20.100000000000001" customHeight="1" x14ac:dyDescent="0.25">
      <c r="K1618" s="134">
        <v>1049</v>
      </c>
      <c r="L1618" s="130">
        <f t="shared" si="400"/>
        <v>18.589196496556724</v>
      </c>
      <c r="M1618" s="149">
        <f t="shared" si="401"/>
        <v>4.126326515368337E-3</v>
      </c>
      <c r="N1618" s="149">
        <f t="shared" si="402"/>
        <v>0.57769491700162801</v>
      </c>
      <c r="O1618" s="130" t="str">
        <f t="shared" si="403"/>
        <v/>
      </c>
      <c r="P1618" s="130">
        <f t="shared" si="404"/>
        <v>4.126326515368337E-3</v>
      </c>
      <c r="Q1618" s="130" t="str">
        <f t="shared" si="405"/>
        <v/>
      </c>
      <c r="R1618" s="130">
        <f t="shared" si="406"/>
        <v>6.6802834844824922E-7</v>
      </c>
      <c r="S1618" s="130" t="str">
        <f t="shared" si="407"/>
        <v/>
      </c>
      <c r="T1618" s="130" t="str">
        <f t="shared" si="408"/>
        <v/>
      </c>
      <c r="X1618" s="134"/>
      <c r="Z1618" s="149"/>
      <c r="AA1618" s="149"/>
      <c r="AE1618" s="151"/>
      <c r="AF1618" s="150"/>
      <c r="AK1618" s="134">
        <v>1049</v>
      </c>
      <c r="AL1618" s="130">
        <f t="shared" si="409"/>
        <v>0.19599999999999973</v>
      </c>
      <c r="AM1618" s="149">
        <f t="shared" si="410"/>
        <v>0.39135252246497099</v>
      </c>
      <c r="AN1618" s="149">
        <f t="shared" si="411"/>
        <v>0.57769491700162801</v>
      </c>
      <c r="AO1618" s="130" t="str">
        <f t="shared" si="416"/>
        <v/>
      </c>
      <c r="AP1618" s="130">
        <f t="shared" si="417"/>
        <v>0.39135252246497099</v>
      </c>
      <c r="AQ1618" s="130" t="str">
        <f t="shared" si="412"/>
        <v/>
      </c>
      <c r="AR1618" s="150">
        <f t="shared" si="413"/>
        <v>0</v>
      </c>
      <c r="AS1618" s="150" t="str">
        <f t="shared" si="414"/>
        <v/>
      </c>
      <c r="AT1618" s="150" t="str">
        <f t="shared" si="415"/>
        <v/>
      </c>
      <c r="AU1618" s="150"/>
      <c r="AV1618" s="150"/>
      <c r="AW1618" s="150"/>
      <c r="AX1618" s="150"/>
      <c r="AY1618" s="150"/>
      <c r="AZ1618" s="150"/>
      <c r="BA1618" s="150"/>
      <c r="BB1618" s="131"/>
      <c r="BC1618" s="132"/>
      <c r="BD1618" s="131"/>
      <c r="BE1618" s="153"/>
      <c r="BF1618" s="154"/>
      <c r="BG1618" s="155"/>
      <c r="BH1618" s="155"/>
      <c r="BI1618" s="156"/>
      <c r="BJ1618" s="156"/>
      <c r="BK1618" s="133"/>
      <c r="BM1618" s="134">
        <v>1026</v>
      </c>
      <c r="BN1618" s="157">
        <f t="shared" ref="BN1618:BN1681" si="419">BN1617+$BQ$590</f>
        <v>6.5600000000001222</v>
      </c>
      <c r="BO1618" s="158">
        <f t="shared" ref="BO1618:BO1681" si="420">_xlfn.CHISQ.DIST.RT(BN1618,7)</f>
        <v>0.47608150340235189</v>
      </c>
      <c r="BP1618" s="159">
        <f t="shared" ref="BP1618:BP1681" si="421">BO1618-BO1619</f>
        <v>7.0567880421468221E-4</v>
      </c>
      <c r="BQ1618" s="160" t="str">
        <f t="shared" ref="BQ1618:BQ1681" si="422">IF(BO1618&lt;(1-$BK$597),BP1618,"")</f>
        <v/>
      </c>
      <c r="BR1618" s="160" t="str">
        <f t="shared" si="418"/>
        <v/>
      </c>
    </row>
    <row r="1619" spans="11:70" ht="20.100000000000001" customHeight="1" x14ac:dyDescent="0.25">
      <c r="K1619" s="134">
        <v>1050</v>
      </c>
      <c r="L1619" s="130">
        <f t="shared" si="400"/>
        <v>18.968567853629281</v>
      </c>
      <c r="M1619" s="149">
        <f t="shared" si="401"/>
        <v>4.1230597585746155E-3</v>
      </c>
      <c r="N1619" s="149">
        <f t="shared" si="402"/>
        <v>0.57925970943910277</v>
      </c>
      <c r="O1619" s="130" t="str">
        <f t="shared" si="403"/>
        <v/>
      </c>
      <c r="P1619" s="130">
        <f t="shared" si="404"/>
        <v>4.1230597585746155E-3</v>
      </c>
      <c r="Q1619" s="130" t="str">
        <f t="shared" si="405"/>
        <v/>
      </c>
      <c r="R1619" s="130">
        <f t="shared" si="406"/>
        <v>6.792937692156772E-7</v>
      </c>
      <c r="S1619" s="130" t="str">
        <f t="shared" si="407"/>
        <v/>
      </c>
      <c r="T1619" s="130" t="str">
        <f t="shared" si="408"/>
        <v/>
      </c>
      <c r="X1619" s="134"/>
      <c r="Z1619" s="149"/>
      <c r="AA1619" s="149"/>
      <c r="AE1619" s="151"/>
      <c r="AF1619" s="150"/>
      <c r="AK1619" s="134">
        <v>1050</v>
      </c>
      <c r="AL1619" s="130">
        <f t="shared" si="409"/>
        <v>0.20000000000000018</v>
      </c>
      <c r="AM1619" s="149">
        <f t="shared" si="410"/>
        <v>0.39104269397545588</v>
      </c>
      <c r="AN1619" s="149">
        <f t="shared" si="411"/>
        <v>0.5792597094391031</v>
      </c>
      <c r="AO1619" s="130" t="str">
        <f t="shared" si="416"/>
        <v/>
      </c>
      <c r="AP1619" s="130">
        <f t="shared" si="417"/>
        <v>0.39104269397545588</v>
      </c>
      <c r="AQ1619" s="130" t="str">
        <f t="shared" si="412"/>
        <v/>
      </c>
      <c r="AR1619" s="150">
        <f t="shared" si="413"/>
        <v>0</v>
      </c>
      <c r="AS1619" s="150" t="str">
        <f t="shared" si="414"/>
        <v/>
      </c>
      <c r="AT1619" s="150" t="str">
        <f t="shared" si="415"/>
        <v/>
      </c>
      <c r="AU1619" s="150"/>
      <c r="AV1619" s="150"/>
      <c r="AW1619" s="150"/>
      <c r="AX1619" s="150"/>
      <c r="AY1619" s="150"/>
      <c r="AZ1619" s="150"/>
      <c r="BA1619" s="150"/>
      <c r="BB1619" s="131"/>
      <c r="BC1619" s="132"/>
      <c r="BD1619" s="131"/>
      <c r="BE1619" s="153"/>
      <c r="BF1619" s="154"/>
      <c r="BG1619" s="155"/>
      <c r="BH1619" s="155"/>
      <c r="BI1619" s="156"/>
      <c r="BJ1619" s="156"/>
      <c r="BK1619" s="133"/>
      <c r="BM1619" s="134">
        <v>1027</v>
      </c>
      <c r="BN1619" s="157">
        <f t="shared" si="419"/>
        <v>6.5664000000001224</v>
      </c>
      <c r="BO1619" s="158">
        <f t="shared" si="420"/>
        <v>0.47537582459813721</v>
      </c>
      <c r="BP1619" s="159">
        <f t="shared" si="421"/>
        <v>7.051403282333224E-4</v>
      </c>
      <c r="BQ1619" s="160" t="str">
        <f t="shared" si="422"/>
        <v/>
      </c>
      <c r="BR1619" s="160" t="str">
        <f t="shared" si="418"/>
        <v/>
      </c>
    </row>
    <row r="1620" spans="11:70" ht="20.100000000000001" customHeight="1" x14ac:dyDescent="0.25">
      <c r="K1620" s="134">
        <v>1051</v>
      </c>
      <c r="L1620" s="130">
        <f t="shared" si="400"/>
        <v>19.347939210701895</v>
      </c>
      <c r="M1620" s="149">
        <f t="shared" si="401"/>
        <v>4.1197296718259091E-3</v>
      </c>
      <c r="N1620" s="149">
        <f t="shared" si="402"/>
        <v>0.5808232505448957</v>
      </c>
      <c r="O1620" s="130" t="str">
        <f t="shared" si="403"/>
        <v/>
      </c>
      <c r="P1620" s="130">
        <f t="shared" si="404"/>
        <v>4.1197296718259091E-3</v>
      </c>
      <c r="Q1620" s="130" t="str">
        <f t="shared" si="405"/>
        <v/>
      </c>
      <c r="R1620" s="130">
        <f t="shared" si="406"/>
        <v>6.907381146110935E-7</v>
      </c>
      <c r="S1620" s="130" t="str">
        <f t="shared" si="407"/>
        <v/>
      </c>
      <c r="T1620" s="130" t="str">
        <f t="shared" si="408"/>
        <v/>
      </c>
      <c r="X1620" s="134"/>
      <c r="Z1620" s="149"/>
      <c r="AA1620" s="149"/>
      <c r="AE1620" s="151"/>
      <c r="AF1620" s="150"/>
      <c r="AK1620" s="134">
        <v>1051</v>
      </c>
      <c r="AL1620" s="130">
        <f t="shared" si="409"/>
        <v>0.20399999999999974</v>
      </c>
      <c r="AM1620" s="149">
        <f t="shared" si="410"/>
        <v>0.39072685909319932</v>
      </c>
      <c r="AN1620" s="149">
        <f t="shared" si="411"/>
        <v>0.5808232505448957</v>
      </c>
      <c r="AO1620" s="130" t="str">
        <f t="shared" si="416"/>
        <v/>
      </c>
      <c r="AP1620" s="130">
        <f t="shared" si="417"/>
        <v>0.39072685909319932</v>
      </c>
      <c r="AQ1620" s="130" t="str">
        <f t="shared" si="412"/>
        <v/>
      </c>
      <c r="AR1620" s="150">
        <f t="shared" si="413"/>
        <v>0</v>
      </c>
      <c r="AS1620" s="150" t="str">
        <f t="shared" si="414"/>
        <v/>
      </c>
      <c r="AT1620" s="150" t="str">
        <f t="shared" si="415"/>
        <v/>
      </c>
      <c r="AU1620" s="150"/>
      <c r="AV1620" s="150"/>
      <c r="AW1620" s="150"/>
      <c r="AX1620" s="150"/>
      <c r="AY1620" s="150"/>
      <c r="AZ1620" s="150"/>
      <c r="BA1620" s="150"/>
      <c r="BB1620" s="131"/>
      <c r="BC1620" s="132"/>
      <c r="BD1620" s="131"/>
      <c r="BE1620" s="153"/>
      <c r="BF1620" s="154"/>
      <c r="BG1620" s="155"/>
      <c r="BH1620" s="155"/>
      <c r="BI1620" s="156"/>
      <c r="BJ1620" s="156"/>
      <c r="BK1620" s="133"/>
      <c r="BM1620" s="134">
        <v>1028</v>
      </c>
      <c r="BN1620" s="157">
        <f t="shared" si="419"/>
        <v>6.5728000000001225</v>
      </c>
      <c r="BO1620" s="158">
        <f t="shared" si="420"/>
        <v>0.47467068426990389</v>
      </c>
      <c r="BP1620" s="159">
        <f t="shared" si="421"/>
        <v>7.0460059141297382E-4</v>
      </c>
      <c r="BQ1620" s="160" t="str">
        <f t="shared" si="422"/>
        <v/>
      </c>
      <c r="BR1620" s="160" t="str">
        <f t="shared" si="418"/>
        <v/>
      </c>
    </row>
    <row r="1621" spans="11:70" ht="20.100000000000001" customHeight="1" x14ac:dyDescent="0.25">
      <c r="K1621" s="134">
        <v>1052</v>
      </c>
      <c r="L1621" s="130">
        <f t="shared" si="400"/>
        <v>19.727310567774509</v>
      </c>
      <c r="M1621" s="149">
        <f t="shared" si="401"/>
        <v>4.1163364127910409E-3</v>
      </c>
      <c r="N1621" s="149">
        <f t="shared" si="402"/>
        <v>0.58238551632325108</v>
      </c>
      <c r="O1621" s="130" t="str">
        <f t="shared" si="403"/>
        <v/>
      </c>
      <c r="P1621" s="130">
        <f t="shared" si="404"/>
        <v>4.1163364127910409E-3</v>
      </c>
      <c r="Q1621" s="130" t="str">
        <f t="shared" si="405"/>
        <v/>
      </c>
      <c r="R1621" s="130">
        <f t="shared" si="406"/>
        <v>7.0236402975129938E-7</v>
      </c>
      <c r="S1621" s="130" t="str">
        <f t="shared" si="407"/>
        <v/>
      </c>
      <c r="T1621" s="130" t="str">
        <f t="shared" si="408"/>
        <v/>
      </c>
      <c r="X1621" s="134"/>
      <c r="Z1621" s="149"/>
      <c r="AA1621" s="149"/>
      <c r="AE1621" s="151"/>
      <c r="AF1621" s="150"/>
      <c r="AK1621" s="134">
        <v>1052</v>
      </c>
      <c r="AL1621" s="130">
        <f t="shared" si="409"/>
        <v>0.20800000000000018</v>
      </c>
      <c r="AM1621" s="149">
        <f t="shared" si="410"/>
        <v>0.3904050327719602</v>
      </c>
      <c r="AN1621" s="149">
        <f t="shared" si="411"/>
        <v>0.5823855163232512</v>
      </c>
      <c r="AO1621" s="130" t="str">
        <f t="shared" si="416"/>
        <v/>
      </c>
      <c r="AP1621" s="130">
        <f t="shared" si="417"/>
        <v>0.3904050327719602</v>
      </c>
      <c r="AQ1621" s="130" t="str">
        <f t="shared" si="412"/>
        <v/>
      </c>
      <c r="AR1621" s="150">
        <f t="shared" si="413"/>
        <v>0</v>
      </c>
      <c r="AS1621" s="150" t="str">
        <f t="shared" si="414"/>
        <v/>
      </c>
      <c r="AT1621" s="150" t="str">
        <f t="shared" si="415"/>
        <v/>
      </c>
      <c r="AU1621" s="150"/>
      <c r="AV1621" s="150"/>
      <c r="AW1621" s="150"/>
      <c r="AX1621" s="150"/>
      <c r="AY1621" s="150"/>
      <c r="AZ1621" s="150"/>
      <c r="BA1621" s="150"/>
      <c r="BB1621" s="131"/>
      <c r="BC1621" s="132"/>
      <c r="BD1621" s="131"/>
      <c r="BE1621" s="153"/>
      <c r="BF1621" s="154"/>
      <c r="BG1621" s="155"/>
      <c r="BH1621" s="155"/>
      <c r="BI1621" s="156"/>
      <c r="BJ1621" s="156"/>
      <c r="BK1621" s="133"/>
      <c r="BM1621" s="134">
        <v>1029</v>
      </c>
      <c r="BN1621" s="157">
        <f t="shared" si="419"/>
        <v>6.5792000000001227</v>
      </c>
      <c r="BO1621" s="158">
        <f t="shared" si="420"/>
        <v>0.47396608367849091</v>
      </c>
      <c r="BP1621" s="159">
        <f t="shared" si="421"/>
        <v>7.0405960052810634E-4</v>
      </c>
      <c r="BQ1621" s="160" t="str">
        <f t="shared" si="422"/>
        <v/>
      </c>
      <c r="BR1621" s="160" t="str">
        <f t="shared" si="418"/>
        <v/>
      </c>
    </row>
    <row r="1622" spans="11:70" ht="20.100000000000001" customHeight="1" x14ac:dyDescent="0.25">
      <c r="K1622" s="134">
        <v>1053</v>
      </c>
      <c r="L1622" s="130">
        <f t="shared" si="400"/>
        <v>20.106681924847067</v>
      </c>
      <c r="M1622" s="149">
        <f t="shared" si="401"/>
        <v>4.1128801420412409E-3</v>
      </c>
      <c r="N1622" s="149">
        <f t="shared" si="402"/>
        <v>0.58394648283877926</v>
      </c>
      <c r="O1622" s="130" t="str">
        <f t="shared" si="403"/>
        <v/>
      </c>
      <c r="P1622" s="130">
        <f t="shared" si="404"/>
        <v>4.1128801420412409E-3</v>
      </c>
      <c r="Q1622" s="130" t="str">
        <f t="shared" si="405"/>
        <v/>
      </c>
      <c r="R1622" s="130">
        <f t="shared" si="406"/>
        <v>7.1417419550633805E-7</v>
      </c>
      <c r="S1622" s="130" t="str">
        <f t="shared" si="407"/>
        <v/>
      </c>
      <c r="T1622" s="130" t="str">
        <f t="shared" si="408"/>
        <v/>
      </c>
      <c r="X1622" s="134"/>
      <c r="Z1622" s="149"/>
      <c r="AA1622" s="149"/>
      <c r="AE1622" s="151"/>
      <c r="AF1622" s="150"/>
      <c r="AK1622" s="134">
        <v>1053</v>
      </c>
      <c r="AL1622" s="130">
        <f t="shared" si="409"/>
        <v>0.21199999999999974</v>
      </c>
      <c r="AM1622" s="149">
        <f t="shared" si="410"/>
        <v>0.39007723024076968</v>
      </c>
      <c r="AN1622" s="149">
        <f t="shared" si="411"/>
        <v>0.58394648283877926</v>
      </c>
      <c r="AO1622" s="130" t="str">
        <f t="shared" si="416"/>
        <v/>
      </c>
      <c r="AP1622" s="130">
        <f t="shared" si="417"/>
        <v>0.39007723024076968</v>
      </c>
      <c r="AQ1622" s="130" t="str">
        <f t="shared" si="412"/>
        <v/>
      </c>
      <c r="AR1622" s="150">
        <f t="shared" si="413"/>
        <v>0</v>
      </c>
      <c r="AS1622" s="150" t="str">
        <f t="shared" si="414"/>
        <v/>
      </c>
      <c r="AT1622" s="150" t="str">
        <f t="shared" si="415"/>
        <v/>
      </c>
      <c r="AU1622" s="150"/>
      <c r="AV1622" s="150"/>
      <c r="AW1622" s="150"/>
      <c r="AX1622" s="150"/>
      <c r="AY1622" s="150"/>
      <c r="AZ1622" s="150"/>
      <c r="BA1622" s="150"/>
      <c r="BB1622" s="131"/>
      <c r="BC1622" s="132"/>
      <c r="BD1622" s="131"/>
      <c r="BE1622" s="153"/>
      <c r="BF1622" s="154"/>
      <c r="BG1622" s="155"/>
      <c r="BH1622" s="155"/>
      <c r="BI1622" s="156"/>
      <c r="BJ1622" s="156"/>
      <c r="BK1622" s="133"/>
      <c r="BM1622" s="134">
        <v>1030</v>
      </c>
      <c r="BN1622" s="157">
        <f t="shared" si="419"/>
        <v>6.5856000000001229</v>
      </c>
      <c r="BO1622" s="158">
        <f t="shared" si="420"/>
        <v>0.47326202407796281</v>
      </c>
      <c r="BP1622" s="159">
        <f t="shared" si="421"/>
        <v>7.0351736234208762E-4</v>
      </c>
      <c r="BQ1622" s="160" t="str">
        <f t="shared" si="422"/>
        <v/>
      </c>
      <c r="BR1622" s="160" t="str">
        <f t="shared" si="418"/>
        <v/>
      </c>
    </row>
    <row r="1623" spans="11:70" ht="20.100000000000001" customHeight="1" x14ac:dyDescent="0.25">
      <c r="K1623" s="134">
        <v>1054</v>
      </c>
      <c r="L1623" s="130">
        <f t="shared" si="400"/>
        <v>20.486053281919681</v>
      </c>
      <c r="M1623" s="149">
        <f t="shared" si="401"/>
        <v>4.1093610230374692E-3</v>
      </c>
      <c r="N1623" s="149">
        <f t="shared" si="402"/>
        <v>0.58550612621755604</v>
      </c>
      <c r="O1623" s="130" t="str">
        <f t="shared" si="403"/>
        <v/>
      </c>
      <c r="P1623" s="130">
        <f t="shared" si="404"/>
        <v>4.1093610230374692E-3</v>
      </c>
      <c r="Q1623" s="130" t="str">
        <f t="shared" si="405"/>
        <v/>
      </c>
      <c r="R1623" s="130">
        <f t="shared" si="406"/>
        <v>7.26171328928258E-7</v>
      </c>
      <c r="S1623" s="130" t="str">
        <f t="shared" si="407"/>
        <v/>
      </c>
      <c r="T1623" s="130" t="str">
        <f t="shared" si="408"/>
        <v/>
      </c>
      <c r="X1623" s="134"/>
      <c r="Z1623" s="149"/>
      <c r="AA1623" s="149"/>
      <c r="AE1623" s="151"/>
      <c r="AF1623" s="150"/>
      <c r="AK1623" s="134">
        <v>1054</v>
      </c>
      <c r="AL1623" s="130">
        <f t="shared" si="409"/>
        <v>0.21600000000000019</v>
      </c>
      <c r="AM1623" s="149">
        <f t="shared" si="410"/>
        <v>0.38974346700272944</v>
      </c>
      <c r="AN1623" s="149">
        <f t="shared" si="411"/>
        <v>0.58550612621755604</v>
      </c>
      <c r="AO1623" s="130" t="str">
        <f t="shared" si="416"/>
        <v/>
      </c>
      <c r="AP1623" s="130">
        <f t="shared" si="417"/>
        <v>0.38974346700272944</v>
      </c>
      <c r="AQ1623" s="130" t="str">
        <f t="shared" si="412"/>
        <v/>
      </c>
      <c r="AR1623" s="150">
        <f t="shared" si="413"/>
        <v>0</v>
      </c>
      <c r="AS1623" s="150" t="str">
        <f t="shared" si="414"/>
        <v/>
      </c>
      <c r="AT1623" s="150" t="str">
        <f t="shared" si="415"/>
        <v/>
      </c>
      <c r="AU1623" s="150"/>
      <c r="AV1623" s="150"/>
      <c r="AW1623" s="150"/>
      <c r="AX1623" s="150"/>
      <c r="AY1623" s="150"/>
      <c r="AZ1623" s="150"/>
      <c r="BA1623" s="150"/>
      <c r="BB1623" s="131"/>
      <c r="BC1623" s="132"/>
      <c r="BD1623" s="131"/>
      <c r="BE1623" s="153"/>
      <c r="BF1623" s="154"/>
      <c r="BG1623" s="155"/>
      <c r="BH1623" s="155"/>
      <c r="BI1623" s="156"/>
      <c r="BJ1623" s="156"/>
      <c r="BK1623" s="133"/>
      <c r="BM1623" s="134">
        <v>1031</v>
      </c>
      <c r="BN1623" s="157">
        <f t="shared" si="419"/>
        <v>6.5920000000001231</v>
      </c>
      <c r="BO1623" s="158">
        <f t="shared" si="420"/>
        <v>0.47255850671562072</v>
      </c>
      <c r="BP1623" s="159">
        <f t="shared" si="421"/>
        <v>7.0297388360263113E-4</v>
      </c>
      <c r="BQ1623" s="160" t="str">
        <f t="shared" si="422"/>
        <v/>
      </c>
      <c r="BR1623" s="160" t="str">
        <f t="shared" si="418"/>
        <v/>
      </c>
    </row>
    <row r="1624" spans="11:70" ht="20.100000000000001" customHeight="1" x14ac:dyDescent="0.25">
      <c r="K1624" s="134">
        <v>1055</v>
      </c>
      <c r="L1624" s="130">
        <f t="shared" si="400"/>
        <v>20.865424638992238</v>
      </c>
      <c r="M1624" s="149">
        <f t="shared" si="401"/>
        <v>4.1057792221175435E-3</v>
      </c>
      <c r="N1624" s="149">
        <f t="shared" si="402"/>
        <v>0.58706442264821446</v>
      </c>
      <c r="O1624" s="130" t="str">
        <f t="shared" si="403"/>
        <v/>
      </c>
      <c r="P1624" s="130">
        <f t="shared" si="404"/>
        <v>4.1057792221175435E-3</v>
      </c>
      <c r="Q1624" s="130" t="str">
        <f t="shared" si="405"/>
        <v/>
      </c>
      <c r="R1624" s="130">
        <f t="shared" si="406"/>
        <v>7.3835818368414473E-7</v>
      </c>
      <c r="S1624" s="130" t="str">
        <f t="shared" si="407"/>
        <v/>
      </c>
      <c r="T1624" s="130" t="str">
        <f t="shared" si="408"/>
        <v/>
      </c>
      <c r="X1624" s="134"/>
      <c r="Z1624" s="149"/>
      <c r="AA1624" s="149"/>
      <c r="AE1624" s="151"/>
      <c r="AF1624" s="150"/>
      <c r="AK1624" s="134">
        <v>1055</v>
      </c>
      <c r="AL1624" s="130">
        <f t="shared" si="409"/>
        <v>0.21999999999999975</v>
      </c>
      <c r="AM1624" s="149">
        <f t="shared" si="410"/>
        <v>0.38940375883379047</v>
      </c>
      <c r="AN1624" s="149">
        <f t="shared" si="411"/>
        <v>0.58706442264821446</v>
      </c>
      <c r="AO1624" s="130" t="str">
        <f t="shared" si="416"/>
        <v/>
      </c>
      <c r="AP1624" s="130">
        <f t="shared" si="417"/>
        <v>0.38940375883379047</v>
      </c>
      <c r="AQ1624" s="130" t="str">
        <f t="shared" si="412"/>
        <v/>
      </c>
      <c r="AR1624" s="150">
        <f t="shared" si="413"/>
        <v>0</v>
      </c>
      <c r="AS1624" s="150" t="str">
        <f t="shared" si="414"/>
        <v/>
      </c>
      <c r="AT1624" s="150" t="str">
        <f t="shared" si="415"/>
        <v/>
      </c>
      <c r="AU1624" s="150"/>
      <c r="AV1624" s="150"/>
      <c r="AW1624" s="150"/>
      <c r="AX1624" s="150"/>
      <c r="AY1624" s="150"/>
      <c r="AZ1624" s="150"/>
      <c r="BA1624" s="150"/>
      <c r="BB1624" s="131"/>
      <c r="BC1624" s="132"/>
      <c r="BD1624" s="131"/>
      <c r="BE1624" s="153"/>
      <c r="BF1624" s="154"/>
      <c r="BG1624" s="155"/>
      <c r="BH1624" s="155"/>
      <c r="BI1624" s="156"/>
      <c r="BJ1624" s="156"/>
      <c r="BK1624" s="133"/>
      <c r="BM1624" s="134">
        <v>1032</v>
      </c>
      <c r="BN1624" s="157">
        <f t="shared" si="419"/>
        <v>6.5984000000001233</v>
      </c>
      <c r="BO1624" s="158">
        <f t="shared" si="420"/>
        <v>0.47185553283201809</v>
      </c>
      <c r="BP1624" s="159">
        <f t="shared" si="421"/>
        <v>7.0242917104479385E-4</v>
      </c>
      <c r="BQ1624" s="160" t="str">
        <f t="shared" si="422"/>
        <v/>
      </c>
      <c r="BR1624" s="160" t="str">
        <f t="shared" si="418"/>
        <v/>
      </c>
    </row>
    <row r="1625" spans="11:70" ht="20.100000000000001" customHeight="1" x14ac:dyDescent="0.25">
      <c r="K1625" s="134">
        <v>1056</v>
      </c>
      <c r="L1625" s="130">
        <f t="shared" si="400"/>
        <v>21.244795996064852</v>
      </c>
      <c r="M1625" s="149">
        <f t="shared" si="401"/>
        <v>4.1021349084830313E-3</v>
      </c>
      <c r="N1625" s="149">
        <f t="shared" si="402"/>
        <v>0.58862134838303648</v>
      </c>
      <c r="O1625" s="130" t="str">
        <f t="shared" si="403"/>
        <v/>
      </c>
      <c r="P1625" s="130">
        <f t="shared" si="404"/>
        <v>4.1021349084830313E-3</v>
      </c>
      <c r="Q1625" s="130" t="str">
        <f t="shared" si="405"/>
        <v/>
      </c>
      <c r="R1625" s="130">
        <f t="shared" si="406"/>
        <v>7.5073755049350407E-7</v>
      </c>
      <c r="S1625" s="130" t="str">
        <f t="shared" si="407"/>
        <v/>
      </c>
      <c r="T1625" s="130" t="str">
        <f t="shared" si="408"/>
        <v/>
      </c>
      <c r="X1625" s="134"/>
      <c r="Z1625" s="149"/>
      <c r="AA1625" s="149"/>
      <c r="AE1625" s="151"/>
      <c r="AF1625" s="150"/>
      <c r="AK1625" s="134">
        <v>1056</v>
      </c>
      <c r="AL1625" s="130">
        <f t="shared" si="409"/>
        <v>0.2240000000000002</v>
      </c>
      <c r="AM1625" s="149">
        <f t="shared" si="410"/>
        <v>0.38905812178150972</v>
      </c>
      <c r="AN1625" s="149">
        <f t="shared" si="411"/>
        <v>0.58862134838303659</v>
      </c>
      <c r="AO1625" s="130" t="str">
        <f t="shared" si="416"/>
        <v/>
      </c>
      <c r="AP1625" s="130">
        <f t="shared" si="417"/>
        <v>0.38905812178150972</v>
      </c>
      <c r="AQ1625" s="130" t="str">
        <f t="shared" si="412"/>
        <v/>
      </c>
      <c r="AR1625" s="150">
        <f t="shared" si="413"/>
        <v>0</v>
      </c>
      <c r="AS1625" s="150" t="str">
        <f t="shared" si="414"/>
        <v/>
      </c>
      <c r="AT1625" s="150" t="str">
        <f t="shared" si="415"/>
        <v/>
      </c>
      <c r="AU1625" s="150"/>
      <c r="AV1625" s="150"/>
      <c r="AW1625" s="150"/>
      <c r="AX1625" s="150"/>
      <c r="AY1625" s="150"/>
      <c r="AZ1625" s="150"/>
      <c r="BA1625" s="150"/>
      <c r="BB1625" s="131"/>
      <c r="BC1625" s="132"/>
      <c r="BD1625" s="131"/>
      <c r="BE1625" s="153"/>
      <c r="BF1625" s="154"/>
      <c r="BG1625" s="155"/>
      <c r="BH1625" s="155"/>
      <c r="BI1625" s="156"/>
      <c r="BJ1625" s="156"/>
      <c r="BK1625" s="133"/>
      <c r="BM1625" s="134">
        <v>1033</v>
      </c>
      <c r="BN1625" s="157">
        <f t="shared" si="419"/>
        <v>6.6048000000001235</v>
      </c>
      <c r="BO1625" s="158">
        <f t="shared" si="420"/>
        <v>0.47115310366097329</v>
      </c>
      <c r="BP1625" s="159">
        <f t="shared" si="421"/>
        <v>7.0188323139086517E-4</v>
      </c>
      <c r="BQ1625" s="160" t="str">
        <f t="shared" si="422"/>
        <v/>
      </c>
      <c r="BR1625" s="160" t="str">
        <f t="shared" si="418"/>
        <v/>
      </c>
    </row>
    <row r="1626" spans="11:70" ht="20.100000000000001" customHeight="1" x14ac:dyDescent="0.25">
      <c r="K1626" s="134">
        <v>1057</v>
      </c>
      <c r="L1626" s="130">
        <f t="shared" si="400"/>
        <v>21.624167353137409</v>
      </c>
      <c r="M1626" s="149">
        <f t="shared" si="401"/>
        <v>4.0984282541859339E-3</v>
      </c>
      <c r="N1626" s="149">
        <f t="shared" si="402"/>
        <v>0.59017687973903399</v>
      </c>
      <c r="O1626" s="130" t="str">
        <f t="shared" si="403"/>
        <v/>
      </c>
      <c r="P1626" s="130">
        <f t="shared" si="404"/>
        <v>4.0984282541859339E-3</v>
      </c>
      <c r="Q1626" s="130" t="str">
        <f t="shared" si="405"/>
        <v/>
      </c>
      <c r="R1626" s="130">
        <f t="shared" si="406"/>
        <v>7.6331225756997541E-7</v>
      </c>
      <c r="S1626" s="130" t="str">
        <f t="shared" si="407"/>
        <v/>
      </c>
      <c r="T1626" s="130" t="str">
        <f t="shared" si="408"/>
        <v/>
      </c>
      <c r="X1626" s="134"/>
      <c r="Z1626" s="149"/>
      <c r="AA1626" s="149"/>
      <c r="AE1626" s="151"/>
      <c r="AF1626" s="150"/>
      <c r="AK1626" s="134">
        <v>1057</v>
      </c>
      <c r="AL1626" s="130">
        <f t="shared" si="409"/>
        <v>0.22799999999999976</v>
      </c>
      <c r="AM1626" s="149">
        <f t="shared" si="410"/>
        <v>0.38870657216378751</v>
      </c>
      <c r="AN1626" s="149">
        <f t="shared" si="411"/>
        <v>0.5901768797390341</v>
      </c>
      <c r="AO1626" s="130" t="str">
        <f t="shared" si="416"/>
        <v/>
      </c>
      <c r="AP1626" s="130">
        <f t="shared" si="417"/>
        <v>0.38870657216378751</v>
      </c>
      <c r="AQ1626" s="130" t="str">
        <f t="shared" si="412"/>
        <v/>
      </c>
      <c r="AR1626" s="150">
        <f t="shared" si="413"/>
        <v>0</v>
      </c>
      <c r="AS1626" s="150" t="str">
        <f t="shared" si="414"/>
        <v/>
      </c>
      <c r="AT1626" s="150" t="str">
        <f t="shared" si="415"/>
        <v/>
      </c>
      <c r="AU1626" s="150"/>
      <c r="AV1626" s="150"/>
      <c r="AW1626" s="150"/>
      <c r="AX1626" s="150"/>
      <c r="AY1626" s="150"/>
      <c r="AZ1626" s="150"/>
      <c r="BA1626" s="150"/>
      <c r="BB1626" s="131"/>
      <c r="BC1626" s="132"/>
      <c r="BD1626" s="131"/>
      <c r="BE1626" s="153"/>
      <c r="BF1626" s="154"/>
      <c r="BG1626" s="155"/>
      <c r="BH1626" s="155"/>
      <c r="BI1626" s="156"/>
      <c r="BJ1626" s="156"/>
      <c r="BK1626" s="133"/>
      <c r="BM1626" s="134">
        <v>1034</v>
      </c>
      <c r="BN1626" s="157">
        <f t="shared" si="419"/>
        <v>6.6112000000001236</v>
      </c>
      <c r="BO1626" s="158">
        <f t="shared" si="420"/>
        <v>0.47045122042958243</v>
      </c>
      <c r="BP1626" s="159">
        <f t="shared" si="421"/>
        <v>7.0133607135025589E-4</v>
      </c>
      <c r="BQ1626" s="160" t="str">
        <f t="shared" si="422"/>
        <v/>
      </c>
      <c r="BR1626" s="160" t="str">
        <f t="shared" si="418"/>
        <v/>
      </c>
    </row>
    <row r="1627" spans="11:70" ht="20.100000000000001" customHeight="1" x14ac:dyDescent="0.25">
      <c r="K1627" s="134">
        <v>1058</v>
      </c>
      <c r="L1627" s="130">
        <f t="shared" si="400"/>
        <v>22.003538710210023</v>
      </c>
      <c r="M1627" s="149">
        <f t="shared" si="401"/>
        <v>4.0946594341151428E-3</v>
      </c>
      <c r="N1627" s="149">
        <f t="shared" si="402"/>
        <v>0.59173099309903021</v>
      </c>
      <c r="O1627" s="130" t="str">
        <f t="shared" si="403"/>
        <v/>
      </c>
      <c r="P1627" s="130">
        <f t="shared" si="404"/>
        <v>4.0946594341151428E-3</v>
      </c>
      <c r="Q1627" s="130" t="str">
        <f t="shared" si="405"/>
        <v/>
      </c>
      <c r="R1627" s="130">
        <f t="shared" si="406"/>
        <v>7.760851710674528E-7</v>
      </c>
      <c r="S1627" s="130" t="str">
        <f t="shared" si="407"/>
        <v/>
      </c>
      <c r="T1627" s="130" t="str">
        <f t="shared" si="408"/>
        <v/>
      </c>
      <c r="X1627" s="134"/>
      <c r="Z1627" s="149"/>
      <c r="AA1627" s="149"/>
      <c r="AE1627" s="151"/>
      <c r="AF1627" s="150"/>
      <c r="AK1627" s="134">
        <v>1058</v>
      </c>
      <c r="AL1627" s="130">
        <f t="shared" si="409"/>
        <v>0.23200000000000021</v>
      </c>
      <c r="AM1627" s="149">
        <f t="shared" si="410"/>
        <v>0.38834912656758286</v>
      </c>
      <c r="AN1627" s="149">
        <f t="shared" si="411"/>
        <v>0.59173099309903032</v>
      </c>
      <c r="AO1627" s="130" t="str">
        <f t="shared" si="416"/>
        <v/>
      </c>
      <c r="AP1627" s="130">
        <f t="shared" si="417"/>
        <v>0.38834912656758286</v>
      </c>
      <c r="AQ1627" s="130" t="str">
        <f t="shared" si="412"/>
        <v/>
      </c>
      <c r="AR1627" s="150">
        <f t="shared" si="413"/>
        <v>0</v>
      </c>
      <c r="AS1627" s="150" t="str">
        <f t="shared" si="414"/>
        <v/>
      </c>
      <c r="AT1627" s="150" t="str">
        <f t="shared" si="415"/>
        <v/>
      </c>
      <c r="AU1627" s="150"/>
      <c r="AV1627" s="150"/>
      <c r="AW1627" s="150"/>
      <c r="AX1627" s="150"/>
      <c r="AY1627" s="150"/>
      <c r="AZ1627" s="150"/>
      <c r="BA1627" s="150"/>
      <c r="BB1627" s="131"/>
      <c r="BC1627" s="132"/>
      <c r="BD1627" s="131"/>
      <c r="BE1627" s="153"/>
      <c r="BF1627" s="154"/>
      <c r="BG1627" s="155"/>
      <c r="BH1627" s="155"/>
      <c r="BI1627" s="156"/>
      <c r="BJ1627" s="156"/>
      <c r="BK1627" s="133"/>
      <c r="BM1627" s="134">
        <v>1035</v>
      </c>
      <c r="BN1627" s="157">
        <f t="shared" si="419"/>
        <v>6.6176000000001238</v>
      </c>
      <c r="BO1627" s="158">
        <f t="shared" si="420"/>
        <v>0.46974988435823217</v>
      </c>
      <c r="BP1627" s="159">
        <f t="shared" si="421"/>
        <v>7.0078769761749982E-4</v>
      </c>
      <c r="BQ1627" s="160" t="str">
        <f t="shared" si="422"/>
        <v/>
      </c>
      <c r="BR1627" s="160" t="str">
        <f t="shared" si="418"/>
        <v/>
      </c>
    </row>
    <row r="1628" spans="11:70" ht="20.100000000000001" customHeight="1" x14ac:dyDescent="0.25">
      <c r="K1628" s="134">
        <v>1059</v>
      </c>
      <c r="L1628" s="130">
        <f t="shared" si="400"/>
        <v>22.38291006728258</v>
      </c>
      <c r="M1628" s="149">
        <f t="shared" si="401"/>
        <v>4.0908286259826966E-3</v>
      </c>
      <c r="N1628" s="149">
        <f t="shared" si="402"/>
        <v>0.5932836649127311</v>
      </c>
      <c r="O1628" s="130" t="str">
        <f t="shared" si="403"/>
        <v/>
      </c>
      <c r="P1628" s="130">
        <f t="shared" si="404"/>
        <v>4.0908286259826966E-3</v>
      </c>
      <c r="Q1628" s="130" t="str">
        <f t="shared" si="405"/>
        <v/>
      </c>
      <c r="R1628" s="130">
        <f t="shared" si="406"/>
        <v>7.8905919553059498E-7</v>
      </c>
      <c r="S1628" s="130" t="str">
        <f t="shared" si="407"/>
        <v/>
      </c>
      <c r="T1628" s="130" t="str">
        <f t="shared" si="408"/>
        <v/>
      </c>
      <c r="X1628" s="134"/>
      <c r="Z1628" s="149"/>
      <c r="AA1628" s="149"/>
      <c r="AE1628" s="151"/>
      <c r="AF1628" s="150"/>
      <c r="AK1628" s="134">
        <v>1059</v>
      </c>
      <c r="AL1628" s="130">
        <f t="shared" si="409"/>
        <v>0.23599999999999977</v>
      </c>
      <c r="AM1628" s="149">
        <f t="shared" si="410"/>
        <v>0.38798580184761022</v>
      </c>
      <c r="AN1628" s="149">
        <f t="shared" si="411"/>
        <v>0.59328366491273121</v>
      </c>
      <c r="AO1628" s="130" t="str">
        <f t="shared" si="416"/>
        <v/>
      </c>
      <c r="AP1628" s="130">
        <f t="shared" si="417"/>
        <v>0.38798580184761022</v>
      </c>
      <c r="AQ1628" s="130" t="str">
        <f t="shared" si="412"/>
        <v/>
      </c>
      <c r="AR1628" s="150">
        <f t="shared" si="413"/>
        <v>0</v>
      </c>
      <c r="AS1628" s="150" t="str">
        <f t="shared" si="414"/>
        <v/>
      </c>
      <c r="AT1628" s="150" t="str">
        <f t="shared" si="415"/>
        <v/>
      </c>
      <c r="AU1628" s="150"/>
      <c r="AV1628" s="150"/>
      <c r="AW1628" s="150"/>
      <c r="AX1628" s="150"/>
      <c r="AY1628" s="150"/>
      <c r="AZ1628" s="150"/>
      <c r="BA1628" s="150"/>
      <c r="BB1628" s="131"/>
      <c r="BC1628" s="132"/>
      <c r="BD1628" s="131"/>
      <c r="BE1628" s="153"/>
      <c r="BF1628" s="154"/>
      <c r="BG1628" s="155"/>
      <c r="BH1628" s="155"/>
      <c r="BI1628" s="156"/>
      <c r="BJ1628" s="156"/>
      <c r="BK1628" s="133"/>
      <c r="BM1628" s="134">
        <v>1036</v>
      </c>
      <c r="BN1628" s="157">
        <f t="shared" si="419"/>
        <v>6.624000000000124</v>
      </c>
      <c r="BO1628" s="158">
        <f t="shared" si="420"/>
        <v>0.46904909666061467</v>
      </c>
      <c r="BP1628" s="159">
        <f t="shared" si="421"/>
        <v>7.0023811687525139E-4</v>
      </c>
      <c r="BQ1628" s="160" t="str">
        <f t="shared" si="422"/>
        <v/>
      </c>
      <c r="BR1628" s="160" t="str">
        <f t="shared" si="418"/>
        <v/>
      </c>
    </row>
    <row r="1629" spans="11:70" ht="20.100000000000001" customHeight="1" x14ac:dyDescent="0.25">
      <c r="K1629" s="134">
        <v>1060</v>
      </c>
      <c r="L1629" s="130">
        <f t="shared" si="400"/>
        <v>22.762281424355194</v>
      </c>
      <c r="M1629" s="149">
        <f t="shared" si="401"/>
        <v>4.0869360103098122E-3</v>
      </c>
      <c r="N1629" s="149">
        <f t="shared" si="402"/>
        <v>0.59483487169779581</v>
      </c>
      <c r="O1629" s="130" t="str">
        <f t="shared" si="403"/>
        <v/>
      </c>
      <c r="P1629" s="130">
        <f t="shared" si="404"/>
        <v>4.0869360103098122E-3</v>
      </c>
      <c r="Q1629" s="130" t="str">
        <f t="shared" si="405"/>
        <v/>
      </c>
      <c r="R1629" s="130">
        <f t="shared" si="406"/>
        <v>8.0223727434981225E-7</v>
      </c>
      <c r="S1629" s="130" t="str">
        <f t="shared" si="407"/>
        <v/>
      </c>
      <c r="T1629" s="130" t="str">
        <f t="shared" si="408"/>
        <v/>
      </c>
      <c r="X1629" s="134"/>
      <c r="Z1629" s="149"/>
      <c r="AA1629" s="149"/>
      <c r="AE1629" s="151"/>
      <c r="AF1629" s="150"/>
      <c r="AK1629" s="134">
        <v>1060</v>
      </c>
      <c r="AL1629" s="130">
        <f t="shared" si="409"/>
        <v>0.24000000000000021</v>
      </c>
      <c r="AM1629" s="149">
        <f t="shared" si="410"/>
        <v>0.38761661512501411</v>
      </c>
      <c r="AN1629" s="149">
        <f t="shared" si="411"/>
        <v>0.59483487169779603</v>
      </c>
      <c r="AO1629" s="130" t="str">
        <f t="shared" si="416"/>
        <v/>
      </c>
      <c r="AP1629" s="130">
        <f t="shared" si="417"/>
        <v>0.38761661512501411</v>
      </c>
      <c r="AQ1629" s="130" t="str">
        <f t="shared" si="412"/>
        <v/>
      </c>
      <c r="AR1629" s="150">
        <f t="shared" si="413"/>
        <v>0</v>
      </c>
      <c r="AS1629" s="150" t="str">
        <f t="shared" si="414"/>
        <v/>
      </c>
      <c r="AT1629" s="150" t="str">
        <f t="shared" si="415"/>
        <v/>
      </c>
      <c r="AU1629" s="150"/>
      <c r="AV1629" s="150"/>
      <c r="AW1629" s="150"/>
      <c r="AX1629" s="150"/>
      <c r="AY1629" s="150"/>
      <c r="AZ1629" s="150"/>
      <c r="BA1629" s="150"/>
      <c r="BB1629" s="131"/>
      <c r="BC1629" s="132"/>
      <c r="BD1629" s="131"/>
      <c r="BE1629" s="153"/>
      <c r="BF1629" s="154"/>
      <c r="BG1629" s="155"/>
      <c r="BH1629" s="155"/>
      <c r="BI1629" s="156"/>
      <c r="BJ1629" s="156"/>
      <c r="BK1629" s="133"/>
      <c r="BM1629" s="134">
        <v>1037</v>
      </c>
      <c r="BN1629" s="157">
        <f t="shared" si="419"/>
        <v>6.6304000000001242</v>
      </c>
      <c r="BO1629" s="158">
        <f t="shared" si="420"/>
        <v>0.46834885854373942</v>
      </c>
      <c r="BP1629" s="159">
        <f t="shared" si="421"/>
        <v>6.9968733579173215E-4</v>
      </c>
      <c r="BQ1629" s="160" t="str">
        <f t="shared" si="422"/>
        <v/>
      </c>
      <c r="BR1629" s="160" t="str">
        <f t="shared" si="418"/>
        <v/>
      </c>
    </row>
    <row r="1630" spans="11:70" ht="20.100000000000001" customHeight="1" x14ac:dyDescent="0.25">
      <c r="K1630" s="134">
        <v>1061</v>
      </c>
      <c r="L1630" s="130">
        <f t="shared" si="400"/>
        <v>23.141652781427752</v>
      </c>
      <c r="M1630" s="149">
        <f t="shared" si="401"/>
        <v>4.0829817704127105E-3</v>
      </c>
      <c r="N1630" s="149">
        <f t="shared" si="402"/>
        <v>0.59638459004089772</v>
      </c>
      <c r="O1630" s="130" t="str">
        <f t="shared" si="403"/>
        <v/>
      </c>
      <c r="P1630" s="130">
        <f t="shared" si="404"/>
        <v>4.0829817704127105E-3</v>
      </c>
      <c r="Q1630" s="130" t="str">
        <f t="shared" si="405"/>
        <v/>
      </c>
      <c r="R1630" s="130">
        <f t="shared" si="406"/>
        <v>8.1562239022069283E-7</v>
      </c>
      <c r="S1630" s="130" t="str">
        <f t="shared" si="407"/>
        <v/>
      </c>
      <c r="T1630" s="130" t="str">
        <f t="shared" si="408"/>
        <v/>
      </c>
      <c r="X1630" s="134"/>
      <c r="Z1630" s="149"/>
      <c r="AA1630" s="149"/>
      <c r="AE1630" s="151"/>
      <c r="AF1630" s="150"/>
      <c r="AK1630" s="134">
        <v>1061</v>
      </c>
      <c r="AL1630" s="130">
        <f t="shared" si="409"/>
        <v>0.24399999999999977</v>
      </c>
      <c r="AM1630" s="149">
        <f t="shared" si="410"/>
        <v>0.38724158378602569</v>
      </c>
      <c r="AN1630" s="149">
        <f t="shared" si="411"/>
        <v>0.59638459004089772</v>
      </c>
      <c r="AO1630" s="130" t="str">
        <f t="shared" si="416"/>
        <v/>
      </c>
      <c r="AP1630" s="130">
        <f t="shared" si="417"/>
        <v>0.38724158378602569</v>
      </c>
      <c r="AQ1630" s="130" t="str">
        <f t="shared" si="412"/>
        <v/>
      </c>
      <c r="AR1630" s="150">
        <f t="shared" si="413"/>
        <v>0</v>
      </c>
      <c r="AS1630" s="150" t="str">
        <f t="shared" si="414"/>
        <v/>
      </c>
      <c r="AT1630" s="150" t="str">
        <f t="shared" si="415"/>
        <v/>
      </c>
      <c r="AU1630" s="150"/>
      <c r="AV1630" s="150"/>
      <c r="AW1630" s="150"/>
      <c r="AX1630" s="150"/>
      <c r="AY1630" s="150"/>
      <c r="AZ1630" s="150"/>
      <c r="BA1630" s="150"/>
      <c r="BB1630" s="131"/>
      <c r="BC1630" s="132"/>
      <c r="BD1630" s="131"/>
      <c r="BE1630" s="153"/>
      <c r="BF1630" s="154"/>
      <c r="BG1630" s="155"/>
      <c r="BH1630" s="155"/>
      <c r="BI1630" s="156"/>
      <c r="BJ1630" s="156"/>
      <c r="BK1630" s="133"/>
      <c r="BM1630" s="134">
        <v>1038</v>
      </c>
      <c r="BN1630" s="157">
        <f t="shared" si="419"/>
        <v>6.6368000000001244</v>
      </c>
      <c r="BO1630" s="158">
        <f t="shared" si="420"/>
        <v>0.46764917120794769</v>
      </c>
      <c r="BP1630" s="159">
        <f t="shared" si="421"/>
        <v>6.9913536102184093E-4</v>
      </c>
      <c r="BQ1630" s="160" t="str">
        <f t="shared" si="422"/>
        <v/>
      </c>
      <c r="BR1630" s="160" t="str">
        <f t="shared" si="418"/>
        <v/>
      </c>
    </row>
    <row r="1631" spans="11:70" ht="20.100000000000001" customHeight="1" x14ac:dyDescent="0.25">
      <c r="K1631" s="134">
        <v>1062</v>
      </c>
      <c r="L1631" s="130">
        <f t="shared" si="400"/>
        <v>23.521024138500366</v>
      </c>
      <c r="M1631" s="149">
        <f t="shared" si="401"/>
        <v>4.0789660923882297E-3</v>
      </c>
      <c r="N1631" s="149">
        <f t="shared" si="402"/>
        <v>0.59793279659878373</v>
      </c>
      <c r="O1631" s="130" t="str">
        <f t="shared" si="403"/>
        <v/>
      </c>
      <c r="P1631" s="130">
        <f t="shared" si="404"/>
        <v>4.0789660923882297E-3</v>
      </c>
      <c r="Q1631" s="130" t="str">
        <f t="shared" si="405"/>
        <v/>
      </c>
      <c r="R1631" s="130">
        <f t="shared" si="406"/>
        <v>8.2921756560798439E-7</v>
      </c>
      <c r="S1631" s="130" t="str">
        <f t="shared" si="407"/>
        <v/>
      </c>
      <c r="T1631" s="130" t="str">
        <f t="shared" si="408"/>
        <v/>
      </c>
      <c r="X1631" s="134"/>
      <c r="Z1631" s="149"/>
      <c r="AA1631" s="149"/>
      <c r="AE1631" s="151"/>
      <c r="AF1631" s="150"/>
      <c r="AK1631" s="134">
        <v>1062</v>
      </c>
      <c r="AL1631" s="130">
        <f t="shared" si="409"/>
        <v>0.24800000000000022</v>
      </c>
      <c r="AM1631" s="149">
        <f t="shared" si="410"/>
        <v>0.38686072548059713</v>
      </c>
      <c r="AN1631" s="149">
        <f t="shared" si="411"/>
        <v>0.59793279659878396</v>
      </c>
      <c r="AO1631" s="130" t="str">
        <f t="shared" si="416"/>
        <v/>
      </c>
      <c r="AP1631" s="130">
        <f t="shared" si="417"/>
        <v>0.38686072548059713</v>
      </c>
      <c r="AQ1631" s="130" t="str">
        <f t="shared" si="412"/>
        <v/>
      </c>
      <c r="AR1631" s="150">
        <f t="shared" si="413"/>
        <v>0</v>
      </c>
      <c r="AS1631" s="150" t="str">
        <f t="shared" si="414"/>
        <v/>
      </c>
      <c r="AT1631" s="150" t="str">
        <f t="shared" si="415"/>
        <v/>
      </c>
      <c r="AU1631" s="150"/>
      <c r="AV1631" s="150"/>
      <c r="AW1631" s="150"/>
      <c r="AX1631" s="150"/>
      <c r="AY1631" s="150"/>
      <c r="AZ1631" s="150"/>
      <c r="BA1631" s="150"/>
      <c r="BB1631" s="131"/>
      <c r="BC1631" s="132"/>
      <c r="BD1631" s="131"/>
      <c r="BE1631" s="153"/>
      <c r="BF1631" s="154"/>
      <c r="BG1631" s="155"/>
      <c r="BH1631" s="155"/>
      <c r="BI1631" s="156"/>
      <c r="BJ1631" s="156"/>
      <c r="BK1631" s="133"/>
      <c r="BM1631" s="134">
        <v>1039</v>
      </c>
      <c r="BN1631" s="157">
        <f t="shared" si="419"/>
        <v>6.6432000000001246</v>
      </c>
      <c r="BO1631" s="158">
        <f t="shared" si="420"/>
        <v>0.46695003584692585</v>
      </c>
      <c r="BP1631" s="159">
        <f t="shared" si="421"/>
        <v>6.9858219920859721E-4</v>
      </c>
      <c r="BQ1631" s="160" t="str">
        <f t="shared" si="422"/>
        <v/>
      </c>
      <c r="BR1631" s="160" t="str">
        <f t="shared" si="418"/>
        <v/>
      </c>
    </row>
    <row r="1632" spans="11:70" ht="20.100000000000001" customHeight="1" x14ac:dyDescent="0.25">
      <c r="K1632" s="134">
        <v>1063</v>
      </c>
      <c r="L1632" s="130">
        <f t="shared" si="400"/>
        <v>23.900395495572923</v>
      </c>
      <c r="M1632" s="149">
        <f t="shared" si="401"/>
        <v>4.0748891650992302E-3</v>
      </c>
      <c r="N1632" s="149">
        <f t="shared" si="402"/>
        <v>0.59947946809932529</v>
      </c>
      <c r="O1632" s="130" t="str">
        <f t="shared" si="403"/>
        <v/>
      </c>
      <c r="P1632" s="130">
        <f t="shared" si="404"/>
        <v>4.0748891650992302E-3</v>
      </c>
      <c r="Q1632" s="130" t="str">
        <f t="shared" si="405"/>
        <v/>
      </c>
      <c r="R1632" s="130">
        <f t="shared" si="406"/>
        <v>8.4302586321404536E-7</v>
      </c>
      <c r="S1632" s="130" t="str">
        <f t="shared" si="407"/>
        <v/>
      </c>
      <c r="T1632" s="130" t="str">
        <f t="shared" si="408"/>
        <v/>
      </c>
      <c r="X1632" s="134"/>
      <c r="Z1632" s="149"/>
      <c r="AA1632" s="149"/>
      <c r="AE1632" s="151"/>
      <c r="AF1632" s="150"/>
      <c r="AK1632" s="134">
        <v>1063</v>
      </c>
      <c r="AL1632" s="130">
        <f t="shared" si="409"/>
        <v>0.25199999999999978</v>
      </c>
      <c r="AM1632" s="149">
        <f t="shared" si="410"/>
        <v>0.38647405812101865</v>
      </c>
      <c r="AN1632" s="149">
        <f t="shared" si="411"/>
        <v>0.5994794680993254</v>
      </c>
      <c r="AO1632" s="130" t="str">
        <f t="shared" si="416"/>
        <v/>
      </c>
      <c r="AP1632" s="130">
        <f t="shared" si="417"/>
        <v>0.38647405812101865</v>
      </c>
      <c r="AQ1632" s="130" t="str">
        <f t="shared" si="412"/>
        <v/>
      </c>
      <c r="AR1632" s="150">
        <f t="shared" si="413"/>
        <v>0</v>
      </c>
      <c r="AS1632" s="150" t="str">
        <f t="shared" si="414"/>
        <v/>
      </c>
      <c r="AT1632" s="150" t="str">
        <f t="shared" si="415"/>
        <v/>
      </c>
      <c r="AU1632" s="150"/>
      <c r="AV1632" s="150"/>
      <c r="AW1632" s="150"/>
      <c r="AX1632" s="150"/>
      <c r="AY1632" s="150"/>
      <c r="AZ1632" s="150"/>
      <c r="BA1632" s="150"/>
      <c r="BB1632" s="131"/>
      <c r="BC1632" s="132"/>
      <c r="BD1632" s="131"/>
      <c r="BE1632" s="153"/>
      <c r="BF1632" s="154"/>
      <c r="BG1632" s="155"/>
      <c r="BH1632" s="155"/>
      <c r="BI1632" s="156"/>
      <c r="BJ1632" s="156"/>
      <c r="BK1632" s="133"/>
      <c r="BM1632" s="134">
        <v>1040</v>
      </c>
      <c r="BN1632" s="157">
        <f t="shared" si="419"/>
        <v>6.6496000000001247</v>
      </c>
      <c r="BO1632" s="158">
        <f t="shared" si="420"/>
        <v>0.46625145364771725</v>
      </c>
      <c r="BP1632" s="159">
        <f t="shared" si="421"/>
        <v>6.9802785697903325E-4</v>
      </c>
      <c r="BQ1632" s="160" t="str">
        <f t="shared" si="422"/>
        <v/>
      </c>
      <c r="BR1632" s="160" t="str">
        <f t="shared" si="418"/>
        <v/>
      </c>
    </row>
    <row r="1633" spans="11:70" ht="20.100000000000001" customHeight="1" x14ac:dyDescent="0.25">
      <c r="K1633" s="134">
        <v>1064</v>
      </c>
      <c r="L1633" s="130">
        <f t="shared" si="400"/>
        <v>24.279766852645537</v>
      </c>
      <c r="M1633" s="149">
        <f t="shared" si="401"/>
        <v>4.0707511801597925E-3</v>
      </c>
      <c r="N1633" s="149">
        <f t="shared" si="402"/>
        <v>0.60102458134256587</v>
      </c>
      <c r="O1633" s="130" t="str">
        <f t="shared" si="403"/>
        <v/>
      </c>
      <c r="P1633" s="130">
        <f t="shared" si="404"/>
        <v>4.0707511801597925E-3</v>
      </c>
      <c r="Q1633" s="130" t="str">
        <f t="shared" si="405"/>
        <v/>
      </c>
      <c r="R1633" s="130">
        <f t="shared" si="406"/>
        <v>8.5705038645194167E-7</v>
      </c>
      <c r="S1633" s="130" t="str">
        <f t="shared" si="407"/>
        <v/>
      </c>
      <c r="T1633" s="130" t="str">
        <f t="shared" si="408"/>
        <v/>
      </c>
      <c r="X1633" s="134"/>
      <c r="Z1633" s="149"/>
      <c r="AA1633" s="149"/>
      <c r="AE1633" s="151"/>
      <c r="AF1633" s="150"/>
      <c r="AK1633" s="134">
        <v>1064</v>
      </c>
      <c r="AL1633" s="130">
        <f t="shared" si="409"/>
        <v>0.25600000000000023</v>
      </c>
      <c r="AM1633" s="149">
        <f t="shared" si="410"/>
        <v>0.38608159988051366</v>
      </c>
      <c r="AN1633" s="149">
        <f t="shared" si="411"/>
        <v>0.60102458134256587</v>
      </c>
      <c r="AO1633" s="130" t="str">
        <f t="shared" si="416"/>
        <v/>
      </c>
      <c r="AP1633" s="130">
        <f t="shared" si="417"/>
        <v>0.38608159988051366</v>
      </c>
      <c r="AQ1633" s="130" t="str">
        <f t="shared" si="412"/>
        <v/>
      </c>
      <c r="AR1633" s="150">
        <f t="shared" si="413"/>
        <v>0</v>
      </c>
      <c r="AS1633" s="150" t="str">
        <f t="shared" si="414"/>
        <v/>
      </c>
      <c r="AT1633" s="150" t="str">
        <f t="shared" si="415"/>
        <v/>
      </c>
      <c r="AU1633" s="150"/>
      <c r="AV1633" s="150"/>
      <c r="AW1633" s="150"/>
      <c r="AX1633" s="150"/>
      <c r="AY1633" s="150"/>
      <c r="AZ1633" s="150"/>
      <c r="BA1633" s="150"/>
      <c r="BB1633" s="131"/>
      <c r="BC1633" s="132"/>
      <c r="BD1633" s="131"/>
      <c r="BE1633" s="153"/>
      <c r="BF1633" s="154"/>
      <c r="BG1633" s="155"/>
      <c r="BH1633" s="155"/>
      <c r="BI1633" s="156"/>
      <c r="BJ1633" s="156"/>
      <c r="BK1633" s="133"/>
      <c r="BM1633" s="134">
        <v>1041</v>
      </c>
      <c r="BN1633" s="157">
        <f t="shared" si="419"/>
        <v>6.6560000000001249</v>
      </c>
      <c r="BO1633" s="158">
        <f t="shared" si="420"/>
        <v>0.46555342579073822</v>
      </c>
      <c r="BP1633" s="159">
        <f t="shared" si="421"/>
        <v>6.9747234094930111E-4</v>
      </c>
      <c r="BQ1633" s="160" t="str">
        <f t="shared" si="422"/>
        <v/>
      </c>
      <c r="BR1633" s="160" t="str">
        <f t="shared" si="418"/>
        <v/>
      </c>
    </row>
    <row r="1634" spans="11:70" ht="20.100000000000001" customHeight="1" x14ac:dyDescent="0.25">
      <c r="K1634" s="134">
        <v>1065</v>
      </c>
      <c r="L1634" s="130">
        <f t="shared" si="400"/>
        <v>24.659138209718094</v>
      </c>
      <c r="M1634" s="149">
        <f t="shared" si="401"/>
        <v>4.0665523319202163E-3</v>
      </c>
      <c r="N1634" s="149">
        <f t="shared" si="402"/>
        <v>0.6025681132017604</v>
      </c>
      <c r="O1634" s="130" t="str">
        <f t="shared" si="403"/>
        <v/>
      </c>
      <c r="P1634" s="130">
        <f t="shared" si="404"/>
        <v>4.0665523319202163E-3</v>
      </c>
      <c r="Q1634" s="130" t="str">
        <f t="shared" si="405"/>
        <v/>
      </c>
      <c r="R1634" s="130">
        <f t="shared" si="406"/>
        <v>8.712942799230636E-7</v>
      </c>
      <c r="S1634" s="130" t="str">
        <f t="shared" si="407"/>
        <v/>
      </c>
      <c r="T1634" s="130" t="str">
        <f t="shared" si="408"/>
        <v/>
      </c>
      <c r="X1634" s="134"/>
      <c r="Z1634" s="149"/>
      <c r="AA1634" s="149"/>
      <c r="AE1634" s="151"/>
      <c r="AF1634" s="150"/>
      <c r="AK1634" s="134">
        <v>1065</v>
      </c>
      <c r="AL1634" s="130">
        <f t="shared" si="409"/>
        <v>0.25999999999999979</v>
      </c>
      <c r="AM1634" s="149">
        <f t="shared" si="410"/>
        <v>0.38568336919181612</v>
      </c>
      <c r="AN1634" s="149">
        <f t="shared" si="411"/>
        <v>0.6025681132017604</v>
      </c>
      <c r="AO1634" s="130" t="str">
        <f t="shared" si="416"/>
        <v/>
      </c>
      <c r="AP1634" s="130">
        <f t="shared" si="417"/>
        <v>0.38568336919181612</v>
      </c>
      <c r="AQ1634" s="130" t="str">
        <f t="shared" si="412"/>
        <v/>
      </c>
      <c r="AR1634" s="150">
        <f t="shared" si="413"/>
        <v>0</v>
      </c>
      <c r="AS1634" s="150" t="str">
        <f t="shared" si="414"/>
        <v/>
      </c>
      <c r="AT1634" s="150" t="str">
        <f t="shared" si="415"/>
        <v/>
      </c>
      <c r="AU1634" s="150"/>
      <c r="AV1634" s="150"/>
      <c r="AW1634" s="150"/>
      <c r="AX1634" s="150"/>
      <c r="AY1634" s="150"/>
      <c r="AZ1634" s="150"/>
      <c r="BA1634" s="150"/>
      <c r="BB1634" s="131"/>
      <c r="BC1634" s="132"/>
      <c r="BD1634" s="131"/>
      <c r="BE1634" s="153"/>
      <c r="BF1634" s="154"/>
      <c r="BG1634" s="155"/>
      <c r="BH1634" s="155"/>
      <c r="BI1634" s="156"/>
      <c r="BJ1634" s="156"/>
      <c r="BK1634" s="133"/>
      <c r="BM1634" s="134">
        <v>1042</v>
      </c>
      <c r="BN1634" s="157">
        <f t="shared" si="419"/>
        <v>6.6624000000001251</v>
      </c>
      <c r="BO1634" s="158">
        <f t="shared" si="420"/>
        <v>0.46485595344978892</v>
      </c>
      <c r="BP1634" s="159">
        <f t="shared" si="421"/>
        <v>6.9691565771967667E-4</v>
      </c>
      <c r="BQ1634" s="160" t="str">
        <f t="shared" si="422"/>
        <v/>
      </c>
      <c r="BR1634" s="160" t="str">
        <f t="shared" si="418"/>
        <v/>
      </c>
    </row>
    <row r="1635" spans="11:70" ht="20.100000000000001" customHeight="1" x14ac:dyDescent="0.25">
      <c r="K1635" s="134">
        <v>1066</v>
      </c>
      <c r="L1635" s="130">
        <f t="shared" si="400"/>
        <v>25.038509566790708</v>
      </c>
      <c r="M1635" s="149">
        <f t="shared" si="401"/>
        <v>4.0622928174517984E-3</v>
      </c>
      <c r="N1635" s="149">
        <f t="shared" si="402"/>
        <v>0.60411004062441243</v>
      </c>
      <c r="O1635" s="130" t="str">
        <f t="shared" si="403"/>
        <v/>
      </c>
      <c r="P1635" s="130">
        <f t="shared" si="404"/>
        <v>4.0622928174517984E-3</v>
      </c>
      <c r="Q1635" s="130" t="str">
        <f t="shared" si="405"/>
        <v/>
      </c>
      <c r="R1635" s="130">
        <f t="shared" si="406"/>
        <v>8.8576072989943888E-7</v>
      </c>
      <c r="S1635" s="130" t="str">
        <f t="shared" si="407"/>
        <v/>
      </c>
      <c r="T1635" s="130" t="str">
        <f t="shared" si="408"/>
        <v/>
      </c>
      <c r="X1635" s="134"/>
      <c r="Z1635" s="149"/>
      <c r="AA1635" s="149"/>
      <c r="AE1635" s="151"/>
      <c r="AF1635" s="150"/>
      <c r="AK1635" s="134">
        <v>1066</v>
      </c>
      <c r="AL1635" s="130">
        <f t="shared" si="409"/>
        <v>0.26400000000000023</v>
      </c>
      <c r="AM1635" s="149">
        <f t="shared" si="410"/>
        <v>0.38527938474572759</v>
      </c>
      <c r="AN1635" s="149">
        <f t="shared" si="411"/>
        <v>0.60411004062441254</v>
      </c>
      <c r="AO1635" s="130" t="str">
        <f t="shared" si="416"/>
        <v/>
      </c>
      <c r="AP1635" s="130">
        <f t="shared" si="417"/>
        <v>0.38527938474572759</v>
      </c>
      <c r="AQ1635" s="130" t="str">
        <f t="shared" si="412"/>
        <v/>
      </c>
      <c r="AR1635" s="150">
        <f t="shared" si="413"/>
        <v>0</v>
      </c>
      <c r="AS1635" s="150" t="str">
        <f t="shared" si="414"/>
        <v/>
      </c>
      <c r="AT1635" s="150" t="str">
        <f t="shared" si="415"/>
        <v/>
      </c>
      <c r="AU1635" s="150"/>
      <c r="AV1635" s="150"/>
      <c r="AW1635" s="150"/>
      <c r="AX1635" s="150"/>
      <c r="AY1635" s="150"/>
      <c r="AZ1635" s="150"/>
      <c r="BA1635" s="150"/>
      <c r="BB1635" s="131"/>
      <c r="BC1635" s="132"/>
      <c r="BD1635" s="131"/>
      <c r="BE1635" s="153"/>
      <c r="BF1635" s="154"/>
      <c r="BG1635" s="155"/>
      <c r="BH1635" s="155"/>
      <c r="BI1635" s="156"/>
      <c r="BJ1635" s="156"/>
      <c r="BK1635" s="133"/>
      <c r="BM1635" s="134">
        <v>1043</v>
      </c>
      <c r="BN1635" s="157">
        <f t="shared" si="419"/>
        <v>6.6688000000001253</v>
      </c>
      <c r="BO1635" s="158">
        <f t="shared" si="420"/>
        <v>0.46415903779206924</v>
      </c>
      <c r="BP1635" s="159">
        <f t="shared" si="421"/>
        <v>6.9635781387855644E-4</v>
      </c>
      <c r="BQ1635" s="160" t="str">
        <f t="shared" si="422"/>
        <v/>
      </c>
      <c r="BR1635" s="160" t="str">
        <f t="shared" si="418"/>
        <v/>
      </c>
    </row>
    <row r="1636" spans="11:70" ht="20.100000000000001" customHeight="1" x14ac:dyDescent="0.25">
      <c r="K1636" s="134">
        <v>1067</v>
      </c>
      <c r="L1636" s="130">
        <f t="shared" si="400"/>
        <v>25.417880923863265</v>
      </c>
      <c r="M1636" s="149">
        <f t="shared" si="401"/>
        <v>4.0579728365314326E-3</v>
      </c>
      <c r="N1636" s="149">
        <f t="shared" si="402"/>
        <v>0.60565034063330148</v>
      </c>
      <c r="O1636" s="130" t="str">
        <f t="shared" si="403"/>
        <v/>
      </c>
      <c r="P1636" s="130">
        <f t="shared" si="404"/>
        <v>4.0579728365314326E-3</v>
      </c>
      <c r="Q1636" s="130" t="str">
        <f t="shared" si="405"/>
        <v/>
      </c>
      <c r="R1636" s="130">
        <f t="shared" si="406"/>
        <v>9.0045296481064584E-7</v>
      </c>
      <c r="S1636" s="130" t="str">
        <f t="shared" si="407"/>
        <v/>
      </c>
      <c r="T1636" s="130" t="str">
        <f t="shared" si="408"/>
        <v/>
      </c>
      <c r="X1636" s="134"/>
      <c r="Z1636" s="149"/>
      <c r="AA1636" s="149"/>
      <c r="AE1636" s="151"/>
      <c r="AF1636" s="150"/>
      <c r="AK1636" s="134">
        <v>1067</v>
      </c>
      <c r="AL1636" s="130">
        <f t="shared" si="409"/>
        <v>0.26799999999999979</v>
      </c>
      <c r="AM1636" s="149">
        <f t="shared" si="410"/>
        <v>0.38486966548965584</v>
      </c>
      <c r="AN1636" s="149">
        <f t="shared" si="411"/>
        <v>0.60565034063330159</v>
      </c>
      <c r="AO1636" s="130" t="str">
        <f t="shared" si="416"/>
        <v/>
      </c>
      <c r="AP1636" s="130">
        <f t="shared" si="417"/>
        <v>0.38486966548965584</v>
      </c>
      <c r="AQ1636" s="130" t="str">
        <f t="shared" si="412"/>
        <v/>
      </c>
      <c r="AR1636" s="150">
        <f t="shared" si="413"/>
        <v>0</v>
      </c>
      <c r="AS1636" s="150" t="str">
        <f t="shared" si="414"/>
        <v/>
      </c>
      <c r="AT1636" s="150" t="str">
        <f t="shared" si="415"/>
        <v/>
      </c>
      <c r="AU1636" s="150"/>
      <c r="AV1636" s="150"/>
      <c r="AW1636" s="150"/>
      <c r="AX1636" s="150"/>
      <c r="AY1636" s="150"/>
      <c r="AZ1636" s="150"/>
      <c r="BA1636" s="150"/>
      <c r="BB1636" s="131"/>
      <c r="BC1636" s="132"/>
      <c r="BD1636" s="131"/>
      <c r="BE1636" s="153"/>
      <c r="BF1636" s="154"/>
      <c r="BG1636" s="155"/>
      <c r="BH1636" s="155"/>
      <c r="BI1636" s="156"/>
      <c r="BJ1636" s="156"/>
      <c r="BK1636" s="133"/>
      <c r="BM1636" s="134">
        <v>1044</v>
      </c>
      <c r="BN1636" s="157">
        <f t="shared" si="419"/>
        <v>6.6752000000001255</v>
      </c>
      <c r="BO1636" s="158">
        <f t="shared" si="420"/>
        <v>0.46346267997819068</v>
      </c>
      <c r="BP1636" s="159">
        <f t="shared" si="421"/>
        <v>6.9579881599990401E-4</v>
      </c>
      <c r="BQ1636" s="160" t="str">
        <f t="shared" si="422"/>
        <v/>
      </c>
      <c r="BR1636" s="160" t="str">
        <f t="shared" si="418"/>
        <v/>
      </c>
    </row>
    <row r="1637" spans="11:70" ht="20.100000000000001" customHeight="1" x14ac:dyDescent="0.25">
      <c r="K1637" s="134">
        <v>1068</v>
      </c>
      <c r="L1637" s="130">
        <f t="shared" si="400"/>
        <v>25.797252280935879</v>
      </c>
      <c r="M1637" s="149">
        <f t="shared" si="401"/>
        <v>4.0535925916259877E-3</v>
      </c>
      <c r="N1637" s="149">
        <f t="shared" si="402"/>
        <v>0.6071889903275085</v>
      </c>
      <c r="O1637" s="130" t="str">
        <f t="shared" si="403"/>
        <v/>
      </c>
      <c r="P1637" s="130">
        <f t="shared" si="404"/>
        <v>4.0535925916259877E-3</v>
      </c>
      <c r="Q1637" s="130" t="str">
        <f t="shared" si="405"/>
        <v/>
      </c>
      <c r="R1637" s="130">
        <f t="shared" si="406"/>
        <v>9.1537425573546129E-7</v>
      </c>
      <c r="S1637" s="130" t="str">
        <f t="shared" si="407"/>
        <v/>
      </c>
      <c r="T1637" s="130" t="str">
        <f t="shared" si="408"/>
        <v/>
      </c>
      <c r="X1637" s="134"/>
      <c r="Z1637" s="149"/>
      <c r="AA1637" s="149"/>
      <c r="AE1637" s="151"/>
      <c r="AF1637" s="150"/>
      <c r="AK1637" s="134">
        <v>1068</v>
      </c>
      <c r="AL1637" s="130">
        <f t="shared" si="409"/>
        <v>0.27200000000000024</v>
      </c>
      <c r="AM1637" s="149">
        <f t="shared" si="410"/>
        <v>0.3844542306261336</v>
      </c>
      <c r="AN1637" s="149">
        <f t="shared" si="411"/>
        <v>0.60718899032750862</v>
      </c>
      <c r="AO1637" s="130" t="str">
        <f t="shared" si="416"/>
        <v/>
      </c>
      <c r="AP1637" s="130">
        <f t="shared" si="417"/>
        <v>0.3844542306261336</v>
      </c>
      <c r="AQ1637" s="130" t="str">
        <f t="shared" si="412"/>
        <v/>
      </c>
      <c r="AR1637" s="150">
        <f t="shared" si="413"/>
        <v>0</v>
      </c>
      <c r="AS1637" s="150" t="str">
        <f t="shared" si="414"/>
        <v/>
      </c>
      <c r="AT1637" s="150" t="str">
        <f t="shared" si="415"/>
        <v/>
      </c>
      <c r="AU1637" s="150"/>
      <c r="AV1637" s="150"/>
      <c r="AW1637" s="150"/>
      <c r="AX1637" s="150"/>
      <c r="AY1637" s="150"/>
      <c r="AZ1637" s="150"/>
      <c r="BA1637" s="150"/>
      <c r="BB1637" s="131"/>
      <c r="BC1637" s="132"/>
      <c r="BD1637" s="131"/>
      <c r="BE1637" s="153"/>
      <c r="BF1637" s="154"/>
      <c r="BG1637" s="155"/>
      <c r="BH1637" s="155"/>
      <c r="BI1637" s="156"/>
      <c r="BJ1637" s="156"/>
      <c r="BK1637" s="133"/>
      <c r="BM1637" s="134">
        <v>1045</v>
      </c>
      <c r="BN1637" s="157">
        <f t="shared" si="419"/>
        <v>6.6816000000001257</v>
      </c>
      <c r="BO1637" s="158">
        <f t="shared" si="420"/>
        <v>0.46276688116219078</v>
      </c>
      <c r="BP1637" s="159">
        <f t="shared" si="421"/>
        <v>6.9523867064580358E-4</v>
      </c>
      <c r="BQ1637" s="160" t="str">
        <f t="shared" si="422"/>
        <v/>
      </c>
      <c r="BR1637" s="160" t="str">
        <f t="shared" si="418"/>
        <v/>
      </c>
    </row>
    <row r="1638" spans="11:70" ht="20.100000000000001" customHeight="1" x14ac:dyDescent="0.25">
      <c r="K1638" s="134">
        <v>1069</v>
      </c>
      <c r="L1638" s="130">
        <f t="shared" si="400"/>
        <v>26.176623638008437</v>
      </c>
      <c r="M1638" s="149">
        <f t="shared" si="401"/>
        <v>4.0491522878764999E-3</v>
      </c>
      <c r="N1638" s="149">
        <f t="shared" si="402"/>
        <v>0.60872596688343106</v>
      </c>
      <c r="O1638" s="130" t="str">
        <f t="shared" si="403"/>
        <v/>
      </c>
      <c r="P1638" s="130">
        <f t="shared" si="404"/>
        <v>4.0491522878764999E-3</v>
      </c>
      <c r="Q1638" s="130" t="str">
        <f t="shared" si="405"/>
        <v/>
      </c>
      <c r="R1638" s="130">
        <f t="shared" si="406"/>
        <v>9.3052791689819116E-7</v>
      </c>
      <c r="S1638" s="130" t="str">
        <f t="shared" si="407"/>
        <v/>
      </c>
      <c r="T1638" s="130" t="str">
        <f t="shared" si="408"/>
        <v/>
      </c>
      <c r="X1638" s="134"/>
      <c r="Z1638" s="149"/>
      <c r="AA1638" s="149"/>
      <c r="AE1638" s="151"/>
      <c r="AF1638" s="150"/>
      <c r="AK1638" s="134">
        <v>1069</v>
      </c>
      <c r="AL1638" s="130">
        <f t="shared" si="409"/>
        <v>0.2759999999999998</v>
      </c>
      <c r="AM1638" s="149">
        <f t="shared" si="410"/>
        <v>0.38403309961131932</v>
      </c>
      <c r="AN1638" s="149">
        <f t="shared" si="411"/>
        <v>0.60872596688343106</v>
      </c>
      <c r="AO1638" s="130" t="str">
        <f t="shared" si="416"/>
        <v/>
      </c>
      <c r="AP1638" s="130">
        <f t="shared" si="417"/>
        <v>0.38403309961131932</v>
      </c>
      <c r="AQ1638" s="130" t="str">
        <f t="shared" si="412"/>
        <v/>
      </c>
      <c r="AR1638" s="150">
        <f t="shared" si="413"/>
        <v>0</v>
      </c>
      <c r="AS1638" s="150" t="str">
        <f t="shared" si="414"/>
        <v/>
      </c>
      <c r="AT1638" s="150" t="str">
        <f t="shared" si="415"/>
        <v/>
      </c>
      <c r="AU1638" s="150"/>
      <c r="AV1638" s="150"/>
      <c r="AW1638" s="150"/>
      <c r="AX1638" s="150"/>
      <c r="AY1638" s="150"/>
      <c r="AZ1638" s="150"/>
      <c r="BA1638" s="150"/>
      <c r="BB1638" s="131"/>
      <c r="BC1638" s="132"/>
      <c r="BD1638" s="131"/>
      <c r="BE1638" s="153"/>
      <c r="BF1638" s="154"/>
      <c r="BG1638" s="155"/>
      <c r="BH1638" s="155"/>
      <c r="BI1638" s="156"/>
      <c r="BJ1638" s="156"/>
      <c r="BK1638" s="133"/>
      <c r="BM1638" s="134">
        <v>1046</v>
      </c>
      <c r="BN1638" s="157">
        <f t="shared" si="419"/>
        <v>6.6880000000001258</v>
      </c>
      <c r="BO1638" s="158">
        <f t="shared" si="420"/>
        <v>0.46207164249154498</v>
      </c>
      <c r="BP1638" s="159">
        <f t="shared" si="421"/>
        <v>6.9467738436224113E-4</v>
      </c>
      <c r="BQ1638" s="160" t="str">
        <f t="shared" si="422"/>
        <v/>
      </c>
      <c r="BR1638" s="160" t="str">
        <f t="shared" si="418"/>
        <v/>
      </c>
    </row>
    <row r="1639" spans="11:70" ht="20.100000000000001" customHeight="1" x14ac:dyDescent="0.25">
      <c r="K1639" s="134">
        <v>1070</v>
      </c>
      <c r="L1639" s="130">
        <f t="shared" si="400"/>
        <v>26.555994995081051</v>
      </c>
      <c r="M1639" s="149">
        <f t="shared" si="401"/>
        <v>4.044652133082167E-3</v>
      </c>
      <c r="N1639" s="149">
        <f t="shared" si="402"/>
        <v>0.61026124755579714</v>
      </c>
      <c r="O1639" s="130" t="str">
        <f t="shared" si="403"/>
        <v/>
      </c>
      <c r="P1639" s="130">
        <f t="shared" si="404"/>
        <v>4.044652133082167E-3</v>
      </c>
      <c r="Q1639" s="130" t="str">
        <f t="shared" si="405"/>
        <v/>
      </c>
      <c r="R1639" s="130">
        <f t="shared" si="406"/>
        <v>9.4591730616978321E-7</v>
      </c>
      <c r="S1639" s="130" t="str">
        <f t="shared" si="407"/>
        <v/>
      </c>
      <c r="T1639" s="130" t="str">
        <f t="shared" si="408"/>
        <v/>
      </c>
      <c r="X1639" s="134"/>
      <c r="Z1639" s="149"/>
      <c r="AA1639" s="149"/>
      <c r="AE1639" s="151"/>
      <c r="AF1639" s="150"/>
      <c r="AK1639" s="134">
        <v>1070</v>
      </c>
      <c r="AL1639" s="130">
        <f t="shared" si="409"/>
        <v>0.28000000000000025</v>
      </c>
      <c r="AM1639" s="149">
        <f t="shared" si="410"/>
        <v>0.38360629215347852</v>
      </c>
      <c r="AN1639" s="149">
        <f t="shared" si="411"/>
        <v>0.61026124755579736</v>
      </c>
      <c r="AO1639" s="130" t="str">
        <f t="shared" si="416"/>
        <v/>
      </c>
      <c r="AP1639" s="130">
        <f t="shared" si="417"/>
        <v>0.38360629215347852</v>
      </c>
      <c r="AQ1639" s="130" t="str">
        <f t="shared" si="412"/>
        <v/>
      </c>
      <c r="AR1639" s="150">
        <f t="shared" si="413"/>
        <v>0</v>
      </c>
      <c r="AS1639" s="150" t="str">
        <f t="shared" si="414"/>
        <v/>
      </c>
      <c r="AT1639" s="150" t="str">
        <f t="shared" si="415"/>
        <v/>
      </c>
      <c r="AU1639" s="150"/>
      <c r="AV1639" s="150"/>
      <c r="AW1639" s="150"/>
      <c r="AX1639" s="150"/>
      <c r="AY1639" s="150"/>
      <c r="AZ1639" s="150"/>
      <c r="BA1639" s="150"/>
      <c r="BB1639" s="131"/>
      <c r="BC1639" s="132"/>
      <c r="BD1639" s="131"/>
      <c r="BE1639" s="153"/>
      <c r="BF1639" s="154"/>
      <c r="BG1639" s="155"/>
      <c r="BH1639" s="155"/>
      <c r="BI1639" s="156"/>
      <c r="BJ1639" s="156"/>
      <c r="BK1639" s="133"/>
      <c r="BM1639" s="134">
        <v>1047</v>
      </c>
      <c r="BN1639" s="157">
        <f t="shared" si="419"/>
        <v>6.694400000000126</v>
      </c>
      <c r="BO1639" s="158">
        <f t="shared" si="420"/>
        <v>0.46137696510718273</v>
      </c>
      <c r="BP1639" s="159">
        <f t="shared" si="421"/>
        <v>6.9411496368310122E-4</v>
      </c>
      <c r="BQ1639" s="160" t="str">
        <f t="shared" si="422"/>
        <v/>
      </c>
      <c r="BR1639" s="160" t="str">
        <f t="shared" si="418"/>
        <v/>
      </c>
    </row>
    <row r="1640" spans="11:70" ht="20.100000000000001" customHeight="1" x14ac:dyDescent="0.25">
      <c r="K1640" s="134">
        <v>1071</v>
      </c>
      <c r="L1640" s="130">
        <f t="shared" si="400"/>
        <v>26.935366352153608</v>
      </c>
      <c r="M1640" s="149">
        <f t="shared" si="401"/>
        <v>4.0400923376841397E-3</v>
      </c>
      <c r="N1640" s="149">
        <f t="shared" si="402"/>
        <v>0.61179480967866884</v>
      </c>
      <c r="O1640" s="130" t="str">
        <f t="shared" si="403"/>
        <v/>
      </c>
      <c r="P1640" s="130">
        <f t="shared" si="404"/>
        <v>4.0400923376841397E-3</v>
      </c>
      <c r="Q1640" s="130" t="str">
        <f t="shared" si="405"/>
        <v/>
      </c>
      <c r="R1640" s="130">
        <f t="shared" si="406"/>
        <v>9.6154582557367225E-7</v>
      </c>
      <c r="S1640" s="130" t="str">
        <f t="shared" si="407"/>
        <v/>
      </c>
      <c r="T1640" s="130" t="str">
        <f t="shared" si="408"/>
        <v/>
      </c>
      <c r="X1640" s="134"/>
      <c r="Z1640" s="149"/>
      <c r="AA1640" s="149"/>
      <c r="AE1640" s="151"/>
      <c r="AF1640" s="150"/>
      <c r="AK1640" s="134">
        <v>1071</v>
      </c>
      <c r="AL1640" s="130">
        <f t="shared" si="409"/>
        <v>0.28399999999999981</v>
      </c>
      <c r="AM1640" s="149">
        <f t="shared" si="410"/>
        <v>0.38317382821144774</v>
      </c>
      <c r="AN1640" s="149">
        <f t="shared" si="411"/>
        <v>0.61179480967866895</v>
      </c>
      <c r="AO1640" s="130" t="str">
        <f t="shared" si="416"/>
        <v/>
      </c>
      <c r="AP1640" s="130">
        <f t="shared" si="417"/>
        <v>0.38317382821144774</v>
      </c>
      <c r="AQ1640" s="130" t="str">
        <f t="shared" si="412"/>
        <v/>
      </c>
      <c r="AR1640" s="150">
        <f t="shared" si="413"/>
        <v>0</v>
      </c>
      <c r="AS1640" s="150" t="str">
        <f t="shared" si="414"/>
        <v/>
      </c>
      <c r="AT1640" s="150" t="str">
        <f t="shared" si="415"/>
        <v/>
      </c>
      <c r="AU1640" s="150"/>
      <c r="AV1640" s="150"/>
      <c r="AW1640" s="150"/>
      <c r="AX1640" s="150"/>
      <c r="AY1640" s="150"/>
      <c r="AZ1640" s="150"/>
      <c r="BA1640" s="150"/>
      <c r="BB1640" s="131"/>
      <c r="BC1640" s="132"/>
      <c r="BD1640" s="131"/>
      <c r="BE1640" s="153"/>
      <c r="BF1640" s="154"/>
      <c r="BG1640" s="155"/>
      <c r="BH1640" s="155"/>
      <c r="BI1640" s="156"/>
      <c r="BJ1640" s="156"/>
      <c r="BK1640" s="133"/>
      <c r="BM1640" s="134">
        <v>1048</v>
      </c>
      <c r="BN1640" s="157">
        <f t="shared" si="419"/>
        <v>6.7008000000001262</v>
      </c>
      <c r="BO1640" s="158">
        <f t="shared" si="420"/>
        <v>0.46068285014349963</v>
      </c>
      <c r="BP1640" s="159">
        <f t="shared" si="421"/>
        <v>6.9355141512961183E-4</v>
      </c>
      <c r="BQ1640" s="160" t="str">
        <f t="shared" si="422"/>
        <v/>
      </c>
      <c r="BR1640" s="160" t="str">
        <f t="shared" si="418"/>
        <v/>
      </c>
    </row>
    <row r="1641" spans="11:70" ht="20.100000000000001" customHeight="1" x14ac:dyDescent="0.25">
      <c r="K1641" s="134">
        <v>1072</v>
      </c>
      <c r="L1641" s="130">
        <f t="shared" si="400"/>
        <v>27.314737709226222</v>
      </c>
      <c r="M1641" s="149">
        <f t="shared" si="401"/>
        <v>4.0354731147491264E-3</v>
      </c>
      <c r="N1641" s="149">
        <f t="shared" si="402"/>
        <v>0.61332663066644255</v>
      </c>
      <c r="O1641" s="130" t="str">
        <f t="shared" si="403"/>
        <v/>
      </c>
      <c r="P1641" s="130">
        <f t="shared" si="404"/>
        <v>4.0354731147491264E-3</v>
      </c>
      <c r="Q1641" s="130" t="str">
        <f t="shared" si="405"/>
        <v/>
      </c>
      <c r="R1641" s="130">
        <f t="shared" si="406"/>
        <v>9.7741692179650259E-7</v>
      </c>
      <c r="S1641" s="130" t="str">
        <f t="shared" si="407"/>
        <v/>
      </c>
      <c r="T1641" s="130" t="str">
        <f t="shared" si="408"/>
        <v/>
      </c>
      <c r="X1641" s="134"/>
      <c r="Z1641" s="149"/>
      <c r="AA1641" s="149"/>
      <c r="AE1641" s="151"/>
      <c r="AF1641" s="150"/>
      <c r="AK1641" s="134">
        <v>1072</v>
      </c>
      <c r="AL1641" s="130">
        <f t="shared" si="409"/>
        <v>0.28800000000000026</v>
      </c>
      <c r="AM1641" s="149">
        <f t="shared" si="410"/>
        <v>0.38273572799307848</v>
      </c>
      <c r="AN1641" s="149">
        <f t="shared" si="411"/>
        <v>0.61332663066644277</v>
      </c>
      <c r="AO1641" s="130" t="str">
        <f t="shared" si="416"/>
        <v/>
      </c>
      <c r="AP1641" s="130">
        <f t="shared" si="417"/>
        <v>0.38273572799307848</v>
      </c>
      <c r="AQ1641" s="130" t="str">
        <f t="shared" si="412"/>
        <v/>
      </c>
      <c r="AR1641" s="150">
        <f t="shared" si="413"/>
        <v>0</v>
      </c>
      <c r="AS1641" s="150" t="str">
        <f t="shared" si="414"/>
        <v/>
      </c>
      <c r="AT1641" s="150" t="str">
        <f t="shared" si="415"/>
        <v/>
      </c>
      <c r="AU1641" s="150"/>
      <c r="AV1641" s="150"/>
      <c r="AW1641" s="150"/>
      <c r="AX1641" s="150"/>
      <c r="AY1641" s="150"/>
      <c r="AZ1641" s="150"/>
      <c r="BA1641" s="150"/>
      <c r="BB1641" s="131"/>
      <c r="BC1641" s="132"/>
      <c r="BD1641" s="131"/>
      <c r="BE1641" s="153"/>
      <c r="BF1641" s="154"/>
      <c r="BG1641" s="155"/>
      <c r="BH1641" s="155"/>
      <c r="BI1641" s="156"/>
      <c r="BJ1641" s="156"/>
      <c r="BK1641" s="133"/>
      <c r="BM1641" s="134">
        <v>1049</v>
      </c>
      <c r="BN1641" s="157">
        <f t="shared" si="419"/>
        <v>6.7072000000001264</v>
      </c>
      <c r="BO1641" s="158">
        <f t="shared" si="420"/>
        <v>0.45998929872837002</v>
      </c>
      <c r="BP1641" s="159">
        <f t="shared" si="421"/>
        <v>6.9298674520690273E-4</v>
      </c>
      <c r="BQ1641" s="160" t="str">
        <f t="shared" si="422"/>
        <v/>
      </c>
      <c r="BR1641" s="160" t="str">
        <f t="shared" si="418"/>
        <v/>
      </c>
    </row>
    <row r="1642" spans="11:70" ht="20.100000000000001" customHeight="1" x14ac:dyDescent="0.25">
      <c r="K1642" s="134">
        <v>1073</v>
      </c>
      <c r="L1642" s="130">
        <f t="shared" si="400"/>
        <v>27.694109066298779</v>
      </c>
      <c r="M1642" s="149">
        <f t="shared" si="401"/>
        <v>4.0307946799528075E-3</v>
      </c>
      <c r="N1642" s="149">
        <f t="shared" si="402"/>
        <v>0.61485668801484117</v>
      </c>
      <c r="O1642" s="130" t="str">
        <f t="shared" si="403"/>
        <v/>
      </c>
      <c r="P1642" s="130">
        <f t="shared" si="404"/>
        <v>4.0307946799528075E-3</v>
      </c>
      <c r="Q1642" s="130" t="str">
        <f t="shared" si="405"/>
        <v/>
      </c>
      <c r="R1642" s="130">
        <f t="shared" si="406"/>
        <v>9.9353408670360812E-7</v>
      </c>
      <c r="S1642" s="130" t="str">
        <f t="shared" si="407"/>
        <v/>
      </c>
      <c r="T1642" s="130" t="str">
        <f t="shared" si="408"/>
        <v/>
      </c>
      <c r="X1642" s="134"/>
      <c r="Z1642" s="149"/>
      <c r="AA1642" s="149"/>
      <c r="AE1642" s="151"/>
      <c r="AF1642" s="150"/>
      <c r="AK1642" s="134">
        <v>1073</v>
      </c>
      <c r="AL1642" s="130">
        <f t="shared" si="409"/>
        <v>0.29199999999999982</v>
      </c>
      <c r="AM1642" s="149">
        <f t="shared" si="410"/>
        <v>0.3822920119536648</v>
      </c>
      <c r="AN1642" s="149">
        <f t="shared" si="411"/>
        <v>0.61485668801484117</v>
      </c>
      <c r="AO1642" s="130" t="str">
        <f t="shared" si="416"/>
        <v/>
      </c>
      <c r="AP1642" s="130">
        <f t="shared" si="417"/>
        <v>0.3822920119536648</v>
      </c>
      <c r="AQ1642" s="130" t="str">
        <f t="shared" si="412"/>
        <v/>
      </c>
      <c r="AR1642" s="150">
        <f t="shared" si="413"/>
        <v>0</v>
      </c>
      <c r="AS1642" s="150" t="str">
        <f t="shared" si="414"/>
        <v/>
      </c>
      <c r="AT1642" s="150" t="str">
        <f t="shared" si="415"/>
        <v/>
      </c>
      <c r="AU1642" s="150"/>
      <c r="AV1642" s="150"/>
      <c r="AW1642" s="150"/>
      <c r="AX1642" s="150"/>
      <c r="AY1642" s="150"/>
      <c r="AZ1642" s="150"/>
      <c r="BA1642" s="150"/>
      <c r="BB1642" s="131"/>
      <c r="BC1642" s="132"/>
      <c r="BD1642" s="131"/>
      <c r="BE1642" s="153"/>
      <c r="BF1642" s="154"/>
      <c r="BG1642" s="155"/>
      <c r="BH1642" s="155"/>
      <c r="BI1642" s="156"/>
      <c r="BJ1642" s="156"/>
      <c r="BK1642" s="133"/>
      <c r="BM1642" s="134">
        <v>1050</v>
      </c>
      <c r="BN1642" s="157">
        <f t="shared" si="419"/>
        <v>6.7136000000001266</v>
      </c>
      <c r="BO1642" s="158">
        <f t="shared" si="420"/>
        <v>0.45929631198316312</v>
      </c>
      <c r="BP1642" s="159">
        <f t="shared" si="421"/>
        <v>6.9242096040866841E-4</v>
      </c>
      <c r="BQ1642" s="160" t="str">
        <f t="shared" si="422"/>
        <v/>
      </c>
      <c r="BR1642" s="160" t="str">
        <f t="shared" si="418"/>
        <v/>
      </c>
    </row>
    <row r="1643" spans="11:70" ht="20.100000000000001" customHeight="1" x14ac:dyDescent="0.25">
      <c r="K1643" s="134">
        <v>1074</v>
      </c>
      <c r="L1643" s="130">
        <f t="shared" si="400"/>
        <v>28.073480423371393</v>
      </c>
      <c r="M1643" s="149">
        <f t="shared" si="401"/>
        <v>4.0260572515630555E-3</v>
      </c>
      <c r="N1643" s="149">
        <f t="shared" si="402"/>
        <v>0.61638495930190118</v>
      </c>
      <c r="O1643" s="130" t="str">
        <f t="shared" si="403"/>
        <v/>
      </c>
      <c r="P1643" s="130">
        <f t="shared" si="404"/>
        <v>4.0260572515630555E-3</v>
      </c>
      <c r="Q1643" s="130" t="str">
        <f t="shared" si="405"/>
        <v/>
      </c>
      <c r="R1643" s="130">
        <f t="shared" si="406"/>
        <v>1.0099008578594431E-6</v>
      </c>
      <c r="S1643" s="130" t="str">
        <f t="shared" si="407"/>
        <v/>
      </c>
      <c r="T1643" s="130" t="str">
        <f t="shared" si="408"/>
        <v/>
      </c>
      <c r="X1643" s="134"/>
      <c r="Z1643" s="149"/>
      <c r="AA1643" s="149"/>
      <c r="AE1643" s="151"/>
      <c r="AF1643" s="150"/>
      <c r="AK1643" s="134">
        <v>1074</v>
      </c>
      <c r="AL1643" s="130">
        <f t="shared" si="409"/>
        <v>0.29600000000000026</v>
      </c>
      <c r="AM1643" s="149">
        <f t="shared" si="410"/>
        <v>0.38184270079435112</v>
      </c>
      <c r="AN1643" s="149">
        <f t="shared" si="411"/>
        <v>0.6163849593019014</v>
      </c>
      <c r="AO1643" s="130" t="str">
        <f t="shared" si="416"/>
        <v/>
      </c>
      <c r="AP1643" s="130">
        <f t="shared" si="417"/>
        <v>0.38184270079435112</v>
      </c>
      <c r="AQ1643" s="130" t="str">
        <f t="shared" si="412"/>
        <v/>
      </c>
      <c r="AR1643" s="150">
        <f t="shared" si="413"/>
        <v>0</v>
      </c>
      <c r="AS1643" s="150" t="str">
        <f t="shared" si="414"/>
        <v/>
      </c>
      <c r="AT1643" s="150" t="str">
        <f t="shared" si="415"/>
        <v/>
      </c>
      <c r="AU1643" s="150"/>
      <c r="AV1643" s="150"/>
      <c r="AW1643" s="150"/>
      <c r="AX1643" s="150"/>
      <c r="AY1643" s="150"/>
      <c r="AZ1643" s="150"/>
      <c r="BA1643" s="150"/>
      <c r="BB1643" s="131"/>
      <c r="BC1643" s="132"/>
      <c r="BD1643" s="131"/>
      <c r="BE1643" s="153"/>
      <c r="BF1643" s="154"/>
      <c r="BG1643" s="155"/>
      <c r="BH1643" s="155"/>
      <c r="BI1643" s="156"/>
      <c r="BJ1643" s="156"/>
      <c r="BK1643" s="133"/>
      <c r="BM1643" s="134">
        <v>1051</v>
      </c>
      <c r="BN1643" s="157">
        <f t="shared" si="419"/>
        <v>6.7200000000001268</v>
      </c>
      <c r="BO1643" s="158">
        <f t="shared" si="420"/>
        <v>0.45860389102275445</v>
      </c>
      <c r="BP1643" s="159">
        <f t="shared" si="421"/>
        <v>6.9185406721361531E-4</v>
      </c>
      <c r="BQ1643" s="160" t="str">
        <f t="shared" si="422"/>
        <v/>
      </c>
      <c r="BR1643" s="160" t="str">
        <f t="shared" si="418"/>
        <v/>
      </c>
    </row>
    <row r="1644" spans="11:70" ht="20.100000000000001" customHeight="1" x14ac:dyDescent="0.25">
      <c r="K1644" s="134">
        <v>1075</v>
      </c>
      <c r="L1644" s="130">
        <f t="shared" si="400"/>
        <v>28.45285178044395</v>
      </c>
      <c r="M1644" s="149">
        <f t="shared" si="401"/>
        <v>4.0212610504229669E-3</v>
      </c>
      <c r="N1644" s="149">
        <f t="shared" si="402"/>
        <v>0.61791142218895245</v>
      </c>
      <c r="O1644" s="130" t="str">
        <f t="shared" si="403"/>
        <v/>
      </c>
      <c r="P1644" s="130">
        <f t="shared" si="404"/>
        <v>4.0212610504229669E-3</v>
      </c>
      <c r="Q1644" s="130" t="str">
        <f t="shared" si="405"/>
        <v/>
      </c>
      <c r="R1644" s="130">
        <f t="shared" si="406"/>
        <v>1.0265208190528329E-6</v>
      </c>
      <c r="S1644" s="130" t="str">
        <f t="shared" si="407"/>
        <v/>
      </c>
      <c r="T1644" s="130" t="str">
        <f t="shared" si="408"/>
        <v/>
      </c>
      <c r="X1644" s="134"/>
      <c r="Z1644" s="149"/>
      <c r="AA1644" s="149"/>
      <c r="AE1644" s="151"/>
      <c r="AF1644" s="150"/>
      <c r="AK1644" s="134">
        <v>1075</v>
      </c>
      <c r="AL1644" s="130">
        <f t="shared" si="409"/>
        <v>0.29999999999999982</v>
      </c>
      <c r="AM1644" s="149">
        <f t="shared" si="410"/>
        <v>0.38138781546052414</v>
      </c>
      <c r="AN1644" s="149">
        <f t="shared" si="411"/>
        <v>0.61791142218895256</v>
      </c>
      <c r="AO1644" s="130" t="str">
        <f t="shared" si="416"/>
        <v/>
      </c>
      <c r="AP1644" s="130">
        <f t="shared" si="417"/>
        <v>0.38138781546052414</v>
      </c>
      <c r="AQ1644" s="130" t="str">
        <f t="shared" si="412"/>
        <v/>
      </c>
      <c r="AR1644" s="150">
        <f t="shared" si="413"/>
        <v>0</v>
      </c>
      <c r="AS1644" s="150" t="str">
        <f t="shared" si="414"/>
        <v/>
      </c>
      <c r="AT1644" s="150" t="str">
        <f t="shared" si="415"/>
        <v/>
      </c>
      <c r="AU1644" s="150"/>
      <c r="AV1644" s="150"/>
      <c r="AW1644" s="150"/>
      <c r="AX1644" s="150"/>
      <c r="AY1644" s="150"/>
      <c r="AZ1644" s="150"/>
      <c r="BA1644" s="150"/>
      <c r="BB1644" s="131"/>
      <c r="BC1644" s="132"/>
      <c r="BD1644" s="131"/>
      <c r="BE1644" s="153"/>
      <c r="BF1644" s="154"/>
      <c r="BG1644" s="155"/>
      <c r="BH1644" s="155"/>
      <c r="BI1644" s="156"/>
      <c r="BJ1644" s="156"/>
      <c r="BK1644" s="133"/>
      <c r="BM1644" s="134">
        <v>1052</v>
      </c>
      <c r="BN1644" s="157">
        <f t="shared" si="419"/>
        <v>6.7264000000001269</v>
      </c>
      <c r="BO1644" s="158">
        <f t="shared" si="420"/>
        <v>0.45791203695554084</v>
      </c>
      <c r="BP1644" s="159">
        <f t="shared" si="421"/>
        <v>6.9128607208834847E-4</v>
      </c>
      <c r="BQ1644" s="160" t="str">
        <f t="shared" si="422"/>
        <v/>
      </c>
      <c r="BR1644" s="160" t="str">
        <f t="shared" si="418"/>
        <v/>
      </c>
    </row>
    <row r="1645" spans="11:70" ht="20.100000000000001" customHeight="1" x14ac:dyDescent="0.25">
      <c r="K1645" s="134">
        <v>1076</v>
      </c>
      <c r="L1645" s="130">
        <f t="shared" si="400"/>
        <v>28.832223137516564</v>
      </c>
      <c r="M1645" s="149">
        <f t="shared" si="401"/>
        <v>4.016406299933716E-3</v>
      </c>
      <c r="N1645" s="149">
        <f t="shared" si="402"/>
        <v>0.61943605442159266</v>
      </c>
      <c r="O1645" s="130" t="str">
        <f t="shared" si="403"/>
        <v/>
      </c>
      <c r="P1645" s="130">
        <f t="shared" si="404"/>
        <v>4.016406299933716E-3</v>
      </c>
      <c r="Q1645" s="130" t="str">
        <f t="shared" si="405"/>
        <v/>
      </c>
      <c r="R1645" s="130">
        <f t="shared" si="406"/>
        <v>1.0433976008272372E-6</v>
      </c>
      <c r="S1645" s="130" t="str">
        <f t="shared" si="407"/>
        <v/>
      </c>
      <c r="T1645" s="130" t="str">
        <f t="shared" si="408"/>
        <v/>
      </c>
      <c r="X1645" s="134"/>
      <c r="Z1645" s="149"/>
      <c r="AA1645" s="149"/>
      <c r="AE1645" s="151"/>
      <c r="AF1645" s="150"/>
      <c r="AK1645" s="134">
        <v>1076</v>
      </c>
      <c r="AL1645" s="130">
        <f t="shared" si="409"/>
        <v>0.30400000000000027</v>
      </c>
      <c r="AM1645" s="149">
        <f t="shared" si="410"/>
        <v>0.38092737714018499</v>
      </c>
      <c r="AN1645" s="149">
        <f t="shared" si="411"/>
        <v>0.61943605442159289</v>
      </c>
      <c r="AO1645" s="130" t="str">
        <f t="shared" si="416"/>
        <v/>
      </c>
      <c r="AP1645" s="130">
        <f t="shared" si="417"/>
        <v>0.38092737714018499</v>
      </c>
      <c r="AQ1645" s="130" t="str">
        <f t="shared" si="412"/>
        <v/>
      </c>
      <c r="AR1645" s="150">
        <f t="shared" si="413"/>
        <v>0</v>
      </c>
      <c r="AS1645" s="150" t="str">
        <f t="shared" si="414"/>
        <v/>
      </c>
      <c r="AT1645" s="150" t="str">
        <f t="shared" si="415"/>
        <v/>
      </c>
      <c r="AU1645" s="150"/>
      <c r="AV1645" s="150"/>
      <c r="AW1645" s="150"/>
      <c r="AX1645" s="150"/>
      <c r="AY1645" s="150"/>
      <c r="AZ1645" s="150"/>
      <c r="BA1645" s="150"/>
      <c r="BB1645" s="131"/>
      <c r="BC1645" s="132"/>
      <c r="BD1645" s="131"/>
      <c r="BE1645" s="153"/>
      <c r="BF1645" s="154"/>
      <c r="BG1645" s="155"/>
      <c r="BH1645" s="155"/>
      <c r="BI1645" s="156"/>
      <c r="BJ1645" s="156"/>
      <c r="BK1645" s="133"/>
      <c r="BM1645" s="134">
        <v>1053</v>
      </c>
      <c r="BN1645" s="157">
        <f t="shared" si="419"/>
        <v>6.7328000000001271</v>
      </c>
      <c r="BO1645" s="158">
        <f t="shared" si="420"/>
        <v>0.45722075088345249</v>
      </c>
      <c r="BP1645" s="159">
        <f t="shared" si="421"/>
        <v>6.9071698148315264E-4</v>
      </c>
      <c r="BQ1645" s="160" t="str">
        <f t="shared" si="422"/>
        <v/>
      </c>
      <c r="BR1645" s="160" t="str">
        <f t="shared" si="418"/>
        <v/>
      </c>
    </row>
    <row r="1646" spans="11:70" ht="20.100000000000001" customHeight="1" x14ac:dyDescent="0.25">
      <c r="K1646" s="134">
        <v>1077</v>
      </c>
      <c r="L1646" s="130">
        <f t="shared" si="400"/>
        <v>29.211594494589121</v>
      </c>
      <c r="M1646" s="149">
        <f t="shared" si="401"/>
        <v>4.0114932260372094E-3</v>
      </c>
      <c r="N1646" s="149">
        <f t="shared" si="402"/>
        <v>0.6209588338306532</v>
      </c>
      <c r="O1646" s="130" t="str">
        <f t="shared" si="403"/>
        <v/>
      </c>
      <c r="P1646" s="130">
        <f t="shared" si="404"/>
        <v>4.0114932260372094E-3</v>
      </c>
      <c r="Q1646" s="130" t="str">
        <f t="shared" si="405"/>
        <v/>
      </c>
      <c r="R1646" s="130">
        <f t="shared" si="406"/>
        <v>1.0605348810158857E-6</v>
      </c>
      <c r="S1646" s="130" t="str">
        <f t="shared" si="407"/>
        <v/>
      </c>
      <c r="T1646" s="130" t="str">
        <f t="shared" si="408"/>
        <v/>
      </c>
      <c r="X1646" s="134"/>
      <c r="Z1646" s="149"/>
      <c r="AA1646" s="149"/>
      <c r="AE1646" s="151"/>
      <c r="AF1646" s="150"/>
      <c r="AK1646" s="134">
        <v>1077</v>
      </c>
      <c r="AL1646" s="130">
        <f t="shared" si="409"/>
        <v>0.30799999999999983</v>
      </c>
      <c r="AM1646" s="149">
        <f t="shared" si="410"/>
        <v>0.38046140726230615</v>
      </c>
      <c r="AN1646" s="149">
        <f t="shared" si="411"/>
        <v>0.62095883383065331</v>
      </c>
      <c r="AO1646" s="130" t="str">
        <f t="shared" si="416"/>
        <v/>
      </c>
      <c r="AP1646" s="130">
        <f t="shared" si="417"/>
        <v>0.38046140726230615</v>
      </c>
      <c r="AQ1646" s="130" t="str">
        <f t="shared" si="412"/>
        <v/>
      </c>
      <c r="AR1646" s="150">
        <f t="shared" si="413"/>
        <v>0</v>
      </c>
      <c r="AS1646" s="150" t="str">
        <f t="shared" si="414"/>
        <v/>
      </c>
      <c r="AT1646" s="150" t="str">
        <f t="shared" si="415"/>
        <v/>
      </c>
      <c r="AU1646" s="150"/>
      <c r="AV1646" s="150"/>
      <c r="AW1646" s="150"/>
      <c r="AX1646" s="150"/>
      <c r="AY1646" s="150"/>
      <c r="AZ1646" s="150"/>
      <c r="BA1646" s="150"/>
      <c r="BB1646" s="131"/>
      <c r="BC1646" s="132"/>
      <c r="BD1646" s="131"/>
      <c r="BE1646" s="153"/>
      <c r="BF1646" s="154"/>
      <c r="BG1646" s="155"/>
      <c r="BH1646" s="155"/>
      <c r="BI1646" s="156"/>
      <c r="BJ1646" s="156"/>
      <c r="BK1646" s="133"/>
      <c r="BM1646" s="134">
        <v>1054</v>
      </c>
      <c r="BN1646" s="157">
        <f t="shared" si="419"/>
        <v>6.7392000000001273</v>
      </c>
      <c r="BO1646" s="158">
        <f t="shared" si="420"/>
        <v>0.45653003390196933</v>
      </c>
      <c r="BP1646" s="159">
        <f t="shared" si="421"/>
        <v>6.9014680183787647E-4</v>
      </c>
      <c r="BQ1646" s="160" t="str">
        <f t="shared" si="422"/>
        <v/>
      </c>
      <c r="BR1646" s="160" t="str">
        <f t="shared" si="418"/>
        <v/>
      </c>
    </row>
    <row r="1647" spans="11:70" ht="20.100000000000001" customHeight="1" x14ac:dyDescent="0.25">
      <c r="K1647" s="134">
        <v>1078</v>
      </c>
      <c r="L1647" s="130">
        <f t="shared" si="400"/>
        <v>29.590965851661736</v>
      </c>
      <c r="M1647" s="149">
        <f t="shared" si="401"/>
        <v>4.0065220571985742E-3</v>
      </c>
      <c r="N1647" s="149">
        <f t="shared" si="402"/>
        <v>0.6224797383331615</v>
      </c>
      <c r="O1647" s="130" t="str">
        <f t="shared" si="403"/>
        <v/>
      </c>
      <c r="P1647" s="130">
        <f t="shared" si="404"/>
        <v>4.0065220571985742E-3</v>
      </c>
      <c r="Q1647" s="130" t="str">
        <f t="shared" si="405"/>
        <v/>
      </c>
      <c r="R1647" s="130">
        <f t="shared" si="406"/>
        <v>1.0779363852819837E-6</v>
      </c>
      <c r="S1647" s="130" t="str">
        <f t="shared" si="407"/>
        <v/>
      </c>
      <c r="T1647" s="130" t="str">
        <f t="shared" si="408"/>
        <v/>
      </c>
      <c r="X1647" s="134"/>
      <c r="Z1647" s="149"/>
      <c r="AA1647" s="149"/>
      <c r="AE1647" s="151"/>
      <c r="AF1647" s="150"/>
      <c r="AK1647" s="134">
        <v>1078</v>
      </c>
      <c r="AL1647" s="130">
        <f t="shared" si="409"/>
        <v>0.31200000000000028</v>
      </c>
      <c r="AM1647" s="149">
        <f t="shared" si="410"/>
        <v>0.37998992749516874</v>
      </c>
      <c r="AN1647" s="149">
        <f t="shared" si="411"/>
        <v>0.62247973833316173</v>
      </c>
      <c r="AO1647" s="130" t="str">
        <f t="shared" si="416"/>
        <v/>
      </c>
      <c r="AP1647" s="130">
        <f t="shared" si="417"/>
        <v>0.37998992749516874</v>
      </c>
      <c r="AQ1647" s="130" t="str">
        <f t="shared" si="412"/>
        <v/>
      </c>
      <c r="AR1647" s="150">
        <f t="shared" si="413"/>
        <v>0</v>
      </c>
      <c r="AS1647" s="150" t="str">
        <f t="shared" si="414"/>
        <v/>
      </c>
      <c r="AT1647" s="150" t="str">
        <f t="shared" si="415"/>
        <v/>
      </c>
      <c r="AU1647" s="150"/>
      <c r="AV1647" s="150"/>
      <c r="AW1647" s="150"/>
      <c r="AX1647" s="150"/>
      <c r="AY1647" s="150"/>
      <c r="AZ1647" s="150"/>
      <c r="BA1647" s="150"/>
      <c r="BB1647" s="131"/>
      <c r="BC1647" s="132"/>
      <c r="BD1647" s="131"/>
      <c r="BE1647" s="153"/>
      <c r="BF1647" s="154"/>
      <c r="BG1647" s="155"/>
      <c r="BH1647" s="155"/>
      <c r="BI1647" s="156"/>
      <c r="BJ1647" s="156"/>
      <c r="BK1647" s="133"/>
      <c r="BM1647" s="134">
        <v>1055</v>
      </c>
      <c r="BN1647" s="157">
        <f t="shared" si="419"/>
        <v>6.7456000000001275</v>
      </c>
      <c r="BO1647" s="158">
        <f t="shared" si="420"/>
        <v>0.45583988710013146</v>
      </c>
      <c r="BP1647" s="159">
        <f t="shared" si="421"/>
        <v>6.8957553957682549E-4</v>
      </c>
      <c r="BQ1647" s="160" t="str">
        <f t="shared" si="422"/>
        <v/>
      </c>
      <c r="BR1647" s="160" t="str">
        <f t="shared" si="418"/>
        <v/>
      </c>
    </row>
    <row r="1648" spans="11:70" ht="20.100000000000001" customHeight="1" x14ac:dyDescent="0.25">
      <c r="K1648" s="134">
        <v>1079</v>
      </c>
      <c r="L1648" s="130">
        <f t="shared" si="400"/>
        <v>29.97033720873435</v>
      </c>
      <c r="M1648" s="149">
        <f t="shared" si="401"/>
        <v>4.0014930243884618E-3</v>
      </c>
      <c r="N1648" s="149">
        <f t="shared" si="402"/>
        <v>0.62399874593329319</v>
      </c>
      <c r="O1648" s="130" t="str">
        <f t="shared" si="403"/>
        <v/>
      </c>
      <c r="P1648" s="130">
        <f t="shared" si="404"/>
        <v>4.0014930243884618E-3</v>
      </c>
      <c r="Q1648" s="130" t="str">
        <f t="shared" si="405"/>
        <v/>
      </c>
      <c r="R1648" s="130">
        <f t="shared" si="406"/>
        <v>1.0956058876638712E-6</v>
      </c>
      <c r="S1648" s="130" t="str">
        <f t="shared" si="407"/>
        <v/>
      </c>
      <c r="T1648" s="130" t="str">
        <f t="shared" si="408"/>
        <v/>
      </c>
      <c r="X1648" s="134"/>
      <c r="Z1648" s="149"/>
      <c r="AA1648" s="149"/>
      <c r="AE1648" s="151"/>
      <c r="AF1648" s="150"/>
      <c r="AK1648" s="134">
        <v>1079</v>
      </c>
      <c r="AL1648" s="130">
        <f t="shared" si="409"/>
        <v>0.31599999999999984</v>
      </c>
      <c r="AM1648" s="149">
        <f t="shared" si="410"/>
        <v>0.37951295974468496</v>
      </c>
      <c r="AN1648" s="149">
        <f t="shared" si="411"/>
        <v>0.62399874593329319</v>
      </c>
      <c r="AO1648" s="130" t="str">
        <f t="shared" si="416"/>
        <v/>
      </c>
      <c r="AP1648" s="130">
        <f t="shared" si="417"/>
        <v>0.37951295974468496</v>
      </c>
      <c r="AQ1648" s="130" t="str">
        <f t="shared" si="412"/>
        <v/>
      </c>
      <c r="AR1648" s="150">
        <f t="shared" si="413"/>
        <v>0</v>
      </c>
      <c r="AS1648" s="150" t="str">
        <f t="shared" si="414"/>
        <v/>
      </c>
      <c r="AT1648" s="150" t="str">
        <f t="shared" si="415"/>
        <v/>
      </c>
      <c r="AU1648" s="150"/>
      <c r="AV1648" s="150"/>
      <c r="AW1648" s="150"/>
      <c r="AX1648" s="150"/>
      <c r="AY1648" s="150"/>
      <c r="AZ1648" s="150"/>
      <c r="BA1648" s="150"/>
      <c r="BB1648" s="131"/>
      <c r="BC1648" s="132"/>
      <c r="BD1648" s="131"/>
      <c r="BE1648" s="153"/>
      <c r="BF1648" s="154"/>
      <c r="BG1648" s="155"/>
      <c r="BH1648" s="155"/>
      <c r="BI1648" s="156"/>
      <c r="BJ1648" s="156"/>
      <c r="BK1648" s="133"/>
      <c r="BM1648" s="134">
        <v>1056</v>
      </c>
      <c r="BN1648" s="157">
        <f t="shared" si="419"/>
        <v>6.7520000000001277</v>
      </c>
      <c r="BO1648" s="158">
        <f t="shared" si="420"/>
        <v>0.45515031156055463</v>
      </c>
      <c r="BP1648" s="159">
        <f t="shared" si="421"/>
        <v>6.8900320110876212E-4</v>
      </c>
      <c r="BQ1648" s="160" t="str">
        <f t="shared" si="422"/>
        <v/>
      </c>
      <c r="BR1648" s="160" t="str">
        <f t="shared" si="418"/>
        <v/>
      </c>
    </row>
    <row r="1649" spans="11:70" ht="20.100000000000001" customHeight="1" x14ac:dyDescent="0.25">
      <c r="K1649" s="134">
        <v>1080</v>
      </c>
      <c r="L1649" s="130">
        <f t="shared" si="400"/>
        <v>30.349708565806907</v>
      </c>
      <c r="M1649" s="149">
        <f t="shared" si="401"/>
        <v>3.9964063610651579E-3</v>
      </c>
      <c r="N1649" s="149">
        <f t="shared" si="402"/>
        <v>0.62551583472331984</v>
      </c>
      <c r="O1649" s="130" t="str">
        <f t="shared" si="403"/>
        <v/>
      </c>
      <c r="P1649" s="130">
        <f t="shared" si="404"/>
        <v>3.9964063610651579E-3</v>
      </c>
      <c r="Q1649" s="130" t="str">
        <f t="shared" si="405"/>
        <v/>
      </c>
      <c r="R1649" s="130">
        <f t="shared" si="406"/>
        <v>1.1135472111252642E-6</v>
      </c>
      <c r="S1649" s="130" t="str">
        <f t="shared" si="407"/>
        <v/>
      </c>
      <c r="T1649" s="130" t="str">
        <f t="shared" si="408"/>
        <v/>
      </c>
      <c r="X1649" s="134"/>
      <c r="Z1649" s="149"/>
      <c r="AA1649" s="149"/>
      <c r="AE1649" s="151"/>
      <c r="AF1649" s="150"/>
      <c r="AK1649" s="134">
        <v>1080</v>
      </c>
      <c r="AL1649" s="130">
        <f t="shared" si="409"/>
        <v>0.32000000000000028</v>
      </c>
      <c r="AM1649" s="149">
        <f t="shared" si="410"/>
        <v>0.37903052615270166</v>
      </c>
      <c r="AN1649" s="149">
        <f t="shared" si="411"/>
        <v>0.62551583472332017</v>
      </c>
      <c r="AO1649" s="130" t="str">
        <f t="shared" si="416"/>
        <v/>
      </c>
      <c r="AP1649" s="130">
        <f t="shared" si="417"/>
        <v>0.37903052615270166</v>
      </c>
      <c r="AQ1649" s="130" t="str">
        <f t="shared" si="412"/>
        <v/>
      </c>
      <c r="AR1649" s="150">
        <f t="shared" si="413"/>
        <v>0</v>
      </c>
      <c r="AS1649" s="150" t="str">
        <f t="shared" si="414"/>
        <v/>
      </c>
      <c r="AT1649" s="150" t="str">
        <f t="shared" si="415"/>
        <v/>
      </c>
      <c r="AU1649" s="150"/>
      <c r="AV1649" s="150"/>
      <c r="AW1649" s="150"/>
      <c r="AX1649" s="150"/>
      <c r="AY1649" s="150"/>
      <c r="AZ1649" s="150"/>
      <c r="BA1649" s="150"/>
      <c r="BB1649" s="131"/>
      <c r="BC1649" s="132"/>
      <c r="BD1649" s="131"/>
      <c r="BE1649" s="153"/>
      <c r="BF1649" s="154"/>
      <c r="BG1649" s="155"/>
      <c r="BH1649" s="155"/>
      <c r="BI1649" s="156"/>
      <c r="BJ1649" s="156"/>
      <c r="BK1649" s="133"/>
      <c r="BM1649" s="134">
        <v>1057</v>
      </c>
      <c r="BN1649" s="157">
        <f t="shared" si="419"/>
        <v>6.7584000000001279</v>
      </c>
      <c r="BO1649" s="158">
        <f t="shared" si="420"/>
        <v>0.45446130835944587</v>
      </c>
      <c r="BP1649" s="159">
        <f t="shared" si="421"/>
        <v>6.8842979283478822E-4</v>
      </c>
      <c r="BQ1649" s="160" t="str">
        <f t="shared" si="422"/>
        <v/>
      </c>
      <c r="BR1649" s="160" t="str">
        <f t="shared" si="418"/>
        <v/>
      </c>
    </row>
    <row r="1650" spans="11:70" ht="20.100000000000001" customHeight="1" x14ac:dyDescent="0.25">
      <c r="K1650" s="134">
        <v>1081</v>
      </c>
      <c r="L1650" s="130">
        <f t="shared" si="400"/>
        <v>30.729079922879521</v>
      </c>
      <c r="M1650" s="149">
        <f t="shared" si="401"/>
        <v>3.9912623031565404E-3</v>
      </c>
      <c r="N1650" s="149">
        <f t="shared" si="402"/>
        <v>0.62703098288455061</v>
      </c>
      <c r="O1650" s="130" t="str">
        <f t="shared" si="403"/>
        <v/>
      </c>
      <c r="P1650" s="130">
        <f t="shared" si="404"/>
        <v>3.9912623031565404E-3</v>
      </c>
      <c r="Q1650" s="130" t="str">
        <f t="shared" si="405"/>
        <v/>
      </c>
      <c r="R1650" s="130">
        <f t="shared" si="406"/>
        <v>1.1317642281105839E-6</v>
      </c>
      <c r="S1650" s="130" t="str">
        <f t="shared" si="407"/>
        <v/>
      </c>
      <c r="T1650" s="130" t="str">
        <f t="shared" si="408"/>
        <v/>
      </c>
      <c r="X1650" s="134"/>
      <c r="Z1650" s="149"/>
      <c r="AA1650" s="149"/>
      <c r="AE1650" s="151"/>
      <c r="AF1650" s="150"/>
      <c r="AK1650" s="134">
        <v>1081</v>
      </c>
      <c r="AL1650" s="130">
        <f t="shared" si="409"/>
        <v>0.32399999999999984</v>
      </c>
      <c r="AM1650" s="149">
        <f t="shared" si="410"/>
        <v>0.37854264909528873</v>
      </c>
      <c r="AN1650" s="149">
        <f t="shared" si="411"/>
        <v>0.6270309828845505</v>
      </c>
      <c r="AO1650" s="130" t="str">
        <f t="shared" si="416"/>
        <v/>
      </c>
      <c r="AP1650" s="130">
        <f t="shared" si="417"/>
        <v>0.37854264909528873</v>
      </c>
      <c r="AQ1650" s="130" t="str">
        <f t="shared" si="412"/>
        <v/>
      </c>
      <c r="AR1650" s="150">
        <f t="shared" si="413"/>
        <v>0</v>
      </c>
      <c r="AS1650" s="150" t="str">
        <f t="shared" si="414"/>
        <v/>
      </c>
      <c r="AT1650" s="150" t="str">
        <f t="shared" si="415"/>
        <v/>
      </c>
      <c r="AU1650" s="150"/>
      <c r="AV1650" s="150"/>
      <c r="AW1650" s="150"/>
      <c r="AX1650" s="150"/>
      <c r="AY1650" s="150"/>
      <c r="AZ1650" s="150"/>
      <c r="BA1650" s="150"/>
      <c r="BB1650" s="131"/>
      <c r="BC1650" s="132"/>
      <c r="BD1650" s="131"/>
      <c r="BE1650" s="153"/>
      <c r="BF1650" s="154"/>
      <c r="BG1650" s="155"/>
      <c r="BH1650" s="155"/>
      <c r="BI1650" s="156"/>
      <c r="BJ1650" s="156"/>
      <c r="BK1650" s="133"/>
      <c r="BM1650" s="134">
        <v>1058</v>
      </c>
      <c r="BN1650" s="157">
        <f t="shared" si="419"/>
        <v>6.764800000000128</v>
      </c>
      <c r="BO1650" s="158">
        <f t="shared" si="420"/>
        <v>0.45377287856661108</v>
      </c>
      <c r="BP1650" s="159">
        <f t="shared" si="421"/>
        <v>6.8785532113346814E-4</v>
      </c>
      <c r="BQ1650" s="160" t="str">
        <f t="shared" si="422"/>
        <v/>
      </c>
      <c r="BR1650" s="160" t="str">
        <f t="shared" si="418"/>
        <v/>
      </c>
    </row>
    <row r="1651" spans="11:70" ht="20.100000000000001" customHeight="1" x14ac:dyDescent="0.25">
      <c r="K1651" s="134">
        <v>1082</v>
      </c>
      <c r="L1651" s="130">
        <f t="shared" si="400"/>
        <v>31.108451279952078</v>
      </c>
      <c r="M1651" s="149">
        <f t="shared" si="401"/>
        <v>3.9860610890418468E-3</v>
      </c>
      <c r="N1651" s="149">
        <f t="shared" si="402"/>
        <v>0.62854416868826279</v>
      </c>
      <c r="O1651" s="130" t="str">
        <f t="shared" si="403"/>
        <v/>
      </c>
      <c r="P1651" s="130">
        <f t="shared" si="404"/>
        <v>3.9860610890418468E-3</v>
      </c>
      <c r="Q1651" s="130" t="str">
        <f t="shared" si="405"/>
        <v/>
      </c>
      <c r="R1651" s="130">
        <f t="shared" si="406"/>
        <v>1.1502608611053487E-6</v>
      </c>
      <c r="S1651" s="130" t="str">
        <f t="shared" si="407"/>
        <v/>
      </c>
      <c r="T1651" s="130" t="str">
        <f t="shared" si="408"/>
        <v/>
      </c>
      <c r="X1651" s="134"/>
      <c r="Z1651" s="149"/>
      <c r="AA1651" s="149"/>
      <c r="AE1651" s="151"/>
      <c r="AF1651" s="150"/>
      <c r="AK1651" s="134">
        <v>1082</v>
      </c>
      <c r="AL1651" s="130">
        <f t="shared" si="409"/>
        <v>0.32800000000000029</v>
      </c>
      <c r="AM1651" s="149">
        <f t="shared" si="410"/>
        <v>0.37804935118100946</v>
      </c>
      <c r="AN1651" s="149">
        <f t="shared" si="411"/>
        <v>0.62854416868826313</v>
      </c>
      <c r="AO1651" s="130" t="str">
        <f t="shared" si="416"/>
        <v/>
      </c>
      <c r="AP1651" s="130">
        <f t="shared" si="417"/>
        <v>0.37804935118100946</v>
      </c>
      <c r="AQ1651" s="130" t="str">
        <f t="shared" si="412"/>
        <v/>
      </c>
      <c r="AR1651" s="150">
        <f t="shared" si="413"/>
        <v>0</v>
      </c>
      <c r="AS1651" s="150" t="str">
        <f t="shared" si="414"/>
        <v/>
      </c>
      <c r="AT1651" s="150" t="str">
        <f t="shared" si="415"/>
        <v/>
      </c>
      <c r="AU1651" s="150"/>
      <c r="AV1651" s="150"/>
      <c r="AW1651" s="150"/>
      <c r="AX1651" s="150"/>
      <c r="AY1651" s="150"/>
      <c r="AZ1651" s="150"/>
      <c r="BA1651" s="150"/>
      <c r="BB1651" s="131"/>
      <c r="BC1651" s="132"/>
      <c r="BD1651" s="131"/>
      <c r="BE1651" s="153"/>
      <c r="BF1651" s="154"/>
      <c r="BG1651" s="155"/>
      <c r="BH1651" s="155"/>
      <c r="BI1651" s="156"/>
      <c r="BJ1651" s="156"/>
      <c r="BK1651" s="133"/>
      <c r="BM1651" s="134">
        <v>1059</v>
      </c>
      <c r="BN1651" s="157">
        <f t="shared" si="419"/>
        <v>6.7712000000001282</v>
      </c>
      <c r="BO1651" s="158">
        <f t="shared" si="420"/>
        <v>0.45308502324547761</v>
      </c>
      <c r="BP1651" s="159">
        <f t="shared" si="421"/>
        <v>6.872797923782592E-4</v>
      </c>
      <c r="BQ1651" s="160" t="str">
        <f t="shared" si="422"/>
        <v/>
      </c>
      <c r="BR1651" s="160" t="str">
        <f t="shared" si="418"/>
        <v/>
      </c>
    </row>
    <row r="1652" spans="11:70" ht="20.100000000000001" customHeight="1" x14ac:dyDescent="0.25">
      <c r="K1652" s="134">
        <v>1083</v>
      </c>
      <c r="L1652" s="130">
        <f t="shared" si="400"/>
        <v>31.487822637024692</v>
      </c>
      <c r="M1652" s="149">
        <f t="shared" si="401"/>
        <v>3.9808029595332674E-3</v>
      </c>
      <c r="N1652" s="149">
        <f t="shared" si="402"/>
        <v>0.63005537049663174</v>
      </c>
      <c r="O1652" s="130" t="str">
        <f t="shared" si="403"/>
        <v/>
      </c>
      <c r="P1652" s="130">
        <f t="shared" si="404"/>
        <v>3.9808029595332674E-3</v>
      </c>
      <c r="Q1652" s="130" t="str">
        <f t="shared" si="405"/>
        <v/>
      </c>
      <c r="R1652" s="130">
        <f t="shared" si="406"/>
        <v>1.1690410832017577E-6</v>
      </c>
      <c r="S1652" s="130" t="str">
        <f t="shared" si="407"/>
        <v/>
      </c>
      <c r="T1652" s="130" t="str">
        <f t="shared" si="408"/>
        <v/>
      </c>
      <c r="X1652" s="134"/>
      <c r="Z1652" s="149"/>
      <c r="AA1652" s="149"/>
      <c r="AE1652" s="151"/>
      <c r="AF1652" s="150"/>
      <c r="AK1652" s="134">
        <v>1083</v>
      </c>
      <c r="AL1652" s="130">
        <f t="shared" si="409"/>
        <v>0.33199999999999985</v>
      </c>
      <c r="AM1652" s="149">
        <f t="shared" si="410"/>
        <v>0.37755065524917625</v>
      </c>
      <c r="AN1652" s="149">
        <f t="shared" si="411"/>
        <v>0.63005537049663163</v>
      </c>
      <c r="AO1652" s="130" t="str">
        <f t="shared" si="416"/>
        <v/>
      </c>
      <c r="AP1652" s="130">
        <f t="shared" si="417"/>
        <v>0.37755065524917625</v>
      </c>
      <c r="AQ1652" s="130" t="str">
        <f t="shared" si="412"/>
        <v/>
      </c>
      <c r="AR1652" s="150">
        <f t="shared" si="413"/>
        <v>0</v>
      </c>
      <c r="AS1652" s="150" t="str">
        <f t="shared" si="414"/>
        <v/>
      </c>
      <c r="AT1652" s="150" t="str">
        <f t="shared" si="415"/>
        <v/>
      </c>
      <c r="AU1652" s="150"/>
      <c r="AV1652" s="150"/>
      <c r="AW1652" s="150"/>
      <c r="AX1652" s="150"/>
      <c r="AY1652" s="150"/>
      <c r="AZ1652" s="150"/>
      <c r="BA1652" s="150"/>
      <c r="BB1652" s="131"/>
      <c r="BC1652" s="132"/>
      <c r="BD1652" s="131"/>
      <c r="BE1652" s="153"/>
      <c r="BF1652" s="154"/>
      <c r="BG1652" s="155"/>
      <c r="BH1652" s="155"/>
      <c r="BI1652" s="156"/>
      <c r="BJ1652" s="156"/>
      <c r="BK1652" s="133"/>
      <c r="BM1652" s="134">
        <v>1060</v>
      </c>
      <c r="BN1652" s="157">
        <f t="shared" si="419"/>
        <v>6.7776000000001284</v>
      </c>
      <c r="BO1652" s="158">
        <f t="shared" si="420"/>
        <v>0.45239774345309935</v>
      </c>
      <c r="BP1652" s="159">
        <f t="shared" si="421"/>
        <v>6.8670321292318981E-4</v>
      </c>
      <c r="BQ1652" s="160" t="str">
        <f t="shared" si="422"/>
        <v/>
      </c>
      <c r="BR1652" s="160" t="str">
        <f t="shared" si="418"/>
        <v/>
      </c>
    </row>
    <row r="1653" spans="11:70" ht="20.100000000000001" customHeight="1" x14ac:dyDescent="0.25">
      <c r="K1653" s="134">
        <v>1084</v>
      </c>
      <c r="L1653" s="130">
        <f t="shared" si="400"/>
        <v>31.867193994097249</v>
      </c>
      <c r="M1653" s="149">
        <f t="shared" si="401"/>
        <v>3.9754881578573818E-3</v>
      </c>
      <c r="N1653" s="149">
        <f t="shared" si="402"/>
        <v>0.63156456676364714</v>
      </c>
      <c r="O1653" s="130" t="str">
        <f t="shared" si="403"/>
        <v/>
      </c>
      <c r="P1653" s="130">
        <f t="shared" si="404"/>
        <v>3.9754881578573818E-3</v>
      </c>
      <c r="Q1653" s="130" t="str">
        <f t="shared" si="405"/>
        <v/>
      </c>
      <c r="R1653" s="130">
        <f t="shared" si="406"/>
        <v>1.1881089186693986E-6</v>
      </c>
      <c r="S1653" s="130" t="str">
        <f t="shared" si="407"/>
        <v/>
      </c>
      <c r="T1653" s="130" t="str">
        <f t="shared" si="408"/>
        <v/>
      </c>
      <c r="X1653" s="134"/>
      <c r="Z1653" s="149"/>
      <c r="AA1653" s="149"/>
      <c r="AE1653" s="151"/>
      <c r="AF1653" s="150"/>
      <c r="AK1653" s="134">
        <v>1084</v>
      </c>
      <c r="AL1653" s="130">
        <f t="shared" si="409"/>
        <v>0.3360000000000003</v>
      </c>
      <c r="AM1653" s="149">
        <f t="shared" si="410"/>
        <v>0.37704658436808808</v>
      </c>
      <c r="AN1653" s="149">
        <f t="shared" si="411"/>
        <v>0.63156456676364736</v>
      </c>
      <c r="AO1653" s="130" t="str">
        <f t="shared" si="416"/>
        <v/>
      </c>
      <c r="AP1653" s="130">
        <f t="shared" si="417"/>
        <v>0.37704658436808808</v>
      </c>
      <c r="AQ1653" s="130" t="str">
        <f t="shared" si="412"/>
        <v/>
      </c>
      <c r="AR1653" s="150">
        <f t="shared" si="413"/>
        <v>0</v>
      </c>
      <c r="AS1653" s="150" t="str">
        <f t="shared" si="414"/>
        <v/>
      </c>
      <c r="AT1653" s="150" t="str">
        <f t="shared" si="415"/>
        <v/>
      </c>
      <c r="AU1653" s="150"/>
      <c r="AV1653" s="150"/>
      <c r="AW1653" s="150"/>
      <c r="AX1653" s="150"/>
      <c r="AY1653" s="150"/>
      <c r="AZ1653" s="150"/>
      <c r="BA1653" s="150"/>
      <c r="BB1653" s="131"/>
      <c r="BC1653" s="132"/>
      <c r="BD1653" s="131"/>
      <c r="BE1653" s="153"/>
      <c r="BF1653" s="154"/>
      <c r="BG1653" s="155"/>
      <c r="BH1653" s="155"/>
      <c r="BI1653" s="156"/>
      <c r="BJ1653" s="156"/>
      <c r="BK1653" s="133"/>
      <c r="BM1653" s="134">
        <v>1061</v>
      </c>
      <c r="BN1653" s="157">
        <f t="shared" si="419"/>
        <v>6.7840000000001286</v>
      </c>
      <c r="BO1653" s="158">
        <f t="shared" si="420"/>
        <v>0.45171104024017616</v>
      </c>
      <c r="BP1653" s="159">
        <f t="shared" si="421"/>
        <v>6.86125589110409E-4</v>
      </c>
      <c r="BQ1653" s="160" t="str">
        <f t="shared" si="422"/>
        <v/>
      </c>
      <c r="BR1653" s="160" t="str">
        <f t="shared" si="418"/>
        <v/>
      </c>
    </row>
    <row r="1654" spans="11:70" ht="20.100000000000001" customHeight="1" x14ac:dyDescent="0.25">
      <c r="K1654" s="134">
        <v>1085</v>
      </c>
      <c r="L1654" s="130">
        <f t="shared" si="400"/>
        <v>32.246565351169863</v>
      </c>
      <c r="M1654" s="149">
        <f t="shared" si="401"/>
        <v>3.9701169296364087E-3</v>
      </c>
      <c r="N1654" s="149">
        <f t="shared" si="402"/>
        <v>0.63307173603602807</v>
      </c>
      <c r="O1654" s="130" t="str">
        <f t="shared" si="403"/>
        <v/>
      </c>
      <c r="P1654" s="130">
        <f t="shared" si="404"/>
        <v>3.9701169296364087E-3</v>
      </c>
      <c r="Q1654" s="130" t="str">
        <f t="shared" si="405"/>
        <v/>
      </c>
      <c r="R1654" s="130">
        <f t="shared" si="406"/>
        <v>1.2074684435311566E-6</v>
      </c>
      <c r="S1654" s="130" t="str">
        <f t="shared" si="407"/>
        <v/>
      </c>
      <c r="T1654" s="130" t="str">
        <f t="shared" si="408"/>
        <v/>
      </c>
      <c r="X1654" s="134"/>
      <c r="Z1654" s="149"/>
      <c r="AA1654" s="149"/>
      <c r="AE1654" s="151"/>
      <c r="AF1654" s="150"/>
      <c r="AK1654" s="134">
        <v>1085</v>
      </c>
      <c r="AL1654" s="130">
        <f t="shared" si="409"/>
        <v>0.33999999999999986</v>
      </c>
      <c r="AM1654" s="149">
        <f t="shared" si="410"/>
        <v>0.37653716183325397</v>
      </c>
      <c r="AN1654" s="149">
        <f t="shared" si="411"/>
        <v>0.63307173603602807</v>
      </c>
      <c r="AO1654" s="130" t="str">
        <f t="shared" si="416"/>
        <v/>
      </c>
      <c r="AP1654" s="130">
        <f t="shared" si="417"/>
        <v>0.37653716183325397</v>
      </c>
      <c r="AQ1654" s="130" t="str">
        <f t="shared" si="412"/>
        <v/>
      </c>
      <c r="AR1654" s="150">
        <f t="shared" si="413"/>
        <v>0</v>
      </c>
      <c r="AS1654" s="150" t="str">
        <f t="shared" si="414"/>
        <v/>
      </c>
      <c r="AT1654" s="150" t="str">
        <f t="shared" si="415"/>
        <v/>
      </c>
      <c r="AU1654" s="150"/>
      <c r="AV1654" s="150"/>
      <c r="AW1654" s="150"/>
      <c r="AX1654" s="150"/>
      <c r="AY1654" s="150"/>
      <c r="AZ1654" s="150"/>
      <c r="BA1654" s="150"/>
      <c r="BB1654" s="131"/>
      <c r="BC1654" s="132"/>
      <c r="BD1654" s="131"/>
      <c r="BE1654" s="153"/>
      <c r="BF1654" s="154"/>
      <c r="BG1654" s="155"/>
      <c r="BH1654" s="155"/>
      <c r="BI1654" s="156"/>
      <c r="BJ1654" s="156"/>
      <c r="BK1654" s="133"/>
      <c r="BM1654" s="134">
        <v>1062</v>
      </c>
      <c r="BN1654" s="157">
        <f t="shared" si="419"/>
        <v>6.7904000000001288</v>
      </c>
      <c r="BO1654" s="158">
        <f t="shared" si="420"/>
        <v>0.45102491465106576</v>
      </c>
      <c r="BP1654" s="159">
        <f t="shared" si="421"/>
        <v>6.8554692726829902E-4</v>
      </c>
      <c r="BQ1654" s="160" t="str">
        <f t="shared" si="422"/>
        <v/>
      </c>
      <c r="BR1654" s="160" t="str">
        <f t="shared" si="418"/>
        <v/>
      </c>
    </row>
    <row r="1655" spans="11:70" ht="20.100000000000001" customHeight="1" x14ac:dyDescent="0.25">
      <c r="K1655" s="134">
        <v>1086</v>
      </c>
      <c r="L1655" s="130">
        <f t="shared" si="400"/>
        <v>32.625936708242421</v>
      </c>
      <c r="M1655" s="149">
        <f t="shared" si="401"/>
        <v>3.9646895228693099E-3</v>
      </c>
      <c r="N1655" s="149">
        <f t="shared" si="402"/>
        <v>0.63457685695412613</v>
      </c>
      <c r="O1655" s="130" t="str">
        <f t="shared" si="403"/>
        <v/>
      </c>
      <c r="P1655" s="130">
        <f t="shared" si="404"/>
        <v>3.9646895228693099E-3</v>
      </c>
      <c r="Q1655" s="130" t="str">
        <f t="shared" si="405"/>
        <v/>
      </c>
      <c r="R1655" s="130">
        <f t="shared" si="406"/>
        <v>1.2271237861443886E-6</v>
      </c>
      <c r="S1655" s="130" t="str">
        <f t="shared" si="407"/>
        <v/>
      </c>
      <c r="T1655" s="130" t="str">
        <f t="shared" si="408"/>
        <v/>
      </c>
      <c r="X1655" s="134"/>
      <c r="Z1655" s="149"/>
      <c r="AA1655" s="149"/>
      <c r="AE1655" s="151"/>
      <c r="AF1655" s="150"/>
      <c r="AK1655" s="134">
        <v>1086</v>
      </c>
      <c r="AL1655" s="130">
        <f t="shared" si="409"/>
        <v>0.34400000000000031</v>
      </c>
      <c r="AM1655" s="149">
        <f t="shared" si="410"/>
        <v>0.37602241116559909</v>
      </c>
      <c r="AN1655" s="149">
        <f t="shared" si="411"/>
        <v>0.63457685695412636</v>
      </c>
      <c r="AO1655" s="130" t="str">
        <f t="shared" si="416"/>
        <v/>
      </c>
      <c r="AP1655" s="130">
        <f t="shared" si="417"/>
        <v>0.37602241116559909</v>
      </c>
      <c r="AQ1655" s="130" t="str">
        <f t="shared" si="412"/>
        <v/>
      </c>
      <c r="AR1655" s="150">
        <f t="shared" si="413"/>
        <v>0</v>
      </c>
      <c r="AS1655" s="150" t="str">
        <f t="shared" si="414"/>
        <v/>
      </c>
      <c r="AT1655" s="150" t="str">
        <f t="shared" si="415"/>
        <v/>
      </c>
      <c r="AU1655" s="150"/>
      <c r="AV1655" s="150"/>
      <c r="AW1655" s="150"/>
      <c r="AX1655" s="150"/>
      <c r="AY1655" s="150"/>
      <c r="AZ1655" s="150"/>
      <c r="BA1655" s="150"/>
      <c r="BB1655" s="131"/>
      <c r="BC1655" s="132"/>
      <c r="BD1655" s="131"/>
      <c r="BE1655" s="153"/>
      <c r="BF1655" s="154"/>
      <c r="BG1655" s="155"/>
      <c r="BH1655" s="155"/>
      <c r="BI1655" s="156"/>
      <c r="BJ1655" s="156"/>
      <c r="BK1655" s="133"/>
      <c r="BM1655" s="134">
        <v>1063</v>
      </c>
      <c r="BN1655" s="157">
        <f t="shared" si="419"/>
        <v>6.796800000000129</v>
      </c>
      <c r="BO1655" s="158">
        <f t="shared" si="420"/>
        <v>0.45033936772379746</v>
      </c>
      <c r="BP1655" s="159">
        <f t="shared" si="421"/>
        <v>6.8496723371114232E-4</v>
      </c>
      <c r="BQ1655" s="160" t="str">
        <f t="shared" si="422"/>
        <v/>
      </c>
      <c r="BR1655" s="160" t="str">
        <f t="shared" si="418"/>
        <v/>
      </c>
    </row>
    <row r="1656" spans="11:70" ht="20.100000000000001" customHeight="1" x14ac:dyDescent="0.25">
      <c r="K1656" s="134">
        <v>1087</v>
      </c>
      <c r="L1656" s="130">
        <f t="shared" si="400"/>
        <v>33.005308065315035</v>
      </c>
      <c r="M1656" s="149">
        <f t="shared" si="401"/>
        <v>3.9592061879127069E-3</v>
      </c>
      <c r="N1656" s="149">
        <f t="shared" si="402"/>
        <v>0.63607990825282523</v>
      </c>
      <c r="O1656" s="130" t="str">
        <f t="shared" si="403"/>
        <v/>
      </c>
      <c r="P1656" s="130">
        <f t="shared" si="404"/>
        <v>3.9592061879127069E-3</v>
      </c>
      <c r="Q1656" s="130" t="str">
        <f t="shared" si="405"/>
        <v/>
      </c>
      <c r="R1656" s="130">
        <f t="shared" si="406"/>
        <v>1.2470791277872736E-6</v>
      </c>
      <c r="S1656" s="130" t="str">
        <f t="shared" si="407"/>
        <v/>
      </c>
      <c r="T1656" s="130" t="str">
        <f t="shared" si="408"/>
        <v/>
      </c>
      <c r="X1656" s="134"/>
      <c r="Z1656" s="149"/>
      <c r="AA1656" s="149"/>
      <c r="AE1656" s="151"/>
      <c r="AF1656" s="150"/>
      <c r="AK1656" s="134">
        <v>1087</v>
      </c>
      <c r="AL1656" s="130">
        <f t="shared" si="409"/>
        <v>0.34799999999999986</v>
      </c>
      <c r="AM1656" s="149">
        <f t="shared" si="410"/>
        <v>0.37550235610965654</v>
      </c>
      <c r="AN1656" s="149">
        <f t="shared" si="411"/>
        <v>0.63607990825282523</v>
      </c>
      <c r="AO1656" s="130" t="str">
        <f t="shared" si="416"/>
        <v/>
      </c>
      <c r="AP1656" s="130">
        <f t="shared" si="417"/>
        <v>0.37550235610965654</v>
      </c>
      <c r="AQ1656" s="130" t="str">
        <f t="shared" si="412"/>
        <v/>
      </c>
      <c r="AR1656" s="150">
        <f t="shared" si="413"/>
        <v>0</v>
      </c>
      <c r="AS1656" s="150" t="str">
        <f t="shared" si="414"/>
        <v/>
      </c>
      <c r="AT1656" s="150" t="str">
        <f t="shared" si="415"/>
        <v/>
      </c>
      <c r="AU1656" s="150"/>
      <c r="AV1656" s="150"/>
      <c r="AW1656" s="150"/>
      <c r="AX1656" s="150"/>
      <c r="AY1656" s="150"/>
      <c r="AZ1656" s="150"/>
      <c r="BA1656" s="150"/>
      <c r="BB1656" s="131"/>
      <c r="BC1656" s="132"/>
      <c r="BD1656" s="131"/>
      <c r="BE1656" s="153"/>
      <c r="BF1656" s="154"/>
      <c r="BG1656" s="155"/>
      <c r="BH1656" s="155"/>
      <c r="BI1656" s="156"/>
      <c r="BJ1656" s="156"/>
      <c r="BK1656" s="133"/>
      <c r="BM1656" s="134">
        <v>1064</v>
      </c>
      <c r="BN1656" s="157">
        <f t="shared" si="419"/>
        <v>6.8032000000001291</v>
      </c>
      <c r="BO1656" s="158">
        <f t="shared" si="420"/>
        <v>0.44965440049008631</v>
      </c>
      <c r="BP1656" s="159">
        <f t="shared" si="421"/>
        <v>6.8438651474023171E-4</v>
      </c>
      <c r="BQ1656" s="160" t="str">
        <f t="shared" si="422"/>
        <v/>
      </c>
      <c r="BR1656" s="160" t="str">
        <f t="shared" si="418"/>
        <v/>
      </c>
    </row>
    <row r="1657" spans="11:70" ht="20.100000000000001" customHeight="1" x14ac:dyDescent="0.25">
      <c r="K1657" s="134">
        <v>1088</v>
      </c>
      <c r="L1657" s="130">
        <f t="shared" ref="L1657:L1720" si="423">L$563+(K1657*L$566)</f>
        <v>33.384679422387592</v>
      </c>
      <c r="M1657" s="149">
        <f t="shared" ref="M1657:M1720" si="424">_xlfn.NORM.DIST(L1657,L$560,L$561,0)</f>
        <v>3.9536671774616497E-3</v>
      </c>
      <c r="N1657" s="149">
        <f t="shared" ref="N1657:N1720" si="425">_xlfn.NORM.DIST(L1657,L$560,L$561,1)</f>
        <v>0.63758086876243092</v>
      </c>
      <c r="O1657" s="130" t="str">
        <f t="shared" ref="O1657:O1720" si="426">IF(OR(N1657&lt;P$565,N1657&gt;P$566),M1657,"")</f>
        <v/>
      </c>
      <c r="P1657" s="130">
        <f t="shared" ref="P1657:P1720" si="427">IF(AND(N1657&gt;P$565,N1657&lt;P$566),M1657,"")</f>
        <v>3.9536671774616497E-3</v>
      </c>
      <c r="Q1657" s="130" t="str">
        <f t="shared" ref="Q1657:Q1720" si="428">IF(M1657=MAX(M$569:M$2569),M1657,"")</f>
        <v/>
      </c>
      <c r="R1657" s="130">
        <f t="shared" ref="R1657:R1720" si="429">_xlfn.NORM.DIST(L1657,P$561,P$562,0)</f>
        <v>1.2673387032505418E-6</v>
      </c>
      <c r="S1657" s="130" t="str">
        <f t="shared" ref="S1657:S1720" si="430">IF(R1657=MAX(R$569:R$2569),M1657,"")</f>
        <v/>
      </c>
      <c r="T1657" s="130" t="str">
        <f t="shared" ref="T1657:T1720" si="431">IF(S1657=MIN(S$569:S$2569),S1657,"")</f>
        <v/>
      </c>
      <c r="X1657" s="134"/>
      <c r="Z1657" s="149"/>
      <c r="AA1657" s="149"/>
      <c r="AE1657" s="151"/>
      <c r="AF1657" s="150"/>
      <c r="AK1657" s="134">
        <v>1088</v>
      </c>
      <c r="AL1657" s="130">
        <f t="shared" ref="AL1657:AL1720" si="432">AL$563+(AK1657*AL$566)</f>
        <v>0.35200000000000031</v>
      </c>
      <c r="AM1657" s="149">
        <f t="shared" ref="AM1657:AM1720" si="433">_xlfn.NORM.DIST(AL1657,AL$560,AL$561,0)</f>
        <v>0.37497702063174232</v>
      </c>
      <c r="AN1657" s="149">
        <f t="shared" ref="AN1657:AN1720" si="434">_xlfn.NORM.DIST(AL1657,AL$560,AL$561,1)</f>
        <v>0.63758086876243125</v>
      </c>
      <c r="AO1657" s="130" t="str">
        <f t="shared" si="416"/>
        <v/>
      </c>
      <c r="AP1657" s="130">
        <f t="shared" si="417"/>
        <v>0.37497702063174232</v>
      </c>
      <c r="AQ1657" s="130" t="str">
        <f t="shared" ref="AQ1657:AQ1720" si="435">IF(AM1657=MAX(AM$569:AM$2569),AM1657,"")</f>
        <v/>
      </c>
      <c r="AR1657" s="150">
        <f t="shared" ref="AR1657:AR1720" si="436">_xlfn.NORM.DIST(AK1657,AP$561,AP$562,0)</f>
        <v>0</v>
      </c>
      <c r="AS1657" s="150" t="str">
        <f t="shared" ref="AS1657:AS1720" si="437">IF(AR1657=MAX(AR$569:AR$2569),AM1657,"")</f>
        <v/>
      </c>
      <c r="AT1657" s="150" t="str">
        <f t="shared" ref="AT1657:AT1720" si="438">IF(AS1657=MIN(AS$569:AS$2569),AS1657,"")</f>
        <v/>
      </c>
      <c r="AU1657" s="150"/>
      <c r="AV1657" s="150"/>
      <c r="AW1657" s="150"/>
      <c r="AX1657" s="150"/>
      <c r="AY1657" s="150"/>
      <c r="AZ1657" s="150"/>
      <c r="BA1657" s="150"/>
      <c r="BB1657" s="131"/>
      <c r="BC1657" s="132"/>
      <c r="BD1657" s="131"/>
      <c r="BE1657" s="153"/>
      <c r="BF1657" s="154"/>
      <c r="BG1657" s="155"/>
      <c r="BH1657" s="155"/>
      <c r="BI1657" s="156"/>
      <c r="BJ1657" s="156"/>
      <c r="BK1657" s="133"/>
      <c r="BM1657" s="134">
        <v>1065</v>
      </c>
      <c r="BN1657" s="157">
        <f t="shared" si="419"/>
        <v>6.8096000000001293</v>
      </c>
      <c r="BO1657" s="158">
        <f t="shared" si="420"/>
        <v>0.44897001397534608</v>
      </c>
      <c r="BP1657" s="159">
        <f t="shared" si="421"/>
        <v>6.8380477664098382E-4</v>
      </c>
      <c r="BQ1657" s="160" t="str">
        <f t="shared" si="422"/>
        <v/>
      </c>
      <c r="BR1657" s="160" t="str">
        <f t="shared" si="418"/>
        <v/>
      </c>
    </row>
    <row r="1658" spans="11:70" ht="20.100000000000001" customHeight="1" x14ac:dyDescent="0.25">
      <c r="K1658" s="134">
        <v>1089</v>
      </c>
      <c r="L1658" s="130">
        <f t="shared" si="423"/>
        <v>33.764050779460206</v>
      </c>
      <c r="M1658" s="149">
        <f t="shared" si="424"/>
        <v>3.9480727465302252E-3</v>
      </c>
      <c r="N1658" s="149">
        <f t="shared" si="425"/>
        <v>0.63907971740955527</v>
      </c>
      <c r="O1658" s="130" t="str">
        <f t="shared" si="426"/>
        <v/>
      </c>
      <c r="P1658" s="130">
        <f t="shared" si="427"/>
        <v>3.9480727465302252E-3</v>
      </c>
      <c r="Q1658" s="130" t="str">
        <f t="shared" si="428"/>
        <v/>
      </c>
      <c r="R1658" s="130">
        <f t="shared" si="429"/>
        <v>1.2879068014344121E-6</v>
      </c>
      <c r="S1658" s="130" t="str">
        <f t="shared" si="430"/>
        <v/>
      </c>
      <c r="T1658" s="130" t="str">
        <f t="shared" si="431"/>
        <v/>
      </c>
      <c r="X1658" s="134"/>
      <c r="Z1658" s="149"/>
      <c r="AA1658" s="149"/>
      <c r="AE1658" s="151"/>
      <c r="AF1658" s="150"/>
      <c r="AK1658" s="134">
        <v>1089</v>
      </c>
      <c r="AL1658" s="130">
        <f t="shared" si="432"/>
        <v>0.35599999999999987</v>
      </c>
      <c r="AM1658" s="149">
        <f t="shared" si="433"/>
        <v>0.37444642891811658</v>
      </c>
      <c r="AN1658" s="149">
        <f t="shared" si="434"/>
        <v>0.63907971740955527</v>
      </c>
      <c r="AO1658" s="130" t="str">
        <f t="shared" ref="AO1658:AO1721" si="439">IF(OR(AN1658&lt;AP$565,AN1658&gt;AP$566),AM1658,"")</f>
        <v/>
      </c>
      <c r="AP1658" s="130">
        <f t="shared" ref="AP1658:AP1721" si="440">IF(AND(AN1658&gt;AP$565,AN1658&lt;AP$566),AM1658,"")</f>
        <v>0.37444642891811658</v>
      </c>
      <c r="AQ1658" s="130" t="str">
        <f t="shared" si="435"/>
        <v/>
      </c>
      <c r="AR1658" s="150">
        <f t="shared" si="436"/>
        <v>0</v>
      </c>
      <c r="AS1658" s="150" t="str">
        <f t="shared" si="437"/>
        <v/>
      </c>
      <c r="AT1658" s="150" t="str">
        <f t="shared" si="438"/>
        <v/>
      </c>
      <c r="AU1658" s="150"/>
      <c r="AV1658" s="150"/>
      <c r="AW1658" s="150"/>
      <c r="AX1658" s="150"/>
      <c r="AY1658" s="150"/>
      <c r="AZ1658" s="150"/>
      <c r="BA1658" s="150"/>
      <c r="BB1658" s="131"/>
      <c r="BC1658" s="132"/>
      <c r="BD1658" s="131"/>
      <c r="BE1658" s="153"/>
      <c r="BF1658" s="154"/>
      <c r="BG1658" s="155"/>
      <c r="BH1658" s="155"/>
      <c r="BI1658" s="156"/>
      <c r="BJ1658" s="156"/>
      <c r="BK1658" s="133"/>
      <c r="BM1658" s="134">
        <v>1066</v>
      </c>
      <c r="BN1658" s="157">
        <f t="shared" si="419"/>
        <v>6.8160000000001295</v>
      </c>
      <c r="BO1658" s="158">
        <f t="shared" si="420"/>
        <v>0.4482862091987051</v>
      </c>
      <c r="BP1658" s="159">
        <f t="shared" si="421"/>
        <v>6.8322202568738E-4</v>
      </c>
      <c r="BQ1658" s="160" t="str">
        <f t="shared" si="422"/>
        <v/>
      </c>
      <c r="BR1658" s="160" t="str">
        <f t="shared" si="418"/>
        <v/>
      </c>
    </row>
    <row r="1659" spans="11:70" ht="20.100000000000001" customHeight="1" x14ac:dyDescent="0.25">
      <c r="K1659" s="134">
        <v>1090</v>
      </c>
      <c r="L1659" s="130">
        <f t="shared" si="423"/>
        <v>34.143422136532763</v>
      </c>
      <c r="M1659" s="149">
        <f t="shared" si="424"/>
        <v>3.9424231524320024E-3</v>
      </c>
      <c r="N1659" s="149">
        <f t="shared" si="425"/>
        <v>0.64057643321799107</v>
      </c>
      <c r="O1659" s="130" t="str">
        <f t="shared" si="426"/>
        <v/>
      </c>
      <c r="P1659" s="130">
        <f t="shared" si="427"/>
        <v>3.9424231524320024E-3</v>
      </c>
      <c r="Q1659" s="130" t="str">
        <f t="shared" si="428"/>
        <v/>
      </c>
      <c r="R1659" s="130">
        <f t="shared" si="429"/>
        <v>1.3087877659509671E-6</v>
      </c>
      <c r="S1659" s="130" t="str">
        <f t="shared" si="430"/>
        <v/>
      </c>
      <c r="T1659" s="130" t="str">
        <f t="shared" si="431"/>
        <v/>
      </c>
      <c r="X1659" s="134"/>
      <c r="Z1659" s="149"/>
      <c r="AA1659" s="149"/>
      <c r="AE1659" s="151"/>
      <c r="AF1659" s="150"/>
      <c r="AK1659" s="134">
        <v>1090</v>
      </c>
      <c r="AL1659" s="130">
        <f t="shared" si="432"/>
        <v>0.36000000000000032</v>
      </c>
      <c r="AM1659" s="149">
        <f t="shared" si="433"/>
        <v>0.37391060537312837</v>
      </c>
      <c r="AN1659" s="149">
        <f t="shared" si="434"/>
        <v>0.6405764332179914</v>
      </c>
      <c r="AO1659" s="130" t="str">
        <f t="shared" si="439"/>
        <v/>
      </c>
      <c r="AP1659" s="130">
        <f t="shared" si="440"/>
        <v>0.37391060537312837</v>
      </c>
      <c r="AQ1659" s="130" t="str">
        <f t="shared" si="435"/>
        <v/>
      </c>
      <c r="AR1659" s="150">
        <f t="shared" si="436"/>
        <v>0</v>
      </c>
      <c r="AS1659" s="150" t="str">
        <f t="shared" si="437"/>
        <v/>
      </c>
      <c r="AT1659" s="150" t="str">
        <f t="shared" si="438"/>
        <v/>
      </c>
      <c r="AU1659" s="150"/>
      <c r="AV1659" s="150"/>
      <c r="AW1659" s="150"/>
      <c r="AX1659" s="150"/>
      <c r="AY1659" s="150"/>
      <c r="AZ1659" s="150"/>
      <c r="BA1659" s="150"/>
      <c r="BB1659" s="131"/>
      <c r="BC1659" s="132"/>
      <c r="BD1659" s="131"/>
      <c r="BE1659" s="153"/>
      <c r="BF1659" s="154"/>
      <c r="BG1659" s="155"/>
      <c r="BH1659" s="155"/>
      <c r="BI1659" s="156"/>
      <c r="BJ1659" s="156"/>
      <c r="BK1659" s="133"/>
      <c r="BM1659" s="134">
        <v>1067</v>
      </c>
      <c r="BN1659" s="157">
        <f t="shared" si="419"/>
        <v>6.8224000000001297</v>
      </c>
      <c r="BO1659" s="158">
        <f t="shared" si="420"/>
        <v>0.44760298717301772</v>
      </c>
      <c r="BP1659" s="159">
        <f t="shared" si="421"/>
        <v>6.8263826813841355E-4</v>
      </c>
      <c r="BQ1659" s="160" t="str">
        <f t="shared" si="422"/>
        <v/>
      </c>
      <c r="BR1659" s="160" t="str">
        <f t="shared" si="418"/>
        <v/>
      </c>
    </row>
    <row r="1660" spans="11:70" ht="20.100000000000001" customHeight="1" x14ac:dyDescent="0.25">
      <c r="K1660" s="134">
        <v>1091</v>
      </c>
      <c r="L1660" s="130">
        <f t="shared" si="423"/>
        <v>34.522793493605377</v>
      </c>
      <c r="M1660" s="149">
        <f t="shared" si="424"/>
        <v>3.9367186547603142E-3</v>
      </c>
      <c r="N1660" s="149">
        <f t="shared" si="425"/>
        <v>0.642070995309583</v>
      </c>
      <c r="O1660" s="130" t="str">
        <f t="shared" si="426"/>
        <v/>
      </c>
      <c r="P1660" s="130">
        <f t="shared" si="427"/>
        <v>3.9367186547603142E-3</v>
      </c>
      <c r="Q1660" s="130" t="str">
        <f t="shared" si="428"/>
        <v/>
      </c>
      <c r="R1660" s="130">
        <f t="shared" si="429"/>
        <v>1.3299859957318037E-6</v>
      </c>
      <c r="S1660" s="130" t="str">
        <f t="shared" si="430"/>
        <v/>
      </c>
      <c r="T1660" s="130" t="str">
        <f t="shared" si="431"/>
        <v/>
      </c>
      <c r="X1660" s="134"/>
      <c r="Z1660" s="149"/>
      <c r="AA1660" s="149"/>
      <c r="AE1660" s="151"/>
      <c r="AF1660" s="150"/>
      <c r="AK1660" s="134">
        <v>1091</v>
      </c>
      <c r="AL1660" s="130">
        <f t="shared" si="432"/>
        <v>0.36399999999999988</v>
      </c>
      <c r="AM1660" s="149">
        <f t="shared" si="433"/>
        <v>0.37336957461734704</v>
      </c>
      <c r="AN1660" s="149">
        <f t="shared" si="434"/>
        <v>0.642070995309583</v>
      </c>
      <c r="AO1660" s="130" t="str">
        <f t="shared" si="439"/>
        <v/>
      </c>
      <c r="AP1660" s="130">
        <f t="shared" si="440"/>
        <v>0.37336957461734704</v>
      </c>
      <c r="AQ1660" s="130" t="str">
        <f t="shared" si="435"/>
        <v/>
      </c>
      <c r="AR1660" s="150">
        <f t="shared" si="436"/>
        <v>0</v>
      </c>
      <c r="AS1660" s="150" t="str">
        <f t="shared" si="437"/>
        <v/>
      </c>
      <c r="AT1660" s="150" t="str">
        <f t="shared" si="438"/>
        <v/>
      </c>
      <c r="AU1660" s="150"/>
      <c r="AV1660" s="150"/>
      <c r="AW1660" s="150"/>
      <c r="AX1660" s="150"/>
      <c r="AY1660" s="150"/>
      <c r="AZ1660" s="150"/>
      <c r="BA1660" s="150"/>
      <c r="BB1660" s="131"/>
      <c r="BC1660" s="132"/>
      <c r="BD1660" s="131"/>
      <c r="BE1660" s="153"/>
      <c r="BF1660" s="154"/>
      <c r="BG1660" s="155"/>
      <c r="BH1660" s="155"/>
      <c r="BI1660" s="156"/>
      <c r="BJ1660" s="156"/>
      <c r="BK1660" s="133"/>
      <c r="BM1660" s="134">
        <v>1068</v>
      </c>
      <c r="BN1660" s="157">
        <f t="shared" si="419"/>
        <v>6.8288000000001299</v>
      </c>
      <c r="BO1660" s="158">
        <f t="shared" si="420"/>
        <v>0.44692034890487931</v>
      </c>
      <c r="BP1660" s="159">
        <f t="shared" si="421"/>
        <v>6.8205351023864491E-4</v>
      </c>
      <c r="BQ1660" s="160" t="str">
        <f t="shared" si="422"/>
        <v/>
      </c>
      <c r="BR1660" s="160" t="str">
        <f t="shared" si="418"/>
        <v/>
      </c>
    </row>
    <row r="1661" spans="11:70" ht="20.100000000000001" customHeight="1" x14ac:dyDescent="0.25">
      <c r="K1661" s="134">
        <v>1092</v>
      </c>
      <c r="L1661" s="130">
        <f t="shared" si="423"/>
        <v>34.902164850677934</v>
      </c>
      <c r="M1661" s="149">
        <f t="shared" si="424"/>
        <v>3.9309595153684089E-3</v>
      </c>
      <c r="N1661" s="149">
        <f t="shared" si="425"/>
        <v>0.64356338290508597</v>
      </c>
      <c r="O1661" s="130" t="str">
        <f t="shared" si="426"/>
        <v/>
      </c>
      <c r="P1661" s="130">
        <f t="shared" si="427"/>
        <v>3.9309595153684089E-3</v>
      </c>
      <c r="Q1661" s="130" t="str">
        <f t="shared" si="428"/>
        <v/>
      </c>
      <c r="R1661" s="130">
        <f t="shared" si="429"/>
        <v>1.351505945641169E-6</v>
      </c>
      <c r="S1661" s="130" t="str">
        <f t="shared" si="430"/>
        <v/>
      </c>
      <c r="T1661" s="130" t="str">
        <f t="shared" si="431"/>
        <v/>
      </c>
      <c r="X1661" s="134"/>
      <c r="Z1661" s="149"/>
      <c r="AA1661" s="149"/>
      <c r="AE1661" s="151"/>
      <c r="AF1661" s="150"/>
      <c r="AK1661" s="134">
        <v>1092</v>
      </c>
      <c r="AL1661" s="130">
        <f t="shared" si="432"/>
        <v>0.36800000000000033</v>
      </c>
      <c r="AM1661" s="149">
        <f t="shared" si="433"/>
        <v>0.37282336148567763</v>
      </c>
      <c r="AN1661" s="149">
        <f t="shared" si="434"/>
        <v>0.64356338290508619</v>
      </c>
      <c r="AO1661" s="130" t="str">
        <f t="shared" si="439"/>
        <v/>
      </c>
      <c r="AP1661" s="130">
        <f t="shared" si="440"/>
        <v>0.37282336148567763</v>
      </c>
      <c r="AQ1661" s="130" t="str">
        <f t="shared" si="435"/>
        <v/>
      </c>
      <c r="AR1661" s="150">
        <f t="shared" si="436"/>
        <v>0</v>
      </c>
      <c r="AS1661" s="150" t="str">
        <f t="shared" si="437"/>
        <v/>
      </c>
      <c r="AT1661" s="150" t="str">
        <f t="shared" si="438"/>
        <v/>
      </c>
      <c r="AU1661" s="150"/>
      <c r="AV1661" s="150"/>
      <c r="AW1661" s="150"/>
      <c r="AX1661" s="150"/>
      <c r="AY1661" s="150"/>
      <c r="AZ1661" s="150"/>
      <c r="BA1661" s="150"/>
      <c r="BB1661" s="131"/>
      <c r="BC1661" s="132"/>
      <c r="BD1661" s="131"/>
      <c r="BE1661" s="153"/>
      <c r="BF1661" s="154"/>
      <c r="BG1661" s="155"/>
      <c r="BH1661" s="155"/>
      <c r="BI1661" s="156"/>
      <c r="BJ1661" s="156"/>
      <c r="BK1661" s="133"/>
      <c r="BM1661" s="134">
        <v>1069</v>
      </c>
      <c r="BN1661" s="157">
        <f t="shared" si="419"/>
        <v>6.8352000000001301</v>
      </c>
      <c r="BO1661" s="158">
        <f t="shared" si="420"/>
        <v>0.44623829539464066</v>
      </c>
      <c r="BP1661" s="159">
        <f t="shared" si="421"/>
        <v>6.8146775821953387E-4</v>
      </c>
      <c r="BQ1661" s="160" t="str">
        <f t="shared" si="422"/>
        <v/>
      </c>
      <c r="BR1661" s="160" t="str">
        <f t="shared" si="418"/>
        <v/>
      </c>
    </row>
    <row r="1662" spans="11:70" ht="20.100000000000001" customHeight="1" x14ac:dyDescent="0.25">
      <c r="K1662" s="134">
        <v>1093</v>
      </c>
      <c r="L1662" s="130">
        <f t="shared" si="423"/>
        <v>35.281536207750548</v>
      </c>
      <c r="M1662" s="149">
        <f t="shared" si="424"/>
        <v>3.9251459983494176E-3</v>
      </c>
      <c r="N1662" s="149">
        <f t="shared" si="425"/>
        <v>0.64505357532502106</v>
      </c>
      <c r="O1662" s="130" t="str">
        <f t="shared" si="426"/>
        <v/>
      </c>
      <c r="P1662" s="130">
        <f t="shared" si="427"/>
        <v>3.9251459983494176E-3</v>
      </c>
      <c r="Q1662" s="130" t="str">
        <f t="shared" si="428"/>
        <v/>
      </c>
      <c r="R1662" s="130">
        <f t="shared" si="429"/>
        <v>1.3733521270944367E-6</v>
      </c>
      <c r="S1662" s="130" t="str">
        <f t="shared" si="430"/>
        <v/>
      </c>
      <c r="T1662" s="130" t="str">
        <f t="shared" si="431"/>
        <v/>
      </c>
      <c r="X1662" s="134"/>
      <c r="Z1662" s="149"/>
      <c r="AA1662" s="149"/>
      <c r="AE1662" s="151"/>
      <c r="AF1662" s="150"/>
      <c r="AK1662" s="134">
        <v>1093</v>
      </c>
      <c r="AL1662" s="130">
        <f t="shared" si="432"/>
        <v>0.37199999999999989</v>
      </c>
      <c r="AM1662" s="149">
        <f t="shared" si="433"/>
        <v>0.37227199102546293</v>
      </c>
      <c r="AN1662" s="149">
        <f t="shared" si="434"/>
        <v>0.64505357532502106</v>
      </c>
      <c r="AO1662" s="130" t="str">
        <f t="shared" si="439"/>
        <v/>
      </c>
      <c r="AP1662" s="130">
        <f t="shared" si="440"/>
        <v>0.37227199102546293</v>
      </c>
      <c r="AQ1662" s="130" t="str">
        <f t="shared" si="435"/>
        <v/>
      </c>
      <c r="AR1662" s="150">
        <f t="shared" si="436"/>
        <v>0</v>
      </c>
      <c r="AS1662" s="150" t="str">
        <f t="shared" si="437"/>
        <v/>
      </c>
      <c r="AT1662" s="150" t="str">
        <f t="shared" si="438"/>
        <v/>
      </c>
      <c r="AU1662" s="150"/>
      <c r="AV1662" s="150"/>
      <c r="AW1662" s="150"/>
      <c r="AX1662" s="150"/>
      <c r="AY1662" s="150"/>
      <c r="AZ1662" s="150"/>
      <c r="BA1662" s="150"/>
      <c r="BB1662" s="131"/>
      <c r="BC1662" s="132"/>
      <c r="BD1662" s="131"/>
      <c r="BE1662" s="153"/>
      <c r="BF1662" s="154"/>
      <c r="BG1662" s="155"/>
      <c r="BH1662" s="155"/>
      <c r="BI1662" s="156"/>
      <c r="BJ1662" s="156"/>
      <c r="BK1662" s="133"/>
      <c r="BM1662" s="134">
        <v>1070</v>
      </c>
      <c r="BN1662" s="157">
        <f t="shared" si="419"/>
        <v>6.8416000000001302</v>
      </c>
      <c r="BO1662" s="158">
        <f t="shared" si="420"/>
        <v>0.44555682763642113</v>
      </c>
      <c r="BP1662" s="159">
        <f t="shared" si="421"/>
        <v>6.8088101829844039E-4</v>
      </c>
      <c r="BQ1662" s="160" t="str">
        <f t="shared" si="422"/>
        <v/>
      </c>
      <c r="BR1662" s="160" t="str">
        <f t="shared" si="418"/>
        <v/>
      </c>
    </row>
    <row r="1663" spans="11:70" ht="20.100000000000001" customHeight="1" x14ac:dyDescent="0.25">
      <c r="K1663" s="134">
        <v>1094</v>
      </c>
      <c r="L1663" s="130">
        <f t="shared" si="423"/>
        <v>35.660907564823106</v>
      </c>
      <c r="M1663" s="149">
        <f t="shared" si="424"/>
        <v>3.9192783700162008E-3</v>
      </c>
      <c r="N1663" s="149">
        <f t="shared" si="425"/>
        <v>0.64654155199051944</v>
      </c>
      <c r="O1663" s="130" t="str">
        <f t="shared" si="426"/>
        <v/>
      </c>
      <c r="P1663" s="130">
        <f t="shared" si="427"/>
        <v>3.9192783700162008E-3</v>
      </c>
      <c r="Q1663" s="130" t="str">
        <f t="shared" si="428"/>
        <v/>
      </c>
      <c r="R1663" s="130">
        <f t="shared" si="429"/>
        <v>1.3955291086821094E-6</v>
      </c>
      <c r="S1663" s="130" t="str">
        <f t="shared" si="430"/>
        <v/>
      </c>
      <c r="T1663" s="130" t="str">
        <f t="shared" si="431"/>
        <v/>
      </c>
      <c r="X1663" s="134"/>
      <c r="Z1663" s="149"/>
      <c r="AA1663" s="149"/>
      <c r="AE1663" s="151"/>
      <c r="AF1663" s="150"/>
      <c r="AK1663" s="134">
        <v>1094</v>
      </c>
      <c r="AL1663" s="130">
        <f t="shared" si="432"/>
        <v>0.37600000000000033</v>
      </c>
      <c r="AM1663" s="149">
        <f t="shared" si="433"/>
        <v>0.37171548849457031</v>
      </c>
      <c r="AN1663" s="149">
        <f t="shared" si="434"/>
        <v>0.64654155199051977</v>
      </c>
      <c r="AO1663" s="130" t="str">
        <f t="shared" si="439"/>
        <v/>
      </c>
      <c r="AP1663" s="130">
        <f t="shared" si="440"/>
        <v>0.37171548849457031</v>
      </c>
      <c r="AQ1663" s="130" t="str">
        <f t="shared" si="435"/>
        <v/>
      </c>
      <c r="AR1663" s="150">
        <f t="shared" si="436"/>
        <v>0</v>
      </c>
      <c r="AS1663" s="150" t="str">
        <f t="shared" si="437"/>
        <v/>
      </c>
      <c r="AT1663" s="150" t="str">
        <f t="shared" si="438"/>
        <v/>
      </c>
      <c r="AU1663" s="150"/>
      <c r="AV1663" s="150"/>
      <c r="AW1663" s="150"/>
      <c r="AX1663" s="150"/>
      <c r="AY1663" s="150"/>
      <c r="AZ1663" s="150"/>
      <c r="BA1663" s="150"/>
      <c r="BB1663" s="131"/>
      <c r="BC1663" s="132"/>
      <c r="BD1663" s="131"/>
      <c r="BE1663" s="153"/>
      <c r="BF1663" s="154"/>
      <c r="BG1663" s="155"/>
      <c r="BH1663" s="155"/>
      <c r="BI1663" s="156"/>
      <c r="BJ1663" s="156"/>
      <c r="BK1663" s="133"/>
      <c r="BM1663" s="134">
        <v>1071</v>
      </c>
      <c r="BN1663" s="157">
        <f t="shared" si="419"/>
        <v>6.8480000000001304</v>
      </c>
      <c r="BO1663" s="158">
        <f t="shared" si="420"/>
        <v>0.44487594661812269</v>
      </c>
      <c r="BP1663" s="159">
        <f t="shared" si="421"/>
        <v>6.802932966801789E-4</v>
      </c>
      <c r="BQ1663" s="160" t="str">
        <f t="shared" si="422"/>
        <v/>
      </c>
      <c r="BR1663" s="160" t="str">
        <f t="shared" si="418"/>
        <v/>
      </c>
    </row>
    <row r="1664" spans="11:70" ht="20.100000000000001" customHeight="1" x14ac:dyDescent="0.25">
      <c r="K1664" s="134">
        <v>1095</v>
      </c>
      <c r="L1664" s="130">
        <f t="shared" si="423"/>
        <v>36.04027892189572</v>
      </c>
      <c r="M1664" s="149">
        <f t="shared" si="424"/>
        <v>3.9133568988810258E-3</v>
      </c>
      <c r="N1664" s="149">
        <f t="shared" si="425"/>
        <v>0.64802729242416279</v>
      </c>
      <c r="O1664" s="130" t="str">
        <f t="shared" si="426"/>
        <v/>
      </c>
      <c r="P1664" s="130">
        <f t="shared" si="427"/>
        <v>3.9133568988810258E-3</v>
      </c>
      <c r="Q1664" s="130" t="str">
        <f t="shared" si="428"/>
        <v/>
      </c>
      <c r="R1664" s="130">
        <f t="shared" si="429"/>
        <v>1.4180415167992591E-6</v>
      </c>
      <c r="S1664" s="130" t="str">
        <f t="shared" si="430"/>
        <v/>
      </c>
      <c r="T1664" s="130" t="str">
        <f t="shared" si="431"/>
        <v/>
      </c>
      <c r="X1664" s="134"/>
      <c r="Z1664" s="149"/>
      <c r="AA1664" s="149"/>
      <c r="AE1664" s="151"/>
      <c r="AF1664" s="150"/>
      <c r="AK1664" s="134">
        <v>1095</v>
      </c>
      <c r="AL1664" s="130">
        <f t="shared" si="432"/>
        <v>0.37999999999999989</v>
      </c>
      <c r="AM1664" s="149">
        <f t="shared" si="433"/>
        <v>0.37115387935946603</v>
      </c>
      <c r="AN1664" s="149">
        <f t="shared" si="434"/>
        <v>0.64802729242416279</v>
      </c>
      <c r="AO1664" s="130" t="str">
        <f t="shared" si="439"/>
        <v/>
      </c>
      <c r="AP1664" s="130">
        <f t="shared" si="440"/>
        <v>0.37115387935946603</v>
      </c>
      <c r="AQ1664" s="130" t="str">
        <f t="shared" si="435"/>
        <v/>
      </c>
      <c r="AR1664" s="150">
        <f t="shared" si="436"/>
        <v>0</v>
      </c>
      <c r="AS1664" s="150" t="str">
        <f t="shared" si="437"/>
        <v/>
      </c>
      <c r="AT1664" s="150" t="str">
        <f t="shared" si="438"/>
        <v/>
      </c>
      <c r="AU1664" s="150"/>
      <c r="AV1664" s="150"/>
      <c r="AW1664" s="150"/>
      <c r="AX1664" s="150"/>
      <c r="AY1664" s="150"/>
      <c r="AZ1664" s="150"/>
      <c r="BA1664" s="150"/>
      <c r="BB1664" s="131"/>
      <c r="BC1664" s="132"/>
      <c r="BD1664" s="131"/>
      <c r="BE1664" s="153"/>
      <c r="BF1664" s="154"/>
      <c r="BG1664" s="155"/>
      <c r="BH1664" s="155"/>
      <c r="BI1664" s="156"/>
      <c r="BJ1664" s="156"/>
      <c r="BK1664" s="133"/>
      <c r="BM1664" s="134">
        <v>1072</v>
      </c>
      <c r="BN1664" s="157">
        <f t="shared" si="419"/>
        <v>6.8544000000001306</v>
      </c>
      <c r="BO1664" s="158">
        <f t="shared" si="420"/>
        <v>0.44419565332144251</v>
      </c>
      <c r="BP1664" s="159">
        <f t="shared" si="421"/>
        <v>6.7970459955224438E-4</v>
      </c>
      <c r="BQ1664" s="160" t="str">
        <f t="shared" si="422"/>
        <v/>
      </c>
      <c r="BR1664" s="160" t="str">
        <f t="shared" si="418"/>
        <v/>
      </c>
    </row>
    <row r="1665" spans="11:70" ht="20.100000000000001" customHeight="1" x14ac:dyDescent="0.25">
      <c r="K1665" s="134">
        <v>1096</v>
      </c>
      <c r="L1665" s="130">
        <f t="shared" si="423"/>
        <v>36.419650278968277</v>
      </c>
      <c r="M1665" s="149">
        <f t="shared" si="424"/>
        <v>3.9073818556351119E-3</v>
      </c>
      <c r="N1665" s="149">
        <f t="shared" si="425"/>
        <v>0.64951077625081122</v>
      </c>
      <c r="O1665" s="130" t="str">
        <f t="shared" si="426"/>
        <v/>
      </c>
      <c r="P1665" s="130">
        <f t="shared" si="427"/>
        <v>3.9073818556351119E-3</v>
      </c>
      <c r="Q1665" s="130" t="str">
        <f t="shared" si="428"/>
        <v/>
      </c>
      <c r="R1665" s="130">
        <f t="shared" si="429"/>
        <v>1.4408940362804503E-6</v>
      </c>
      <c r="S1665" s="130" t="str">
        <f t="shared" si="430"/>
        <v/>
      </c>
      <c r="T1665" s="130" t="str">
        <f t="shared" si="431"/>
        <v/>
      </c>
      <c r="X1665" s="134"/>
      <c r="Z1665" s="149"/>
      <c r="AA1665" s="149"/>
      <c r="AE1665" s="151"/>
      <c r="AF1665" s="150"/>
      <c r="AK1665" s="134">
        <v>1096</v>
      </c>
      <c r="AL1665" s="130">
        <f t="shared" si="432"/>
        <v>0.38400000000000034</v>
      </c>
      <c r="AM1665" s="149">
        <f t="shared" si="433"/>
        <v>0.3705871892932735</v>
      </c>
      <c r="AN1665" s="149">
        <f t="shared" si="434"/>
        <v>0.64951077625081155</v>
      </c>
      <c r="AO1665" s="130" t="str">
        <f t="shared" si="439"/>
        <v/>
      </c>
      <c r="AP1665" s="130">
        <f t="shared" si="440"/>
        <v>0.3705871892932735</v>
      </c>
      <c r="AQ1665" s="130" t="str">
        <f t="shared" si="435"/>
        <v/>
      </c>
      <c r="AR1665" s="150">
        <f t="shared" si="436"/>
        <v>0</v>
      </c>
      <c r="AS1665" s="150" t="str">
        <f t="shared" si="437"/>
        <v/>
      </c>
      <c r="AT1665" s="150" t="str">
        <f t="shared" si="438"/>
        <v/>
      </c>
      <c r="AU1665" s="150"/>
      <c r="AV1665" s="150"/>
      <c r="AW1665" s="150"/>
      <c r="AX1665" s="150"/>
      <c r="AY1665" s="150"/>
      <c r="AZ1665" s="150"/>
      <c r="BA1665" s="150"/>
      <c r="BB1665" s="131"/>
      <c r="BC1665" s="132"/>
      <c r="BD1665" s="131"/>
      <c r="BE1665" s="153"/>
      <c r="BF1665" s="154"/>
      <c r="BG1665" s="155"/>
      <c r="BH1665" s="155"/>
      <c r="BI1665" s="156"/>
      <c r="BJ1665" s="156"/>
      <c r="BK1665" s="133"/>
      <c r="BM1665" s="134">
        <v>1073</v>
      </c>
      <c r="BN1665" s="157">
        <f t="shared" si="419"/>
        <v>6.8608000000001308</v>
      </c>
      <c r="BO1665" s="158">
        <f t="shared" si="420"/>
        <v>0.44351594872189026</v>
      </c>
      <c r="BP1665" s="159">
        <f t="shared" si="421"/>
        <v>6.7911493309147364E-4</v>
      </c>
      <c r="BQ1665" s="160" t="str">
        <f t="shared" si="422"/>
        <v/>
      </c>
      <c r="BR1665" s="160" t="str">
        <f t="shared" si="418"/>
        <v/>
      </c>
    </row>
    <row r="1666" spans="11:70" ht="20.100000000000001" customHeight="1" x14ac:dyDescent="0.25">
      <c r="K1666" s="134">
        <v>1097</v>
      </c>
      <c r="L1666" s="130">
        <f t="shared" si="423"/>
        <v>36.799021636040891</v>
      </c>
      <c r="M1666" s="149">
        <f t="shared" si="424"/>
        <v>3.9013535131280251E-3</v>
      </c>
      <c r="N1666" s="149">
        <f t="shared" si="425"/>
        <v>0.65099198319842888</v>
      </c>
      <c r="O1666" s="130" t="str">
        <f t="shared" si="426"/>
        <v/>
      </c>
      <c r="P1666" s="130">
        <f t="shared" si="427"/>
        <v>3.9013535131280251E-3</v>
      </c>
      <c r="Q1666" s="130" t="str">
        <f t="shared" si="428"/>
        <v/>
      </c>
      <c r="R1666" s="130">
        <f t="shared" si="429"/>
        <v>1.4640914110402931E-6</v>
      </c>
      <c r="S1666" s="130" t="str">
        <f t="shared" si="430"/>
        <v/>
      </c>
      <c r="T1666" s="130" t="str">
        <f t="shared" si="431"/>
        <v/>
      </c>
      <c r="X1666" s="134"/>
      <c r="Z1666" s="149"/>
      <c r="AA1666" s="149"/>
      <c r="AE1666" s="151"/>
      <c r="AF1666" s="150"/>
      <c r="AK1666" s="134">
        <v>1097</v>
      </c>
      <c r="AL1666" s="130">
        <f t="shared" si="432"/>
        <v>0.3879999999999999</v>
      </c>
      <c r="AM1666" s="149">
        <f t="shared" si="433"/>
        <v>0.3700154441738206</v>
      </c>
      <c r="AN1666" s="149">
        <f t="shared" si="434"/>
        <v>0.65099198319842899</v>
      </c>
      <c r="AO1666" s="130" t="str">
        <f t="shared" si="439"/>
        <v/>
      </c>
      <c r="AP1666" s="130">
        <f t="shared" si="440"/>
        <v>0.3700154441738206</v>
      </c>
      <c r="AQ1666" s="130" t="str">
        <f t="shared" si="435"/>
        <v/>
      </c>
      <c r="AR1666" s="150">
        <f t="shared" si="436"/>
        <v>0</v>
      </c>
      <c r="AS1666" s="150" t="str">
        <f t="shared" si="437"/>
        <v/>
      </c>
      <c r="AT1666" s="150" t="str">
        <f t="shared" si="438"/>
        <v/>
      </c>
      <c r="AU1666" s="150"/>
      <c r="AV1666" s="150"/>
      <c r="AW1666" s="150"/>
      <c r="AX1666" s="150"/>
      <c r="AY1666" s="150"/>
      <c r="AZ1666" s="150"/>
      <c r="BA1666" s="150"/>
      <c r="BB1666" s="131"/>
      <c r="BC1666" s="132"/>
      <c r="BD1666" s="131"/>
      <c r="BE1666" s="153"/>
      <c r="BF1666" s="154"/>
      <c r="BG1666" s="155"/>
      <c r="BH1666" s="155"/>
      <c r="BI1666" s="156"/>
      <c r="BJ1666" s="156"/>
      <c r="BK1666" s="133"/>
      <c r="BM1666" s="134">
        <v>1074</v>
      </c>
      <c r="BN1666" s="157">
        <f t="shared" si="419"/>
        <v>6.867200000000131</v>
      </c>
      <c r="BO1666" s="158">
        <f t="shared" si="420"/>
        <v>0.44283683378879879</v>
      </c>
      <c r="BP1666" s="159">
        <f t="shared" si="421"/>
        <v>6.7852430345949344E-4</v>
      </c>
      <c r="BQ1666" s="160" t="str">
        <f t="shared" si="422"/>
        <v/>
      </c>
      <c r="BR1666" s="160" t="str">
        <f t="shared" si="418"/>
        <v/>
      </c>
    </row>
    <row r="1667" spans="11:70" ht="20.100000000000001" customHeight="1" x14ac:dyDescent="0.25">
      <c r="K1667" s="134">
        <v>1098</v>
      </c>
      <c r="L1667" s="130">
        <f t="shared" si="423"/>
        <v>37.178392993113448</v>
      </c>
      <c r="M1667" s="149">
        <f t="shared" si="424"/>
        <v>3.8952721463469363E-3</v>
      </c>
      <c r="N1667" s="149">
        <f t="shared" si="425"/>
        <v>0.65247089309889594</v>
      </c>
      <c r="O1667" s="130" t="str">
        <f t="shared" si="426"/>
        <v/>
      </c>
      <c r="P1667" s="130">
        <f t="shared" si="427"/>
        <v>3.8952721463469363E-3</v>
      </c>
      <c r="Q1667" s="130" t="str">
        <f t="shared" si="428"/>
        <v/>
      </c>
      <c r="R1667" s="130">
        <f t="shared" si="429"/>
        <v>1.4876384447194389E-6</v>
      </c>
      <c r="S1667" s="130" t="str">
        <f t="shared" si="430"/>
        <v/>
      </c>
      <c r="T1667" s="130" t="str">
        <f t="shared" si="431"/>
        <v/>
      </c>
      <c r="X1667" s="134"/>
      <c r="Z1667" s="149"/>
      <c r="AA1667" s="149"/>
      <c r="AE1667" s="151"/>
      <c r="AF1667" s="150"/>
      <c r="AK1667" s="134">
        <v>1098</v>
      </c>
      <c r="AL1667" s="130">
        <f t="shared" si="432"/>
        <v>0.39200000000000035</v>
      </c>
      <c r="AM1667" s="149">
        <f t="shared" si="433"/>
        <v>0.36943867008167103</v>
      </c>
      <c r="AN1667" s="149">
        <f t="shared" si="434"/>
        <v>0.65247089309889628</v>
      </c>
      <c r="AO1667" s="130" t="str">
        <f t="shared" si="439"/>
        <v/>
      </c>
      <c r="AP1667" s="130">
        <f t="shared" si="440"/>
        <v>0.36943867008167103</v>
      </c>
      <c r="AQ1667" s="130" t="str">
        <f t="shared" si="435"/>
        <v/>
      </c>
      <c r="AR1667" s="150">
        <f t="shared" si="436"/>
        <v>0</v>
      </c>
      <c r="AS1667" s="150" t="str">
        <f t="shared" si="437"/>
        <v/>
      </c>
      <c r="AT1667" s="150" t="str">
        <f t="shared" si="438"/>
        <v/>
      </c>
      <c r="AU1667" s="150"/>
      <c r="AV1667" s="150"/>
      <c r="AW1667" s="150"/>
      <c r="AX1667" s="150"/>
      <c r="AY1667" s="150"/>
      <c r="AZ1667" s="150"/>
      <c r="BA1667" s="150"/>
      <c r="BB1667" s="131"/>
      <c r="BC1667" s="132"/>
      <c r="BD1667" s="131"/>
      <c r="BE1667" s="153"/>
      <c r="BF1667" s="154"/>
      <c r="BG1667" s="155"/>
      <c r="BH1667" s="155"/>
      <c r="BI1667" s="156"/>
      <c r="BJ1667" s="156"/>
      <c r="BK1667" s="133"/>
      <c r="BM1667" s="134">
        <v>1075</v>
      </c>
      <c r="BN1667" s="157">
        <f t="shared" si="419"/>
        <v>6.8736000000001312</v>
      </c>
      <c r="BO1667" s="158">
        <f t="shared" si="420"/>
        <v>0.4421583094853393</v>
      </c>
      <c r="BP1667" s="159">
        <f t="shared" si="421"/>
        <v>6.7793271680349765E-4</v>
      </c>
      <c r="BQ1667" s="160" t="str">
        <f t="shared" si="422"/>
        <v/>
      </c>
      <c r="BR1667" s="160" t="str">
        <f t="shared" si="418"/>
        <v/>
      </c>
    </row>
    <row r="1668" spans="11:70" ht="20.100000000000001" customHeight="1" x14ac:dyDescent="0.25">
      <c r="K1668" s="134">
        <v>1099</v>
      </c>
      <c r="L1668" s="130">
        <f t="shared" si="423"/>
        <v>37.557764350186062</v>
      </c>
      <c r="M1668" s="149">
        <f t="shared" si="424"/>
        <v>3.889138032395734E-3</v>
      </c>
      <c r="N1668" s="149">
        <f t="shared" si="425"/>
        <v>0.65394748588881824</v>
      </c>
      <c r="O1668" s="130" t="str">
        <f t="shared" si="426"/>
        <v/>
      </c>
      <c r="P1668" s="130">
        <f t="shared" si="427"/>
        <v>3.889138032395734E-3</v>
      </c>
      <c r="Q1668" s="130" t="str">
        <f t="shared" si="428"/>
        <v/>
      </c>
      <c r="R1668" s="130">
        <f t="shared" si="429"/>
        <v>1.5115400013362731E-6</v>
      </c>
      <c r="S1668" s="130" t="str">
        <f t="shared" si="430"/>
        <v/>
      </c>
      <c r="T1668" s="130" t="str">
        <f t="shared" si="431"/>
        <v/>
      </c>
      <c r="X1668" s="134"/>
      <c r="Z1668" s="149"/>
      <c r="AA1668" s="149"/>
      <c r="AE1668" s="151"/>
      <c r="AF1668" s="150"/>
      <c r="AK1668" s="134">
        <v>1099</v>
      </c>
      <c r="AL1668" s="130">
        <f t="shared" si="432"/>
        <v>0.39599999999999991</v>
      </c>
      <c r="AM1668" s="149">
        <f t="shared" si="433"/>
        <v>0.36885689329814475</v>
      </c>
      <c r="AN1668" s="149">
        <f t="shared" si="434"/>
        <v>0.65394748588881835</v>
      </c>
      <c r="AO1668" s="130" t="str">
        <f t="shared" si="439"/>
        <v/>
      </c>
      <c r="AP1668" s="130">
        <f t="shared" si="440"/>
        <v>0.36885689329814475</v>
      </c>
      <c r="AQ1668" s="130" t="str">
        <f t="shared" si="435"/>
        <v/>
      </c>
      <c r="AR1668" s="150">
        <f t="shared" si="436"/>
        <v>0</v>
      </c>
      <c r="AS1668" s="150" t="str">
        <f t="shared" si="437"/>
        <v/>
      </c>
      <c r="AT1668" s="150" t="str">
        <f t="shared" si="438"/>
        <v/>
      </c>
      <c r="AU1668" s="150"/>
      <c r="AV1668" s="150"/>
      <c r="AW1668" s="150"/>
      <c r="AX1668" s="150"/>
      <c r="AY1668" s="150"/>
      <c r="AZ1668" s="150"/>
      <c r="BA1668" s="150"/>
      <c r="BB1668" s="131"/>
      <c r="BC1668" s="132"/>
      <c r="BD1668" s="131"/>
      <c r="BE1668" s="153"/>
      <c r="BF1668" s="154"/>
      <c r="BG1668" s="155"/>
      <c r="BH1668" s="155"/>
      <c r="BI1668" s="156"/>
      <c r="BJ1668" s="156"/>
      <c r="BK1668" s="133"/>
      <c r="BM1668" s="134">
        <v>1076</v>
      </c>
      <c r="BN1668" s="157">
        <f t="shared" si="419"/>
        <v>6.8800000000001313</v>
      </c>
      <c r="BO1668" s="158">
        <f t="shared" si="420"/>
        <v>0.4414803767685358</v>
      </c>
      <c r="BP1668" s="159">
        <f t="shared" si="421"/>
        <v>6.7734017925802359E-4</v>
      </c>
      <c r="BQ1668" s="160" t="str">
        <f t="shared" si="422"/>
        <v/>
      </c>
      <c r="BR1668" s="160" t="str">
        <f t="shared" si="418"/>
        <v/>
      </c>
    </row>
    <row r="1669" spans="11:70" ht="20.100000000000001" customHeight="1" x14ac:dyDescent="0.25">
      <c r="K1669" s="134">
        <v>1100</v>
      </c>
      <c r="L1669" s="130">
        <f t="shared" si="423"/>
        <v>37.937135707258619</v>
      </c>
      <c r="M1669" s="149">
        <f t="shared" si="424"/>
        <v>3.8829514504740087E-3</v>
      </c>
      <c r="N1669" s="149">
        <f t="shared" si="425"/>
        <v>0.65542174161032396</v>
      </c>
      <c r="O1669" s="130" t="str">
        <f t="shared" si="426"/>
        <v/>
      </c>
      <c r="P1669" s="130">
        <f t="shared" si="427"/>
        <v>3.8829514504740087E-3</v>
      </c>
      <c r="Q1669" s="130" t="str">
        <f t="shared" si="428"/>
        <v/>
      </c>
      <c r="R1669" s="130">
        <f t="shared" si="429"/>
        <v>1.5358010059441465E-6</v>
      </c>
      <c r="S1669" s="130" t="str">
        <f t="shared" si="430"/>
        <v/>
      </c>
      <c r="T1669" s="130" t="str">
        <f t="shared" si="431"/>
        <v/>
      </c>
      <c r="X1669" s="134"/>
      <c r="Z1669" s="149"/>
      <c r="AA1669" s="149"/>
      <c r="AE1669" s="151"/>
      <c r="AF1669" s="150"/>
      <c r="AK1669" s="134">
        <v>1100</v>
      </c>
      <c r="AL1669" s="130">
        <f t="shared" si="432"/>
        <v>0.40000000000000036</v>
      </c>
      <c r="AM1669" s="149">
        <f t="shared" si="433"/>
        <v>0.36827014030332328</v>
      </c>
      <c r="AN1669" s="149">
        <f t="shared" si="434"/>
        <v>0.65542174161032429</v>
      </c>
      <c r="AO1669" s="130" t="str">
        <f t="shared" si="439"/>
        <v/>
      </c>
      <c r="AP1669" s="130">
        <f t="shared" si="440"/>
        <v>0.36827014030332328</v>
      </c>
      <c r="AQ1669" s="130" t="str">
        <f t="shared" si="435"/>
        <v/>
      </c>
      <c r="AR1669" s="150">
        <f t="shared" si="436"/>
        <v>0</v>
      </c>
      <c r="AS1669" s="150" t="str">
        <f t="shared" si="437"/>
        <v/>
      </c>
      <c r="AT1669" s="150" t="str">
        <f t="shared" si="438"/>
        <v/>
      </c>
      <c r="AU1669" s="150"/>
      <c r="AV1669" s="150"/>
      <c r="AW1669" s="150"/>
      <c r="AX1669" s="150"/>
      <c r="AY1669" s="150"/>
      <c r="AZ1669" s="150"/>
      <c r="BA1669" s="150"/>
      <c r="BB1669" s="131"/>
      <c r="BC1669" s="132"/>
      <c r="BD1669" s="131"/>
      <c r="BE1669" s="153"/>
      <c r="BF1669" s="154"/>
      <c r="BG1669" s="155"/>
      <c r="BH1669" s="155"/>
      <c r="BI1669" s="156"/>
      <c r="BJ1669" s="156"/>
      <c r="BK1669" s="133"/>
      <c r="BM1669" s="134">
        <v>1077</v>
      </c>
      <c r="BN1669" s="157">
        <f t="shared" si="419"/>
        <v>6.8864000000001315</v>
      </c>
      <c r="BO1669" s="158">
        <f t="shared" si="420"/>
        <v>0.44080303658927777</v>
      </c>
      <c r="BP1669" s="159">
        <f t="shared" si="421"/>
        <v>6.7674669694262057E-4</v>
      </c>
      <c r="BQ1669" s="160" t="str">
        <f t="shared" si="422"/>
        <v/>
      </c>
      <c r="BR1669" s="160" t="str">
        <f t="shared" si="418"/>
        <v/>
      </c>
    </row>
    <row r="1670" spans="11:70" ht="20.100000000000001" customHeight="1" x14ac:dyDescent="0.25">
      <c r="K1670" s="134">
        <v>1101</v>
      </c>
      <c r="L1670" s="130">
        <f t="shared" si="423"/>
        <v>38.316507064331233</v>
      </c>
      <c r="M1670" s="149">
        <f t="shared" si="424"/>
        <v>3.8767126818558947E-3</v>
      </c>
      <c r="N1670" s="149">
        <f t="shared" si="425"/>
        <v>0.65689364041185694</v>
      </c>
      <c r="O1670" s="130" t="str">
        <f t="shared" si="426"/>
        <v/>
      </c>
      <c r="P1670" s="130">
        <f t="shared" si="427"/>
        <v>3.8767126818558947E-3</v>
      </c>
      <c r="Q1670" s="130" t="str">
        <f t="shared" si="428"/>
        <v/>
      </c>
      <c r="R1670" s="130">
        <f t="shared" si="429"/>
        <v>1.5604264452942864E-6</v>
      </c>
      <c r="S1670" s="130" t="str">
        <f t="shared" si="430"/>
        <v/>
      </c>
      <c r="T1670" s="130" t="str">
        <f t="shared" si="431"/>
        <v/>
      </c>
      <c r="X1670" s="134"/>
      <c r="Z1670" s="149"/>
      <c r="AA1670" s="149"/>
      <c r="AE1670" s="151"/>
      <c r="AF1670" s="150"/>
      <c r="AK1670" s="134">
        <v>1101</v>
      </c>
      <c r="AL1670" s="130">
        <f t="shared" si="432"/>
        <v>0.40399999999999991</v>
      </c>
      <c r="AM1670" s="149">
        <f t="shared" si="433"/>
        <v>0.36767843777404446</v>
      </c>
      <c r="AN1670" s="149">
        <f t="shared" si="434"/>
        <v>0.65689364041185694</v>
      </c>
      <c r="AO1670" s="130" t="str">
        <f t="shared" si="439"/>
        <v/>
      </c>
      <c r="AP1670" s="130">
        <f t="shared" si="440"/>
        <v>0.36767843777404446</v>
      </c>
      <c r="AQ1670" s="130" t="str">
        <f t="shared" si="435"/>
        <v/>
      </c>
      <c r="AR1670" s="150">
        <f t="shared" si="436"/>
        <v>0</v>
      </c>
      <c r="AS1670" s="150" t="str">
        <f t="shared" si="437"/>
        <v/>
      </c>
      <c r="AT1670" s="150" t="str">
        <f t="shared" si="438"/>
        <v/>
      </c>
      <c r="AU1670" s="150"/>
      <c r="AV1670" s="150"/>
      <c r="AW1670" s="150"/>
      <c r="AX1670" s="150"/>
      <c r="AY1670" s="150"/>
      <c r="AZ1670" s="150"/>
      <c r="BA1670" s="150"/>
      <c r="BB1670" s="131"/>
      <c r="BC1670" s="132"/>
      <c r="BD1670" s="131"/>
      <c r="BE1670" s="153"/>
      <c r="BF1670" s="154"/>
      <c r="BG1670" s="155"/>
      <c r="BH1670" s="155"/>
      <c r="BI1670" s="156"/>
      <c r="BJ1670" s="156"/>
      <c r="BK1670" s="133"/>
      <c r="BM1670" s="134">
        <v>1078</v>
      </c>
      <c r="BN1670" s="157">
        <f t="shared" si="419"/>
        <v>6.8928000000001317</v>
      </c>
      <c r="BO1670" s="158">
        <f t="shared" si="420"/>
        <v>0.44012628989233515</v>
      </c>
      <c r="BP1670" s="159">
        <f t="shared" si="421"/>
        <v>6.7615227596340421E-4</v>
      </c>
      <c r="BQ1670" s="160" t="str">
        <f t="shared" si="422"/>
        <v/>
      </c>
      <c r="BR1670" s="160" t="str">
        <f t="shared" si="418"/>
        <v/>
      </c>
    </row>
    <row r="1671" spans="11:70" ht="20.100000000000001" customHeight="1" x14ac:dyDescent="0.25">
      <c r="K1671" s="134">
        <v>1102</v>
      </c>
      <c r="L1671" s="130">
        <f t="shared" si="423"/>
        <v>38.695878421403791</v>
      </c>
      <c r="M1671" s="149">
        <f t="shared" si="424"/>
        <v>3.8704220098687877E-3</v>
      </c>
      <c r="N1671" s="149">
        <f t="shared" si="425"/>
        <v>0.65836316254895721</v>
      </c>
      <c r="O1671" s="130" t="str">
        <f t="shared" si="426"/>
        <v/>
      </c>
      <c r="P1671" s="130">
        <f t="shared" si="427"/>
        <v>3.8704220098687877E-3</v>
      </c>
      <c r="Q1671" s="130" t="str">
        <f t="shared" si="428"/>
        <v/>
      </c>
      <c r="R1671" s="130">
        <f t="shared" si="429"/>
        <v>1.5854213685043813E-6</v>
      </c>
      <c r="S1671" s="130" t="str">
        <f t="shared" si="430"/>
        <v/>
      </c>
      <c r="T1671" s="130" t="str">
        <f t="shared" si="431"/>
        <v/>
      </c>
      <c r="X1671" s="134"/>
      <c r="Z1671" s="149"/>
      <c r="AA1671" s="149"/>
      <c r="AE1671" s="151"/>
      <c r="AF1671" s="150"/>
      <c r="AK1671" s="134">
        <v>1102</v>
      </c>
      <c r="AL1671" s="130">
        <f t="shared" si="432"/>
        <v>0.40800000000000036</v>
      </c>
      <c r="AM1671" s="149">
        <f t="shared" si="433"/>
        <v>0.36708181258188249</v>
      </c>
      <c r="AN1671" s="149">
        <f t="shared" si="434"/>
        <v>0.65836316254895766</v>
      </c>
      <c r="AO1671" s="130" t="str">
        <f t="shared" si="439"/>
        <v/>
      </c>
      <c r="AP1671" s="130">
        <f t="shared" si="440"/>
        <v>0.36708181258188249</v>
      </c>
      <c r="AQ1671" s="130" t="str">
        <f t="shared" si="435"/>
        <v/>
      </c>
      <c r="AR1671" s="150">
        <f t="shared" si="436"/>
        <v>0</v>
      </c>
      <c r="AS1671" s="150" t="str">
        <f t="shared" si="437"/>
        <v/>
      </c>
      <c r="AT1671" s="150" t="str">
        <f t="shared" si="438"/>
        <v/>
      </c>
      <c r="AU1671" s="150"/>
      <c r="AV1671" s="150"/>
      <c r="AW1671" s="150"/>
      <c r="AX1671" s="150"/>
      <c r="AY1671" s="150"/>
      <c r="AZ1671" s="150"/>
      <c r="BA1671" s="150"/>
      <c r="BB1671" s="131"/>
      <c r="BC1671" s="132"/>
      <c r="BD1671" s="131"/>
      <c r="BE1671" s="153"/>
      <c r="BF1671" s="154"/>
      <c r="BG1671" s="155"/>
      <c r="BH1671" s="155"/>
      <c r="BI1671" s="156"/>
      <c r="BJ1671" s="156"/>
      <c r="BK1671" s="133"/>
      <c r="BM1671" s="134">
        <v>1079</v>
      </c>
      <c r="BN1671" s="157">
        <f t="shared" si="419"/>
        <v>6.8992000000001319</v>
      </c>
      <c r="BO1671" s="158">
        <f t="shared" si="420"/>
        <v>0.43945013761637175</v>
      </c>
      <c r="BP1671" s="159">
        <f t="shared" si="421"/>
        <v>6.7555692241172416E-4</v>
      </c>
      <c r="BQ1671" s="160" t="str">
        <f t="shared" si="422"/>
        <v/>
      </c>
      <c r="BR1671" s="160" t="str">
        <f t="shared" si="418"/>
        <v/>
      </c>
    </row>
    <row r="1672" spans="11:70" ht="20.100000000000001" customHeight="1" x14ac:dyDescent="0.25">
      <c r="K1672" s="134">
        <v>1103</v>
      </c>
      <c r="L1672" s="130">
        <f t="shared" si="423"/>
        <v>39.075249778476405</v>
      </c>
      <c r="M1672" s="149">
        <f t="shared" si="424"/>
        <v>3.8640797198719176E-3</v>
      </c>
      <c r="N1672" s="149">
        <f t="shared" si="425"/>
        <v>0.65983028838503865</v>
      </c>
      <c r="O1672" s="130" t="str">
        <f t="shared" si="426"/>
        <v/>
      </c>
      <c r="P1672" s="130">
        <f t="shared" si="427"/>
        <v>3.8640797198719176E-3</v>
      </c>
      <c r="Q1672" s="130" t="str">
        <f t="shared" si="428"/>
        <v/>
      </c>
      <c r="R1672" s="130">
        <f t="shared" si="429"/>
        <v>1.6107908877328434E-6</v>
      </c>
      <c r="S1672" s="130" t="str">
        <f t="shared" si="430"/>
        <v/>
      </c>
      <c r="T1672" s="130" t="str">
        <f t="shared" si="431"/>
        <v/>
      </c>
      <c r="X1672" s="134"/>
      <c r="Z1672" s="149"/>
      <c r="AA1672" s="149"/>
      <c r="AE1672" s="151"/>
      <c r="AF1672" s="150"/>
      <c r="AK1672" s="134">
        <v>1103</v>
      </c>
      <c r="AL1672" s="130">
        <f t="shared" si="432"/>
        <v>0.41199999999999992</v>
      </c>
      <c r="AM1672" s="149">
        <f t="shared" si="433"/>
        <v>0.36648029179111752</v>
      </c>
      <c r="AN1672" s="149">
        <f t="shared" si="434"/>
        <v>0.65983028838503877</v>
      </c>
      <c r="AO1672" s="130" t="str">
        <f t="shared" si="439"/>
        <v/>
      </c>
      <c r="AP1672" s="130">
        <f t="shared" si="440"/>
        <v>0.36648029179111752</v>
      </c>
      <c r="AQ1672" s="130" t="str">
        <f t="shared" si="435"/>
        <v/>
      </c>
      <c r="AR1672" s="150">
        <f t="shared" si="436"/>
        <v>0</v>
      </c>
      <c r="AS1672" s="150" t="str">
        <f t="shared" si="437"/>
        <v/>
      </c>
      <c r="AT1672" s="150" t="str">
        <f t="shared" si="438"/>
        <v/>
      </c>
      <c r="AU1672" s="150"/>
      <c r="AV1672" s="150"/>
      <c r="AW1672" s="150"/>
      <c r="AX1672" s="150"/>
      <c r="AY1672" s="150"/>
      <c r="AZ1672" s="150"/>
      <c r="BA1672" s="150"/>
      <c r="BB1672" s="131"/>
      <c r="BC1672" s="132"/>
      <c r="BD1672" s="131"/>
      <c r="BE1672" s="153"/>
      <c r="BF1672" s="154"/>
      <c r="BG1672" s="155"/>
      <c r="BH1672" s="155"/>
      <c r="BI1672" s="156"/>
      <c r="BJ1672" s="156"/>
      <c r="BK1672" s="133"/>
      <c r="BM1672" s="134">
        <v>1080</v>
      </c>
      <c r="BN1672" s="157">
        <f t="shared" si="419"/>
        <v>6.9056000000001321</v>
      </c>
      <c r="BO1672" s="158">
        <f t="shared" si="420"/>
        <v>0.43877458069396003</v>
      </c>
      <c r="BP1672" s="159">
        <f t="shared" si="421"/>
        <v>6.7496064236627351E-4</v>
      </c>
      <c r="BQ1672" s="160" t="str">
        <f t="shared" si="422"/>
        <v/>
      </c>
      <c r="BR1672" s="160" t="str">
        <f t="shared" si="418"/>
        <v/>
      </c>
    </row>
    <row r="1673" spans="11:70" ht="20.100000000000001" customHeight="1" x14ac:dyDescent="0.25">
      <c r="K1673" s="134">
        <v>1104</v>
      </c>
      <c r="L1673" s="130">
        <f t="shared" si="423"/>
        <v>39.454621135548962</v>
      </c>
      <c r="M1673" s="149">
        <f t="shared" si="424"/>
        <v>3.8576860992348191E-3</v>
      </c>
      <c r="N1673" s="149">
        <f t="shared" si="425"/>
        <v>0.66129499839215289</v>
      </c>
      <c r="O1673" s="130" t="str">
        <f t="shared" si="426"/>
        <v/>
      </c>
      <c r="P1673" s="130">
        <f t="shared" si="427"/>
        <v>3.8576860992348191E-3</v>
      </c>
      <c r="Q1673" s="130" t="str">
        <f t="shared" si="428"/>
        <v/>
      </c>
      <c r="R1673" s="130">
        <f t="shared" si="429"/>
        <v>1.6365401788588039E-6</v>
      </c>
      <c r="S1673" s="130" t="str">
        <f t="shared" si="430"/>
        <v/>
      </c>
      <c r="T1673" s="130" t="str">
        <f t="shared" si="431"/>
        <v/>
      </c>
      <c r="X1673" s="134"/>
      <c r="Z1673" s="149"/>
      <c r="AA1673" s="149"/>
      <c r="AE1673" s="151"/>
      <c r="AF1673" s="150"/>
      <c r="AK1673" s="134">
        <v>1104</v>
      </c>
      <c r="AL1673" s="130">
        <f t="shared" si="432"/>
        <v>0.41600000000000037</v>
      </c>
      <c r="AM1673" s="149">
        <f t="shared" si="433"/>
        <v>0.36587390265669156</v>
      </c>
      <c r="AN1673" s="149">
        <f t="shared" si="434"/>
        <v>0.66129499839215333</v>
      </c>
      <c r="AO1673" s="130" t="str">
        <f t="shared" si="439"/>
        <v/>
      </c>
      <c r="AP1673" s="130">
        <f t="shared" si="440"/>
        <v>0.36587390265669156</v>
      </c>
      <c r="AQ1673" s="130" t="str">
        <f t="shared" si="435"/>
        <v/>
      </c>
      <c r="AR1673" s="150">
        <f t="shared" si="436"/>
        <v>0</v>
      </c>
      <c r="AS1673" s="150" t="str">
        <f t="shared" si="437"/>
        <v/>
      </c>
      <c r="AT1673" s="150" t="str">
        <f t="shared" si="438"/>
        <v/>
      </c>
      <c r="AU1673" s="150"/>
      <c r="AV1673" s="150"/>
      <c r="AW1673" s="150"/>
      <c r="AX1673" s="150"/>
      <c r="AY1673" s="150"/>
      <c r="AZ1673" s="150"/>
      <c r="BA1673" s="150"/>
      <c r="BB1673" s="131"/>
      <c r="BC1673" s="132"/>
      <c r="BD1673" s="131"/>
      <c r="BE1673" s="153"/>
      <c r="BF1673" s="154"/>
      <c r="BG1673" s="155"/>
      <c r="BH1673" s="155"/>
      <c r="BI1673" s="156"/>
      <c r="BJ1673" s="156"/>
      <c r="BK1673" s="133"/>
      <c r="BM1673" s="134">
        <v>1081</v>
      </c>
      <c r="BN1673" s="157">
        <f t="shared" si="419"/>
        <v>6.9120000000001323</v>
      </c>
      <c r="BO1673" s="158">
        <f t="shared" si="420"/>
        <v>0.43809962005159375</v>
      </c>
      <c r="BP1673" s="159">
        <f t="shared" si="421"/>
        <v>6.7436344189020225E-4</v>
      </c>
      <c r="BQ1673" s="160" t="str">
        <f t="shared" si="422"/>
        <v/>
      </c>
      <c r="BR1673" s="160" t="str">
        <f t="shared" si="418"/>
        <v/>
      </c>
    </row>
    <row r="1674" spans="11:70" ht="20.100000000000001" customHeight="1" x14ac:dyDescent="0.25">
      <c r="K1674" s="134">
        <v>1105</v>
      </c>
      <c r="L1674" s="130">
        <f t="shared" si="423"/>
        <v>39.833992492621576</v>
      </c>
      <c r="M1674" s="149">
        <f t="shared" si="424"/>
        <v>3.8512414373156455E-3</v>
      </c>
      <c r="N1674" s="149">
        <f t="shared" si="425"/>
        <v>0.66275727315175048</v>
      </c>
      <c r="O1674" s="130" t="str">
        <f t="shared" si="426"/>
        <v/>
      </c>
      <c r="P1674" s="130">
        <f t="shared" si="427"/>
        <v>3.8512414373156455E-3</v>
      </c>
      <c r="Q1674" s="130" t="str">
        <f t="shared" si="428"/>
        <v/>
      </c>
      <c r="R1674" s="130">
        <f t="shared" si="429"/>
        <v>1.6626744821678584E-6</v>
      </c>
      <c r="S1674" s="130" t="str">
        <f t="shared" si="430"/>
        <v/>
      </c>
      <c r="T1674" s="130" t="str">
        <f t="shared" si="431"/>
        <v/>
      </c>
      <c r="X1674" s="134"/>
      <c r="Z1674" s="149"/>
      <c r="AA1674" s="149"/>
      <c r="AE1674" s="151"/>
      <c r="AF1674" s="150"/>
      <c r="AK1674" s="134">
        <v>1105</v>
      </c>
      <c r="AL1674" s="130">
        <f t="shared" si="432"/>
        <v>0.41999999999999993</v>
      </c>
      <c r="AM1674" s="149">
        <f t="shared" si="433"/>
        <v>0.36526267262215389</v>
      </c>
      <c r="AN1674" s="149">
        <f t="shared" si="434"/>
        <v>0.66275727315175048</v>
      </c>
      <c r="AO1674" s="130" t="str">
        <f t="shared" si="439"/>
        <v/>
      </c>
      <c r="AP1674" s="130">
        <f t="shared" si="440"/>
        <v>0.36526267262215389</v>
      </c>
      <c r="AQ1674" s="130" t="str">
        <f t="shared" si="435"/>
        <v/>
      </c>
      <c r="AR1674" s="150">
        <f t="shared" si="436"/>
        <v>0</v>
      </c>
      <c r="AS1674" s="150" t="str">
        <f t="shared" si="437"/>
        <v/>
      </c>
      <c r="AT1674" s="150" t="str">
        <f t="shared" si="438"/>
        <v/>
      </c>
      <c r="AU1674" s="150"/>
      <c r="AV1674" s="150"/>
      <c r="AW1674" s="150"/>
      <c r="AX1674" s="150"/>
      <c r="AY1674" s="150"/>
      <c r="AZ1674" s="150"/>
      <c r="BA1674" s="150"/>
      <c r="BB1674" s="131"/>
      <c r="BC1674" s="132"/>
      <c r="BD1674" s="131"/>
      <c r="BE1674" s="153"/>
      <c r="BF1674" s="154"/>
      <c r="BG1674" s="155"/>
      <c r="BH1674" s="155"/>
      <c r="BI1674" s="156"/>
      <c r="BJ1674" s="156"/>
      <c r="BK1674" s="133"/>
      <c r="BM1674" s="134">
        <v>1082</v>
      </c>
      <c r="BN1674" s="157">
        <f t="shared" si="419"/>
        <v>6.9184000000001324</v>
      </c>
      <c r="BO1674" s="158">
        <f t="shared" si="420"/>
        <v>0.43742525660970355</v>
      </c>
      <c r="BP1674" s="159">
        <f t="shared" si="421"/>
        <v>6.7376532703400382E-4</v>
      </c>
      <c r="BQ1674" s="160" t="str">
        <f t="shared" si="422"/>
        <v/>
      </c>
      <c r="BR1674" s="160" t="str">
        <f t="shared" si="418"/>
        <v/>
      </c>
    </row>
    <row r="1675" spans="11:70" ht="20.100000000000001" customHeight="1" x14ac:dyDescent="0.25">
      <c r="K1675" s="134">
        <v>1106</v>
      </c>
      <c r="L1675" s="130">
        <f t="shared" si="423"/>
        <v>40.21336384969419</v>
      </c>
      <c r="M1675" s="149">
        <f t="shared" si="424"/>
        <v>3.844746025439385E-3</v>
      </c>
      <c r="N1675" s="149">
        <f t="shared" si="425"/>
        <v>0.66421709335542878</v>
      </c>
      <c r="O1675" s="130" t="str">
        <f t="shared" si="426"/>
        <v/>
      </c>
      <c r="P1675" s="130">
        <f t="shared" si="427"/>
        <v>3.844746025439385E-3</v>
      </c>
      <c r="Q1675" s="130" t="str">
        <f t="shared" si="428"/>
        <v/>
      </c>
      <c r="R1675" s="130">
        <f t="shared" si="429"/>
        <v>1.6891991030435814E-6</v>
      </c>
      <c r="S1675" s="130" t="str">
        <f t="shared" si="430"/>
        <v/>
      </c>
      <c r="T1675" s="130" t="str">
        <f t="shared" si="431"/>
        <v/>
      </c>
      <c r="X1675" s="134"/>
      <c r="Z1675" s="149"/>
      <c r="AA1675" s="149"/>
      <c r="AE1675" s="151"/>
      <c r="AF1675" s="150"/>
      <c r="AK1675" s="134">
        <v>1106</v>
      </c>
      <c r="AL1675" s="130">
        <f t="shared" si="432"/>
        <v>0.42400000000000038</v>
      </c>
      <c r="AM1675" s="149">
        <f t="shared" si="433"/>
        <v>0.36464662931759328</v>
      </c>
      <c r="AN1675" s="149">
        <f t="shared" si="434"/>
        <v>0.664217093355429</v>
      </c>
      <c r="AO1675" s="130" t="str">
        <f t="shared" si="439"/>
        <v/>
      </c>
      <c r="AP1675" s="130">
        <f t="shared" si="440"/>
        <v>0.36464662931759328</v>
      </c>
      <c r="AQ1675" s="130" t="str">
        <f t="shared" si="435"/>
        <v/>
      </c>
      <c r="AR1675" s="150">
        <f t="shared" si="436"/>
        <v>0</v>
      </c>
      <c r="AS1675" s="150" t="str">
        <f t="shared" si="437"/>
        <v/>
      </c>
      <c r="AT1675" s="150" t="str">
        <f t="shared" si="438"/>
        <v/>
      </c>
      <c r="AU1675" s="150"/>
      <c r="AV1675" s="150"/>
      <c r="AW1675" s="150"/>
      <c r="AX1675" s="150"/>
      <c r="AY1675" s="150"/>
      <c r="AZ1675" s="150"/>
      <c r="BA1675" s="150"/>
      <c r="BB1675" s="131"/>
      <c r="BC1675" s="132"/>
      <c r="BD1675" s="131"/>
      <c r="BE1675" s="153"/>
      <c r="BF1675" s="154"/>
      <c r="BG1675" s="155"/>
      <c r="BH1675" s="155"/>
      <c r="BI1675" s="156"/>
      <c r="BJ1675" s="156"/>
      <c r="BK1675" s="133"/>
      <c r="BM1675" s="134">
        <v>1083</v>
      </c>
      <c r="BN1675" s="157">
        <f t="shared" si="419"/>
        <v>6.9248000000001326</v>
      </c>
      <c r="BO1675" s="158">
        <f t="shared" si="420"/>
        <v>0.43675149128266955</v>
      </c>
      <c r="BP1675" s="159">
        <f t="shared" si="421"/>
        <v>6.7316630383373877E-4</v>
      </c>
      <c r="BQ1675" s="160" t="str">
        <f t="shared" si="422"/>
        <v/>
      </c>
      <c r="BR1675" s="160" t="str">
        <f t="shared" si="418"/>
        <v/>
      </c>
    </row>
    <row r="1676" spans="11:70" ht="20.100000000000001" customHeight="1" x14ac:dyDescent="0.25">
      <c r="K1676" s="134">
        <v>1107</v>
      </c>
      <c r="L1676" s="130">
        <f t="shared" si="423"/>
        <v>40.592735206766747</v>
      </c>
      <c r="M1676" s="149">
        <f t="shared" si="424"/>
        <v>3.8382001568759432E-3</v>
      </c>
      <c r="N1676" s="149">
        <f t="shared" si="425"/>
        <v>0.66567443980567576</v>
      </c>
      <c r="O1676" s="130" t="str">
        <f t="shared" si="426"/>
        <v/>
      </c>
      <c r="P1676" s="130">
        <f t="shared" si="427"/>
        <v>3.8382001568759432E-3</v>
      </c>
      <c r="Q1676" s="130" t="str">
        <f t="shared" si="428"/>
        <v/>
      </c>
      <c r="R1676" s="130">
        <f t="shared" si="429"/>
        <v>1.7161194126648318E-6</v>
      </c>
      <c r="S1676" s="130" t="str">
        <f t="shared" si="430"/>
        <v/>
      </c>
      <c r="T1676" s="130" t="str">
        <f t="shared" si="431"/>
        <v/>
      </c>
      <c r="X1676" s="134"/>
      <c r="Z1676" s="149"/>
      <c r="AA1676" s="149"/>
      <c r="AE1676" s="151"/>
      <c r="AF1676" s="150"/>
      <c r="AK1676" s="134">
        <v>1107</v>
      </c>
      <c r="AL1676" s="130">
        <f t="shared" si="432"/>
        <v>0.42799999999999994</v>
      </c>
      <c r="AM1676" s="149">
        <f t="shared" si="433"/>
        <v>0.3640258005575604</v>
      </c>
      <c r="AN1676" s="149">
        <f t="shared" si="434"/>
        <v>0.66567443980567587</v>
      </c>
      <c r="AO1676" s="130" t="str">
        <f t="shared" si="439"/>
        <v/>
      </c>
      <c r="AP1676" s="130">
        <f t="shared" si="440"/>
        <v>0.3640258005575604</v>
      </c>
      <c r="AQ1676" s="130" t="str">
        <f t="shared" si="435"/>
        <v/>
      </c>
      <c r="AR1676" s="150">
        <f t="shared" si="436"/>
        <v>0</v>
      </c>
      <c r="AS1676" s="150" t="str">
        <f t="shared" si="437"/>
        <v/>
      </c>
      <c r="AT1676" s="150" t="str">
        <f t="shared" si="438"/>
        <v/>
      </c>
      <c r="AU1676" s="150"/>
      <c r="AV1676" s="150"/>
      <c r="AW1676" s="150"/>
      <c r="AX1676" s="150"/>
      <c r="AY1676" s="150"/>
      <c r="AZ1676" s="150"/>
      <c r="BA1676" s="150"/>
      <c r="BB1676" s="131"/>
      <c r="BC1676" s="132"/>
      <c r="BD1676" s="131"/>
      <c r="BE1676" s="153"/>
      <c r="BF1676" s="154"/>
      <c r="BG1676" s="155"/>
      <c r="BH1676" s="155"/>
      <c r="BI1676" s="156"/>
      <c r="BJ1676" s="156"/>
      <c r="BK1676" s="133"/>
      <c r="BM1676" s="134">
        <v>1084</v>
      </c>
      <c r="BN1676" s="157">
        <f t="shared" si="419"/>
        <v>6.9312000000001328</v>
      </c>
      <c r="BO1676" s="158">
        <f t="shared" si="420"/>
        <v>0.43607832497883581</v>
      </c>
      <c r="BP1676" s="159">
        <f t="shared" si="421"/>
        <v>6.7256637831036858E-4</v>
      </c>
      <c r="BQ1676" s="160" t="str">
        <f t="shared" si="422"/>
        <v/>
      </c>
      <c r="BR1676" s="160" t="str">
        <f t="shared" si="418"/>
        <v/>
      </c>
    </row>
    <row r="1677" spans="11:70" ht="20.100000000000001" customHeight="1" x14ac:dyDescent="0.25">
      <c r="K1677" s="134">
        <v>1108</v>
      </c>
      <c r="L1677" s="130">
        <f t="shared" si="423"/>
        <v>40.972106563839361</v>
      </c>
      <c r="M1677" s="149">
        <f t="shared" si="424"/>
        <v>3.831604126818107E-3</v>
      </c>
      <c r="N1677" s="149">
        <f t="shared" si="425"/>
        <v>0.66712929341660321</v>
      </c>
      <c r="O1677" s="130" t="str">
        <f t="shared" si="426"/>
        <v/>
      </c>
      <c r="P1677" s="130">
        <f t="shared" si="427"/>
        <v>3.831604126818107E-3</v>
      </c>
      <c r="Q1677" s="130" t="str">
        <f t="shared" si="428"/>
        <v/>
      </c>
      <c r="R1677" s="130">
        <f t="shared" si="429"/>
        <v>1.7434408487089186E-6</v>
      </c>
      <c r="S1677" s="130" t="str">
        <f t="shared" si="430"/>
        <v/>
      </c>
      <c r="T1677" s="130" t="str">
        <f t="shared" si="431"/>
        <v/>
      </c>
      <c r="X1677" s="134"/>
      <c r="Z1677" s="149"/>
      <c r="AA1677" s="149"/>
      <c r="AE1677" s="151"/>
      <c r="AF1677" s="150"/>
      <c r="AK1677" s="134">
        <v>1108</v>
      </c>
      <c r="AL1677" s="130">
        <f t="shared" si="432"/>
        <v>0.43200000000000038</v>
      </c>
      <c r="AM1677" s="149">
        <f t="shared" si="433"/>
        <v>0.36340021433897718</v>
      </c>
      <c r="AN1677" s="149">
        <f t="shared" si="434"/>
        <v>0.66712929341660332</v>
      </c>
      <c r="AO1677" s="130" t="str">
        <f t="shared" si="439"/>
        <v/>
      </c>
      <c r="AP1677" s="130">
        <f t="shared" si="440"/>
        <v>0.36340021433897718</v>
      </c>
      <c r="AQ1677" s="130" t="str">
        <f t="shared" si="435"/>
        <v/>
      </c>
      <c r="AR1677" s="150">
        <f t="shared" si="436"/>
        <v>0</v>
      </c>
      <c r="AS1677" s="150" t="str">
        <f t="shared" si="437"/>
        <v/>
      </c>
      <c r="AT1677" s="150" t="str">
        <f t="shared" si="438"/>
        <v/>
      </c>
      <c r="AU1677" s="150"/>
      <c r="AV1677" s="150"/>
      <c r="AW1677" s="150"/>
      <c r="AX1677" s="150"/>
      <c r="AY1677" s="150"/>
      <c r="AZ1677" s="150"/>
      <c r="BA1677" s="150"/>
      <c r="BB1677" s="131"/>
      <c r="BC1677" s="132"/>
      <c r="BD1677" s="131"/>
      <c r="BE1677" s="153"/>
      <c r="BF1677" s="154"/>
      <c r="BG1677" s="155"/>
      <c r="BH1677" s="155"/>
      <c r="BI1677" s="156"/>
      <c r="BJ1677" s="156"/>
      <c r="BK1677" s="133"/>
      <c r="BM1677" s="134">
        <v>1085</v>
      </c>
      <c r="BN1677" s="157">
        <f t="shared" si="419"/>
        <v>6.937600000000133</v>
      </c>
      <c r="BO1677" s="158">
        <f t="shared" si="420"/>
        <v>0.43540575860052544</v>
      </c>
      <c r="BP1677" s="159">
        <f t="shared" si="421"/>
        <v>6.7196555647264233E-4</v>
      </c>
      <c r="BQ1677" s="160" t="str">
        <f t="shared" si="422"/>
        <v/>
      </c>
      <c r="BR1677" s="160" t="str">
        <f t="shared" si="418"/>
        <v/>
      </c>
    </row>
    <row r="1678" spans="11:70" ht="20.100000000000001" customHeight="1" x14ac:dyDescent="0.25">
      <c r="K1678" s="134">
        <v>1109</v>
      </c>
      <c r="L1678" s="130">
        <f t="shared" si="423"/>
        <v>41.351477920911918</v>
      </c>
      <c r="M1678" s="149">
        <f t="shared" si="424"/>
        <v>3.8249582323594002E-3</v>
      </c>
      <c r="N1678" s="149">
        <f t="shared" si="425"/>
        <v>0.66858163521467118</v>
      </c>
      <c r="O1678" s="130" t="str">
        <f t="shared" si="426"/>
        <v/>
      </c>
      <c r="P1678" s="130">
        <f t="shared" si="427"/>
        <v>3.8249582323594002E-3</v>
      </c>
      <c r="Q1678" s="130" t="str">
        <f t="shared" si="428"/>
        <v/>
      </c>
      <c r="R1678" s="130">
        <f t="shared" si="429"/>
        <v>1.7711689160605527E-6</v>
      </c>
      <c r="S1678" s="130" t="str">
        <f t="shared" si="430"/>
        <v/>
      </c>
      <c r="T1678" s="130" t="str">
        <f t="shared" si="431"/>
        <v/>
      </c>
      <c r="X1678" s="134"/>
      <c r="Z1678" s="149"/>
      <c r="AA1678" s="149"/>
      <c r="AE1678" s="151"/>
      <c r="AF1678" s="150"/>
      <c r="AK1678" s="134">
        <v>1109</v>
      </c>
      <c r="AL1678" s="130">
        <f t="shared" si="432"/>
        <v>0.43599999999999994</v>
      </c>
      <c r="AM1678" s="149">
        <f t="shared" si="433"/>
        <v>0.36276989883903699</v>
      </c>
      <c r="AN1678" s="149">
        <f t="shared" si="434"/>
        <v>0.66858163521467129</v>
      </c>
      <c r="AO1678" s="130" t="str">
        <f t="shared" si="439"/>
        <v/>
      </c>
      <c r="AP1678" s="130">
        <f t="shared" si="440"/>
        <v>0.36276989883903699</v>
      </c>
      <c r="AQ1678" s="130" t="str">
        <f t="shared" si="435"/>
        <v/>
      </c>
      <c r="AR1678" s="150">
        <f t="shared" si="436"/>
        <v>0</v>
      </c>
      <c r="AS1678" s="150" t="str">
        <f t="shared" si="437"/>
        <v/>
      </c>
      <c r="AT1678" s="150" t="str">
        <f t="shared" si="438"/>
        <v/>
      </c>
      <c r="AU1678" s="150"/>
      <c r="AV1678" s="150"/>
      <c r="AW1678" s="150"/>
      <c r="AX1678" s="150"/>
      <c r="AY1678" s="150"/>
      <c r="AZ1678" s="150"/>
      <c r="BA1678" s="150"/>
      <c r="BB1678" s="131"/>
      <c r="BC1678" s="132"/>
      <c r="BD1678" s="131"/>
      <c r="BE1678" s="153"/>
      <c r="BF1678" s="154"/>
      <c r="BG1678" s="155"/>
      <c r="BH1678" s="155"/>
      <c r="BI1678" s="156"/>
      <c r="BJ1678" s="156"/>
      <c r="BK1678" s="133"/>
      <c r="BM1678" s="134">
        <v>1086</v>
      </c>
      <c r="BN1678" s="157">
        <f t="shared" si="419"/>
        <v>6.9440000000001332</v>
      </c>
      <c r="BO1678" s="158">
        <f t="shared" si="420"/>
        <v>0.4347337930440528</v>
      </c>
      <c r="BP1678" s="159">
        <f t="shared" si="421"/>
        <v>6.713638443145431E-4</v>
      </c>
      <c r="BQ1678" s="160" t="str">
        <f t="shared" si="422"/>
        <v/>
      </c>
      <c r="BR1678" s="160" t="str">
        <f t="shared" si="418"/>
        <v/>
      </c>
    </row>
    <row r="1679" spans="11:70" ht="20.100000000000001" customHeight="1" x14ac:dyDescent="0.25">
      <c r="K1679" s="134">
        <v>1110</v>
      </c>
      <c r="L1679" s="130">
        <f t="shared" si="423"/>
        <v>41.730849277984532</v>
      </c>
      <c r="M1679" s="149">
        <f t="shared" si="424"/>
        <v>3.8182627724718129E-3</v>
      </c>
      <c r="N1679" s="149">
        <f t="shared" si="425"/>
        <v>0.67003144633940637</v>
      </c>
      <c r="O1679" s="130" t="str">
        <f t="shared" si="426"/>
        <v/>
      </c>
      <c r="P1679" s="130">
        <f t="shared" si="427"/>
        <v>3.8182627724718129E-3</v>
      </c>
      <c r="Q1679" s="130" t="str">
        <f t="shared" si="428"/>
        <v/>
      </c>
      <c r="R1679" s="130">
        <f t="shared" si="429"/>
        <v>1.7993091875267516E-6</v>
      </c>
      <c r="S1679" s="130" t="str">
        <f t="shared" si="430"/>
        <v/>
      </c>
      <c r="T1679" s="130" t="str">
        <f t="shared" si="431"/>
        <v/>
      </c>
      <c r="X1679" s="134"/>
      <c r="Z1679" s="149"/>
      <c r="AA1679" s="149"/>
      <c r="AE1679" s="151"/>
      <c r="AF1679" s="150"/>
      <c r="AK1679" s="134">
        <v>1110</v>
      </c>
      <c r="AL1679" s="130">
        <f t="shared" si="432"/>
        <v>0.44000000000000039</v>
      </c>
      <c r="AM1679" s="149">
        <f t="shared" si="433"/>
        <v>0.36213488241309216</v>
      </c>
      <c r="AN1679" s="149">
        <f t="shared" si="434"/>
        <v>0.67003144633940648</v>
      </c>
      <c r="AO1679" s="130" t="str">
        <f t="shared" si="439"/>
        <v/>
      </c>
      <c r="AP1679" s="130">
        <f t="shared" si="440"/>
        <v>0.36213488241309216</v>
      </c>
      <c r="AQ1679" s="130" t="str">
        <f t="shared" si="435"/>
        <v/>
      </c>
      <c r="AR1679" s="150">
        <f t="shared" si="436"/>
        <v>0</v>
      </c>
      <c r="AS1679" s="150" t="str">
        <f t="shared" si="437"/>
        <v/>
      </c>
      <c r="AT1679" s="150" t="str">
        <f t="shared" si="438"/>
        <v/>
      </c>
      <c r="AU1679" s="150"/>
      <c r="AV1679" s="150"/>
      <c r="AW1679" s="150"/>
      <c r="AX1679" s="150"/>
      <c r="AY1679" s="150"/>
      <c r="AZ1679" s="150"/>
      <c r="BA1679" s="150"/>
      <c r="BB1679" s="131"/>
      <c r="BC1679" s="132"/>
      <c r="BD1679" s="131"/>
      <c r="BE1679" s="153"/>
      <c r="BF1679" s="154"/>
      <c r="BG1679" s="155"/>
      <c r="BH1679" s="155"/>
      <c r="BI1679" s="156"/>
      <c r="BJ1679" s="156"/>
      <c r="BK1679" s="133"/>
      <c r="BM1679" s="134">
        <v>1087</v>
      </c>
      <c r="BN1679" s="157">
        <f t="shared" si="419"/>
        <v>6.9504000000001334</v>
      </c>
      <c r="BO1679" s="158">
        <f t="shared" si="420"/>
        <v>0.43406242919973825</v>
      </c>
      <c r="BP1679" s="159">
        <f t="shared" si="421"/>
        <v>6.7076124781517699E-4</v>
      </c>
      <c r="BQ1679" s="160" t="str">
        <f t="shared" si="422"/>
        <v/>
      </c>
      <c r="BR1679" s="160" t="str">
        <f t="shared" si="418"/>
        <v/>
      </c>
    </row>
    <row r="1680" spans="11:70" ht="20.100000000000001" customHeight="1" x14ac:dyDescent="0.25">
      <c r="K1680" s="134">
        <v>1111</v>
      </c>
      <c r="L1680" s="130">
        <f t="shared" si="423"/>
        <v>42.11022063505709</v>
      </c>
      <c r="M1680" s="149">
        <f t="shared" si="424"/>
        <v>3.8115180479834326E-3</v>
      </c>
      <c r="N1680" s="149">
        <f t="shared" si="425"/>
        <v>0.6714787080441087</v>
      </c>
      <c r="O1680" s="130" t="str">
        <f t="shared" si="426"/>
        <v/>
      </c>
      <c r="P1680" s="130">
        <f t="shared" si="427"/>
        <v>3.8115180479834326E-3</v>
      </c>
      <c r="Q1680" s="130" t="str">
        <f t="shared" si="428"/>
        <v/>
      </c>
      <c r="R1680" s="130">
        <f t="shared" si="429"/>
        <v>1.8278673045575566E-6</v>
      </c>
      <c r="S1680" s="130" t="str">
        <f t="shared" si="430"/>
        <v/>
      </c>
      <c r="T1680" s="130" t="str">
        <f t="shared" si="431"/>
        <v/>
      </c>
      <c r="X1680" s="134"/>
      <c r="Z1680" s="149"/>
      <c r="AA1680" s="149"/>
      <c r="AE1680" s="151"/>
      <c r="AF1680" s="150"/>
      <c r="AK1680" s="134">
        <v>1111</v>
      </c>
      <c r="AL1680" s="130">
        <f t="shared" si="432"/>
        <v>0.44399999999999995</v>
      </c>
      <c r="AM1680" s="149">
        <f t="shared" si="433"/>
        <v>0.36149519359253279</v>
      </c>
      <c r="AN1680" s="149">
        <f t="shared" si="434"/>
        <v>0.67147870804410881</v>
      </c>
      <c r="AO1680" s="130" t="str">
        <f t="shared" si="439"/>
        <v/>
      </c>
      <c r="AP1680" s="130">
        <f t="shared" si="440"/>
        <v>0.36149519359253279</v>
      </c>
      <c r="AQ1680" s="130" t="str">
        <f t="shared" si="435"/>
        <v/>
      </c>
      <c r="AR1680" s="150">
        <f t="shared" si="436"/>
        <v>0</v>
      </c>
      <c r="AS1680" s="150" t="str">
        <f t="shared" si="437"/>
        <v/>
      </c>
      <c r="AT1680" s="150" t="str">
        <f t="shared" si="438"/>
        <v/>
      </c>
      <c r="AU1680" s="150"/>
      <c r="AV1680" s="150"/>
      <c r="AW1680" s="150"/>
      <c r="AX1680" s="150"/>
      <c r="AY1680" s="150"/>
      <c r="AZ1680" s="150"/>
      <c r="BA1680" s="150"/>
      <c r="BB1680" s="131"/>
      <c r="BC1680" s="132"/>
      <c r="BD1680" s="131"/>
      <c r="BE1680" s="153"/>
      <c r="BF1680" s="154"/>
      <c r="BG1680" s="155"/>
      <c r="BH1680" s="155"/>
      <c r="BI1680" s="156"/>
      <c r="BJ1680" s="156"/>
      <c r="BK1680" s="133"/>
      <c r="BM1680" s="134">
        <v>1088</v>
      </c>
      <c r="BN1680" s="157">
        <f t="shared" si="419"/>
        <v>6.9568000000001335</v>
      </c>
      <c r="BO1680" s="158">
        <f t="shared" si="420"/>
        <v>0.43339166795192308</v>
      </c>
      <c r="BP1680" s="159">
        <f t="shared" si="421"/>
        <v>6.7015777294054946E-4</v>
      </c>
      <c r="BQ1680" s="160" t="str">
        <f t="shared" si="422"/>
        <v/>
      </c>
      <c r="BR1680" s="160" t="str">
        <f t="shared" si="418"/>
        <v/>
      </c>
    </row>
    <row r="1681" spans="11:70" ht="20.100000000000001" customHeight="1" x14ac:dyDescent="0.25">
      <c r="K1681" s="134">
        <v>1112</v>
      </c>
      <c r="L1681" s="130">
        <f t="shared" si="423"/>
        <v>42.489591992129704</v>
      </c>
      <c r="M1681" s="149">
        <f t="shared" si="424"/>
        <v>3.8047243615559529E-3</v>
      </c>
      <c r="N1681" s="149">
        <f t="shared" si="425"/>
        <v>0.67292340169655318</v>
      </c>
      <c r="O1681" s="130" t="str">
        <f t="shared" si="426"/>
        <v/>
      </c>
      <c r="P1681" s="130">
        <f t="shared" si="427"/>
        <v>3.8047243615559529E-3</v>
      </c>
      <c r="Q1681" s="130" t="str">
        <f t="shared" si="428"/>
        <v/>
      </c>
      <c r="R1681" s="130">
        <f t="shared" si="429"/>
        <v>1.8568489779727602E-6</v>
      </c>
      <c r="S1681" s="130" t="str">
        <f t="shared" si="430"/>
        <v/>
      </c>
      <c r="T1681" s="130" t="str">
        <f t="shared" si="431"/>
        <v/>
      </c>
      <c r="X1681" s="134"/>
      <c r="Z1681" s="149"/>
      <c r="AA1681" s="149"/>
      <c r="AE1681" s="151"/>
      <c r="AF1681" s="150"/>
      <c r="AK1681" s="134">
        <v>1112</v>
      </c>
      <c r="AL1681" s="130">
        <f t="shared" si="432"/>
        <v>0.4480000000000004</v>
      </c>
      <c r="AM1681" s="149">
        <f t="shared" si="433"/>
        <v>0.36085086108265318</v>
      </c>
      <c r="AN1681" s="149">
        <f t="shared" si="434"/>
        <v>0.67292340169655329</v>
      </c>
      <c r="AO1681" s="130" t="str">
        <f t="shared" si="439"/>
        <v/>
      </c>
      <c r="AP1681" s="130">
        <f t="shared" si="440"/>
        <v>0.36085086108265318</v>
      </c>
      <c r="AQ1681" s="130" t="str">
        <f t="shared" si="435"/>
        <v/>
      </c>
      <c r="AR1681" s="150">
        <f t="shared" si="436"/>
        <v>0</v>
      </c>
      <c r="AS1681" s="150" t="str">
        <f t="shared" si="437"/>
        <v/>
      </c>
      <c r="AT1681" s="150" t="str">
        <f t="shared" si="438"/>
        <v/>
      </c>
      <c r="AU1681" s="150"/>
      <c r="AV1681" s="150"/>
      <c r="AW1681" s="150"/>
      <c r="AX1681" s="150"/>
      <c r="AY1681" s="150"/>
      <c r="AZ1681" s="150"/>
      <c r="BA1681" s="150"/>
      <c r="BB1681" s="131"/>
      <c r="BC1681" s="132"/>
      <c r="BD1681" s="131"/>
      <c r="BE1681" s="153"/>
      <c r="BF1681" s="154"/>
      <c r="BG1681" s="155"/>
      <c r="BH1681" s="155"/>
      <c r="BI1681" s="156"/>
      <c r="BJ1681" s="156"/>
      <c r="BK1681" s="133"/>
      <c r="BM1681" s="134">
        <v>1089</v>
      </c>
      <c r="BN1681" s="157">
        <f t="shared" si="419"/>
        <v>6.9632000000001337</v>
      </c>
      <c r="BO1681" s="158">
        <f t="shared" si="420"/>
        <v>0.43272151017898253</v>
      </c>
      <c r="BP1681" s="159">
        <f t="shared" si="421"/>
        <v>6.6955342564301024E-4</v>
      </c>
      <c r="BQ1681" s="160" t="str">
        <f t="shared" si="422"/>
        <v/>
      </c>
      <c r="BR1681" s="160" t="str">
        <f t="shared" ref="BR1681:BR1744" si="441">IF($BO1681&lt;(1-$BK$605),$BP1681,"")</f>
        <v/>
      </c>
    </row>
    <row r="1682" spans="11:70" ht="20.100000000000001" customHeight="1" x14ac:dyDescent="0.25">
      <c r="K1682" s="134">
        <v>1113</v>
      </c>
      <c r="L1682" s="130">
        <f t="shared" si="423"/>
        <v>42.868963349202261</v>
      </c>
      <c r="M1682" s="149">
        <f t="shared" si="424"/>
        <v>3.7978820176620904E-3</v>
      </c>
      <c r="N1682" s="149">
        <f t="shared" si="425"/>
        <v>0.67436550877967938</v>
      </c>
      <c r="O1682" s="130" t="str">
        <f t="shared" si="426"/>
        <v/>
      </c>
      <c r="P1682" s="130">
        <f t="shared" si="427"/>
        <v>3.7978820176620904E-3</v>
      </c>
      <c r="Q1682" s="130" t="str">
        <f t="shared" si="428"/>
        <v/>
      </c>
      <c r="R1682" s="130">
        <f t="shared" si="429"/>
        <v>1.8862599886944927E-6</v>
      </c>
      <c r="S1682" s="130" t="str">
        <f t="shared" si="430"/>
        <v/>
      </c>
      <c r="T1682" s="130" t="str">
        <f t="shared" si="431"/>
        <v/>
      </c>
      <c r="X1682" s="134"/>
      <c r="Z1682" s="149"/>
      <c r="AA1682" s="149"/>
      <c r="AE1682" s="151"/>
      <c r="AF1682" s="150"/>
      <c r="AK1682" s="134">
        <v>1113</v>
      </c>
      <c r="AL1682" s="130">
        <f t="shared" si="432"/>
        <v>0.45199999999999996</v>
      </c>
      <c r="AM1682" s="149">
        <f t="shared" si="433"/>
        <v>0.3602019137605102</v>
      </c>
      <c r="AN1682" s="149">
        <f t="shared" si="434"/>
        <v>0.67436550877967938</v>
      </c>
      <c r="AO1682" s="130" t="str">
        <f t="shared" si="439"/>
        <v/>
      </c>
      <c r="AP1682" s="130">
        <f t="shared" si="440"/>
        <v>0.3602019137605102</v>
      </c>
      <c r="AQ1682" s="130" t="str">
        <f t="shared" si="435"/>
        <v/>
      </c>
      <c r="AR1682" s="150">
        <f t="shared" si="436"/>
        <v>0</v>
      </c>
      <c r="AS1682" s="150" t="str">
        <f t="shared" si="437"/>
        <v/>
      </c>
      <c r="AT1682" s="150" t="str">
        <f t="shared" si="438"/>
        <v/>
      </c>
      <c r="AU1682" s="150"/>
      <c r="AV1682" s="150"/>
      <c r="AW1682" s="150"/>
      <c r="AX1682" s="150"/>
      <c r="AY1682" s="150"/>
      <c r="AZ1682" s="150"/>
      <c r="BA1682" s="150"/>
      <c r="BB1682" s="131"/>
      <c r="BC1682" s="132"/>
      <c r="BD1682" s="131"/>
      <c r="BE1682" s="153"/>
      <c r="BF1682" s="154"/>
      <c r="BG1682" s="155"/>
      <c r="BH1682" s="155"/>
      <c r="BI1682" s="156"/>
      <c r="BJ1682" s="156"/>
      <c r="BK1682" s="133"/>
      <c r="BM1682" s="134">
        <v>1090</v>
      </c>
      <c r="BN1682" s="157">
        <f t="shared" ref="BN1682:BN1745" si="442">BN1681+$BQ$590</f>
        <v>6.9696000000001339</v>
      </c>
      <c r="BO1682" s="158">
        <f t="shared" ref="BO1682:BO1745" si="443">_xlfn.CHISQ.DIST.RT(BN1682,7)</f>
        <v>0.43205195675333952</v>
      </c>
      <c r="BP1682" s="159">
        <f t="shared" ref="BP1682:BP1745" si="444">BO1682-BO1683</f>
        <v>6.6894821185892184E-4</v>
      </c>
      <c r="BQ1682" s="160" t="str">
        <f t="shared" ref="BQ1682:BQ1745" si="445">IF(BO1682&lt;(1-$BK$597),BP1682,"")</f>
        <v/>
      </c>
      <c r="BR1682" s="160" t="str">
        <f t="shared" si="441"/>
        <v/>
      </c>
    </row>
    <row r="1683" spans="11:70" ht="20.100000000000001" customHeight="1" x14ac:dyDescent="0.25">
      <c r="K1683" s="134">
        <v>1114</v>
      </c>
      <c r="L1683" s="130">
        <f t="shared" si="423"/>
        <v>43.248334706274875</v>
      </c>
      <c r="M1683" s="149">
        <f t="shared" si="424"/>
        <v>3.7909913225628753E-3</v>
      </c>
      <c r="N1683" s="149">
        <f t="shared" si="425"/>
        <v>0.67580501089227574</v>
      </c>
      <c r="O1683" s="130" t="str">
        <f t="shared" si="426"/>
        <v/>
      </c>
      <c r="P1683" s="130">
        <f t="shared" si="427"/>
        <v>3.7909913225628753E-3</v>
      </c>
      <c r="Q1683" s="130" t="str">
        <f t="shared" si="428"/>
        <v/>
      </c>
      <c r="R1683" s="130">
        <f t="shared" si="429"/>
        <v>1.9161061884858655E-6</v>
      </c>
      <c r="S1683" s="130" t="str">
        <f t="shared" si="430"/>
        <v/>
      </c>
      <c r="T1683" s="130" t="str">
        <f t="shared" si="431"/>
        <v/>
      </c>
      <c r="X1683" s="134"/>
      <c r="Z1683" s="149"/>
      <c r="AA1683" s="149"/>
      <c r="AE1683" s="151"/>
      <c r="AF1683" s="150"/>
      <c r="AK1683" s="134">
        <v>1114</v>
      </c>
      <c r="AL1683" s="130">
        <f t="shared" si="432"/>
        <v>0.45600000000000041</v>
      </c>
      <c r="AM1683" s="149">
        <f t="shared" si="433"/>
        <v>0.35954838067276951</v>
      </c>
      <c r="AN1683" s="149">
        <f t="shared" si="434"/>
        <v>0.67580501089227585</v>
      </c>
      <c r="AO1683" s="130" t="str">
        <f t="shared" si="439"/>
        <v/>
      </c>
      <c r="AP1683" s="130">
        <f t="shared" si="440"/>
        <v>0.35954838067276951</v>
      </c>
      <c r="AQ1683" s="130" t="str">
        <f t="shared" si="435"/>
        <v/>
      </c>
      <c r="AR1683" s="150">
        <f t="shared" si="436"/>
        <v>0</v>
      </c>
      <c r="AS1683" s="150" t="str">
        <f t="shared" si="437"/>
        <v/>
      </c>
      <c r="AT1683" s="150" t="str">
        <f t="shared" si="438"/>
        <v/>
      </c>
      <c r="AU1683" s="150"/>
      <c r="AV1683" s="150"/>
      <c r="AW1683" s="150"/>
      <c r="AX1683" s="150"/>
      <c r="AY1683" s="150"/>
      <c r="AZ1683" s="150"/>
      <c r="BA1683" s="150"/>
      <c r="BB1683" s="131"/>
      <c r="BC1683" s="132"/>
      <c r="BD1683" s="131"/>
      <c r="BE1683" s="153"/>
      <c r="BF1683" s="154"/>
      <c r="BG1683" s="155"/>
      <c r="BH1683" s="155"/>
      <c r="BI1683" s="156"/>
      <c r="BJ1683" s="156"/>
      <c r="BK1683" s="133"/>
      <c r="BM1683" s="134">
        <v>1091</v>
      </c>
      <c r="BN1683" s="157">
        <f t="shared" si="442"/>
        <v>6.9760000000001341</v>
      </c>
      <c r="BO1683" s="158">
        <f t="shared" si="443"/>
        <v>0.43138300854148059</v>
      </c>
      <c r="BP1683" s="159">
        <f t="shared" si="444"/>
        <v>6.6834213751298943E-4</v>
      </c>
      <c r="BQ1683" s="160" t="str">
        <f t="shared" si="445"/>
        <v/>
      </c>
      <c r="BR1683" s="160" t="str">
        <f t="shared" si="441"/>
        <v/>
      </c>
    </row>
    <row r="1684" spans="11:70" ht="20.100000000000001" customHeight="1" x14ac:dyDescent="0.25">
      <c r="K1684" s="134">
        <v>1115</v>
      </c>
      <c r="L1684" s="130">
        <f t="shared" si="423"/>
        <v>43.627706063347432</v>
      </c>
      <c r="M1684" s="149">
        <f t="shared" si="424"/>
        <v>3.7840525842848661E-3</v>
      </c>
      <c r="N1684" s="149">
        <f t="shared" si="425"/>
        <v>0.67724188974965216</v>
      </c>
      <c r="O1684" s="130" t="str">
        <f t="shared" si="426"/>
        <v/>
      </c>
      <c r="P1684" s="130">
        <f t="shared" si="427"/>
        <v>3.7840525842848661E-3</v>
      </c>
      <c r="Q1684" s="130" t="str">
        <f t="shared" si="428"/>
        <v/>
      </c>
      <c r="R1684" s="130">
        <f t="shared" si="429"/>
        <v>1.9463935006955113E-6</v>
      </c>
      <c r="S1684" s="130" t="str">
        <f t="shared" si="430"/>
        <v/>
      </c>
      <c r="T1684" s="130" t="str">
        <f t="shared" si="431"/>
        <v/>
      </c>
      <c r="X1684" s="134"/>
      <c r="Z1684" s="149"/>
      <c r="AA1684" s="149"/>
      <c r="AE1684" s="151"/>
      <c r="AF1684" s="150"/>
      <c r="AK1684" s="134">
        <v>1115</v>
      </c>
      <c r="AL1684" s="130">
        <f t="shared" si="432"/>
        <v>0.45999999999999996</v>
      </c>
      <c r="AM1684" s="149">
        <f t="shared" si="433"/>
        <v>0.35889029103354464</v>
      </c>
      <c r="AN1684" s="149">
        <f t="shared" si="434"/>
        <v>0.67724188974965227</v>
      </c>
      <c r="AO1684" s="130" t="str">
        <f t="shared" si="439"/>
        <v/>
      </c>
      <c r="AP1684" s="130">
        <f t="shared" si="440"/>
        <v>0.35889029103354464</v>
      </c>
      <c r="AQ1684" s="130" t="str">
        <f t="shared" si="435"/>
        <v/>
      </c>
      <c r="AR1684" s="150">
        <f t="shared" si="436"/>
        <v>0</v>
      </c>
      <c r="AS1684" s="150" t="str">
        <f t="shared" si="437"/>
        <v/>
      </c>
      <c r="AT1684" s="150" t="str">
        <f t="shared" si="438"/>
        <v/>
      </c>
      <c r="AU1684" s="150"/>
      <c r="AV1684" s="150"/>
      <c r="AW1684" s="150"/>
      <c r="AX1684" s="150"/>
      <c r="AY1684" s="150"/>
      <c r="AZ1684" s="150"/>
      <c r="BA1684" s="150"/>
      <c r="BB1684" s="131"/>
      <c r="BC1684" s="132"/>
      <c r="BD1684" s="131"/>
      <c r="BE1684" s="153"/>
      <c r="BF1684" s="154"/>
      <c r="BG1684" s="155"/>
      <c r="BH1684" s="155"/>
      <c r="BI1684" s="156"/>
      <c r="BJ1684" s="156"/>
      <c r="BK1684" s="133"/>
      <c r="BM1684" s="134">
        <v>1092</v>
      </c>
      <c r="BN1684" s="157">
        <f t="shared" si="442"/>
        <v>6.9824000000001343</v>
      </c>
      <c r="BO1684" s="158">
        <f t="shared" si="443"/>
        <v>0.43071466640396761</v>
      </c>
      <c r="BP1684" s="159">
        <f t="shared" si="444"/>
        <v>6.6773520851426404E-4</v>
      </c>
      <c r="BQ1684" s="160" t="str">
        <f t="shared" si="445"/>
        <v/>
      </c>
      <c r="BR1684" s="160" t="str">
        <f t="shared" si="441"/>
        <v/>
      </c>
    </row>
    <row r="1685" spans="11:70" ht="20.100000000000001" customHeight="1" x14ac:dyDescent="0.25">
      <c r="K1685" s="134">
        <v>1116</v>
      </c>
      <c r="L1685" s="130">
        <f t="shared" si="423"/>
        <v>44.007077420420046</v>
      </c>
      <c r="M1685" s="149">
        <f t="shared" si="424"/>
        <v>3.7770661125972409E-3</v>
      </c>
      <c r="N1685" s="149">
        <f t="shared" si="425"/>
        <v>0.67867612718430737</v>
      </c>
      <c r="O1685" s="130" t="str">
        <f t="shared" si="426"/>
        <v/>
      </c>
      <c r="P1685" s="130">
        <f t="shared" si="427"/>
        <v>3.7770661125972409E-3</v>
      </c>
      <c r="Q1685" s="130" t="str">
        <f t="shared" si="428"/>
        <v/>
      </c>
      <c r="R1685" s="130">
        <f t="shared" si="429"/>
        <v>1.9771279210082557E-6</v>
      </c>
      <c r="S1685" s="130" t="str">
        <f t="shared" si="430"/>
        <v/>
      </c>
      <c r="T1685" s="130" t="str">
        <f t="shared" si="431"/>
        <v/>
      </c>
      <c r="X1685" s="134"/>
      <c r="Z1685" s="149"/>
      <c r="AA1685" s="149"/>
      <c r="AE1685" s="151"/>
      <c r="AF1685" s="150"/>
      <c r="AK1685" s="134">
        <v>1116</v>
      </c>
      <c r="AL1685" s="130">
        <f t="shared" si="432"/>
        <v>0.46400000000000041</v>
      </c>
      <c r="AM1685" s="149">
        <f t="shared" si="433"/>
        <v>0.35822767422222368</v>
      </c>
      <c r="AN1685" s="149">
        <f t="shared" si="434"/>
        <v>0.67867612718430759</v>
      </c>
      <c r="AO1685" s="130" t="str">
        <f t="shared" si="439"/>
        <v/>
      </c>
      <c r="AP1685" s="130">
        <f t="shared" si="440"/>
        <v>0.35822767422222368</v>
      </c>
      <c r="AQ1685" s="130" t="str">
        <f t="shared" si="435"/>
        <v/>
      </c>
      <c r="AR1685" s="150">
        <f t="shared" si="436"/>
        <v>0</v>
      </c>
      <c r="AS1685" s="150" t="str">
        <f t="shared" si="437"/>
        <v/>
      </c>
      <c r="AT1685" s="150" t="str">
        <f t="shared" si="438"/>
        <v/>
      </c>
      <c r="AU1685" s="150"/>
      <c r="AV1685" s="150"/>
      <c r="AW1685" s="150"/>
      <c r="AX1685" s="150"/>
      <c r="AY1685" s="150"/>
      <c r="AZ1685" s="150"/>
      <c r="BA1685" s="150"/>
      <c r="BB1685" s="131"/>
      <c r="BC1685" s="132"/>
      <c r="BD1685" s="131"/>
      <c r="BE1685" s="153"/>
      <c r="BF1685" s="154"/>
      <c r="BG1685" s="155"/>
      <c r="BH1685" s="155"/>
      <c r="BI1685" s="156"/>
      <c r="BJ1685" s="156"/>
      <c r="BK1685" s="133"/>
      <c r="BM1685" s="134">
        <v>1093</v>
      </c>
      <c r="BN1685" s="157">
        <f t="shared" si="442"/>
        <v>6.9888000000001345</v>
      </c>
      <c r="BO1685" s="158">
        <f t="shared" si="443"/>
        <v>0.43004693119545334</v>
      </c>
      <c r="BP1685" s="159">
        <f t="shared" si="444"/>
        <v>6.6712743075914016E-4</v>
      </c>
      <c r="BQ1685" s="160" t="str">
        <f t="shared" si="445"/>
        <v/>
      </c>
      <c r="BR1685" s="160" t="str">
        <f t="shared" si="441"/>
        <v/>
      </c>
    </row>
    <row r="1686" spans="11:70" ht="20.100000000000001" customHeight="1" x14ac:dyDescent="0.25">
      <c r="K1686" s="134">
        <v>1117</v>
      </c>
      <c r="L1686" s="130">
        <f t="shared" si="423"/>
        <v>44.386448777492603</v>
      </c>
      <c r="M1686" s="149">
        <f t="shared" si="424"/>
        <v>3.7700322189888062E-3</v>
      </c>
      <c r="N1686" s="149">
        <f t="shared" si="425"/>
        <v>0.68010770514658336</v>
      </c>
      <c r="O1686" s="130" t="str">
        <f t="shared" si="426"/>
        <v/>
      </c>
      <c r="P1686" s="130">
        <f t="shared" si="427"/>
        <v>3.7700322189888062E-3</v>
      </c>
      <c r="Q1686" s="130" t="str">
        <f t="shared" si="428"/>
        <v/>
      </c>
      <c r="R1686" s="130">
        <f t="shared" si="429"/>
        <v>2.0083155182016909E-6</v>
      </c>
      <c r="S1686" s="130" t="str">
        <f t="shared" si="430"/>
        <v/>
      </c>
      <c r="T1686" s="130" t="str">
        <f t="shared" si="431"/>
        <v/>
      </c>
      <c r="X1686" s="134"/>
      <c r="Z1686" s="149"/>
      <c r="AA1686" s="149"/>
      <c r="AE1686" s="151"/>
      <c r="AF1686" s="150"/>
      <c r="AK1686" s="134">
        <v>1117</v>
      </c>
      <c r="AL1686" s="130">
        <f t="shared" si="432"/>
        <v>0.46799999999999997</v>
      </c>
      <c r="AM1686" s="149">
        <f t="shared" si="433"/>
        <v>0.35756055978128964</v>
      </c>
      <c r="AN1686" s="149">
        <f t="shared" si="434"/>
        <v>0.68010770514658347</v>
      </c>
      <c r="AO1686" s="130" t="str">
        <f t="shared" si="439"/>
        <v/>
      </c>
      <c r="AP1686" s="130">
        <f t="shared" si="440"/>
        <v>0.35756055978128964</v>
      </c>
      <c r="AQ1686" s="130" t="str">
        <f t="shared" si="435"/>
        <v/>
      </c>
      <c r="AR1686" s="150">
        <f t="shared" si="436"/>
        <v>0</v>
      </c>
      <c r="AS1686" s="150" t="str">
        <f t="shared" si="437"/>
        <v/>
      </c>
      <c r="AT1686" s="150" t="str">
        <f t="shared" si="438"/>
        <v/>
      </c>
      <c r="AU1686" s="150"/>
      <c r="AV1686" s="150"/>
      <c r="AW1686" s="150"/>
      <c r="AX1686" s="150"/>
      <c r="AY1686" s="150"/>
      <c r="AZ1686" s="150"/>
      <c r="BA1686" s="150"/>
      <c r="BB1686" s="131"/>
      <c r="BC1686" s="132"/>
      <c r="BD1686" s="131"/>
      <c r="BE1686" s="153"/>
      <c r="BF1686" s="154"/>
      <c r="BG1686" s="155"/>
      <c r="BH1686" s="155"/>
      <c r="BI1686" s="156"/>
      <c r="BJ1686" s="156"/>
      <c r="BK1686" s="133"/>
      <c r="BM1686" s="134">
        <v>1094</v>
      </c>
      <c r="BN1686" s="157">
        <f t="shared" si="442"/>
        <v>6.9952000000001346</v>
      </c>
      <c r="BO1686" s="158">
        <f t="shared" si="443"/>
        <v>0.4293798037646942</v>
      </c>
      <c r="BP1686" s="159">
        <f t="shared" si="444"/>
        <v>6.665188101272479E-4</v>
      </c>
      <c r="BQ1686" s="160" t="str">
        <f t="shared" si="445"/>
        <v/>
      </c>
      <c r="BR1686" s="160" t="str">
        <f t="shared" si="441"/>
        <v/>
      </c>
    </row>
    <row r="1687" spans="11:70" ht="20.100000000000001" customHeight="1" x14ac:dyDescent="0.25">
      <c r="K1687" s="134">
        <v>1118</v>
      </c>
      <c r="L1687" s="130">
        <f t="shared" si="423"/>
        <v>44.765820134565217</v>
      </c>
      <c r="M1687" s="149">
        <f t="shared" si="424"/>
        <v>3.7629512166449009E-3</v>
      </c>
      <c r="N1687" s="149">
        <f t="shared" si="425"/>
        <v>0.6815366057053156</v>
      </c>
      <c r="O1687" s="130" t="str">
        <f t="shared" si="426"/>
        <v/>
      </c>
      <c r="P1687" s="130">
        <f t="shared" si="427"/>
        <v>3.7629512166449009E-3</v>
      </c>
      <c r="Q1687" s="130" t="str">
        <f t="shared" si="428"/>
        <v/>
      </c>
      <c r="R1687" s="130">
        <f t="shared" si="429"/>
        <v>2.0399624349089467E-6</v>
      </c>
      <c r="S1687" s="130" t="str">
        <f t="shared" si="430"/>
        <v/>
      </c>
      <c r="T1687" s="130" t="str">
        <f t="shared" si="431"/>
        <v/>
      </c>
      <c r="X1687" s="134"/>
      <c r="Z1687" s="149"/>
      <c r="AA1687" s="149"/>
      <c r="AE1687" s="151"/>
      <c r="AF1687" s="150"/>
      <c r="AK1687" s="134">
        <v>1118</v>
      </c>
      <c r="AL1687" s="130">
        <f t="shared" si="432"/>
        <v>0.47200000000000042</v>
      </c>
      <c r="AM1687" s="149">
        <f t="shared" si="433"/>
        <v>0.35688897741412928</v>
      </c>
      <c r="AN1687" s="149">
        <f t="shared" si="434"/>
        <v>0.68153660570531582</v>
      </c>
      <c r="AO1687" s="130" t="str">
        <f t="shared" si="439"/>
        <v/>
      </c>
      <c r="AP1687" s="130">
        <f t="shared" si="440"/>
        <v>0.35688897741412928</v>
      </c>
      <c r="AQ1687" s="130" t="str">
        <f t="shared" si="435"/>
        <v/>
      </c>
      <c r="AR1687" s="150">
        <f t="shared" si="436"/>
        <v>0</v>
      </c>
      <c r="AS1687" s="150" t="str">
        <f t="shared" si="437"/>
        <v/>
      </c>
      <c r="AT1687" s="150" t="str">
        <f t="shared" si="438"/>
        <v/>
      </c>
      <c r="AU1687" s="150"/>
      <c r="AV1687" s="150"/>
      <c r="AW1687" s="150"/>
      <c r="AX1687" s="150"/>
      <c r="AY1687" s="150"/>
      <c r="AZ1687" s="150"/>
      <c r="BA1687" s="150"/>
      <c r="BB1687" s="131"/>
      <c r="BC1687" s="132"/>
      <c r="BD1687" s="131"/>
      <c r="BE1687" s="153"/>
      <c r="BF1687" s="154"/>
      <c r="BG1687" s="155"/>
      <c r="BH1687" s="155"/>
      <c r="BI1687" s="156"/>
      <c r="BJ1687" s="156"/>
      <c r="BK1687" s="133"/>
      <c r="BM1687" s="134">
        <v>1095</v>
      </c>
      <c r="BN1687" s="157">
        <f t="shared" si="442"/>
        <v>7.0016000000001348</v>
      </c>
      <c r="BO1687" s="158">
        <f t="shared" si="443"/>
        <v>0.42871328495456695</v>
      </c>
      <c r="BP1687" s="159">
        <f t="shared" si="444"/>
        <v>6.6590935248750371E-4</v>
      </c>
      <c r="BQ1687" s="160" t="str">
        <f t="shared" si="445"/>
        <v/>
      </c>
      <c r="BR1687" s="160" t="str">
        <f t="shared" si="441"/>
        <v/>
      </c>
    </row>
    <row r="1688" spans="11:70" ht="20.100000000000001" customHeight="1" x14ac:dyDescent="0.25">
      <c r="K1688" s="134">
        <v>1119</v>
      </c>
      <c r="L1688" s="130">
        <f t="shared" si="423"/>
        <v>45.145191491637775</v>
      </c>
      <c r="M1688" s="149">
        <f t="shared" si="424"/>
        <v>3.7558234204242195E-3</v>
      </c>
      <c r="N1688" s="149">
        <f t="shared" si="425"/>
        <v>0.68296281104847056</v>
      </c>
      <c r="O1688" s="130" t="str">
        <f t="shared" si="426"/>
        <v/>
      </c>
      <c r="P1688" s="130">
        <f t="shared" si="427"/>
        <v>3.7558234204242195E-3</v>
      </c>
      <c r="Q1688" s="130" t="str">
        <f t="shared" si="428"/>
        <v/>
      </c>
      <c r="R1688" s="130">
        <f t="shared" si="429"/>
        <v>2.0720748883874379E-6</v>
      </c>
      <c r="S1688" s="130" t="str">
        <f t="shared" si="430"/>
        <v/>
      </c>
      <c r="T1688" s="130" t="str">
        <f t="shared" si="431"/>
        <v/>
      </c>
      <c r="X1688" s="134"/>
      <c r="Z1688" s="149"/>
      <c r="AA1688" s="149"/>
      <c r="AE1688" s="151"/>
      <c r="AF1688" s="150"/>
      <c r="AK1688" s="134">
        <v>1119</v>
      </c>
      <c r="AL1688" s="130">
        <f t="shared" si="432"/>
        <v>0.47599999999999998</v>
      </c>
      <c r="AM1688" s="149">
        <f t="shared" si="433"/>
        <v>0.35621295698283506</v>
      </c>
      <c r="AN1688" s="149">
        <f t="shared" si="434"/>
        <v>0.68296281104847067</v>
      </c>
      <c r="AO1688" s="130" t="str">
        <f t="shared" si="439"/>
        <v/>
      </c>
      <c r="AP1688" s="130">
        <f t="shared" si="440"/>
        <v>0.35621295698283506</v>
      </c>
      <c r="AQ1688" s="130" t="str">
        <f t="shared" si="435"/>
        <v/>
      </c>
      <c r="AR1688" s="150">
        <f t="shared" si="436"/>
        <v>0</v>
      </c>
      <c r="AS1688" s="150" t="str">
        <f t="shared" si="437"/>
        <v/>
      </c>
      <c r="AT1688" s="150" t="str">
        <f t="shared" si="438"/>
        <v/>
      </c>
      <c r="AU1688" s="150"/>
      <c r="AV1688" s="150"/>
      <c r="AW1688" s="150"/>
      <c r="AX1688" s="150"/>
      <c r="AY1688" s="150"/>
      <c r="AZ1688" s="150"/>
      <c r="BA1688" s="150"/>
      <c r="BB1688" s="131"/>
      <c r="BC1688" s="132"/>
      <c r="BD1688" s="131"/>
      <c r="BE1688" s="153"/>
      <c r="BF1688" s="154"/>
      <c r="BG1688" s="155"/>
      <c r="BH1688" s="155"/>
      <c r="BI1688" s="156"/>
      <c r="BJ1688" s="156"/>
      <c r="BK1688" s="133"/>
      <c r="BM1688" s="134">
        <v>1096</v>
      </c>
      <c r="BN1688" s="157">
        <f t="shared" si="442"/>
        <v>7.008000000000135</v>
      </c>
      <c r="BO1688" s="158">
        <f t="shared" si="443"/>
        <v>0.42804737560207945</v>
      </c>
      <c r="BP1688" s="159">
        <f t="shared" si="444"/>
        <v>6.652990636920042E-4</v>
      </c>
      <c r="BQ1688" s="160" t="str">
        <f t="shared" si="445"/>
        <v/>
      </c>
      <c r="BR1688" s="160" t="str">
        <f t="shared" si="441"/>
        <v/>
      </c>
    </row>
    <row r="1689" spans="11:70" ht="20.100000000000001" customHeight="1" x14ac:dyDescent="0.25">
      <c r="K1689" s="134">
        <v>1120</v>
      </c>
      <c r="L1689" s="130">
        <f t="shared" si="423"/>
        <v>45.524562848710389</v>
      </c>
      <c r="M1689" s="149">
        <f t="shared" si="424"/>
        <v>3.7486491468355274E-3</v>
      </c>
      <c r="N1689" s="149">
        <f t="shared" si="425"/>
        <v>0.68438630348377738</v>
      </c>
      <c r="O1689" s="130" t="str">
        <f t="shared" si="426"/>
        <v/>
      </c>
      <c r="P1689" s="130">
        <f t="shared" si="427"/>
        <v>3.7486491468355274E-3</v>
      </c>
      <c r="Q1689" s="130" t="str">
        <f t="shared" si="428"/>
        <v/>
      </c>
      <c r="R1689" s="130">
        <f t="shared" si="429"/>
        <v>2.1046591712937728E-6</v>
      </c>
      <c r="S1689" s="130" t="str">
        <f t="shared" si="430"/>
        <v/>
      </c>
      <c r="T1689" s="130" t="str">
        <f t="shared" si="431"/>
        <v/>
      </c>
      <c r="X1689" s="134"/>
      <c r="Z1689" s="149"/>
      <c r="AA1689" s="149"/>
      <c r="AE1689" s="151"/>
      <c r="AF1689" s="150"/>
      <c r="AK1689" s="134">
        <v>1120</v>
      </c>
      <c r="AL1689" s="130">
        <f t="shared" si="432"/>
        <v>0.48000000000000043</v>
      </c>
      <c r="AM1689" s="149">
        <f t="shared" si="433"/>
        <v>0.35553252850599704</v>
      </c>
      <c r="AN1689" s="149">
        <f t="shared" si="434"/>
        <v>0.6843863034837776</v>
      </c>
      <c r="AO1689" s="130" t="str">
        <f t="shared" si="439"/>
        <v/>
      </c>
      <c r="AP1689" s="130">
        <f t="shared" si="440"/>
        <v>0.35553252850599704</v>
      </c>
      <c r="AQ1689" s="130" t="str">
        <f t="shared" si="435"/>
        <v/>
      </c>
      <c r="AR1689" s="150">
        <f t="shared" si="436"/>
        <v>0</v>
      </c>
      <c r="AS1689" s="150" t="str">
        <f t="shared" si="437"/>
        <v/>
      </c>
      <c r="AT1689" s="150" t="str">
        <f t="shared" si="438"/>
        <v/>
      </c>
      <c r="AU1689" s="150"/>
      <c r="AV1689" s="150"/>
      <c r="AW1689" s="150"/>
      <c r="AX1689" s="150"/>
      <c r="AY1689" s="150"/>
      <c r="AZ1689" s="150"/>
      <c r="BA1689" s="150"/>
      <c r="BB1689" s="131"/>
      <c r="BC1689" s="132"/>
      <c r="BD1689" s="131"/>
      <c r="BE1689" s="153"/>
      <c r="BF1689" s="154"/>
      <c r="BG1689" s="155"/>
      <c r="BH1689" s="155"/>
      <c r="BI1689" s="156"/>
      <c r="BJ1689" s="156"/>
      <c r="BK1689" s="133"/>
      <c r="BM1689" s="134">
        <v>1097</v>
      </c>
      <c r="BN1689" s="157">
        <f t="shared" si="442"/>
        <v>7.0144000000001352</v>
      </c>
      <c r="BO1689" s="158">
        <f t="shared" si="443"/>
        <v>0.42738207653838745</v>
      </c>
      <c r="BP1689" s="159">
        <f t="shared" si="444"/>
        <v>6.6468794958124411E-4</v>
      </c>
      <c r="BQ1689" s="160" t="str">
        <f t="shared" si="445"/>
        <v/>
      </c>
      <c r="BR1689" s="160" t="str">
        <f t="shared" si="441"/>
        <v/>
      </c>
    </row>
    <row r="1690" spans="11:70" ht="20.100000000000001" customHeight="1" x14ac:dyDescent="0.25">
      <c r="K1690" s="134">
        <v>1121</v>
      </c>
      <c r="L1690" s="130">
        <f t="shared" si="423"/>
        <v>45.903934205782946</v>
      </c>
      <c r="M1690" s="149">
        <f t="shared" si="424"/>
        <v>3.7414287140143088E-3</v>
      </c>
      <c r="N1690" s="149">
        <f t="shared" si="425"/>
        <v>0.68580706543934822</v>
      </c>
      <c r="O1690" s="130" t="str">
        <f t="shared" si="426"/>
        <v/>
      </c>
      <c r="P1690" s="130">
        <f t="shared" si="427"/>
        <v>3.7414287140143088E-3</v>
      </c>
      <c r="Q1690" s="130" t="str">
        <f t="shared" si="428"/>
        <v/>
      </c>
      <c r="R1690" s="130">
        <f t="shared" si="429"/>
        <v>2.1377216524647645E-6</v>
      </c>
      <c r="S1690" s="130" t="str">
        <f t="shared" si="430"/>
        <v/>
      </c>
      <c r="T1690" s="130" t="str">
        <f t="shared" si="431"/>
        <v/>
      </c>
      <c r="X1690" s="134"/>
      <c r="Z1690" s="149"/>
      <c r="AA1690" s="149"/>
      <c r="AE1690" s="151"/>
      <c r="AF1690" s="150"/>
      <c r="AK1690" s="134">
        <v>1121</v>
      </c>
      <c r="AL1690" s="130">
        <f t="shared" si="432"/>
        <v>0.48399999999999999</v>
      </c>
      <c r="AM1690" s="149">
        <f t="shared" si="433"/>
        <v>0.35484772215648769</v>
      </c>
      <c r="AN1690" s="149">
        <f t="shared" si="434"/>
        <v>0.68580706543934833</v>
      </c>
      <c r="AO1690" s="130" t="str">
        <f t="shared" si="439"/>
        <v/>
      </c>
      <c r="AP1690" s="130">
        <f t="shared" si="440"/>
        <v>0.35484772215648769</v>
      </c>
      <c r="AQ1690" s="130" t="str">
        <f t="shared" si="435"/>
        <v/>
      </c>
      <c r="AR1690" s="150">
        <f t="shared" si="436"/>
        <v>0</v>
      </c>
      <c r="AS1690" s="150" t="str">
        <f t="shared" si="437"/>
        <v/>
      </c>
      <c r="AT1690" s="150" t="str">
        <f t="shared" si="438"/>
        <v/>
      </c>
      <c r="AU1690" s="150"/>
      <c r="AV1690" s="150"/>
      <c r="AW1690" s="150"/>
      <c r="AX1690" s="150"/>
      <c r="AY1690" s="150"/>
      <c r="AZ1690" s="150"/>
      <c r="BA1690" s="150"/>
      <c r="BB1690" s="131"/>
      <c r="BC1690" s="132"/>
      <c r="BD1690" s="131"/>
      <c r="BE1690" s="153"/>
      <c r="BF1690" s="154"/>
      <c r="BG1690" s="155"/>
      <c r="BH1690" s="155"/>
      <c r="BI1690" s="156"/>
      <c r="BJ1690" s="156"/>
      <c r="BK1690" s="133"/>
      <c r="BM1690" s="134">
        <v>1098</v>
      </c>
      <c r="BN1690" s="157">
        <f t="shared" si="442"/>
        <v>7.0208000000001354</v>
      </c>
      <c r="BO1690" s="158">
        <f t="shared" si="443"/>
        <v>0.4267173885888062</v>
      </c>
      <c r="BP1690" s="159">
        <f t="shared" si="444"/>
        <v>6.6407601597862076E-4</v>
      </c>
      <c r="BQ1690" s="160" t="str">
        <f t="shared" si="445"/>
        <v/>
      </c>
      <c r="BR1690" s="160" t="str">
        <f t="shared" si="441"/>
        <v/>
      </c>
    </row>
    <row r="1691" spans="11:70" ht="20.100000000000001" customHeight="1" x14ac:dyDescent="0.25">
      <c r="K1691" s="134">
        <v>1122</v>
      </c>
      <c r="L1691" s="130">
        <f t="shared" si="423"/>
        <v>46.28330556285556</v>
      </c>
      <c r="M1691" s="149">
        <f t="shared" si="424"/>
        <v>3.7341624416993065E-3</v>
      </c>
      <c r="N1691" s="149">
        <f t="shared" si="425"/>
        <v>0.68722507946429234</v>
      </c>
      <c r="O1691" s="130" t="str">
        <f t="shared" si="426"/>
        <v/>
      </c>
      <c r="P1691" s="130">
        <f t="shared" si="427"/>
        <v>3.7341624416993065E-3</v>
      </c>
      <c r="Q1691" s="130" t="str">
        <f t="shared" si="428"/>
        <v/>
      </c>
      <c r="R1691" s="130">
        <f t="shared" si="429"/>
        <v>2.1712687777045993E-6</v>
      </c>
      <c r="S1691" s="130" t="str">
        <f t="shared" si="430"/>
        <v/>
      </c>
      <c r="T1691" s="130" t="str">
        <f t="shared" si="431"/>
        <v/>
      </c>
      <c r="X1691" s="134"/>
      <c r="Z1691" s="149"/>
      <c r="AA1691" s="149"/>
      <c r="AE1691" s="151"/>
      <c r="AF1691" s="150"/>
      <c r="AK1691" s="134">
        <v>1122</v>
      </c>
      <c r="AL1691" s="130">
        <f t="shared" si="432"/>
        <v>0.48800000000000043</v>
      </c>
      <c r="AM1691" s="149">
        <f t="shared" si="433"/>
        <v>0.35415856825923742</v>
      </c>
      <c r="AN1691" s="149">
        <f t="shared" si="434"/>
        <v>0.68722507946429245</v>
      </c>
      <c r="AO1691" s="130" t="str">
        <f t="shared" si="439"/>
        <v/>
      </c>
      <c r="AP1691" s="130">
        <f t="shared" si="440"/>
        <v>0.35415856825923742</v>
      </c>
      <c r="AQ1691" s="130" t="str">
        <f t="shared" si="435"/>
        <v/>
      </c>
      <c r="AR1691" s="150">
        <f t="shared" si="436"/>
        <v>0</v>
      </c>
      <c r="AS1691" s="150" t="str">
        <f t="shared" si="437"/>
        <v/>
      </c>
      <c r="AT1691" s="150" t="str">
        <f t="shared" si="438"/>
        <v/>
      </c>
      <c r="AU1691" s="150"/>
      <c r="AV1691" s="150"/>
      <c r="AW1691" s="150"/>
      <c r="AX1691" s="150"/>
      <c r="AY1691" s="150"/>
      <c r="AZ1691" s="150"/>
      <c r="BA1691" s="150"/>
      <c r="BB1691" s="131"/>
      <c r="BC1691" s="132"/>
      <c r="BD1691" s="131"/>
      <c r="BE1691" s="153"/>
      <c r="BF1691" s="154"/>
      <c r="BG1691" s="155"/>
      <c r="BH1691" s="155"/>
      <c r="BI1691" s="156"/>
      <c r="BJ1691" s="156"/>
      <c r="BK1691" s="133"/>
      <c r="BM1691" s="134">
        <v>1099</v>
      </c>
      <c r="BN1691" s="157">
        <f t="shared" si="442"/>
        <v>7.0272000000001356</v>
      </c>
      <c r="BO1691" s="158">
        <f t="shared" si="443"/>
        <v>0.42605331257282758</v>
      </c>
      <c r="BP1691" s="159">
        <f t="shared" si="444"/>
        <v>6.6346326869659578E-4</v>
      </c>
      <c r="BQ1691" s="160" t="str">
        <f t="shared" si="445"/>
        <v/>
      </c>
      <c r="BR1691" s="160" t="str">
        <f t="shared" si="441"/>
        <v/>
      </c>
    </row>
    <row r="1692" spans="11:70" ht="20.100000000000001" customHeight="1" x14ac:dyDescent="0.25">
      <c r="K1692" s="134">
        <v>1123</v>
      </c>
      <c r="L1692" s="130">
        <f t="shared" si="423"/>
        <v>46.662676919928117</v>
      </c>
      <c r="M1692" s="149">
        <f t="shared" si="424"/>
        <v>3.726850651209005E-3</v>
      </c>
      <c r="N1692" s="149">
        <f t="shared" si="425"/>
        <v>0.68864032822931831</v>
      </c>
      <c r="O1692" s="130" t="str">
        <f t="shared" si="426"/>
        <v/>
      </c>
      <c r="P1692" s="130">
        <f t="shared" si="427"/>
        <v>3.726850651209005E-3</v>
      </c>
      <c r="Q1692" s="130" t="str">
        <f t="shared" si="428"/>
        <v/>
      </c>
      <c r="R1692" s="130">
        <f t="shared" si="429"/>
        <v>2.2053070705781664E-6</v>
      </c>
      <c r="S1692" s="130" t="str">
        <f t="shared" si="430"/>
        <v/>
      </c>
      <c r="T1692" s="130" t="str">
        <f t="shared" si="431"/>
        <v/>
      </c>
      <c r="X1692" s="134"/>
      <c r="Z1692" s="149"/>
      <c r="AA1692" s="149"/>
      <c r="AE1692" s="151"/>
      <c r="AF1692" s="150"/>
      <c r="AK1692" s="134">
        <v>1123</v>
      </c>
      <c r="AL1692" s="130">
        <f t="shared" si="432"/>
        <v>0.49199999999999999</v>
      </c>
      <c r="AM1692" s="149">
        <f t="shared" si="433"/>
        <v>0.35346509728900333</v>
      </c>
      <c r="AN1692" s="149">
        <f t="shared" si="434"/>
        <v>0.68864032822931842</v>
      </c>
      <c r="AO1692" s="130" t="str">
        <f t="shared" si="439"/>
        <v/>
      </c>
      <c r="AP1692" s="130">
        <f t="shared" si="440"/>
        <v>0.35346509728900333</v>
      </c>
      <c r="AQ1692" s="130" t="str">
        <f t="shared" si="435"/>
        <v/>
      </c>
      <c r="AR1692" s="150">
        <f t="shared" si="436"/>
        <v>0</v>
      </c>
      <c r="AS1692" s="150" t="str">
        <f t="shared" si="437"/>
        <v/>
      </c>
      <c r="AT1692" s="150" t="str">
        <f t="shared" si="438"/>
        <v/>
      </c>
      <c r="AU1692" s="150"/>
      <c r="AV1692" s="150"/>
      <c r="AW1692" s="150"/>
      <c r="AX1692" s="150"/>
      <c r="AY1692" s="150"/>
      <c r="AZ1692" s="150"/>
      <c r="BA1692" s="150"/>
      <c r="BB1692" s="131"/>
      <c r="BC1692" s="132"/>
      <c r="BD1692" s="131"/>
      <c r="BE1692" s="153"/>
      <c r="BF1692" s="154"/>
      <c r="BG1692" s="155"/>
      <c r="BH1692" s="155"/>
      <c r="BI1692" s="156"/>
      <c r="BJ1692" s="156"/>
      <c r="BK1692" s="133"/>
      <c r="BM1692" s="134">
        <v>1100</v>
      </c>
      <c r="BN1692" s="157">
        <f t="shared" si="442"/>
        <v>7.0336000000001357</v>
      </c>
      <c r="BO1692" s="158">
        <f t="shared" si="443"/>
        <v>0.42538984930413098</v>
      </c>
      <c r="BP1692" s="159">
        <f t="shared" si="444"/>
        <v>6.628497135308109E-4</v>
      </c>
      <c r="BQ1692" s="160" t="str">
        <f t="shared" si="445"/>
        <v/>
      </c>
      <c r="BR1692" s="160" t="str">
        <f t="shared" si="441"/>
        <v/>
      </c>
    </row>
    <row r="1693" spans="11:70" ht="20.100000000000001" customHeight="1" x14ac:dyDescent="0.25">
      <c r="K1693" s="134">
        <v>1124</v>
      </c>
      <c r="L1693" s="130">
        <f t="shared" si="423"/>
        <v>47.042048277000731</v>
      </c>
      <c r="M1693" s="149">
        <f t="shared" si="424"/>
        <v>3.7194936654180027E-3</v>
      </c>
      <c r="N1693" s="149">
        <f t="shared" si="425"/>
        <v>0.69005279452733026</v>
      </c>
      <c r="O1693" s="130" t="str">
        <f t="shared" si="426"/>
        <v/>
      </c>
      <c r="P1693" s="130">
        <f t="shared" si="427"/>
        <v>3.7194936654180027E-3</v>
      </c>
      <c r="Q1693" s="130" t="str">
        <f t="shared" si="428"/>
        <v/>
      </c>
      <c r="R1693" s="130">
        <f t="shared" si="429"/>
        <v>2.2398431332105709E-6</v>
      </c>
      <c r="S1693" s="130" t="str">
        <f t="shared" si="430"/>
        <v/>
      </c>
      <c r="T1693" s="130" t="str">
        <f t="shared" si="431"/>
        <v/>
      </c>
      <c r="X1693" s="134"/>
      <c r="Z1693" s="149"/>
      <c r="AA1693" s="149"/>
      <c r="AE1693" s="151"/>
      <c r="AF1693" s="150"/>
      <c r="AK1693" s="134">
        <v>1124</v>
      </c>
      <c r="AL1693" s="130">
        <f t="shared" si="432"/>
        <v>0.49600000000000044</v>
      </c>
      <c r="AM1693" s="149">
        <f t="shared" si="433"/>
        <v>0.35276733986812925</v>
      </c>
      <c r="AN1693" s="149">
        <f t="shared" si="434"/>
        <v>0.69005279452733048</v>
      </c>
      <c r="AO1693" s="130" t="str">
        <f t="shared" si="439"/>
        <v/>
      </c>
      <c r="AP1693" s="130">
        <f t="shared" si="440"/>
        <v>0.35276733986812925</v>
      </c>
      <c r="AQ1693" s="130" t="str">
        <f t="shared" si="435"/>
        <v/>
      </c>
      <c r="AR1693" s="150">
        <f t="shared" si="436"/>
        <v>0</v>
      </c>
      <c r="AS1693" s="150" t="str">
        <f t="shared" si="437"/>
        <v/>
      </c>
      <c r="AT1693" s="150" t="str">
        <f t="shared" si="438"/>
        <v/>
      </c>
      <c r="AU1693" s="150"/>
      <c r="AV1693" s="150"/>
      <c r="AW1693" s="150"/>
      <c r="AX1693" s="150"/>
      <c r="AY1693" s="150"/>
      <c r="AZ1693" s="150"/>
      <c r="BA1693" s="150"/>
      <c r="BB1693" s="131"/>
      <c r="BC1693" s="132"/>
      <c r="BD1693" s="131"/>
      <c r="BE1693" s="153"/>
      <c r="BF1693" s="154"/>
      <c r="BG1693" s="155"/>
      <c r="BH1693" s="155"/>
      <c r="BI1693" s="156"/>
      <c r="BJ1693" s="156"/>
      <c r="BK1693" s="133"/>
      <c r="BM1693" s="134">
        <v>1101</v>
      </c>
      <c r="BN1693" s="157">
        <f t="shared" si="442"/>
        <v>7.0400000000001359</v>
      </c>
      <c r="BO1693" s="158">
        <f t="shared" si="443"/>
        <v>0.42472699959060017</v>
      </c>
      <c r="BP1693" s="159">
        <f t="shared" si="444"/>
        <v>6.6223535626475094E-4</v>
      </c>
      <c r="BQ1693" s="160" t="str">
        <f t="shared" si="445"/>
        <v/>
      </c>
      <c r="BR1693" s="160" t="str">
        <f t="shared" si="441"/>
        <v/>
      </c>
    </row>
    <row r="1694" spans="11:70" ht="20.100000000000001" customHeight="1" x14ac:dyDescent="0.25">
      <c r="K1694" s="134">
        <v>1125</v>
      </c>
      <c r="L1694" s="130">
        <f t="shared" si="423"/>
        <v>47.421419634073288</v>
      </c>
      <c r="M1694" s="149">
        <f t="shared" si="424"/>
        <v>3.7120918087333353E-3</v>
      </c>
      <c r="N1694" s="149">
        <f t="shared" si="425"/>
        <v>0.69146246127401301</v>
      </c>
      <c r="O1694" s="130" t="str">
        <f t="shared" si="426"/>
        <v/>
      </c>
      <c r="P1694" s="130">
        <f t="shared" si="427"/>
        <v>3.7120918087333353E-3</v>
      </c>
      <c r="Q1694" s="130" t="str">
        <f t="shared" si="428"/>
        <v/>
      </c>
      <c r="R1694" s="130">
        <f t="shared" si="429"/>
        <v>2.2748836470928561E-6</v>
      </c>
      <c r="S1694" s="130" t="str">
        <f t="shared" si="430"/>
        <v/>
      </c>
      <c r="T1694" s="130" t="str">
        <f t="shared" si="431"/>
        <v/>
      </c>
      <c r="X1694" s="134"/>
      <c r="Z1694" s="149"/>
      <c r="AA1694" s="149"/>
      <c r="AE1694" s="151"/>
      <c r="AF1694" s="150"/>
      <c r="AK1694" s="134">
        <v>1125</v>
      </c>
      <c r="AL1694" s="130">
        <f t="shared" si="432"/>
        <v>0.5</v>
      </c>
      <c r="AM1694" s="149">
        <f t="shared" si="433"/>
        <v>0.35206532676429952</v>
      </c>
      <c r="AN1694" s="149">
        <f t="shared" si="434"/>
        <v>0.69146246127401312</v>
      </c>
      <c r="AO1694" s="130" t="str">
        <f t="shared" si="439"/>
        <v/>
      </c>
      <c r="AP1694" s="130">
        <f t="shared" si="440"/>
        <v>0.35206532676429952</v>
      </c>
      <c r="AQ1694" s="130" t="str">
        <f t="shared" si="435"/>
        <v/>
      </c>
      <c r="AR1694" s="150">
        <f t="shared" si="436"/>
        <v>0</v>
      </c>
      <c r="AS1694" s="150" t="str">
        <f t="shared" si="437"/>
        <v/>
      </c>
      <c r="AT1694" s="150" t="str">
        <f t="shared" si="438"/>
        <v/>
      </c>
      <c r="AU1694" s="150"/>
      <c r="AV1694" s="150"/>
      <c r="AW1694" s="150"/>
      <c r="AX1694" s="150"/>
      <c r="AY1694" s="150"/>
      <c r="AZ1694" s="150"/>
      <c r="BA1694" s="150"/>
      <c r="BB1694" s="131"/>
      <c r="BC1694" s="132"/>
      <c r="BD1694" s="131"/>
      <c r="BE1694" s="153"/>
      <c r="BF1694" s="154"/>
      <c r="BG1694" s="155"/>
      <c r="BH1694" s="155"/>
      <c r="BI1694" s="156"/>
      <c r="BJ1694" s="156"/>
      <c r="BK1694" s="133"/>
      <c r="BM1694" s="134">
        <v>1102</v>
      </c>
      <c r="BN1694" s="157">
        <f t="shared" si="442"/>
        <v>7.0464000000001361</v>
      </c>
      <c r="BO1694" s="158">
        <f t="shared" si="443"/>
        <v>0.42406476423433542</v>
      </c>
      <c r="BP1694" s="159">
        <f t="shared" si="444"/>
        <v>6.6162020266691268E-4</v>
      </c>
      <c r="BQ1694" s="160" t="str">
        <f t="shared" si="445"/>
        <v/>
      </c>
      <c r="BR1694" s="160" t="str">
        <f t="shared" si="441"/>
        <v/>
      </c>
    </row>
    <row r="1695" spans="11:70" ht="20.100000000000001" customHeight="1" x14ac:dyDescent="0.25">
      <c r="K1695" s="134">
        <v>1126</v>
      </c>
      <c r="L1695" s="130">
        <f t="shared" si="423"/>
        <v>47.800790991145902</v>
      </c>
      <c r="M1695" s="149">
        <f t="shared" si="424"/>
        <v>3.7046454070706982E-3</v>
      </c>
      <c r="N1695" s="149">
        <f t="shared" si="425"/>
        <v>0.6928693115084088</v>
      </c>
      <c r="O1695" s="130" t="str">
        <f t="shared" si="426"/>
        <v/>
      </c>
      <c r="P1695" s="130">
        <f t="shared" si="427"/>
        <v>3.7046454070706982E-3</v>
      </c>
      <c r="Q1695" s="130" t="str">
        <f t="shared" si="428"/>
        <v/>
      </c>
      <c r="R1695" s="130">
        <f t="shared" si="429"/>
        <v>2.3104353738939567E-6</v>
      </c>
      <c r="S1695" s="130" t="str">
        <f t="shared" si="430"/>
        <v/>
      </c>
      <c r="T1695" s="130" t="str">
        <f t="shared" si="431"/>
        <v/>
      </c>
      <c r="X1695" s="134"/>
      <c r="Z1695" s="149"/>
      <c r="AA1695" s="149"/>
      <c r="AE1695" s="151"/>
      <c r="AF1695" s="150"/>
      <c r="AK1695" s="134">
        <v>1126</v>
      </c>
      <c r="AL1695" s="130">
        <f t="shared" si="432"/>
        <v>0.50400000000000045</v>
      </c>
      <c r="AM1695" s="149">
        <f t="shared" si="433"/>
        <v>0.35135908888828388</v>
      </c>
      <c r="AN1695" s="149">
        <f t="shared" si="434"/>
        <v>0.69286931150840914</v>
      </c>
      <c r="AO1695" s="130" t="str">
        <f t="shared" si="439"/>
        <v/>
      </c>
      <c r="AP1695" s="130">
        <f t="shared" si="440"/>
        <v>0.35135908888828388</v>
      </c>
      <c r="AQ1695" s="130" t="str">
        <f t="shared" si="435"/>
        <v/>
      </c>
      <c r="AR1695" s="150">
        <f t="shared" si="436"/>
        <v>0</v>
      </c>
      <c r="AS1695" s="150" t="str">
        <f t="shared" si="437"/>
        <v/>
      </c>
      <c r="AT1695" s="150" t="str">
        <f t="shared" si="438"/>
        <v/>
      </c>
      <c r="AU1695" s="150"/>
      <c r="AV1695" s="150"/>
      <c r="AW1695" s="150"/>
      <c r="AX1695" s="150"/>
      <c r="AY1695" s="150"/>
      <c r="AZ1695" s="150"/>
      <c r="BA1695" s="150"/>
      <c r="BB1695" s="131"/>
      <c r="BC1695" s="132"/>
      <c r="BD1695" s="131"/>
      <c r="BE1695" s="153"/>
      <c r="BF1695" s="154"/>
      <c r="BG1695" s="155"/>
      <c r="BH1695" s="155"/>
      <c r="BI1695" s="156"/>
      <c r="BJ1695" s="156"/>
      <c r="BK1695" s="133"/>
      <c r="BM1695" s="134">
        <v>1103</v>
      </c>
      <c r="BN1695" s="157">
        <f t="shared" si="442"/>
        <v>7.0528000000001363</v>
      </c>
      <c r="BO1695" s="158">
        <f t="shared" si="443"/>
        <v>0.42340314403166851</v>
      </c>
      <c r="BP1695" s="159">
        <f t="shared" si="444"/>
        <v>6.6100425849163758E-4</v>
      </c>
      <c r="BQ1695" s="160" t="str">
        <f t="shared" si="445"/>
        <v/>
      </c>
      <c r="BR1695" s="160" t="str">
        <f t="shared" si="441"/>
        <v/>
      </c>
    </row>
    <row r="1696" spans="11:70" ht="20.100000000000001" customHeight="1" x14ac:dyDescent="0.25">
      <c r="K1696" s="134">
        <v>1127</v>
      </c>
      <c r="L1696" s="130">
        <f t="shared" si="423"/>
        <v>48.18016234821846</v>
      </c>
      <c r="M1696" s="149">
        <f t="shared" si="424"/>
        <v>3.6971547878306157E-3</v>
      </c>
      <c r="N1696" s="149">
        <f t="shared" si="425"/>
        <v>0.69427332839348554</v>
      </c>
      <c r="O1696" s="130" t="str">
        <f t="shared" si="426"/>
        <v/>
      </c>
      <c r="P1696" s="130">
        <f t="shared" si="427"/>
        <v>3.6971547878306157E-3</v>
      </c>
      <c r="Q1696" s="130" t="str">
        <f t="shared" si="428"/>
        <v/>
      </c>
      <c r="R1696" s="130">
        <f t="shared" si="429"/>
        <v>2.3465051562788911E-6</v>
      </c>
      <c r="S1696" s="130" t="str">
        <f t="shared" si="430"/>
        <v/>
      </c>
      <c r="T1696" s="130" t="str">
        <f t="shared" si="431"/>
        <v/>
      </c>
      <c r="X1696" s="134"/>
      <c r="Z1696" s="149"/>
      <c r="AA1696" s="149"/>
      <c r="AE1696" s="151"/>
      <c r="AF1696" s="150"/>
      <c r="AK1696" s="134">
        <v>1127</v>
      </c>
      <c r="AL1696" s="130">
        <f t="shared" si="432"/>
        <v>0.50800000000000001</v>
      </c>
      <c r="AM1696" s="149">
        <f t="shared" si="433"/>
        <v>0.35064865729167793</v>
      </c>
      <c r="AN1696" s="149">
        <f t="shared" si="434"/>
        <v>0.69427332839348577</v>
      </c>
      <c r="AO1696" s="130" t="str">
        <f t="shared" si="439"/>
        <v/>
      </c>
      <c r="AP1696" s="130">
        <f t="shared" si="440"/>
        <v>0.35064865729167793</v>
      </c>
      <c r="AQ1696" s="130" t="str">
        <f t="shared" si="435"/>
        <v/>
      </c>
      <c r="AR1696" s="150">
        <f t="shared" si="436"/>
        <v>0</v>
      </c>
      <c r="AS1696" s="150" t="str">
        <f t="shared" si="437"/>
        <v/>
      </c>
      <c r="AT1696" s="150" t="str">
        <f t="shared" si="438"/>
        <v/>
      </c>
      <c r="AU1696" s="150"/>
      <c r="AV1696" s="150"/>
      <c r="AW1696" s="150"/>
      <c r="AX1696" s="150"/>
      <c r="AY1696" s="150"/>
      <c r="AZ1696" s="150"/>
      <c r="BA1696" s="150"/>
      <c r="BB1696" s="131"/>
      <c r="BC1696" s="132"/>
      <c r="BD1696" s="131"/>
      <c r="BE1696" s="153"/>
      <c r="BF1696" s="154"/>
      <c r="BG1696" s="155"/>
      <c r="BH1696" s="155"/>
      <c r="BI1696" s="156"/>
      <c r="BJ1696" s="156"/>
      <c r="BK1696" s="133"/>
      <c r="BM1696" s="134">
        <v>1104</v>
      </c>
      <c r="BN1696" s="157">
        <f t="shared" si="442"/>
        <v>7.0592000000001365</v>
      </c>
      <c r="BO1696" s="158">
        <f t="shared" si="443"/>
        <v>0.42274213977317687</v>
      </c>
      <c r="BP1696" s="159">
        <f t="shared" si="444"/>
        <v>6.6038752947944479E-4</v>
      </c>
      <c r="BQ1696" s="160" t="str">
        <f t="shared" si="445"/>
        <v/>
      </c>
      <c r="BR1696" s="160" t="str">
        <f t="shared" si="441"/>
        <v/>
      </c>
    </row>
    <row r="1697" spans="11:70" ht="20.100000000000001" customHeight="1" x14ac:dyDescent="0.25">
      <c r="K1697" s="134">
        <v>1128</v>
      </c>
      <c r="L1697" s="130">
        <f t="shared" si="423"/>
        <v>48.559533705291074</v>
      </c>
      <c r="M1697" s="149">
        <f t="shared" si="424"/>
        <v>3.6896202798745231E-3</v>
      </c>
      <c r="N1697" s="149">
        <f t="shared" si="425"/>
        <v>0.69567449521669567</v>
      </c>
      <c r="O1697" s="130" t="str">
        <f t="shared" si="426"/>
        <v/>
      </c>
      <c r="P1697" s="130">
        <f t="shared" si="427"/>
        <v>3.6896202798745231E-3</v>
      </c>
      <c r="Q1697" s="130" t="str">
        <f t="shared" si="428"/>
        <v/>
      </c>
      <c r="R1697" s="130">
        <f t="shared" si="429"/>
        <v>2.3830999187332083E-6</v>
      </c>
      <c r="S1697" s="130" t="str">
        <f t="shared" si="430"/>
        <v/>
      </c>
      <c r="T1697" s="130" t="str">
        <f t="shared" si="431"/>
        <v/>
      </c>
      <c r="X1697" s="134"/>
      <c r="Z1697" s="149"/>
      <c r="AA1697" s="149"/>
      <c r="AE1697" s="151"/>
      <c r="AF1697" s="150"/>
      <c r="AK1697" s="134">
        <v>1128</v>
      </c>
      <c r="AL1697" s="130">
        <f t="shared" si="432"/>
        <v>0.51200000000000045</v>
      </c>
      <c r="AM1697" s="149">
        <f t="shared" si="433"/>
        <v>0.34993406316463366</v>
      </c>
      <c r="AN1697" s="149">
        <f t="shared" si="434"/>
        <v>0.69567449521669589</v>
      </c>
      <c r="AO1697" s="130" t="str">
        <f t="shared" si="439"/>
        <v/>
      </c>
      <c r="AP1697" s="130">
        <f t="shared" si="440"/>
        <v>0.34993406316463366</v>
      </c>
      <c r="AQ1697" s="130" t="str">
        <f t="shared" si="435"/>
        <v/>
      </c>
      <c r="AR1697" s="150">
        <f t="shared" si="436"/>
        <v>0</v>
      </c>
      <c r="AS1697" s="150" t="str">
        <f t="shared" si="437"/>
        <v/>
      </c>
      <c r="AT1697" s="150" t="str">
        <f t="shared" si="438"/>
        <v/>
      </c>
      <c r="AU1697" s="150"/>
      <c r="AV1697" s="150"/>
      <c r="AW1697" s="150"/>
      <c r="AX1697" s="150"/>
      <c r="AY1697" s="150"/>
      <c r="AZ1697" s="150"/>
      <c r="BA1697" s="150"/>
      <c r="BB1697" s="131"/>
      <c r="BC1697" s="132"/>
      <c r="BD1697" s="131"/>
      <c r="BE1697" s="153"/>
      <c r="BF1697" s="154"/>
      <c r="BG1697" s="155"/>
      <c r="BH1697" s="155"/>
      <c r="BI1697" s="156"/>
      <c r="BJ1697" s="156"/>
      <c r="BK1697" s="133"/>
      <c r="BM1697" s="134">
        <v>1105</v>
      </c>
      <c r="BN1697" s="157">
        <f t="shared" si="442"/>
        <v>7.0656000000001367</v>
      </c>
      <c r="BO1697" s="158">
        <f t="shared" si="443"/>
        <v>0.42208175224369743</v>
      </c>
      <c r="BP1697" s="159">
        <f t="shared" si="444"/>
        <v>6.5977002135730878E-4</v>
      </c>
      <c r="BQ1697" s="160" t="str">
        <f t="shared" si="445"/>
        <v/>
      </c>
      <c r="BR1697" s="160" t="str">
        <f t="shared" si="441"/>
        <v/>
      </c>
    </row>
    <row r="1698" spans="11:70" ht="20.100000000000001" customHeight="1" x14ac:dyDescent="0.25">
      <c r="K1698" s="134">
        <v>1129</v>
      </c>
      <c r="L1698" s="130">
        <f t="shared" si="423"/>
        <v>48.938905062363631</v>
      </c>
      <c r="M1698" s="149">
        <f t="shared" si="424"/>
        <v>3.6820422135007938E-3</v>
      </c>
      <c r="N1698" s="149">
        <f t="shared" si="425"/>
        <v>0.69707279539052469</v>
      </c>
      <c r="O1698" s="130" t="str">
        <f t="shared" si="426"/>
        <v/>
      </c>
      <c r="P1698" s="130">
        <f t="shared" si="427"/>
        <v>3.6820422135007938E-3</v>
      </c>
      <c r="Q1698" s="130" t="str">
        <f t="shared" si="428"/>
        <v/>
      </c>
      <c r="R1698" s="130">
        <f t="shared" si="429"/>
        <v>2.4202266683937355E-6</v>
      </c>
      <c r="S1698" s="130" t="str">
        <f t="shared" si="430"/>
        <v/>
      </c>
      <c r="T1698" s="130" t="str">
        <f t="shared" si="431"/>
        <v/>
      </c>
      <c r="X1698" s="134"/>
      <c r="Z1698" s="149"/>
      <c r="AA1698" s="149"/>
      <c r="AE1698" s="151"/>
      <c r="AF1698" s="150"/>
      <c r="AK1698" s="134">
        <v>1129</v>
      </c>
      <c r="AL1698" s="130">
        <f t="shared" si="432"/>
        <v>0.51600000000000001</v>
      </c>
      <c r="AM1698" s="149">
        <f t="shared" si="433"/>
        <v>0.34921533783358666</v>
      </c>
      <c r="AN1698" s="149">
        <f t="shared" si="434"/>
        <v>0.69707279539052491</v>
      </c>
      <c r="AO1698" s="130" t="str">
        <f t="shared" si="439"/>
        <v/>
      </c>
      <c r="AP1698" s="130">
        <f t="shared" si="440"/>
        <v>0.34921533783358666</v>
      </c>
      <c r="AQ1698" s="130" t="str">
        <f t="shared" si="435"/>
        <v/>
      </c>
      <c r="AR1698" s="150">
        <f t="shared" si="436"/>
        <v>0</v>
      </c>
      <c r="AS1698" s="150" t="str">
        <f t="shared" si="437"/>
        <v/>
      </c>
      <c r="AT1698" s="150" t="str">
        <f t="shared" si="438"/>
        <v/>
      </c>
      <c r="AU1698" s="150"/>
      <c r="AV1698" s="150"/>
      <c r="AW1698" s="150"/>
      <c r="AX1698" s="150"/>
      <c r="AY1698" s="150"/>
      <c r="AZ1698" s="150"/>
      <c r="BA1698" s="150"/>
      <c r="BB1698" s="131"/>
      <c r="BC1698" s="132"/>
      <c r="BD1698" s="131"/>
      <c r="BE1698" s="153"/>
      <c r="BF1698" s="154"/>
      <c r="BG1698" s="155"/>
      <c r="BH1698" s="155"/>
      <c r="BI1698" s="156"/>
      <c r="BJ1698" s="156"/>
      <c r="BK1698" s="133"/>
      <c r="BM1698" s="134">
        <v>1106</v>
      </c>
      <c r="BN1698" s="157">
        <f t="shared" si="442"/>
        <v>7.0720000000001368</v>
      </c>
      <c r="BO1698" s="158">
        <f t="shared" si="443"/>
        <v>0.42142198222234012</v>
      </c>
      <c r="BP1698" s="159">
        <f t="shared" si="444"/>
        <v>6.5915173983616127E-4</v>
      </c>
      <c r="BQ1698" s="160" t="str">
        <f t="shared" si="445"/>
        <v/>
      </c>
      <c r="BR1698" s="160" t="str">
        <f t="shared" si="441"/>
        <v/>
      </c>
    </row>
    <row r="1699" spans="11:70" ht="20.100000000000001" customHeight="1" x14ac:dyDescent="0.25">
      <c r="K1699" s="134">
        <v>1130</v>
      </c>
      <c r="L1699" s="130">
        <f t="shared" si="423"/>
        <v>49.318276419436245</v>
      </c>
      <c r="M1699" s="149">
        <f t="shared" si="424"/>
        <v>3.6744209204206848E-3</v>
      </c>
      <c r="N1699" s="149">
        <f t="shared" si="425"/>
        <v>0.6984682124530337</v>
      </c>
      <c r="O1699" s="130" t="str">
        <f t="shared" si="426"/>
        <v/>
      </c>
      <c r="P1699" s="130">
        <f t="shared" si="427"/>
        <v>3.6744209204206848E-3</v>
      </c>
      <c r="Q1699" s="130" t="str">
        <f t="shared" si="428"/>
        <v/>
      </c>
      <c r="R1699" s="130">
        <f t="shared" si="429"/>
        <v>2.4578924958856257E-6</v>
      </c>
      <c r="S1699" s="130" t="str">
        <f t="shared" si="430"/>
        <v/>
      </c>
      <c r="T1699" s="130" t="str">
        <f t="shared" si="431"/>
        <v/>
      </c>
      <c r="X1699" s="134"/>
      <c r="Z1699" s="149"/>
      <c r="AA1699" s="149"/>
      <c r="AE1699" s="151"/>
      <c r="AF1699" s="150"/>
      <c r="AK1699" s="134">
        <v>1130</v>
      </c>
      <c r="AL1699" s="130">
        <f t="shared" si="432"/>
        <v>0.52000000000000046</v>
      </c>
      <c r="AM1699" s="149">
        <f t="shared" si="433"/>
        <v>0.34849251275897447</v>
      </c>
      <c r="AN1699" s="149">
        <f t="shared" si="434"/>
        <v>0.69846821245303392</v>
      </c>
      <c r="AO1699" s="130" t="str">
        <f t="shared" si="439"/>
        <v/>
      </c>
      <c r="AP1699" s="130">
        <f t="shared" si="440"/>
        <v>0.34849251275897447</v>
      </c>
      <c r="AQ1699" s="130" t="str">
        <f t="shared" si="435"/>
        <v/>
      </c>
      <c r="AR1699" s="150">
        <f t="shared" si="436"/>
        <v>0</v>
      </c>
      <c r="AS1699" s="150" t="str">
        <f t="shared" si="437"/>
        <v/>
      </c>
      <c r="AT1699" s="150" t="str">
        <f t="shared" si="438"/>
        <v/>
      </c>
      <c r="AU1699" s="150"/>
      <c r="AV1699" s="150"/>
      <c r="AW1699" s="150"/>
      <c r="AX1699" s="150"/>
      <c r="AY1699" s="150"/>
      <c r="AZ1699" s="150"/>
      <c r="BA1699" s="150"/>
      <c r="BB1699" s="131"/>
      <c r="BC1699" s="132"/>
      <c r="BD1699" s="131"/>
      <c r="BE1699" s="153"/>
      <c r="BF1699" s="154"/>
      <c r="BG1699" s="155"/>
      <c r="BH1699" s="155"/>
      <c r="BI1699" s="156"/>
      <c r="BJ1699" s="156"/>
      <c r="BK1699" s="133"/>
      <c r="BM1699" s="134">
        <v>1107</v>
      </c>
      <c r="BN1699" s="157">
        <f t="shared" si="442"/>
        <v>7.078400000000137</v>
      </c>
      <c r="BO1699" s="158">
        <f t="shared" si="443"/>
        <v>0.42076283048250396</v>
      </c>
      <c r="BP1699" s="159">
        <f t="shared" si="444"/>
        <v>6.5853269061466602E-4</v>
      </c>
      <c r="BQ1699" s="160" t="str">
        <f t="shared" si="445"/>
        <v/>
      </c>
      <c r="BR1699" s="160" t="str">
        <f t="shared" si="441"/>
        <v/>
      </c>
    </row>
    <row r="1700" spans="11:70" ht="20.100000000000001" customHeight="1" x14ac:dyDescent="0.25">
      <c r="K1700" s="134">
        <v>1131</v>
      </c>
      <c r="L1700" s="130">
        <f t="shared" si="423"/>
        <v>49.697647776508802</v>
      </c>
      <c r="M1700" s="149">
        <f t="shared" si="424"/>
        <v>3.6667567337342385E-3</v>
      </c>
      <c r="N1700" s="149">
        <f t="shared" si="425"/>
        <v>0.69986073006838878</v>
      </c>
      <c r="O1700" s="130" t="str">
        <f t="shared" si="426"/>
        <v/>
      </c>
      <c r="P1700" s="130">
        <f t="shared" si="427"/>
        <v>3.6667567337342385E-3</v>
      </c>
      <c r="Q1700" s="130" t="str">
        <f t="shared" si="428"/>
        <v/>
      </c>
      <c r="R1700" s="130">
        <f t="shared" si="429"/>
        <v>2.4961045761656625E-6</v>
      </c>
      <c r="S1700" s="130" t="str">
        <f t="shared" si="430"/>
        <v/>
      </c>
      <c r="T1700" s="130" t="str">
        <f t="shared" si="431"/>
        <v/>
      </c>
      <c r="X1700" s="134"/>
      <c r="Z1700" s="149"/>
      <c r="AA1700" s="149"/>
      <c r="AE1700" s="151"/>
      <c r="AF1700" s="150"/>
      <c r="AK1700" s="134">
        <v>1131</v>
      </c>
      <c r="AL1700" s="130">
        <f t="shared" si="432"/>
        <v>0.52400000000000002</v>
      </c>
      <c r="AM1700" s="149">
        <f t="shared" si="433"/>
        <v>0.34776561953295076</v>
      </c>
      <c r="AN1700" s="149">
        <f t="shared" si="434"/>
        <v>0.699860730068389</v>
      </c>
      <c r="AO1700" s="130" t="str">
        <f t="shared" si="439"/>
        <v/>
      </c>
      <c r="AP1700" s="130">
        <f t="shared" si="440"/>
        <v>0.34776561953295076</v>
      </c>
      <c r="AQ1700" s="130" t="str">
        <f t="shared" si="435"/>
        <v/>
      </c>
      <c r="AR1700" s="150">
        <f t="shared" si="436"/>
        <v>0</v>
      </c>
      <c r="AS1700" s="150" t="str">
        <f t="shared" si="437"/>
        <v/>
      </c>
      <c r="AT1700" s="150" t="str">
        <f t="shared" si="438"/>
        <v/>
      </c>
      <c r="AU1700" s="150"/>
      <c r="AV1700" s="150"/>
      <c r="AW1700" s="150"/>
      <c r="AX1700" s="150"/>
      <c r="AY1700" s="150"/>
      <c r="AZ1700" s="150"/>
      <c r="BA1700" s="150"/>
      <c r="BB1700" s="131"/>
      <c r="BC1700" s="132"/>
      <c r="BD1700" s="131"/>
      <c r="BE1700" s="153"/>
      <c r="BF1700" s="154"/>
      <c r="BG1700" s="155"/>
      <c r="BH1700" s="155"/>
      <c r="BI1700" s="156"/>
      <c r="BJ1700" s="156"/>
      <c r="BK1700" s="133"/>
      <c r="BM1700" s="134">
        <v>1108</v>
      </c>
      <c r="BN1700" s="157">
        <f t="shared" si="442"/>
        <v>7.0848000000001372</v>
      </c>
      <c r="BO1700" s="158">
        <f t="shared" si="443"/>
        <v>0.42010429779188929</v>
      </c>
      <c r="BP1700" s="159">
        <f t="shared" si="444"/>
        <v>6.5791287937722043E-4</v>
      </c>
      <c r="BQ1700" s="160" t="str">
        <f t="shared" si="445"/>
        <v/>
      </c>
      <c r="BR1700" s="160" t="str">
        <f t="shared" si="441"/>
        <v/>
      </c>
    </row>
    <row r="1701" spans="11:70" ht="20.100000000000001" customHeight="1" x14ac:dyDescent="0.25">
      <c r="K1701" s="134">
        <v>1132</v>
      </c>
      <c r="L1701" s="130">
        <f t="shared" si="423"/>
        <v>50.077019133581416</v>
      </c>
      <c r="M1701" s="149">
        <f t="shared" si="424"/>
        <v>3.6590499879061004E-3</v>
      </c>
      <c r="N1701" s="149">
        <f t="shared" si="425"/>
        <v>0.70125033202738518</v>
      </c>
      <c r="O1701" s="130" t="str">
        <f t="shared" si="426"/>
        <v/>
      </c>
      <c r="P1701" s="130">
        <f t="shared" si="427"/>
        <v>3.6590499879061004E-3</v>
      </c>
      <c r="Q1701" s="130" t="str">
        <f t="shared" si="428"/>
        <v/>
      </c>
      <c r="R1701" s="130">
        <f t="shared" si="429"/>
        <v>2.5348701693720183E-6</v>
      </c>
      <c r="S1701" s="130" t="str">
        <f t="shared" si="430"/>
        <v/>
      </c>
      <c r="T1701" s="130" t="str">
        <f t="shared" si="431"/>
        <v/>
      </c>
      <c r="X1701" s="134"/>
      <c r="Z1701" s="149"/>
      <c r="AA1701" s="149"/>
      <c r="AE1701" s="151"/>
      <c r="AF1701" s="150"/>
      <c r="AK1701" s="134">
        <v>1132</v>
      </c>
      <c r="AL1701" s="130">
        <f t="shared" si="432"/>
        <v>0.52800000000000047</v>
      </c>
      <c r="AM1701" s="149">
        <f t="shared" si="433"/>
        <v>0.34703468987709224</v>
      </c>
      <c r="AN1701" s="149">
        <f t="shared" si="434"/>
        <v>0.70125033202738551</v>
      </c>
      <c r="AO1701" s="130" t="str">
        <f t="shared" si="439"/>
        <v/>
      </c>
      <c r="AP1701" s="130">
        <f t="shared" si="440"/>
        <v>0.34703468987709224</v>
      </c>
      <c r="AQ1701" s="130" t="str">
        <f t="shared" si="435"/>
        <v/>
      </c>
      <c r="AR1701" s="150">
        <f t="shared" si="436"/>
        <v>0</v>
      </c>
      <c r="AS1701" s="150" t="str">
        <f t="shared" si="437"/>
        <v/>
      </c>
      <c r="AT1701" s="150" t="str">
        <f t="shared" si="438"/>
        <v/>
      </c>
      <c r="AU1701" s="150"/>
      <c r="AV1701" s="150"/>
      <c r="AW1701" s="150"/>
      <c r="AX1701" s="150"/>
      <c r="AY1701" s="150"/>
      <c r="AZ1701" s="150"/>
      <c r="BA1701" s="150"/>
      <c r="BB1701" s="131"/>
      <c r="BC1701" s="132"/>
      <c r="BD1701" s="131"/>
      <c r="BE1701" s="153"/>
      <c r="BF1701" s="154"/>
      <c r="BG1701" s="155"/>
      <c r="BH1701" s="155"/>
      <c r="BI1701" s="156"/>
      <c r="BJ1701" s="156"/>
      <c r="BK1701" s="133"/>
      <c r="BM1701" s="134">
        <v>1109</v>
      </c>
      <c r="BN1701" s="157">
        <f t="shared" si="442"/>
        <v>7.0912000000001374</v>
      </c>
      <c r="BO1701" s="158">
        <f t="shared" si="443"/>
        <v>0.41944638491251207</v>
      </c>
      <c r="BP1701" s="159">
        <f t="shared" si="444"/>
        <v>6.5729231179367797E-4</v>
      </c>
      <c r="BQ1701" s="160" t="str">
        <f t="shared" si="445"/>
        <v/>
      </c>
      <c r="BR1701" s="160" t="str">
        <f t="shared" si="441"/>
        <v/>
      </c>
    </row>
    <row r="1702" spans="11:70" ht="20.100000000000001" customHeight="1" x14ac:dyDescent="0.25">
      <c r="K1702" s="134">
        <v>1133</v>
      </c>
      <c r="L1702" s="130">
        <f t="shared" si="423"/>
        <v>50.45639049065403</v>
      </c>
      <c r="M1702" s="149">
        <f t="shared" si="424"/>
        <v>3.6513010187413011E-3</v>
      </c>
      <c r="N1702" s="149">
        <f t="shared" si="425"/>
        <v>0.70263700224795878</v>
      </c>
      <c r="O1702" s="130" t="str">
        <f t="shared" si="426"/>
        <v/>
      </c>
      <c r="P1702" s="130">
        <f t="shared" si="427"/>
        <v>3.6513010187413011E-3</v>
      </c>
      <c r="Q1702" s="130" t="str">
        <f t="shared" si="428"/>
        <v/>
      </c>
      <c r="R1702" s="130">
        <f t="shared" si="429"/>
        <v>2.574196621680218E-6</v>
      </c>
      <c r="S1702" s="130" t="str">
        <f t="shared" si="430"/>
        <v/>
      </c>
      <c r="T1702" s="130" t="str">
        <f t="shared" si="431"/>
        <v/>
      </c>
      <c r="X1702" s="134"/>
      <c r="Z1702" s="149"/>
      <c r="AA1702" s="149"/>
      <c r="AE1702" s="151"/>
      <c r="AF1702" s="150"/>
      <c r="AK1702" s="134">
        <v>1133</v>
      </c>
      <c r="AL1702" s="130">
        <f t="shared" si="432"/>
        <v>0.53200000000000003</v>
      </c>
      <c r="AM1702" s="149">
        <f t="shared" si="433"/>
        <v>0.3462997556401014</v>
      </c>
      <c r="AN1702" s="149">
        <f t="shared" si="434"/>
        <v>0.70263700224795878</v>
      </c>
      <c r="AO1702" s="130" t="str">
        <f t="shared" si="439"/>
        <v/>
      </c>
      <c r="AP1702" s="130">
        <f t="shared" si="440"/>
        <v>0.3462997556401014</v>
      </c>
      <c r="AQ1702" s="130" t="str">
        <f t="shared" si="435"/>
        <v/>
      </c>
      <c r="AR1702" s="150">
        <f t="shared" si="436"/>
        <v>0</v>
      </c>
      <c r="AS1702" s="150" t="str">
        <f t="shared" si="437"/>
        <v/>
      </c>
      <c r="AT1702" s="150" t="str">
        <f t="shared" si="438"/>
        <v/>
      </c>
      <c r="AU1702" s="150"/>
      <c r="AV1702" s="150"/>
      <c r="AW1702" s="150"/>
      <c r="AX1702" s="150"/>
      <c r="AY1702" s="150"/>
      <c r="AZ1702" s="150"/>
      <c r="BA1702" s="150"/>
      <c r="BB1702" s="131"/>
      <c r="BC1702" s="132"/>
      <c r="BD1702" s="131"/>
      <c r="BE1702" s="153"/>
      <c r="BF1702" s="154"/>
      <c r="BG1702" s="155"/>
      <c r="BH1702" s="155"/>
      <c r="BI1702" s="156"/>
      <c r="BJ1702" s="156"/>
      <c r="BK1702" s="133"/>
      <c r="BM1702" s="134">
        <v>1110</v>
      </c>
      <c r="BN1702" s="157">
        <f t="shared" si="442"/>
        <v>7.0976000000001376</v>
      </c>
      <c r="BO1702" s="158">
        <f t="shared" si="443"/>
        <v>0.41878909260071839</v>
      </c>
      <c r="BP1702" s="159">
        <f t="shared" si="444"/>
        <v>6.5667099351862657E-4</v>
      </c>
      <c r="BQ1702" s="160" t="str">
        <f t="shared" si="445"/>
        <v/>
      </c>
      <c r="BR1702" s="160" t="str">
        <f t="shared" si="441"/>
        <v/>
      </c>
    </row>
    <row r="1703" spans="11:70" ht="20.100000000000001" customHeight="1" x14ac:dyDescent="0.25">
      <c r="K1703" s="134">
        <v>1134</v>
      </c>
      <c r="L1703" s="130">
        <f t="shared" si="423"/>
        <v>50.835761847726587</v>
      </c>
      <c r="M1703" s="149">
        <f t="shared" si="424"/>
        <v>3.6435101633609615E-3</v>
      </c>
      <c r="N1703" s="149">
        <f t="shared" si="425"/>
        <v>0.70402072477569044</v>
      </c>
      <c r="O1703" s="130" t="str">
        <f t="shared" si="426"/>
        <v/>
      </c>
      <c r="P1703" s="130">
        <f t="shared" si="427"/>
        <v>3.6435101633609615E-3</v>
      </c>
      <c r="Q1703" s="130" t="str">
        <f t="shared" si="428"/>
        <v/>
      </c>
      <c r="R1703" s="130">
        <f t="shared" si="429"/>
        <v>2.6140913661655741E-6</v>
      </c>
      <c r="S1703" s="130" t="str">
        <f t="shared" si="430"/>
        <v/>
      </c>
      <c r="T1703" s="130" t="str">
        <f t="shared" si="431"/>
        <v/>
      </c>
      <c r="X1703" s="134"/>
      <c r="Z1703" s="149"/>
      <c r="AA1703" s="149"/>
      <c r="AE1703" s="151"/>
      <c r="AF1703" s="150"/>
      <c r="AK1703" s="134">
        <v>1134</v>
      </c>
      <c r="AL1703" s="130">
        <f t="shared" si="432"/>
        <v>0.53600000000000048</v>
      </c>
      <c r="AM1703" s="149">
        <f t="shared" si="433"/>
        <v>0.34556084879550236</v>
      </c>
      <c r="AN1703" s="149">
        <f t="shared" si="434"/>
        <v>0.70402072477569078</v>
      </c>
      <c r="AO1703" s="130" t="str">
        <f t="shared" si="439"/>
        <v/>
      </c>
      <c r="AP1703" s="130">
        <f t="shared" si="440"/>
        <v>0.34556084879550236</v>
      </c>
      <c r="AQ1703" s="130" t="str">
        <f t="shared" si="435"/>
        <v/>
      </c>
      <c r="AR1703" s="150">
        <f t="shared" si="436"/>
        <v>0</v>
      </c>
      <c r="AS1703" s="150" t="str">
        <f t="shared" si="437"/>
        <v/>
      </c>
      <c r="AT1703" s="150" t="str">
        <f t="shared" si="438"/>
        <v/>
      </c>
      <c r="AU1703" s="150"/>
      <c r="AV1703" s="150"/>
      <c r="AW1703" s="150"/>
      <c r="AX1703" s="150"/>
      <c r="AY1703" s="150"/>
      <c r="AZ1703" s="150"/>
      <c r="BA1703" s="150"/>
      <c r="BB1703" s="131"/>
      <c r="BC1703" s="132"/>
      <c r="BD1703" s="131"/>
      <c r="BE1703" s="153"/>
      <c r="BF1703" s="154"/>
      <c r="BG1703" s="155"/>
      <c r="BH1703" s="155"/>
      <c r="BI1703" s="156"/>
      <c r="BJ1703" s="156"/>
      <c r="BK1703" s="133"/>
      <c r="BM1703" s="134">
        <v>1111</v>
      </c>
      <c r="BN1703" s="157">
        <f t="shared" si="442"/>
        <v>7.1040000000001378</v>
      </c>
      <c r="BO1703" s="158">
        <f t="shared" si="443"/>
        <v>0.41813242160719977</v>
      </c>
      <c r="BP1703" s="159">
        <f t="shared" si="444"/>
        <v>6.5604893019483024E-4</v>
      </c>
      <c r="BQ1703" s="160" t="str">
        <f t="shared" si="445"/>
        <v/>
      </c>
      <c r="BR1703" s="160" t="str">
        <f t="shared" si="441"/>
        <v/>
      </c>
    </row>
    <row r="1704" spans="11:70" ht="20.100000000000001" customHeight="1" x14ac:dyDescent="0.25">
      <c r="K1704" s="134">
        <v>1135</v>
      </c>
      <c r="L1704" s="130">
        <f t="shared" si="423"/>
        <v>51.215133204799201</v>
      </c>
      <c r="M1704" s="149">
        <f t="shared" si="424"/>
        <v>3.6356777601779561E-3</v>
      </c>
      <c r="N1704" s="149">
        <f t="shared" si="425"/>
        <v>0.70540148378430201</v>
      </c>
      <c r="O1704" s="130" t="str">
        <f t="shared" si="426"/>
        <v/>
      </c>
      <c r="P1704" s="130">
        <f t="shared" si="427"/>
        <v>3.6356777601779561E-3</v>
      </c>
      <c r="Q1704" s="130" t="str">
        <f t="shared" si="428"/>
        <v/>
      </c>
      <c r="R1704" s="130">
        <f t="shared" si="429"/>
        <v>2.6545619236719864E-6</v>
      </c>
      <c r="S1704" s="130" t="str">
        <f t="shared" si="430"/>
        <v/>
      </c>
      <c r="T1704" s="130" t="str">
        <f t="shared" si="431"/>
        <v/>
      </c>
      <c r="X1704" s="134"/>
      <c r="Z1704" s="149"/>
      <c r="AA1704" s="149"/>
      <c r="AE1704" s="151"/>
      <c r="AF1704" s="150"/>
      <c r="AK1704" s="134">
        <v>1135</v>
      </c>
      <c r="AL1704" s="130">
        <f t="shared" si="432"/>
        <v>0.54</v>
      </c>
      <c r="AM1704" s="149">
        <f t="shared" si="433"/>
        <v>0.34481800143933333</v>
      </c>
      <c r="AN1704" s="149">
        <f t="shared" si="434"/>
        <v>0.70540148378430201</v>
      </c>
      <c r="AO1704" s="130" t="str">
        <f t="shared" si="439"/>
        <v/>
      </c>
      <c r="AP1704" s="130">
        <f t="shared" si="440"/>
        <v>0.34481800143933333</v>
      </c>
      <c r="AQ1704" s="130" t="str">
        <f t="shared" si="435"/>
        <v/>
      </c>
      <c r="AR1704" s="150">
        <f t="shared" si="436"/>
        <v>0</v>
      </c>
      <c r="AS1704" s="150" t="str">
        <f t="shared" si="437"/>
        <v/>
      </c>
      <c r="AT1704" s="150" t="str">
        <f t="shared" si="438"/>
        <v/>
      </c>
      <c r="AU1704" s="150"/>
      <c r="AV1704" s="150"/>
      <c r="AW1704" s="150"/>
      <c r="AX1704" s="150"/>
      <c r="AY1704" s="150"/>
      <c r="AZ1704" s="150"/>
      <c r="BA1704" s="150"/>
      <c r="BB1704" s="131"/>
      <c r="BC1704" s="132"/>
      <c r="BD1704" s="131"/>
      <c r="BE1704" s="153"/>
      <c r="BF1704" s="154"/>
      <c r="BG1704" s="155"/>
      <c r="BH1704" s="155"/>
      <c r="BI1704" s="156"/>
      <c r="BJ1704" s="156"/>
      <c r="BK1704" s="133"/>
      <c r="BM1704" s="134">
        <v>1112</v>
      </c>
      <c r="BN1704" s="157">
        <f t="shared" si="442"/>
        <v>7.1104000000001379</v>
      </c>
      <c r="BO1704" s="158">
        <f t="shared" si="443"/>
        <v>0.41747637267700494</v>
      </c>
      <c r="BP1704" s="159">
        <f t="shared" si="444"/>
        <v>6.5542612744928785E-4</v>
      </c>
      <c r="BQ1704" s="160" t="str">
        <f t="shared" si="445"/>
        <v/>
      </c>
      <c r="BR1704" s="160" t="str">
        <f t="shared" si="441"/>
        <v/>
      </c>
    </row>
    <row r="1705" spans="11:70" ht="20.100000000000001" customHeight="1" x14ac:dyDescent="0.25">
      <c r="K1705" s="134">
        <v>1136</v>
      </c>
      <c r="L1705" s="130">
        <f t="shared" si="423"/>
        <v>51.594504561871759</v>
      </c>
      <c r="M1705" s="149">
        <f t="shared" si="424"/>
        <v>3.6278041488725233E-3</v>
      </c>
      <c r="N1705" s="149">
        <f t="shared" si="425"/>
        <v>0.7067792635761394</v>
      </c>
      <c r="O1705" s="130" t="str">
        <f t="shared" si="426"/>
        <v/>
      </c>
      <c r="P1705" s="130">
        <f t="shared" si="427"/>
        <v>3.6278041488725233E-3</v>
      </c>
      <c r="Q1705" s="130" t="str">
        <f t="shared" si="428"/>
        <v/>
      </c>
      <c r="R1705" s="130">
        <f t="shared" si="429"/>
        <v>2.6956159036870626E-6</v>
      </c>
      <c r="S1705" s="130" t="str">
        <f t="shared" si="430"/>
        <v/>
      </c>
      <c r="T1705" s="130" t="str">
        <f t="shared" si="431"/>
        <v/>
      </c>
      <c r="X1705" s="134"/>
      <c r="Z1705" s="149"/>
      <c r="AA1705" s="149"/>
      <c r="AE1705" s="151"/>
      <c r="AF1705" s="150"/>
      <c r="AK1705" s="134">
        <v>1136</v>
      </c>
      <c r="AL1705" s="130">
        <f t="shared" si="432"/>
        <v>0.54400000000000048</v>
      </c>
      <c r="AM1705" s="149">
        <f t="shared" si="433"/>
        <v>0.34407124578783227</v>
      </c>
      <c r="AN1705" s="149">
        <f t="shared" si="434"/>
        <v>0.70677926357613974</v>
      </c>
      <c r="AO1705" s="130" t="str">
        <f t="shared" si="439"/>
        <v/>
      </c>
      <c r="AP1705" s="130">
        <f t="shared" si="440"/>
        <v>0.34407124578783227</v>
      </c>
      <c r="AQ1705" s="130" t="str">
        <f t="shared" si="435"/>
        <v/>
      </c>
      <c r="AR1705" s="150">
        <f t="shared" si="436"/>
        <v>0</v>
      </c>
      <c r="AS1705" s="150" t="str">
        <f t="shared" si="437"/>
        <v/>
      </c>
      <c r="AT1705" s="150" t="str">
        <f t="shared" si="438"/>
        <v/>
      </c>
      <c r="AU1705" s="150"/>
      <c r="AV1705" s="150"/>
      <c r="AW1705" s="150"/>
      <c r="AX1705" s="150"/>
      <c r="AY1705" s="150"/>
      <c r="AZ1705" s="150"/>
      <c r="BA1705" s="150"/>
      <c r="BB1705" s="131"/>
      <c r="BC1705" s="132"/>
      <c r="BD1705" s="131"/>
      <c r="BE1705" s="153"/>
      <c r="BF1705" s="154"/>
      <c r="BG1705" s="155"/>
      <c r="BH1705" s="155"/>
      <c r="BI1705" s="156"/>
      <c r="BJ1705" s="156"/>
      <c r="BK1705" s="133"/>
      <c r="BM1705" s="134">
        <v>1113</v>
      </c>
      <c r="BN1705" s="157">
        <f t="shared" si="442"/>
        <v>7.1168000000001381</v>
      </c>
      <c r="BO1705" s="158">
        <f t="shared" si="443"/>
        <v>0.41682094654955565</v>
      </c>
      <c r="BP1705" s="159">
        <f t="shared" si="444"/>
        <v>6.548025908956201E-4</v>
      </c>
      <c r="BQ1705" s="160" t="str">
        <f t="shared" si="445"/>
        <v/>
      </c>
      <c r="BR1705" s="160" t="str">
        <f t="shared" si="441"/>
        <v/>
      </c>
    </row>
    <row r="1706" spans="11:70" ht="20.100000000000001" customHeight="1" x14ac:dyDescent="0.25">
      <c r="K1706" s="134">
        <v>1137</v>
      </c>
      <c r="L1706" s="130">
        <f t="shared" si="423"/>
        <v>51.973875918944373</v>
      </c>
      <c r="M1706" s="149">
        <f t="shared" si="424"/>
        <v>3.6198896703678227E-3</v>
      </c>
      <c r="N1706" s="149">
        <f t="shared" si="425"/>
        <v>0.70815404858265119</v>
      </c>
      <c r="O1706" s="130" t="str">
        <f t="shared" si="426"/>
        <v/>
      </c>
      <c r="P1706" s="130">
        <f t="shared" si="427"/>
        <v>3.6198896703678227E-3</v>
      </c>
      <c r="Q1706" s="130" t="str">
        <f t="shared" si="428"/>
        <v/>
      </c>
      <c r="R1706" s="130">
        <f t="shared" si="429"/>
        <v>2.7372610052237699E-6</v>
      </c>
      <c r="S1706" s="130" t="str">
        <f t="shared" si="430"/>
        <v/>
      </c>
      <c r="T1706" s="130" t="str">
        <f t="shared" si="431"/>
        <v/>
      </c>
      <c r="X1706" s="134"/>
      <c r="Z1706" s="149"/>
      <c r="AA1706" s="149"/>
      <c r="AE1706" s="151"/>
      <c r="AF1706" s="150"/>
      <c r="AK1706" s="134">
        <v>1137</v>
      </c>
      <c r="AL1706" s="130">
        <f t="shared" si="432"/>
        <v>0.54800000000000004</v>
      </c>
      <c r="AM1706" s="149">
        <f t="shared" si="433"/>
        <v>0.34332061417511983</v>
      </c>
      <c r="AN1706" s="149">
        <f t="shared" si="434"/>
        <v>0.7081540485826513</v>
      </c>
      <c r="AO1706" s="130" t="str">
        <f t="shared" si="439"/>
        <v/>
      </c>
      <c r="AP1706" s="130">
        <f t="shared" si="440"/>
        <v>0.34332061417511983</v>
      </c>
      <c r="AQ1706" s="130" t="str">
        <f t="shared" si="435"/>
        <v/>
      </c>
      <c r="AR1706" s="150">
        <f t="shared" si="436"/>
        <v>0</v>
      </c>
      <c r="AS1706" s="150" t="str">
        <f t="shared" si="437"/>
        <v/>
      </c>
      <c r="AT1706" s="150" t="str">
        <f t="shared" si="438"/>
        <v/>
      </c>
      <c r="AU1706" s="150"/>
      <c r="AV1706" s="150"/>
      <c r="AW1706" s="150"/>
      <c r="AX1706" s="150"/>
      <c r="AY1706" s="150"/>
      <c r="AZ1706" s="150"/>
      <c r="BA1706" s="150"/>
      <c r="BB1706" s="131"/>
      <c r="BC1706" s="132"/>
      <c r="BD1706" s="131"/>
      <c r="BE1706" s="153"/>
      <c r="BF1706" s="154"/>
      <c r="BG1706" s="155"/>
      <c r="BH1706" s="155"/>
      <c r="BI1706" s="156"/>
      <c r="BJ1706" s="156"/>
      <c r="BK1706" s="133"/>
      <c r="BM1706" s="134">
        <v>1114</v>
      </c>
      <c r="BN1706" s="157">
        <f t="shared" si="442"/>
        <v>7.1232000000001383</v>
      </c>
      <c r="BO1706" s="158">
        <f t="shared" si="443"/>
        <v>0.41616614395866003</v>
      </c>
      <c r="BP1706" s="159">
        <f t="shared" si="444"/>
        <v>6.5417832613251514E-4</v>
      </c>
      <c r="BQ1706" s="160" t="str">
        <f t="shared" si="445"/>
        <v/>
      </c>
      <c r="BR1706" s="160" t="str">
        <f t="shared" si="441"/>
        <v/>
      </c>
    </row>
    <row r="1707" spans="11:70" ht="20.100000000000001" customHeight="1" x14ac:dyDescent="0.25">
      <c r="K1707" s="134">
        <v>1138</v>
      </c>
      <c r="L1707" s="130">
        <f t="shared" si="423"/>
        <v>52.35324727601693</v>
      </c>
      <c r="M1707" s="149">
        <f t="shared" si="424"/>
        <v>3.6119346668054501E-3</v>
      </c>
      <c r="N1707" s="149">
        <f t="shared" si="425"/>
        <v>0.70952582336485326</v>
      </c>
      <c r="O1707" s="130" t="str">
        <f t="shared" si="426"/>
        <v/>
      </c>
      <c r="P1707" s="130">
        <f t="shared" si="427"/>
        <v>3.6119346668054501E-3</v>
      </c>
      <c r="Q1707" s="130" t="str">
        <f t="shared" si="428"/>
        <v/>
      </c>
      <c r="R1707" s="130">
        <f t="shared" si="429"/>
        <v>2.7795050177083784E-6</v>
      </c>
      <c r="S1707" s="130" t="str">
        <f t="shared" si="430"/>
        <v/>
      </c>
      <c r="T1707" s="130" t="str">
        <f t="shared" si="431"/>
        <v/>
      </c>
      <c r="X1707" s="134"/>
      <c r="Z1707" s="149"/>
      <c r="AA1707" s="149"/>
      <c r="AE1707" s="151"/>
      <c r="AF1707" s="150"/>
      <c r="AK1707" s="134">
        <v>1138</v>
      </c>
      <c r="AL1707" s="130">
        <f t="shared" si="432"/>
        <v>0.55200000000000049</v>
      </c>
      <c r="AM1707" s="149">
        <f t="shared" si="433"/>
        <v>0.34256613905087613</v>
      </c>
      <c r="AN1707" s="149">
        <f t="shared" si="434"/>
        <v>0.70952582336485359</v>
      </c>
      <c r="AO1707" s="130" t="str">
        <f t="shared" si="439"/>
        <v/>
      </c>
      <c r="AP1707" s="130">
        <f t="shared" si="440"/>
        <v>0.34256613905087613</v>
      </c>
      <c r="AQ1707" s="130" t="str">
        <f t="shared" si="435"/>
        <v/>
      </c>
      <c r="AR1707" s="150">
        <f t="shared" si="436"/>
        <v>0</v>
      </c>
      <c r="AS1707" s="150" t="str">
        <f t="shared" si="437"/>
        <v/>
      </c>
      <c r="AT1707" s="150" t="str">
        <f t="shared" si="438"/>
        <v/>
      </c>
      <c r="AU1707" s="150"/>
      <c r="AV1707" s="150"/>
      <c r="AW1707" s="150"/>
      <c r="AX1707" s="150"/>
      <c r="AY1707" s="150"/>
      <c r="AZ1707" s="150"/>
      <c r="BA1707" s="150"/>
      <c r="BB1707" s="131"/>
      <c r="BC1707" s="132"/>
      <c r="BD1707" s="131"/>
      <c r="BE1707" s="153"/>
      <c r="BF1707" s="154"/>
      <c r="BG1707" s="155"/>
      <c r="BH1707" s="155"/>
      <c r="BI1707" s="156"/>
      <c r="BJ1707" s="156"/>
      <c r="BK1707" s="133"/>
      <c r="BM1707" s="134">
        <v>1115</v>
      </c>
      <c r="BN1707" s="157">
        <f t="shared" si="442"/>
        <v>7.1296000000001385</v>
      </c>
      <c r="BO1707" s="158">
        <f t="shared" si="443"/>
        <v>0.41551196563252751</v>
      </c>
      <c r="BP1707" s="159">
        <f t="shared" si="444"/>
        <v>6.5355333874578259E-4</v>
      </c>
      <c r="BQ1707" s="160" t="str">
        <f t="shared" si="445"/>
        <v/>
      </c>
      <c r="BR1707" s="160" t="str">
        <f t="shared" si="441"/>
        <v/>
      </c>
    </row>
    <row r="1708" spans="11:70" ht="20.100000000000001" customHeight="1" x14ac:dyDescent="0.25">
      <c r="K1708" s="134">
        <v>1139</v>
      </c>
      <c r="L1708" s="130">
        <f t="shared" si="423"/>
        <v>52.732618633089544</v>
      </c>
      <c r="M1708" s="149">
        <f t="shared" si="424"/>
        <v>3.6039394815209039E-3</v>
      </c>
      <c r="N1708" s="149">
        <f t="shared" si="425"/>
        <v>0.71089457261378852</v>
      </c>
      <c r="O1708" s="130" t="str">
        <f t="shared" si="426"/>
        <v/>
      </c>
      <c r="P1708" s="130">
        <f t="shared" si="427"/>
        <v>3.6039394815209039E-3</v>
      </c>
      <c r="Q1708" s="130" t="str">
        <f t="shared" si="428"/>
        <v/>
      </c>
      <c r="R1708" s="130">
        <f t="shared" si="429"/>
        <v>2.8223558218749715E-6</v>
      </c>
      <c r="S1708" s="130" t="str">
        <f t="shared" si="430"/>
        <v/>
      </c>
      <c r="T1708" s="130" t="str">
        <f t="shared" si="431"/>
        <v/>
      </c>
      <c r="X1708" s="134"/>
      <c r="Z1708" s="149"/>
      <c r="AA1708" s="149"/>
      <c r="AE1708" s="151"/>
      <c r="AF1708" s="150"/>
      <c r="AK1708" s="134">
        <v>1139</v>
      </c>
      <c r="AL1708" s="130">
        <f t="shared" si="432"/>
        <v>0.55600000000000005</v>
      </c>
      <c r="AM1708" s="149">
        <f t="shared" si="433"/>
        <v>0.34180785297801497</v>
      </c>
      <c r="AN1708" s="149">
        <f t="shared" si="434"/>
        <v>0.71089457261378852</v>
      </c>
      <c r="AO1708" s="130" t="str">
        <f t="shared" si="439"/>
        <v/>
      </c>
      <c r="AP1708" s="130">
        <f t="shared" si="440"/>
        <v>0.34180785297801497</v>
      </c>
      <c r="AQ1708" s="130" t="str">
        <f t="shared" si="435"/>
        <v/>
      </c>
      <c r="AR1708" s="150">
        <f t="shared" si="436"/>
        <v>0</v>
      </c>
      <c r="AS1708" s="150" t="str">
        <f t="shared" si="437"/>
        <v/>
      </c>
      <c r="AT1708" s="150" t="str">
        <f t="shared" si="438"/>
        <v/>
      </c>
      <c r="AU1708" s="150"/>
      <c r="AV1708" s="150"/>
      <c r="AW1708" s="150"/>
      <c r="AX1708" s="150"/>
      <c r="AY1708" s="150"/>
      <c r="AZ1708" s="150"/>
      <c r="BA1708" s="150"/>
      <c r="BB1708" s="131"/>
      <c r="BC1708" s="132"/>
      <c r="BD1708" s="131"/>
      <c r="BE1708" s="153"/>
      <c r="BF1708" s="154"/>
      <c r="BG1708" s="155"/>
      <c r="BH1708" s="155"/>
      <c r="BI1708" s="156"/>
      <c r="BJ1708" s="156"/>
      <c r="BK1708" s="133"/>
      <c r="BM1708" s="134">
        <v>1116</v>
      </c>
      <c r="BN1708" s="157">
        <f t="shared" si="442"/>
        <v>7.1360000000001387</v>
      </c>
      <c r="BO1708" s="158">
        <f t="shared" si="443"/>
        <v>0.41485841229378173</v>
      </c>
      <c r="BP1708" s="159">
        <f t="shared" si="444"/>
        <v>6.5292763430585543E-4</v>
      </c>
      <c r="BQ1708" s="160" t="str">
        <f t="shared" si="445"/>
        <v/>
      </c>
      <c r="BR1708" s="160" t="str">
        <f t="shared" si="441"/>
        <v/>
      </c>
    </row>
    <row r="1709" spans="11:70" ht="20.100000000000001" customHeight="1" x14ac:dyDescent="0.25">
      <c r="K1709" s="134">
        <v>1140</v>
      </c>
      <c r="L1709" s="130">
        <f t="shared" si="423"/>
        <v>53.111989990162101</v>
      </c>
      <c r="M1709" s="149">
        <f t="shared" si="424"/>
        <v>3.5959044590190181E-3</v>
      </c>
      <c r="N1709" s="149">
        <f t="shared" si="425"/>
        <v>0.71226028115097284</v>
      </c>
      <c r="O1709" s="130" t="str">
        <f t="shared" si="426"/>
        <v/>
      </c>
      <c r="P1709" s="130">
        <f t="shared" si="427"/>
        <v>3.5959044590190181E-3</v>
      </c>
      <c r="Q1709" s="130" t="str">
        <f t="shared" si="428"/>
        <v/>
      </c>
      <c r="R1709" s="130">
        <f t="shared" si="429"/>
        <v>2.8658213906663024E-6</v>
      </c>
      <c r="S1709" s="130" t="str">
        <f t="shared" si="430"/>
        <v/>
      </c>
      <c r="T1709" s="130" t="str">
        <f t="shared" si="431"/>
        <v/>
      </c>
      <c r="X1709" s="134"/>
      <c r="Z1709" s="149"/>
      <c r="AA1709" s="149"/>
      <c r="AE1709" s="151"/>
      <c r="AF1709" s="150"/>
      <c r="AK1709" s="134">
        <v>1140</v>
      </c>
      <c r="AL1709" s="130">
        <f t="shared" si="432"/>
        <v>0.5600000000000005</v>
      </c>
      <c r="AM1709" s="149">
        <f t="shared" si="433"/>
        <v>0.34104578863035245</v>
      </c>
      <c r="AN1709" s="149">
        <f t="shared" si="434"/>
        <v>0.71226028115097306</v>
      </c>
      <c r="AO1709" s="130" t="str">
        <f t="shared" si="439"/>
        <v/>
      </c>
      <c r="AP1709" s="130">
        <f t="shared" si="440"/>
        <v>0.34104578863035245</v>
      </c>
      <c r="AQ1709" s="130" t="str">
        <f t="shared" si="435"/>
        <v/>
      </c>
      <c r="AR1709" s="150">
        <f t="shared" si="436"/>
        <v>0</v>
      </c>
      <c r="AS1709" s="150" t="str">
        <f t="shared" si="437"/>
        <v/>
      </c>
      <c r="AT1709" s="150" t="str">
        <f t="shared" si="438"/>
        <v/>
      </c>
      <c r="AU1709" s="150"/>
      <c r="AV1709" s="150"/>
      <c r="AW1709" s="150"/>
      <c r="AX1709" s="150"/>
      <c r="AY1709" s="150"/>
      <c r="AZ1709" s="150"/>
      <c r="BA1709" s="150"/>
      <c r="BB1709" s="131"/>
      <c r="BC1709" s="132"/>
      <c r="BD1709" s="131"/>
      <c r="BE1709" s="153"/>
      <c r="BF1709" s="154"/>
      <c r="BG1709" s="155"/>
      <c r="BH1709" s="155"/>
      <c r="BI1709" s="156"/>
      <c r="BJ1709" s="156"/>
      <c r="BK1709" s="133"/>
      <c r="BM1709" s="134">
        <v>1117</v>
      </c>
      <c r="BN1709" s="157">
        <f t="shared" si="442"/>
        <v>7.1424000000001389</v>
      </c>
      <c r="BO1709" s="158">
        <f t="shared" si="443"/>
        <v>0.41420548465947588</v>
      </c>
      <c r="BP1709" s="159">
        <f t="shared" si="444"/>
        <v>6.5230121837017707E-4</v>
      </c>
      <c r="BQ1709" s="160" t="str">
        <f t="shared" si="445"/>
        <v/>
      </c>
      <c r="BR1709" s="160" t="str">
        <f t="shared" si="441"/>
        <v/>
      </c>
    </row>
    <row r="1710" spans="11:70" ht="20.100000000000001" customHeight="1" x14ac:dyDescent="0.25">
      <c r="K1710" s="134">
        <v>1141</v>
      </c>
      <c r="L1710" s="130">
        <f t="shared" si="423"/>
        <v>53.491361347234715</v>
      </c>
      <c r="M1710" s="149">
        <f t="shared" si="424"/>
        <v>3.5878299449493391E-3</v>
      </c>
      <c r="N1710" s="149">
        <f t="shared" si="425"/>
        <v>0.71362293392883669</v>
      </c>
      <c r="O1710" s="130" t="str">
        <f t="shared" si="426"/>
        <v/>
      </c>
      <c r="P1710" s="130">
        <f t="shared" si="427"/>
        <v>3.5878299449493391E-3</v>
      </c>
      <c r="Q1710" s="130" t="str">
        <f t="shared" si="428"/>
        <v/>
      </c>
      <c r="R1710" s="130">
        <f t="shared" si="429"/>
        <v>2.9099097901411648E-6</v>
      </c>
      <c r="S1710" s="130" t="str">
        <f t="shared" si="430"/>
        <v/>
      </c>
      <c r="T1710" s="130" t="str">
        <f t="shared" si="431"/>
        <v/>
      </c>
      <c r="X1710" s="134"/>
      <c r="Z1710" s="149"/>
      <c r="AA1710" s="149"/>
      <c r="AE1710" s="151"/>
      <c r="AF1710" s="150"/>
      <c r="AK1710" s="134">
        <v>1141</v>
      </c>
      <c r="AL1710" s="130">
        <f t="shared" si="432"/>
        <v>0.56400000000000006</v>
      </c>
      <c r="AM1710" s="149">
        <f t="shared" si="433"/>
        <v>0.34027997879027366</v>
      </c>
      <c r="AN1710" s="149">
        <f t="shared" si="434"/>
        <v>0.71362293392883669</v>
      </c>
      <c r="AO1710" s="130" t="str">
        <f t="shared" si="439"/>
        <v/>
      </c>
      <c r="AP1710" s="130">
        <f t="shared" si="440"/>
        <v>0.34027997879027366</v>
      </c>
      <c r="AQ1710" s="130" t="str">
        <f t="shared" si="435"/>
        <v/>
      </c>
      <c r="AR1710" s="150">
        <f t="shared" si="436"/>
        <v>0</v>
      </c>
      <c r="AS1710" s="150" t="str">
        <f t="shared" si="437"/>
        <v/>
      </c>
      <c r="AT1710" s="150" t="str">
        <f t="shared" si="438"/>
        <v/>
      </c>
      <c r="AU1710" s="150"/>
      <c r="AV1710" s="150"/>
      <c r="AW1710" s="150"/>
      <c r="AX1710" s="150"/>
      <c r="AY1710" s="150"/>
      <c r="AZ1710" s="150"/>
      <c r="BA1710" s="150"/>
      <c r="BB1710" s="131"/>
      <c r="BC1710" s="132"/>
      <c r="BD1710" s="131"/>
      <c r="BE1710" s="153"/>
      <c r="BF1710" s="154"/>
      <c r="BG1710" s="155"/>
      <c r="BH1710" s="155"/>
      <c r="BI1710" s="156"/>
      <c r="BJ1710" s="156"/>
      <c r="BK1710" s="133"/>
      <c r="BM1710" s="134">
        <v>1118</v>
      </c>
      <c r="BN1710" s="157">
        <f t="shared" si="442"/>
        <v>7.148800000000139</v>
      </c>
      <c r="BO1710" s="158">
        <f t="shared" si="443"/>
        <v>0.4135531834411057</v>
      </c>
      <c r="BP1710" s="159">
        <f t="shared" si="444"/>
        <v>6.5167409648059227E-4</v>
      </c>
      <c r="BQ1710" s="160" t="str">
        <f t="shared" si="445"/>
        <v/>
      </c>
      <c r="BR1710" s="160" t="str">
        <f t="shared" si="441"/>
        <v/>
      </c>
    </row>
    <row r="1711" spans="11:70" ht="20.100000000000001" customHeight="1" x14ac:dyDescent="0.25">
      <c r="K1711" s="134">
        <v>1142</v>
      </c>
      <c r="L1711" s="130">
        <f t="shared" si="423"/>
        <v>53.870732704307272</v>
      </c>
      <c r="M1711" s="149">
        <f t="shared" si="424"/>
        <v>3.5797162860814911E-3</v>
      </c>
      <c r="N1711" s="149">
        <f t="shared" si="425"/>
        <v>0.71498251603115204</v>
      </c>
      <c r="O1711" s="130" t="str">
        <f t="shared" si="426"/>
        <v/>
      </c>
      <c r="P1711" s="130">
        <f t="shared" si="427"/>
        <v>3.5797162860814911E-3</v>
      </c>
      <c r="Q1711" s="130" t="str">
        <f t="shared" si="428"/>
        <v/>
      </c>
      <c r="R1711" s="130">
        <f t="shared" si="429"/>
        <v>2.954629180388238E-6</v>
      </c>
      <c r="S1711" s="130" t="str">
        <f t="shared" si="430"/>
        <v/>
      </c>
      <c r="T1711" s="130" t="str">
        <f t="shared" si="431"/>
        <v/>
      </c>
      <c r="X1711" s="134"/>
      <c r="Z1711" s="149"/>
      <c r="AA1711" s="149"/>
      <c r="AE1711" s="151"/>
      <c r="AF1711" s="150"/>
      <c r="AK1711" s="134">
        <v>1142</v>
      </c>
      <c r="AL1711" s="130">
        <f t="shared" si="432"/>
        <v>0.5680000000000005</v>
      </c>
      <c r="AM1711" s="149">
        <f t="shared" si="433"/>
        <v>0.33951045634639365</v>
      </c>
      <c r="AN1711" s="149">
        <f t="shared" si="434"/>
        <v>0.71498251603115237</v>
      </c>
      <c r="AO1711" s="130" t="str">
        <f t="shared" si="439"/>
        <v/>
      </c>
      <c r="AP1711" s="130">
        <f t="shared" si="440"/>
        <v>0.33951045634639365</v>
      </c>
      <c r="AQ1711" s="130" t="str">
        <f t="shared" si="435"/>
        <v/>
      </c>
      <c r="AR1711" s="150">
        <f t="shared" si="436"/>
        <v>0</v>
      </c>
      <c r="AS1711" s="150" t="str">
        <f t="shared" si="437"/>
        <v/>
      </c>
      <c r="AT1711" s="150" t="str">
        <f t="shared" si="438"/>
        <v/>
      </c>
      <c r="AU1711" s="150"/>
      <c r="AV1711" s="150"/>
      <c r="AW1711" s="150"/>
      <c r="AX1711" s="150"/>
      <c r="AY1711" s="150"/>
      <c r="AZ1711" s="150"/>
      <c r="BA1711" s="150"/>
      <c r="BB1711" s="131"/>
      <c r="BC1711" s="132"/>
      <c r="BD1711" s="131"/>
      <c r="BE1711" s="153"/>
      <c r="BF1711" s="154"/>
      <c r="BG1711" s="155"/>
      <c r="BH1711" s="155"/>
      <c r="BI1711" s="156"/>
      <c r="BJ1711" s="156"/>
      <c r="BK1711" s="133"/>
      <c r="BM1711" s="134">
        <v>1119</v>
      </c>
      <c r="BN1711" s="157">
        <f t="shared" si="442"/>
        <v>7.1552000000001392</v>
      </c>
      <c r="BO1711" s="158">
        <f t="shared" si="443"/>
        <v>0.41290150934462511</v>
      </c>
      <c r="BP1711" s="159">
        <f t="shared" si="444"/>
        <v>6.5104627416612271E-4</v>
      </c>
      <c r="BQ1711" s="160" t="str">
        <f t="shared" si="445"/>
        <v/>
      </c>
      <c r="BR1711" s="160" t="str">
        <f t="shared" si="441"/>
        <v/>
      </c>
    </row>
    <row r="1712" spans="11:70" ht="20.100000000000001" customHeight="1" x14ac:dyDescent="0.25">
      <c r="K1712" s="134">
        <v>1143</v>
      </c>
      <c r="L1712" s="130">
        <f t="shared" si="423"/>
        <v>54.250104061379886</v>
      </c>
      <c r="M1712" s="149">
        <f t="shared" si="424"/>
        <v>3.5715638302804822E-3</v>
      </c>
      <c r="N1712" s="149">
        <f t="shared" si="425"/>
        <v>0.7163390126734549</v>
      </c>
      <c r="O1712" s="130" t="str">
        <f t="shared" si="426"/>
        <v/>
      </c>
      <c r="P1712" s="130">
        <f t="shared" si="427"/>
        <v>3.5715638302804822E-3</v>
      </c>
      <c r="Q1712" s="130" t="str">
        <f t="shared" si="428"/>
        <v/>
      </c>
      <c r="R1712" s="130">
        <f t="shared" si="429"/>
        <v>2.9999878164463981E-6</v>
      </c>
      <c r="S1712" s="130" t="str">
        <f t="shared" si="430"/>
        <v/>
      </c>
      <c r="T1712" s="130" t="str">
        <f t="shared" si="431"/>
        <v/>
      </c>
      <c r="X1712" s="134"/>
      <c r="Z1712" s="149"/>
      <c r="AA1712" s="149"/>
      <c r="AE1712" s="151"/>
      <c r="AF1712" s="150"/>
      <c r="AK1712" s="134">
        <v>1143</v>
      </c>
      <c r="AL1712" s="130">
        <f t="shared" si="432"/>
        <v>0.57200000000000006</v>
      </c>
      <c r="AM1712" s="149">
        <f t="shared" si="433"/>
        <v>0.33873725429121798</v>
      </c>
      <c r="AN1712" s="149">
        <f t="shared" si="434"/>
        <v>0.71633901267345501</v>
      </c>
      <c r="AO1712" s="130" t="str">
        <f t="shared" si="439"/>
        <v/>
      </c>
      <c r="AP1712" s="130">
        <f t="shared" si="440"/>
        <v>0.33873725429121798</v>
      </c>
      <c r="AQ1712" s="130" t="str">
        <f t="shared" si="435"/>
        <v/>
      </c>
      <c r="AR1712" s="150">
        <f t="shared" si="436"/>
        <v>0</v>
      </c>
      <c r="AS1712" s="150" t="str">
        <f t="shared" si="437"/>
        <v/>
      </c>
      <c r="AT1712" s="150" t="str">
        <f t="shared" si="438"/>
        <v/>
      </c>
      <c r="AU1712" s="150"/>
      <c r="AV1712" s="150"/>
      <c r="AW1712" s="150"/>
      <c r="AX1712" s="150"/>
      <c r="AY1712" s="150"/>
      <c r="AZ1712" s="150"/>
      <c r="BA1712" s="150"/>
      <c r="BB1712" s="131"/>
      <c r="BC1712" s="132"/>
      <c r="BD1712" s="131"/>
      <c r="BE1712" s="153"/>
      <c r="BF1712" s="154"/>
      <c r="BG1712" s="155"/>
      <c r="BH1712" s="155"/>
      <c r="BI1712" s="156"/>
      <c r="BJ1712" s="156"/>
      <c r="BK1712" s="133"/>
      <c r="BM1712" s="134">
        <v>1120</v>
      </c>
      <c r="BN1712" s="157">
        <f t="shared" si="442"/>
        <v>7.1616000000001394</v>
      </c>
      <c r="BO1712" s="158">
        <f t="shared" si="443"/>
        <v>0.41225046307045898</v>
      </c>
      <c r="BP1712" s="159">
        <f t="shared" si="444"/>
        <v>6.5041775694207882E-4</v>
      </c>
      <c r="BQ1712" s="160" t="str">
        <f t="shared" si="445"/>
        <v/>
      </c>
      <c r="BR1712" s="160" t="str">
        <f t="shared" si="441"/>
        <v/>
      </c>
    </row>
    <row r="1713" spans="11:70" ht="20.100000000000001" customHeight="1" x14ac:dyDescent="0.25">
      <c r="K1713" s="134">
        <v>1144</v>
      </c>
      <c r="L1713" s="130">
        <f t="shared" si="423"/>
        <v>54.629475418452444</v>
      </c>
      <c r="M1713" s="149">
        <f t="shared" si="424"/>
        <v>3.563372926481994E-3</v>
      </c>
      <c r="N1713" s="149">
        <f t="shared" si="425"/>
        <v>0.71769240920345434</v>
      </c>
      <c r="O1713" s="130" t="str">
        <f t="shared" si="426"/>
        <v/>
      </c>
      <c r="P1713" s="130">
        <f t="shared" si="427"/>
        <v>3.563372926481994E-3</v>
      </c>
      <c r="Q1713" s="130" t="str">
        <f t="shared" si="428"/>
        <v/>
      </c>
      <c r="R1713" s="130">
        <f t="shared" si="429"/>
        <v>3.045994049231534E-6</v>
      </c>
      <c r="S1713" s="130" t="str">
        <f t="shared" si="430"/>
        <v/>
      </c>
      <c r="T1713" s="130" t="str">
        <f t="shared" si="431"/>
        <v/>
      </c>
      <c r="X1713" s="134"/>
      <c r="Z1713" s="149"/>
      <c r="AA1713" s="149"/>
      <c r="AE1713" s="151"/>
      <c r="AF1713" s="150"/>
      <c r="AK1713" s="134">
        <v>1144</v>
      </c>
      <c r="AL1713" s="130">
        <f t="shared" si="432"/>
        <v>0.57600000000000051</v>
      </c>
      <c r="AM1713" s="149">
        <f t="shared" si="433"/>
        <v>0.33796040571879699</v>
      </c>
      <c r="AN1713" s="149">
        <f t="shared" si="434"/>
        <v>0.71769240920345467</v>
      </c>
      <c r="AO1713" s="130" t="str">
        <f t="shared" si="439"/>
        <v/>
      </c>
      <c r="AP1713" s="130">
        <f t="shared" si="440"/>
        <v>0.33796040571879699</v>
      </c>
      <c r="AQ1713" s="130" t="str">
        <f t="shared" si="435"/>
        <v/>
      </c>
      <c r="AR1713" s="150">
        <f t="shared" si="436"/>
        <v>0</v>
      </c>
      <c r="AS1713" s="150" t="str">
        <f t="shared" si="437"/>
        <v/>
      </c>
      <c r="AT1713" s="150" t="str">
        <f t="shared" si="438"/>
        <v/>
      </c>
      <c r="AU1713" s="150"/>
      <c r="AV1713" s="150"/>
      <c r="AW1713" s="150"/>
      <c r="AX1713" s="150"/>
      <c r="AY1713" s="150"/>
      <c r="AZ1713" s="150"/>
      <c r="BA1713" s="150"/>
      <c r="BB1713" s="131"/>
      <c r="BC1713" s="132"/>
      <c r="BD1713" s="131"/>
      <c r="BE1713" s="153"/>
      <c r="BF1713" s="154"/>
      <c r="BG1713" s="155"/>
      <c r="BH1713" s="155"/>
      <c r="BI1713" s="156"/>
      <c r="BJ1713" s="156"/>
      <c r="BK1713" s="133"/>
      <c r="BM1713" s="134">
        <v>1121</v>
      </c>
      <c r="BN1713" s="157">
        <f t="shared" si="442"/>
        <v>7.1680000000001396</v>
      </c>
      <c r="BO1713" s="158">
        <f t="shared" si="443"/>
        <v>0.4116000453135169</v>
      </c>
      <c r="BP1713" s="159">
        <f t="shared" si="444"/>
        <v>6.4978855030750626E-4</v>
      </c>
      <c r="BQ1713" s="160" t="str">
        <f t="shared" si="445"/>
        <v/>
      </c>
      <c r="BR1713" s="160" t="str">
        <f t="shared" si="441"/>
        <v/>
      </c>
    </row>
    <row r="1714" spans="11:70" ht="20.100000000000001" customHeight="1" x14ac:dyDescent="0.25">
      <c r="K1714" s="134">
        <v>1145</v>
      </c>
      <c r="L1714" s="130">
        <f t="shared" si="423"/>
        <v>55.008846775525058</v>
      </c>
      <c r="M1714" s="149">
        <f t="shared" si="424"/>
        <v>3.5551439246676348E-3</v>
      </c>
      <c r="N1714" s="149">
        <f t="shared" si="425"/>
        <v>0.7190426911014357</v>
      </c>
      <c r="O1714" s="130" t="str">
        <f t="shared" si="426"/>
        <v/>
      </c>
      <c r="P1714" s="130">
        <f t="shared" si="427"/>
        <v>3.5551439246676348E-3</v>
      </c>
      <c r="Q1714" s="130" t="str">
        <f t="shared" si="428"/>
        <v/>
      </c>
      <c r="R1714" s="130">
        <f t="shared" si="429"/>
        <v>3.092656326469893E-6</v>
      </c>
      <c r="S1714" s="130" t="str">
        <f t="shared" si="430"/>
        <v/>
      </c>
      <c r="T1714" s="130" t="str">
        <f t="shared" si="431"/>
        <v/>
      </c>
      <c r="X1714" s="134"/>
      <c r="Z1714" s="149"/>
      <c r="AA1714" s="149"/>
      <c r="AE1714" s="151"/>
      <c r="AF1714" s="150"/>
      <c r="AK1714" s="134">
        <v>1145</v>
      </c>
      <c r="AL1714" s="130">
        <f t="shared" si="432"/>
        <v>0.58000000000000007</v>
      </c>
      <c r="AM1714" s="149">
        <f t="shared" si="433"/>
        <v>0.33717994382238053</v>
      </c>
      <c r="AN1714" s="149">
        <f t="shared" si="434"/>
        <v>0.7190426911014357</v>
      </c>
      <c r="AO1714" s="130" t="str">
        <f t="shared" si="439"/>
        <v/>
      </c>
      <c r="AP1714" s="130">
        <f t="shared" si="440"/>
        <v>0.33717994382238053</v>
      </c>
      <c r="AQ1714" s="130" t="str">
        <f t="shared" si="435"/>
        <v/>
      </c>
      <c r="AR1714" s="150">
        <f t="shared" si="436"/>
        <v>0</v>
      </c>
      <c r="AS1714" s="150" t="str">
        <f t="shared" si="437"/>
        <v/>
      </c>
      <c r="AT1714" s="150" t="str">
        <f t="shared" si="438"/>
        <v/>
      </c>
      <c r="AU1714" s="150"/>
      <c r="AV1714" s="150"/>
      <c r="AW1714" s="150"/>
      <c r="AX1714" s="150"/>
      <c r="AY1714" s="150"/>
      <c r="AZ1714" s="150"/>
      <c r="BA1714" s="150"/>
      <c r="BB1714" s="131"/>
      <c r="BC1714" s="132"/>
      <c r="BD1714" s="131"/>
      <c r="BE1714" s="153"/>
      <c r="BF1714" s="154"/>
      <c r="BG1714" s="155"/>
      <c r="BH1714" s="155"/>
      <c r="BI1714" s="156"/>
      <c r="BJ1714" s="156"/>
      <c r="BK1714" s="133"/>
      <c r="BM1714" s="134">
        <v>1122</v>
      </c>
      <c r="BN1714" s="157">
        <f t="shared" si="442"/>
        <v>7.1744000000001398</v>
      </c>
      <c r="BO1714" s="158">
        <f t="shared" si="443"/>
        <v>0.4109502567632094</v>
      </c>
      <c r="BP1714" s="159">
        <f t="shared" si="444"/>
        <v>6.4915865974951581E-4</v>
      </c>
      <c r="BQ1714" s="160" t="str">
        <f t="shared" si="445"/>
        <v/>
      </c>
      <c r="BR1714" s="160" t="str">
        <f t="shared" si="441"/>
        <v/>
      </c>
    </row>
    <row r="1715" spans="11:70" ht="20.100000000000001" customHeight="1" x14ac:dyDescent="0.25">
      <c r="K1715" s="134">
        <v>1146</v>
      </c>
      <c r="L1715" s="130">
        <f t="shared" si="423"/>
        <v>55.388218132597615</v>
      </c>
      <c r="M1715" s="149">
        <f t="shared" si="424"/>
        <v>3.5468771758401718E-3</v>
      </c>
      <c r="N1715" s="149">
        <f t="shared" si="425"/>
        <v>0.72038984398065065</v>
      </c>
      <c r="O1715" s="130" t="str">
        <f t="shared" si="426"/>
        <v/>
      </c>
      <c r="P1715" s="130">
        <f t="shared" si="427"/>
        <v>3.5468771758401718E-3</v>
      </c>
      <c r="Q1715" s="130" t="str">
        <f t="shared" si="428"/>
        <v/>
      </c>
      <c r="R1715" s="130">
        <f t="shared" si="429"/>
        <v>3.1399831936378894E-6</v>
      </c>
      <c r="S1715" s="130" t="str">
        <f t="shared" si="430"/>
        <v/>
      </c>
      <c r="T1715" s="130" t="str">
        <f t="shared" si="431"/>
        <v/>
      </c>
      <c r="X1715" s="134"/>
      <c r="Z1715" s="149"/>
      <c r="AA1715" s="149"/>
      <c r="AE1715" s="151"/>
      <c r="AF1715" s="150"/>
      <c r="AK1715" s="134">
        <v>1146</v>
      </c>
      <c r="AL1715" s="130">
        <f t="shared" si="432"/>
        <v>0.58400000000000052</v>
      </c>
      <c r="AM1715" s="149">
        <f t="shared" si="433"/>
        <v>0.3363959018920672</v>
      </c>
      <c r="AN1715" s="149">
        <f t="shared" si="434"/>
        <v>0.72038984398065098</v>
      </c>
      <c r="AO1715" s="130" t="str">
        <f t="shared" si="439"/>
        <v/>
      </c>
      <c r="AP1715" s="130">
        <f t="shared" si="440"/>
        <v>0.3363959018920672</v>
      </c>
      <c r="AQ1715" s="130" t="str">
        <f t="shared" si="435"/>
        <v/>
      </c>
      <c r="AR1715" s="150">
        <f t="shared" si="436"/>
        <v>0</v>
      </c>
      <c r="AS1715" s="150" t="str">
        <f t="shared" si="437"/>
        <v/>
      </c>
      <c r="AT1715" s="150" t="str">
        <f t="shared" si="438"/>
        <v/>
      </c>
      <c r="AU1715" s="150"/>
      <c r="AV1715" s="150"/>
      <c r="AW1715" s="150"/>
      <c r="AX1715" s="150"/>
      <c r="AY1715" s="150"/>
      <c r="AZ1715" s="150"/>
      <c r="BA1715" s="150"/>
      <c r="BB1715" s="131"/>
      <c r="BC1715" s="132"/>
      <c r="BD1715" s="131"/>
      <c r="BE1715" s="153"/>
      <c r="BF1715" s="154"/>
      <c r="BG1715" s="155"/>
      <c r="BH1715" s="155"/>
      <c r="BI1715" s="156"/>
      <c r="BJ1715" s="156"/>
      <c r="BK1715" s="133"/>
      <c r="BM1715" s="134">
        <v>1123</v>
      </c>
      <c r="BN1715" s="157">
        <f t="shared" si="442"/>
        <v>7.18080000000014</v>
      </c>
      <c r="BO1715" s="158">
        <f t="shared" si="443"/>
        <v>0.41030109810345988</v>
      </c>
      <c r="BP1715" s="159">
        <f t="shared" si="444"/>
        <v>6.485280907396751E-4</v>
      </c>
      <c r="BQ1715" s="160" t="str">
        <f t="shared" si="445"/>
        <v/>
      </c>
      <c r="BR1715" s="160" t="str">
        <f t="shared" si="441"/>
        <v/>
      </c>
    </row>
    <row r="1716" spans="11:70" ht="20.100000000000001" customHeight="1" x14ac:dyDescent="0.25">
      <c r="K1716" s="134">
        <v>1147</v>
      </c>
      <c r="L1716" s="130">
        <f t="shared" si="423"/>
        <v>55.767589489670229</v>
      </c>
      <c r="M1716" s="149">
        <f t="shared" si="424"/>
        <v>3.5385730319987298E-3</v>
      </c>
      <c r="N1716" s="149">
        <f t="shared" si="425"/>
        <v>0.72173385358770237</v>
      </c>
      <c r="O1716" s="130" t="str">
        <f t="shared" si="426"/>
        <v/>
      </c>
      <c r="P1716" s="130">
        <f t="shared" si="427"/>
        <v>3.5385730319987298E-3</v>
      </c>
      <c r="Q1716" s="130" t="str">
        <f t="shared" si="428"/>
        <v/>
      </c>
      <c r="R1716" s="130">
        <f t="shared" si="429"/>
        <v>3.1879832949084991E-6</v>
      </c>
      <c r="S1716" s="130" t="str">
        <f t="shared" si="430"/>
        <v/>
      </c>
      <c r="T1716" s="130" t="str">
        <f t="shared" si="431"/>
        <v/>
      </c>
      <c r="X1716" s="134"/>
      <c r="Z1716" s="149"/>
      <c r="AA1716" s="149"/>
      <c r="AE1716" s="151"/>
      <c r="AF1716" s="150"/>
      <c r="AK1716" s="134">
        <v>1147</v>
      </c>
      <c r="AL1716" s="130">
        <f t="shared" si="432"/>
        <v>0.58800000000000008</v>
      </c>
      <c r="AM1716" s="149">
        <f t="shared" si="433"/>
        <v>0.33560831331245394</v>
      </c>
      <c r="AN1716" s="149">
        <f t="shared" si="434"/>
        <v>0.72173385358770248</v>
      </c>
      <c r="AO1716" s="130" t="str">
        <f t="shared" si="439"/>
        <v/>
      </c>
      <c r="AP1716" s="130">
        <f t="shared" si="440"/>
        <v>0.33560831331245394</v>
      </c>
      <c r="AQ1716" s="130" t="str">
        <f t="shared" si="435"/>
        <v/>
      </c>
      <c r="AR1716" s="150">
        <f t="shared" si="436"/>
        <v>0</v>
      </c>
      <c r="AS1716" s="150" t="str">
        <f t="shared" si="437"/>
        <v/>
      </c>
      <c r="AT1716" s="150" t="str">
        <f t="shared" si="438"/>
        <v/>
      </c>
      <c r="AU1716" s="150"/>
      <c r="AV1716" s="150"/>
      <c r="AW1716" s="150"/>
      <c r="AX1716" s="150"/>
      <c r="AY1716" s="150"/>
      <c r="AZ1716" s="150"/>
      <c r="BA1716" s="150"/>
      <c r="BB1716" s="131"/>
      <c r="BC1716" s="132"/>
      <c r="BD1716" s="131"/>
      <c r="BE1716" s="153"/>
      <c r="BF1716" s="154"/>
      <c r="BG1716" s="155"/>
      <c r="BH1716" s="155"/>
      <c r="BI1716" s="156"/>
      <c r="BJ1716" s="156"/>
      <c r="BK1716" s="133"/>
      <c r="BM1716" s="134">
        <v>1124</v>
      </c>
      <c r="BN1716" s="157">
        <f t="shared" si="442"/>
        <v>7.1872000000001401</v>
      </c>
      <c r="BO1716" s="158">
        <f t="shared" si="443"/>
        <v>0.40965257001272021</v>
      </c>
      <c r="BP1716" s="159">
        <f t="shared" si="444"/>
        <v>6.4789684873661768E-4</v>
      </c>
      <c r="BQ1716" s="160" t="str">
        <f t="shared" si="445"/>
        <v/>
      </c>
      <c r="BR1716" s="160" t="str">
        <f t="shared" si="441"/>
        <v/>
      </c>
    </row>
    <row r="1717" spans="11:70" ht="20.100000000000001" customHeight="1" x14ac:dyDescent="0.25">
      <c r="K1717" s="134">
        <v>1148</v>
      </c>
      <c r="L1717" s="130">
        <f t="shared" si="423"/>
        <v>56.146960846742786</v>
      </c>
      <c r="M1717" s="149">
        <f t="shared" si="424"/>
        <v>3.5302318461139792E-3</v>
      </c>
      <c r="N1717" s="149">
        <f t="shared" si="425"/>
        <v>0.72307470580291622</v>
      </c>
      <c r="O1717" s="130" t="str">
        <f t="shared" si="426"/>
        <v/>
      </c>
      <c r="P1717" s="130">
        <f t="shared" si="427"/>
        <v>3.5302318461139792E-3</v>
      </c>
      <c r="Q1717" s="130" t="str">
        <f t="shared" si="428"/>
        <v/>
      </c>
      <c r="R1717" s="130">
        <f t="shared" si="429"/>
        <v>3.2366653741041446E-6</v>
      </c>
      <c r="S1717" s="130" t="str">
        <f t="shared" si="430"/>
        <v/>
      </c>
      <c r="T1717" s="130" t="str">
        <f t="shared" si="431"/>
        <v/>
      </c>
      <c r="X1717" s="134"/>
      <c r="Z1717" s="149"/>
      <c r="AA1717" s="149"/>
      <c r="AE1717" s="151"/>
      <c r="AF1717" s="150"/>
      <c r="AK1717" s="134">
        <v>1148</v>
      </c>
      <c r="AL1717" s="130">
        <f t="shared" si="432"/>
        <v>0.59200000000000053</v>
      </c>
      <c r="AM1717" s="149">
        <f t="shared" si="433"/>
        <v>0.33481721156028071</v>
      </c>
      <c r="AN1717" s="149">
        <f t="shared" si="434"/>
        <v>0.72307470580291655</v>
      </c>
      <c r="AO1717" s="130" t="str">
        <f t="shared" si="439"/>
        <v/>
      </c>
      <c r="AP1717" s="130">
        <f t="shared" si="440"/>
        <v>0.33481721156028071</v>
      </c>
      <c r="AQ1717" s="130" t="str">
        <f t="shared" si="435"/>
        <v/>
      </c>
      <c r="AR1717" s="150">
        <f t="shared" si="436"/>
        <v>0</v>
      </c>
      <c r="AS1717" s="150" t="str">
        <f t="shared" si="437"/>
        <v/>
      </c>
      <c r="AT1717" s="150" t="str">
        <f t="shared" si="438"/>
        <v/>
      </c>
      <c r="AU1717" s="150"/>
      <c r="AV1717" s="150"/>
      <c r="AW1717" s="150"/>
      <c r="AX1717" s="150"/>
      <c r="AY1717" s="150"/>
      <c r="AZ1717" s="150"/>
      <c r="BA1717" s="150"/>
      <c r="BB1717" s="131"/>
      <c r="BC1717" s="132"/>
      <c r="BD1717" s="131"/>
      <c r="BE1717" s="153"/>
      <c r="BF1717" s="154"/>
      <c r="BG1717" s="155"/>
      <c r="BH1717" s="155"/>
      <c r="BI1717" s="156"/>
      <c r="BJ1717" s="156"/>
      <c r="BK1717" s="133"/>
      <c r="BM1717" s="134">
        <v>1125</v>
      </c>
      <c r="BN1717" s="157">
        <f t="shared" si="442"/>
        <v>7.1936000000001403</v>
      </c>
      <c r="BO1717" s="158">
        <f t="shared" si="443"/>
        <v>0.40900467316398359</v>
      </c>
      <c r="BP1717" s="159">
        <f t="shared" si="444"/>
        <v>6.4726493918382255E-4</v>
      </c>
      <c r="BQ1717" s="160" t="str">
        <f t="shared" si="445"/>
        <v/>
      </c>
      <c r="BR1717" s="160" t="str">
        <f t="shared" si="441"/>
        <v/>
      </c>
    </row>
    <row r="1718" spans="11:70" ht="20.100000000000001" customHeight="1" x14ac:dyDescent="0.25">
      <c r="K1718" s="134">
        <v>1149</v>
      </c>
      <c r="L1718" s="130">
        <f t="shared" si="423"/>
        <v>56.5263322038154</v>
      </c>
      <c r="M1718" s="149">
        <f t="shared" si="424"/>
        <v>3.5218539721032912E-3</v>
      </c>
      <c r="N1718" s="149">
        <f t="shared" si="425"/>
        <v>0.72441238664070595</v>
      </c>
      <c r="O1718" s="130" t="str">
        <f t="shared" si="426"/>
        <v/>
      </c>
      <c r="P1718" s="130">
        <f t="shared" si="427"/>
        <v>3.5218539721032912E-3</v>
      </c>
      <c r="Q1718" s="130" t="str">
        <f t="shared" si="428"/>
        <v/>
      </c>
      <c r="R1718" s="130">
        <f t="shared" si="429"/>
        <v>3.2860382756561655E-6</v>
      </c>
      <c r="S1718" s="130" t="str">
        <f t="shared" si="430"/>
        <v/>
      </c>
      <c r="T1718" s="130" t="str">
        <f t="shared" si="431"/>
        <v/>
      </c>
      <c r="X1718" s="134"/>
      <c r="Z1718" s="149"/>
      <c r="AA1718" s="149"/>
      <c r="AE1718" s="151"/>
      <c r="AF1718" s="150"/>
      <c r="AK1718" s="134">
        <v>1149</v>
      </c>
      <c r="AL1718" s="130">
        <f t="shared" si="432"/>
        <v>0.59600000000000009</v>
      </c>
      <c r="AM1718" s="149">
        <f t="shared" si="433"/>
        <v>0.33402263020207623</v>
      </c>
      <c r="AN1718" s="149">
        <f t="shared" si="434"/>
        <v>0.72441238664070606</v>
      </c>
      <c r="AO1718" s="130" t="str">
        <f t="shared" si="439"/>
        <v/>
      </c>
      <c r="AP1718" s="130">
        <f t="shared" si="440"/>
        <v>0.33402263020207623</v>
      </c>
      <c r="AQ1718" s="130" t="str">
        <f t="shared" si="435"/>
        <v/>
      </c>
      <c r="AR1718" s="150">
        <f t="shared" si="436"/>
        <v>0</v>
      </c>
      <c r="AS1718" s="150" t="str">
        <f t="shared" si="437"/>
        <v/>
      </c>
      <c r="AT1718" s="150" t="str">
        <f t="shared" si="438"/>
        <v/>
      </c>
      <c r="AU1718" s="150"/>
      <c r="AV1718" s="150"/>
      <c r="AW1718" s="150"/>
      <c r="AX1718" s="150"/>
      <c r="AY1718" s="150"/>
      <c r="AZ1718" s="150"/>
      <c r="BA1718" s="150"/>
      <c r="BB1718" s="131"/>
      <c r="BC1718" s="132"/>
      <c r="BD1718" s="131"/>
      <c r="BE1718" s="153"/>
      <c r="BF1718" s="154"/>
      <c r="BG1718" s="155"/>
      <c r="BH1718" s="155"/>
      <c r="BI1718" s="156"/>
      <c r="BJ1718" s="156"/>
      <c r="BK1718" s="133"/>
      <c r="BM1718" s="134">
        <v>1126</v>
      </c>
      <c r="BN1718" s="157">
        <f t="shared" si="442"/>
        <v>7.2000000000001405</v>
      </c>
      <c r="BO1718" s="158">
        <f t="shared" si="443"/>
        <v>0.40835740822479977</v>
      </c>
      <c r="BP1718" s="159">
        <f t="shared" si="444"/>
        <v>6.466323675107799E-4</v>
      </c>
      <c r="BQ1718" s="160" t="str">
        <f t="shared" si="445"/>
        <v/>
      </c>
      <c r="BR1718" s="160" t="str">
        <f t="shared" si="441"/>
        <v/>
      </c>
    </row>
    <row r="1719" spans="11:70" ht="20.100000000000001" customHeight="1" x14ac:dyDescent="0.25">
      <c r="K1719" s="134">
        <v>1150</v>
      </c>
      <c r="L1719" s="130">
        <f t="shared" si="423"/>
        <v>56.905703560887957</v>
      </c>
      <c r="M1719" s="149">
        <f t="shared" si="424"/>
        <v>3.5134397648058863E-3</v>
      </c>
      <c r="N1719" s="149">
        <f t="shared" si="425"/>
        <v>0.72574688224992634</v>
      </c>
      <c r="O1719" s="130" t="str">
        <f t="shared" si="426"/>
        <v/>
      </c>
      <c r="P1719" s="130">
        <f t="shared" si="427"/>
        <v>3.5134397648058863E-3</v>
      </c>
      <c r="Q1719" s="130" t="str">
        <f t="shared" si="428"/>
        <v/>
      </c>
      <c r="R1719" s="130">
        <f t="shared" si="429"/>
        <v>3.3361109455707413E-6</v>
      </c>
      <c r="S1719" s="130" t="str">
        <f t="shared" si="430"/>
        <v/>
      </c>
      <c r="T1719" s="130" t="str">
        <f t="shared" si="431"/>
        <v/>
      </c>
      <c r="X1719" s="134"/>
      <c r="Z1719" s="149"/>
      <c r="AA1719" s="149"/>
      <c r="AE1719" s="151"/>
      <c r="AF1719" s="150"/>
      <c r="AK1719" s="134">
        <v>1150</v>
      </c>
      <c r="AL1719" s="130">
        <f t="shared" si="432"/>
        <v>0.60000000000000053</v>
      </c>
      <c r="AM1719" s="149">
        <f t="shared" si="433"/>
        <v>0.33322460289179956</v>
      </c>
      <c r="AN1719" s="149">
        <f t="shared" si="434"/>
        <v>0.72574688224992667</v>
      </c>
      <c r="AO1719" s="130" t="str">
        <f t="shared" si="439"/>
        <v/>
      </c>
      <c r="AP1719" s="130">
        <f t="shared" si="440"/>
        <v>0.33322460289179956</v>
      </c>
      <c r="AQ1719" s="130" t="str">
        <f t="shared" si="435"/>
        <v/>
      </c>
      <c r="AR1719" s="150">
        <f t="shared" si="436"/>
        <v>0</v>
      </c>
      <c r="AS1719" s="150" t="str">
        <f t="shared" si="437"/>
        <v/>
      </c>
      <c r="AT1719" s="150" t="str">
        <f t="shared" si="438"/>
        <v/>
      </c>
      <c r="AU1719" s="150"/>
      <c r="AV1719" s="150"/>
      <c r="AW1719" s="150"/>
      <c r="AX1719" s="150"/>
      <c r="AY1719" s="150"/>
      <c r="AZ1719" s="150"/>
      <c r="BA1719" s="150"/>
      <c r="BB1719" s="131"/>
      <c r="BC1719" s="132"/>
      <c r="BD1719" s="131"/>
      <c r="BE1719" s="153"/>
      <c r="BF1719" s="154"/>
      <c r="BG1719" s="155"/>
      <c r="BH1719" s="155"/>
      <c r="BI1719" s="156"/>
      <c r="BJ1719" s="156"/>
      <c r="BK1719" s="133"/>
      <c r="BM1719" s="134">
        <v>1127</v>
      </c>
      <c r="BN1719" s="157">
        <f t="shared" si="442"/>
        <v>7.2064000000001407</v>
      </c>
      <c r="BO1719" s="158">
        <f t="shared" si="443"/>
        <v>0.40771077585728899</v>
      </c>
      <c r="BP1719" s="159">
        <f t="shared" si="444"/>
        <v>6.4599913913410134E-4</v>
      </c>
      <c r="BQ1719" s="160" t="str">
        <f t="shared" si="445"/>
        <v/>
      </c>
      <c r="BR1719" s="160" t="str">
        <f t="shared" si="441"/>
        <v/>
      </c>
    </row>
    <row r="1720" spans="11:70" ht="20.100000000000001" customHeight="1" x14ac:dyDescent="0.25">
      <c r="K1720" s="134">
        <v>1151</v>
      </c>
      <c r="L1720" s="130">
        <f t="shared" si="423"/>
        <v>57.285074917960571</v>
      </c>
      <c r="M1720" s="149">
        <f t="shared" si="424"/>
        <v>3.5049895799579641E-3</v>
      </c>
      <c r="N1720" s="149">
        <f t="shared" si="425"/>
        <v>0.72707817891421933</v>
      </c>
      <c r="O1720" s="130" t="str">
        <f t="shared" si="426"/>
        <v/>
      </c>
      <c r="P1720" s="130">
        <f t="shared" si="427"/>
        <v>3.5049895799579641E-3</v>
      </c>
      <c r="Q1720" s="130" t="str">
        <f t="shared" si="428"/>
        <v/>
      </c>
      <c r="R1720" s="130">
        <f t="shared" si="429"/>
        <v>3.3868924324015383E-6</v>
      </c>
      <c r="S1720" s="130" t="str">
        <f t="shared" si="430"/>
        <v/>
      </c>
      <c r="T1720" s="130" t="str">
        <f t="shared" si="431"/>
        <v/>
      </c>
      <c r="X1720" s="134"/>
      <c r="Z1720" s="149"/>
      <c r="AA1720" s="149"/>
      <c r="AE1720" s="151"/>
      <c r="AF1720" s="150"/>
      <c r="AK1720" s="134">
        <v>1151</v>
      </c>
      <c r="AL1720" s="130">
        <f t="shared" si="432"/>
        <v>0.60400000000000009</v>
      </c>
      <c r="AM1720" s="149">
        <f t="shared" si="433"/>
        <v>0.3324231633684821</v>
      </c>
      <c r="AN1720" s="149">
        <f t="shared" si="434"/>
        <v>0.72707817891421944</v>
      </c>
      <c r="AO1720" s="130" t="str">
        <f t="shared" si="439"/>
        <v/>
      </c>
      <c r="AP1720" s="130">
        <f t="shared" si="440"/>
        <v>0.3324231633684821</v>
      </c>
      <c r="AQ1720" s="130" t="str">
        <f t="shared" si="435"/>
        <v/>
      </c>
      <c r="AR1720" s="150">
        <f t="shared" si="436"/>
        <v>0</v>
      </c>
      <c r="AS1720" s="150" t="str">
        <f t="shared" si="437"/>
        <v/>
      </c>
      <c r="AT1720" s="150" t="str">
        <f t="shared" si="438"/>
        <v/>
      </c>
      <c r="AU1720" s="150"/>
      <c r="AV1720" s="150"/>
      <c r="AW1720" s="150"/>
      <c r="AX1720" s="150"/>
      <c r="AY1720" s="150"/>
      <c r="AZ1720" s="150"/>
      <c r="BA1720" s="150"/>
      <c r="BB1720" s="131"/>
      <c r="BC1720" s="132"/>
      <c r="BD1720" s="131"/>
      <c r="BE1720" s="153"/>
      <c r="BF1720" s="154"/>
      <c r="BG1720" s="155"/>
      <c r="BH1720" s="155"/>
      <c r="BI1720" s="156"/>
      <c r="BJ1720" s="156"/>
      <c r="BK1720" s="133"/>
      <c r="BM1720" s="134">
        <v>1128</v>
      </c>
      <c r="BN1720" s="157">
        <f t="shared" si="442"/>
        <v>7.2128000000001409</v>
      </c>
      <c r="BO1720" s="158">
        <f t="shared" si="443"/>
        <v>0.40706477671815489</v>
      </c>
      <c r="BP1720" s="159">
        <f t="shared" si="444"/>
        <v>6.453652594541337E-4</v>
      </c>
      <c r="BQ1720" s="160" t="str">
        <f t="shared" si="445"/>
        <v/>
      </c>
      <c r="BR1720" s="160" t="str">
        <f t="shared" si="441"/>
        <v/>
      </c>
    </row>
    <row r="1721" spans="11:70" ht="20.100000000000001" customHeight="1" x14ac:dyDescent="0.25">
      <c r="K1721" s="134">
        <v>1152</v>
      </c>
      <c r="L1721" s="130">
        <f t="shared" ref="L1721:L1784" si="446">L$563+(K1721*L$566)</f>
        <v>57.664446275033129</v>
      </c>
      <c r="M1721" s="149">
        <f t="shared" ref="M1721:M1784" si="447">_xlfn.NORM.DIST(L1721,L$560,L$561,0)</f>
        <v>3.4965037741678216E-3</v>
      </c>
      <c r="N1721" s="149">
        <f t="shared" ref="N1721:N1784" si="448">_xlfn.NORM.DIST(L1721,L$560,L$561,1)</f>
        <v>0.72840626305234879</v>
      </c>
      <c r="O1721" s="130" t="str">
        <f t="shared" ref="O1721:O1784" si="449">IF(OR(N1721&lt;P$565,N1721&gt;P$566),M1721,"")</f>
        <v/>
      </c>
      <c r="P1721" s="130">
        <f t="shared" ref="P1721:P1784" si="450">IF(AND(N1721&gt;P$565,N1721&lt;P$566),M1721,"")</f>
        <v>3.4965037741678216E-3</v>
      </c>
      <c r="Q1721" s="130" t="str">
        <f t="shared" ref="Q1721:Q1784" si="451">IF(M1721=MAX(M$569:M$2569),M1721,"")</f>
        <v/>
      </c>
      <c r="R1721" s="130">
        <f t="shared" ref="R1721:R1784" si="452">_xlfn.NORM.DIST(L1721,P$561,P$562,0)</f>
        <v>3.4383918882287207E-6</v>
      </c>
      <c r="S1721" s="130" t="str">
        <f t="shared" ref="S1721:S1784" si="453">IF(R1721=MAX(R$569:R$2569),M1721,"")</f>
        <v/>
      </c>
      <c r="T1721" s="130" t="str">
        <f t="shared" ref="T1721:T1784" si="454">IF(S1721=MIN(S$569:S$2569),S1721,"")</f>
        <v/>
      </c>
      <c r="X1721" s="134"/>
      <c r="Z1721" s="149"/>
      <c r="AA1721" s="149"/>
      <c r="AE1721" s="151"/>
      <c r="AF1721" s="150"/>
      <c r="AK1721" s="134">
        <v>1152</v>
      </c>
      <c r="AL1721" s="130">
        <f t="shared" ref="AL1721:AL1784" si="455">AL$563+(AK1721*AL$566)</f>
        <v>0.60800000000000054</v>
      </c>
      <c r="AM1721" s="149">
        <f t="shared" ref="AM1721:AM1784" si="456">_xlfn.NORM.DIST(AL1721,AL$560,AL$561,0)</f>
        <v>0.3316183454538667</v>
      </c>
      <c r="AN1721" s="149">
        <f t="shared" ref="AN1721:AN1784" si="457">_xlfn.NORM.DIST(AL1721,AL$560,AL$561,1)</f>
        <v>0.72840626305234923</v>
      </c>
      <c r="AO1721" s="130" t="str">
        <f t="shared" si="439"/>
        <v/>
      </c>
      <c r="AP1721" s="130">
        <f t="shared" si="440"/>
        <v>0.3316183454538667</v>
      </c>
      <c r="AQ1721" s="130" t="str">
        <f t="shared" ref="AQ1721:AQ1784" si="458">IF(AM1721=MAX(AM$569:AM$2569),AM1721,"")</f>
        <v/>
      </c>
      <c r="AR1721" s="150">
        <f t="shared" ref="AR1721:AR1784" si="459">_xlfn.NORM.DIST(AK1721,AP$561,AP$562,0)</f>
        <v>0</v>
      </c>
      <c r="AS1721" s="150" t="str">
        <f t="shared" ref="AS1721:AS1784" si="460">IF(AR1721=MAX(AR$569:AR$2569),AM1721,"")</f>
        <v/>
      </c>
      <c r="AT1721" s="150" t="str">
        <f t="shared" ref="AT1721:AT1784" si="461">IF(AS1721=MIN(AS$569:AS$2569),AS1721,"")</f>
        <v/>
      </c>
      <c r="AU1721" s="150"/>
      <c r="AV1721" s="150"/>
      <c r="AW1721" s="150"/>
      <c r="AX1721" s="150"/>
      <c r="AY1721" s="150"/>
      <c r="AZ1721" s="150"/>
      <c r="BA1721" s="150"/>
      <c r="BB1721" s="131"/>
      <c r="BC1721" s="132"/>
      <c r="BD1721" s="131"/>
      <c r="BE1721" s="153"/>
      <c r="BF1721" s="154"/>
      <c r="BG1721" s="155"/>
      <c r="BH1721" s="155"/>
      <c r="BI1721" s="156"/>
      <c r="BJ1721" s="156"/>
      <c r="BK1721" s="133"/>
      <c r="BM1721" s="134">
        <v>1129</v>
      </c>
      <c r="BN1721" s="157">
        <f t="shared" si="442"/>
        <v>7.2192000000001411</v>
      </c>
      <c r="BO1721" s="158">
        <f t="shared" si="443"/>
        <v>0.40641941145870075</v>
      </c>
      <c r="BP1721" s="159">
        <f t="shared" si="444"/>
        <v>6.4473073385945545E-4</v>
      </c>
      <c r="BQ1721" s="160" t="str">
        <f t="shared" si="445"/>
        <v/>
      </c>
      <c r="BR1721" s="160" t="str">
        <f t="shared" si="441"/>
        <v/>
      </c>
    </row>
    <row r="1722" spans="11:70" ht="20.100000000000001" customHeight="1" x14ac:dyDescent="0.25">
      <c r="K1722" s="134">
        <v>1153</v>
      </c>
      <c r="L1722" s="130">
        <f t="shared" si="446"/>
        <v>58.043817632105743</v>
      </c>
      <c r="M1722" s="149">
        <f t="shared" si="447"/>
        <v>3.4879827048909556E-3</v>
      </c>
      <c r="N1722" s="149">
        <f t="shared" si="448"/>
        <v>0.72973112121852779</v>
      </c>
      <c r="O1722" s="130" t="str">
        <f t="shared" si="449"/>
        <v/>
      </c>
      <c r="P1722" s="130">
        <f t="shared" si="450"/>
        <v>3.4879827048909556E-3</v>
      </c>
      <c r="Q1722" s="130" t="str">
        <f t="shared" si="451"/>
        <v/>
      </c>
      <c r="R1722" s="130">
        <f t="shared" si="452"/>
        <v>3.4906185696447119E-6</v>
      </c>
      <c r="S1722" s="130" t="str">
        <f t="shared" si="453"/>
        <v/>
      </c>
      <c r="T1722" s="130" t="str">
        <f t="shared" si="454"/>
        <v/>
      </c>
      <c r="X1722" s="134"/>
      <c r="Z1722" s="149"/>
      <c r="AA1722" s="149"/>
      <c r="AE1722" s="151"/>
      <c r="AF1722" s="150"/>
      <c r="AK1722" s="134">
        <v>1153</v>
      </c>
      <c r="AL1722" s="130">
        <f t="shared" si="455"/>
        <v>0.6120000000000001</v>
      </c>
      <c r="AM1722" s="149">
        <f t="shared" si="456"/>
        <v>0.33081018305004833</v>
      </c>
      <c r="AN1722" s="149">
        <f t="shared" si="457"/>
        <v>0.7297311212185279</v>
      </c>
      <c r="AO1722" s="130" t="str">
        <f t="shared" ref="AO1722:AO1785" si="462">IF(OR(AN1722&lt;AP$565,AN1722&gt;AP$566),AM1722,"")</f>
        <v/>
      </c>
      <c r="AP1722" s="130">
        <f t="shared" ref="AP1722:AP1785" si="463">IF(AND(AN1722&gt;AP$565,AN1722&lt;AP$566),AM1722,"")</f>
        <v>0.33081018305004833</v>
      </c>
      <c r="AQ1722" s="130" t="str">
        <f t="shared" si="458"/>
        <v/>
      </c>
      <c r="AR1722" s="150">
        <f t="shared" si="459"/>
        <v>0</v>
      </c>
      <c r="AS1722" s="150" t="str">
        <f t="shared" si="460"/>
        <v/>
      </c>
      <c r="AT1722" s="150" t="str">
        <f t="shared" si="461"/>
        <v/>
      </c>
      <c r="AU1722" s="150"/>
      <c r="AV1722" s="150"/>
      <c r="AW1722" s="150"/>
      <c r="AX1722" s="150"/>
      <c r="AY1722" s="150"/>
      <c r="AZ1722" s="150"/>
      <c r="BA1722" s="150"/>
      <c r="BB1722" s="131"/>
      <c r="BC1722" s="132"/>
      <c r="BD1722" s="131"/>
      <c r="BE1722" s="153"/>
      <c r="BF1722" s="154"/>
      <c r="BG1722" s="155"/>
      <c r="BH1722" s="155"/>
      <c r="BI1722" s="156"/>
      <c r="BJ1722" s="156"/>
      <c r="BK1722" s="133"/>
      <c r="BM1722" s="134">
        <v>1130</v>
      </c>
      <c r="BN1722" s="157">
        <f t="shared" si="442"/>
        <v>7.2256000000001412</v>
      </c>
      <c r="BO1722" s="158">
        <f t="shared" si="443"/>
        <v>0.4057746807248413</v>
      </c>
      <c r="BP1722" s="159">
        <f t="shared" si="444"/>
        <v>6.4409556772310195E-4</v>
      </c>
      <c r="BQ1722" s="160" t="str">
        <f t="shared" si="445"/>
        <v/>
      </c>
      <c r="BR1722" s="160" t="str">
        <f t="shared" si="441"/>
        <v/>
      </c>
    </row>
    <row r="1723" spans="11:70" ht="20.100000000000001" customHeight="1" x14ac:dyDescent="0.25">
      <c r="K1723" s="134">
        <v>1154</v>
      </c>
      <c r="L1723" s="130">
        <f t="shared" si="446"/>
        <v>58.4231889891783</v>
      </c>
      <c r="M1723" s="149">
        <f t="shared" si="447"/>
        <v>3.4794267304051702E-3</v>
      </c>
      <c r="N1723" s="149">
        <f t="shared" si="448"/>
        <v>0.73105274010273369</v>
      </c>
      <c r="O1723" s="130" t="str">
        <f t="shared" si="449"/>
        <v/>
      </c>
      <c r="P1723" s="130">
        <f t="shared" si="450"/>
        <v>3.4794267304051702E-3</v>
      </c>
      <c r="Q1723" s="130" t="str">
        <f t="shared" si="451"/>
        <v/>
      </c>
      <c r="R1723" s="130">
        <f t="shared" si="452"/>
        <v>3.5435818387463493E-6</v>
      </c>
      <c r="S1723" s="130" t="str">
        <f t="shared" si="453"/>
        <v/>
      </c>
      <c r="T1723" s="130" t="str">
        <f t="shared" si="454"/>
        <v/>
      </c>
      <c r="X1723" s="134"/>
      <c r="Z1723" s="149"/>
      <c r="AA1723" s="149"/>
      <c r="AE1723" s="151"/>
      <c r="AF1723" s="150"/>
      <c r="AK1723" s="134">
        <v>1154</v>
      </c>
      <c r="AL1723" s="130">
        <f t="shared" si="455"/>
        <v>0.61599999999999966</v>
      </c>
      <c r="AM1723" s="149">
        <f t="shared" si="456"/>
        <v>0.32999871013711063</v>
      </c>
      <c r="AN1723" s="149">
        <f t="shared" si="457"/>
        <v>0.7310527401027338</v>
      </c>
      <c r="AO1723" s="130" t="str">
        <f t="shared" si="462"/>
        <v/>
      </c>
      <c r="AP1723" s="130">
        <f t="shared" si="463"/>
        <v>0.32999871013711063</v>
      </c>
      <c r="AQ1723" s="130" t="str">
        <f t="shared" si="458"/>
        <v/>
      </c>
      <c r="AR1723" s="150">
        <f t="shared" si="459"/>
        <v>0</v>
      </c>
      <c r="AS1723" s="150" t="str">
        <f t="shared" si="460"/>
        <v/>
      </c>
      <c r="AT1723" s="150" t="str">
        <f t="shared" si="461"/>
        <v/>
      </c>
      <c r="AU1723" s="150"/>
      <c r="AV1723" s="150"/>
      <c r="AW1723" s="150"/>
      <c r="AX1723" s="150"/>
      <c r="AY1723" s="150"/>
      <c r="AZ1723" s="150"/>
      <c r="BA1723" s="150"/>
      <c r="BB1723" s="131"/>
      <c r="BC1723" s="132"/>
      <c r="BD1723" s="131"/>
      <c r="BE1723" s="153"/>
      <c r="BF1723" s="154"/>
      <c r="BG1723" s="155"/>
      <c r="BH1723" s="155"/>
      <c r="BI1723" s="156"/>
      <c r="BJ1723" s="156"/>
      <c r="BK1723" s="133"/>
      <c r="BM1723" s="134">
        <v>1131</v>
      </c>
      <c r="BN1723" s="157">
        <f t="shared" si="442"/>
        <v>7.2320000000001414</v>
      </c>
      <c r="BO1723" s="158">
        <f t="shared" si="443"/>
        <v>0.40513058515711819</v>
      </c>
      <c r="BP1723" s="159">
        <f t="shared" si="444"/>
        <v>6.4345976640345359E-4</v>
      </c>
      <c r="BQ1723" s="160" t="str">
        <f t="shared" si="445"/>
        <v/>
      </c>
      <c r="BR1723" s="160" t="str">
        <f t="shared" si="441"/>
        <v/>
      </c>
    </row>
    <row r="1724" spans="11:70" ht="20.100000000000001" customHeight="1" x14ac:dyDescent="0.25">
      <c r="K1724" s="134">
        <v>1155</v>
      </c>
      <c r="L1724" s="130">
        <f t="shared" si="446"/>
        <v>58.802560346250914</v>
      </c>
      <c r="M1724" s="149">
        <f t="shared" si="447"/>
        <v>3.4708362097856603E-3</v>
      </c>
      <c r="N1724" s="149">
        <f t="shared" si="448"/>
        <v>0.732371106531017</v>
      </c>
      <c r="O1724" s="130" t="str">
        <f t="shared" si="449"/>
        <v/>
      </c>
      <c r="P1724" s="130">
        <f t="shared" si="450"/>
        <v>3.4708362097856603E-3</v>
      </c>
      <c r="Q1724" s="130" t="str">
        <f t="shared" si="451"/>
        <v/>
      </c>
      <c r="R1724" s="130">
        <f t="shared" si="452"/>
        <v>3.5972911641338117E-6</v>
      </c>
      <c r="S1724" s="130" t="str">
        <f t="shared" si="453"/>
        <v/>
      </c>
      <c r="T1724" s="130" t="str">
        <f t="shared" si="454"/>
        <v/>
      </c>
      <c r="X1724" s="134"/>
      <c r="Z1724" s="149"/>
      <c r="AA1724" s="149"/>
      <c r="AE1724" s="151"/>
      <c r="AF1724" s="150"/>
      <c r="AK1724" s="134">
        <v>1155</v>
      </c>
      <c r="AL1724" s="130">
        <f t="shared" si="455"/>
        <v>0.62000000000000011</v>
      </c>
      <c r="AM1724" s="149">
        <f t="shared" si="456"/>
        <v>0.32918396077076478</v>
      </c>
      <c r="AN1724" s="149">
        <f t="shared" si="457"/>
        <v>0.732371106531017</v>
      </c>
      <c r="AO1724" s="130" t="str">
        <f t="shared" si="462"/>
        <v/>
      </c>
      <c r="AP1724" s="130">
        <f t="shared" si="463"/>
        <v>0.32918396077076478</v>
      </c>
      <c r="AQ1724" s="130" t="str">
        <f t="shared" si="458"/>
        <v/>
      </c>
      <c r="AR1724" s="150">
        <f t="shared" si="459"/>
        <v>0</v>
      </c>
      <c r="AS1724" s="150" t="str">
        <f t="shared" si="460"/>
        <v/>
      </c>
      <c r="AT1724" s="150" t="str">
        <f t="shared" si="461"/>
        <v/>
      </c>
      <c r="AU1724" s="150"/>
      <c r="AV1724" s="150"/>
      <c r="AW1724" s="150"/>
      <c r="AX1724" s="150"/>
      <c r="AY1724" s="150"/>
      <c r="AZ1724" s="150"/>
      <c r="BA1724" s="150"/>
      <c r="BB1724" s="131"/>
      <c r="BC1724" s="132"/>
      <c r="BD1724" s="131"/>
      <c r="BE1724" s="153"/>
      <c r="BF1724" s="154"/>
      <c r="BG1724" s="155"/>
      <c r="BH1724" s="155"/>
      <c r="BI1724" s="156"/>
      <c r="BJ1724" s="156"/>
      <c r="BK1724" s="133"/>
      <c r="BM1724" s="134">
        <v>1132</v>
      </c>
      <c r="BN1724" s="157">
        <f t="shared" si="442"/>
        <v>7.2384000000001416</v>
      </c>
      <c r="BO1724" s="158">
        <f t="shared" si="443"/>
        <v>0.40448712539071474</v>
      </c>
      <c r="BP1724" s="159">
        <f t="shared" si="444"/>
        <v>6.4282333524684487E-4</v>
      </c>
      <c r="BQ1724" s="160" t="str">
        <f t="shared" si="445"/>
        <v/>
      </c>
      <c r="BR1724" s="160" t="str">
        <f t="shared" si="441"/>
        <v/>
      </c>
    </row>
    <row r="1725" spans="11:70" ht="20.100000000000001" customHeight="1" x14ac:dyDescent="0.25">
      <c r="K1725" s="134">
        <v>1156</v>
      </c>
      <c r="L1725" s="130">
        <f t="shared" si="446"/>
        <v>59.181931703323471</v>
      </c>
      <c r="M1725" s="149">
        <f t="shared" si="447"/>
        <v>3.4622115028801197E-3</v>
      </c>
      <c r="N1725" s="149">
        <f t="shared" si="448"/>
        <v>0.73368620746579738</v>
      </c>
      <c r="O1725" s="130" t="str">
        <f t="shared" si="449"/>
        <v/>
      </c>
      <c r="P1725" s="130">
        <f t="shared" si="450"/>
        <v>3.4622115028801197E-3</v>
      </c>
      <c r="Q1725" s="130" t="str">
        <f t="shared" si="451"/>
        <v/>
      </c>
      <c r="R1725" s="130">
        <f t="shared" si="452"/>
        <v>3.6517561219159059E-6</v>
      </c>
      <c r="S1725" s="130" t="str">
        <f t="shared" si="453"/>
        <v/>
      </c>
      <c r="T1725" s="130" t="str">
        <f t="shared" si="454"/>
        <v/>
      </c>
      <c r="X1725" s="134"/>
      <c r="Z1725" s="149"/>
      <c r="AA1725" s="149"/>
      <c r="AE1725" s="151"/>
      <c r="AF1725" s="150"/>
      <c r="AK1725" s="134">
        <v>1156</v>
      </c>
      <c r="AL1725" s="130">
        <f t="shared" si="455"/>
        <v>0.62399999999999967</v>
      </c>
      <c r="AM1725" s="149">
        <f t="shared" si="456"/>
        <v>0.32836596907998766</v>
      </c>
      <c r="AN1725" s="149">
        <f t="shared" si="457"/>
        <v>0.73368620746579749</v>
      </c>
      <c r="AO1725" s="130" t="str">
        <f t="shared" si="462"/>
        <v/>
      </c>
      <c r="AP1725" s="130">
        <f t="shared" si="463"/>
        <v>0.32836596907998766</v>
      </c>
      <c r="AQ1725" s="130" t="str">
        <f t="shared" si="458"/>
        <v/>
      </c>
      <c r="AR1725" s="150">
        <f t="shared" si="459"/>
        <v>0</v>
      </c>
      <c r="AS1725" s="150" t="str">
        <f t="shared" si="460"/>
        <v/>
      </c>
      <c r="AT1725" s="150" t="str">
        <f t="shared" si="461"/>
        <v/>
      </c>
      <c r="AU1725" s="150"/>
      <c r="AV1725" s="150"/>
      <c r="AW1725" s="150"/>
      <c r="AX1725" s="150"/>
      <c r="AY1725" s="150"/>
      <c r="AZ1725" s="150"/>
      <c r="BA1725" s="150"/>
      <c r="BB1725" s="131"/>
      <c r="BC1725" s="132"/>
      <c r="BD1725" s="131"/>
      <c r="BE1725" s="153"/>
      <c r="BF1725" s="154"/>
      <c r="BG1725" s="155"/>
      <c r="BH1725" s="155"/>
      <c r="BI1725" s="156"/>
      <c r="BJ1725" s="156"/>
      <c r="BK1725" s="133"/>
      <c r="BM1725" s="134">
        <v>1133</v>
      </c>
      <c r="BN1725" s="157">
        <f t="shared" si="442"/>
        <v>7.2448000000001418</v>
      </c>
      <c r="BO1725" s="158">
        <f t="shared" si="443"/>
        <v>0.4038443020554679</v>
      </c>
      <c r="BP1725" s="159">
        <f t="shared" si="444"/>
        <v>6.4218627958406715E-4</v>
      </c>
      <c r="BQ1725" s="160" t="str">
        <f t="shared" si="445"/>
        <v/>
      </c>
      <c r="BR1725" s="160" t="str">
        <f t="shared" si="441"/>
        <v/>
      </c>
    </row>
    <row r="1726" spans="11:70" ht="20.100000000000001" customHeight="1" x14ac:dyDescent="0.25">
      <c r="K1726" s="134">
        <v>1157</v>
      </c>
      <c r="L1726" s="130">
        <f t="shared" si="446"/>
        <v>59.561303060396085</v>
      </c>
      <c r="M1726" s="149">
        <f t="shared" si="447"/>
        <v>3.453552970283812E-3</v>
      </c>
      <c r="N1726" s="149">
        <f t="shared" si="448"/>
        <v>0.73499803000615438</v>
      </c>
      <c r="O1726" s="130" t="str">
        <f t="shared" si="449"/>
        <v/>
      </c>
      <c r="P1726" s="130">
        <f t="shared" si="450"/>
        <v>3.453552970283812E-3</v>
      </c>
      <c r="Q1726" s="130" t="str">
        <f t="shared" si="451"/>
        <v/>
      </c>
      <c r="R1726" s="130">
        <f t="shared" si="452"/>
        <v>3.7069863967221613E-6</v>
      </c>
      <c r="S1726" s="130" t="str">
        <f t="shared" si="453"/>
        <v/>
      </c>
      <c r="T1726" s="130" t="str">
        <f t="shared" si="454"/>
        <v/>
      </c>
      <c r="X1726" s="134"/>
      <c r="Z1726" s="149"/>
      <c r="AA1726" s="149"/>
      <c r="AE1726" s="151"/>
      <c r="AF1726" s="150"/>
      <c r="AK1726" s="134">
        <v>1157</v>
      </c>
      <c r="AL1726" s="130">
        <f t="shared" si="455"/>
        <v>0.62800000000000011</v>
      </c>
      <c r="AM1726" s="149">
        <f t="shared" si="456"/>
        <v>0.32754476926465803</v>
      </c>
      <c r="AN1726" s="149">
        <f t="shared" si="457"/>
        <v>0.73499803000615449</v>
      </c>
      <c r="AO1726" s="130" t="str">
        <f t="shared" si="462"/>
        <v/>
      </c>
      <c r="AP1726" s="130">
        <f t="shared" si="463"/>
        <v>0.32754476926465803</v>
      </c>
      <c r="AQ1726" s="130" t="str">
        <f t="shared" si="458"/>
        <v/>
      </c>
      <c r="AR1726" s="150">
        <f t="shared" si="459"/>
        <v>0</v>
      </c>
      <c r="AS1726" s="150" t="str">
        <f t="shared" si="460"/>
        <v/>
      </c>
      <c r="AT1726" s="150" t="str">
        <f t="shared" si="461"/>
        <v/>
      </c>
      <c r="AU1726" s="150"/>
      <c r="AV1726" s="150"/>
      <c r="AW1726" s="150"/>
      <c r="AX1726" s="150"/>
      <c r="AY1726" s="150"/>
      <c r="AZ1726" s="150"/>
      <c r="BA1726" s="150"/>
      <c r="BB1726" s="131"/>
      <c r="BC1726" s="132"/>
      <c r="BD1726" s="131"/>
      <c r="BE1726" s="153"/>
      <c r="BF1726" s="154"/>
      <c r="BG1726" s="155"/>
      <c r="BH1726" s="155"/>
      <c r="BI1726" s="156"/>
      <c r="BJ1726" s="156"/>
      <c r="BK1726" s="133"/>
      <c r="BM1726" s="134">
        <v>1134</v>
      </c>
      <c r="BN1726" s="157">
        <f t="shared" si="442"/>
        <v>7.251200000000142</v>
      </c>
      <c r="BO1726" s="158">
        <f t="shared" si="443"/>
        <v>0.40320211577588383</v>
      </c>
      <c r="BP1726" s="159">
        <f t="shared" si="444"/>
        <v>6.4154860473103481E-4</v>
      </c>
      <c r="BQ1726" s="160" t="str">
        <f t="shared" si="445"/>
        <v/>
      </c>
      <c r="BR1726" s="160" t="str">
        <f t="shared" si="441"/>
        <v/>
      </c>
    </row>
    <row r="1727" spans="11:70" ht="20.100000000000001" customHeight="1" x14ac:dyDescent="0.25">
      <c r="K1727" s="134">
        <v>1158</v>
      </c>
      <c r="L1727" s="130">
        <f t="shared" si="446"/>
        <v>59.940674417468642</v>
      </c>
      <c r="M1727" s="149">
        <f t="shared" si="447"/>
        <v>3.4448609733146824E-3</v>
      </c>
      <c r="N1727" s="149">
        <f t="shared" si="448"/>
        <v>0.73630656138810346</v>
      </c>
      <c r="O1727" s="130" t="str">
        <f t="shared" si="449"/>
        <v/>
      </c>
      <c r="P1727" s="130">
        <f t="shared" si="450"/>
        <v>3.4448609733146824E-3</v>
      </c>
      <c r="Q1727" s="130" t="str">
        <f t="shared" si="451"/>
        <v/>
      </c>
      <c r="R1727" s="130">
        <f t="shared" si="452"/>
        <v>3.7629917827212929E-6</v>
      </c>
      <c r="S1727" s="130" t="str">
        <f t="shared" si="453"/>
        <v/>
      </c>
      <c r="T1727" s="130" t="str">
        <f t="shared" si="454"/>
        <v/>
      </c>
      <c r="X1727" s="134"/>
      <c r="Z1727" s="149"/>
      <c r="AA1727" s="149"/>
      <c r="AE1727" s="151"/>
      <c r="AF1727" s="150"/>
      <c r="AK1727" s="134">
        <v>1158</v>
      </c>
      <c r="AL1727" s="130">
        <f t="shared" si="455"/>
        <v>0.63199999999999967</v>
      </c>
      <c r="AM1727" s="149">
        <f t="shared" si="456"/>
        <v>0.32672039559319571</v>
      </c>
      <c r="AN1727" s="149">
        <f t="shared" si="457"/>
        <v>0.73630656138810369</v>
      </c>
      <c r="AO1727" s="130" t="str">
        <f t="shared" si="462"/>
        <v/>
      </c>
      <c r="AP1727" s="130">
        <f t="shared" si="463"/>
        <v>0.32672039559319571</v>
      </c>
      <c r="AQ1727" s="130" t="str">
        <f t="shared" si="458"/>
        <v/>
      </c>
      <c r="AR1727" s="150">
        <f t="shared" si="459"/>
        <v>0</v>
      </c>
      <c r="AS1727" s="150" t="str">
        <f t="shared" si="460"/>
        <v/>
      </c>
      <c r="AT1727" s="150" t="str">
        <f t="shared" si="461"/>
        <v/>
      </c>
      <c r="AU1727" s="150"/>
      <c r="AV1727" s="150"/>
      <c r="AW1727" s="150"/>
      <c r="AX1727" s="150"/>
      <c r="AY1727" s="150"/>
      <c r="AZ1727" s="150"/>
      <c r="BA1727" s="150"/>
      <c r="BB1727" s="131"/>
      <c r="BC1727" s="132"/>
      <c r="BD1727" s="131"/>
      <c r="BE1727" s="153"/>
      <c r="BF1727" s="154"/>
      <c r="BG1727" s="155"/>
      <c r="BH1727" s="155"/>
      <c r="BI1727" s="156"/>
      <c r="BJ1727" s="156"/>
      <c r="BK1727" s="133"/>
      <c r="BM1727" s="134">
        <v>1135</v>
      </c>
      <c r="BN1727" s="157">
        <f t="shared" si="442"/>
        <v>7.2576000000001422</v>
      </c>
      <c r="BO1727" s="158">
        <f t="shared" si="443"/>
        <v>0.40256056717115279</v>
      </c>
      <c r="BP1727" s="159">
        <f t="shared" si="444"/>
        <v>6.4091031599222692E-4</v>
      </c>
      <c r="BQ1727" s="160" t="str">
        <f t="shared" si="445"/>
        <v/>
      </c>
      <c r="BR1727" s="160" t="str">
        <f t="shared" si="441"/>
        <v/>
      </c>
    </row>
    <row r="1728" spans="11:70" ht="20.100000000000001" customHeight="1" x14ac:dyDescent="0.25">
      <c r="K1728" s="134">
        <v>1159</v>
      </c>
      <c r="L1728" s="130">
        <f t="shared" si="446"/>
        <v>60.320045774541256</v>
      </c>
      <c r="M1728" s="149">
        <f t="shared" si="447"/>
        <v>3.4361358739884427E-3</v>
      </c>
      <c r="N1728" s="149">
        <f t="shared" si="448"/>
        <v>0.73761178898486834</v>
      </c>
      <c r="O1728" s="130" t="str">
        <f t="shared" si="449"/>
        <v/>
      </c>
      <c r="P1728" s="130">
        <f t="shared" si="450"/>
        <v>3.4361358739884427E-3</v>
      </c>
      <c r="Q1728" s="130" t="str">
        <f t="shared" si="451"/>
        <v/>
      </c>
      <c r="R1728" s="130">
        <f t="shared" si="452"/>
        <v>3.8197821846464318E-6</v>
      </c>
      <c r="S1728" s="130" t="str">
        <f t="shared" si="453"/>
        <v/>
      </c>
      <c r="T1728" s="130" t="str">
        <f t="shared" si="454"/>
        <v/>
      </c>
      <c r="X1728" s="134"/>
      <c r="Z1728" s="149"/>
      <c r="AA1728" s="149"/>
      <c r="AE1728" s="151"/>
      <c r="AF1728" s="150"/>
      <c r="AK1728" s="134">
        <v>1159</v>
      </c>
      <c r="AL1728" s="130">
        <f t="shared" si="455"/>
        <v>0.63600000000000012</v>
      </c>
      <c r="AM1728" s="149">
        <f t="shared" si="456"/>
        <v>0.32589288240019854</v>
      </c>
      <c r="AN1728" s="149">
        <f t="shared" si="457"/>
        <v>0.73761178898486846</v>
      </c>
      <c r="AO1728" s="130" t="str">
        <f t="shared" si="462"/>
        <v/>
      </c>
      <c r="AP1728" s="130">
        <f t="shared" si="463"/>
        <v>0.32589288240019854</v>
      </c>
      <c r="AQ1728" s="130" t="str">
        <f t="shared" si="458"/>
        <v/>
      </c>
      <c r="AR1728" s="150">
        <f t="shared" si="459"/>
        <v>0</v>
      </c>
      <c r="AS1728" s="150" t="str">
        <f t="shared" si="460"/>
        <v/>
      </c>
      <c r="AT1728" s="150" t="str">
        <f t="shared" si="461"/>
        <v/>
      </c>
      <c r="AU1728" s="150"/>
      <c r="AV1728" s="150"/>
      <c r="AW1728" s="150"/>
      <c r="AX1728" s="150"/>
      <c r="AY1728" s="150"/>
      <c r="AZ1728" s="150"/>
      <c r="BA1728" s="150"/>
      <c r="BB1728" s="131"/>
      <c r="BC1728" s="132"/>
      <c r="BD1728" s="131"/>
      <c r="BE1728" s="153"/>
      <c r="BF1728" s="154"/>
      <c r="BG1728" s="155"/>
      <c r="BH1728" s="155"/>
      <c r="BI1728" s="156"/>
      <c r="BJ1728" s="156"/>
      <c r="BK1728" s="133"/>
      <c r="BM1728" s="134">
        <v>1136</v>
      </c>
      <c r="BN1728" s="157">
        <f t="shared" si="442"/>
        <v>7.2640000000001423</v>
      </c>
      <c r="BO1728" s="158">
        <f t="shared" si="443"/>
        <v>0.40191965685516057</v>
      </c>
      <c r="BP1728" s="159">
        <f t="shared" si="444"/>
        <v>6.402714186559133E-4</v>
      </c>
      <c r="BQ1728" s="160" t="str">
        <f t="shared" si="445"/>
        <v/>
      </c>
      <c r="BR1728" s="160" t="str">
        <f t="shared" si="441"/>
        <v/>
      </c>
    </row>
    <row r="1729" spans="11:70" ht="20.100000000000001" customHeight="1" x14ac:dyDescent="0.25">
      <c r="K1729" s="134">
        <v>1160</v>
      </c>
      <c r="L1729" s="130">
        <f t="shared" si="446"/>
        <v>60.69941713161387</v>
      </c>
      <c r="M1729" s="149">
        <f t="shared" si="447"/>
        <v>3.4273780349936816E-3</v>
      </c>
      <c r="N1729" s="149">
        <f t="shared" si="448"/>
        <v>0.73891370030713843</v>
      </c>
      <c r="O1729" s="130" t="str">
        <f t="shared" si="449"/>
        <v/>
      </c>
      <c r="P1729" s="130">
        <f t="shared" si="450"/>
        <v>3.4273780349936816E-3</v>
      </c>
      <c r="Q1729" s="130" t="str">
        <f t="shared" si="451"/>
        <v/>
      </c>
      <c r="R1729" s="130">
        <f t="shared" si="452"/>
        <v>3.8773676188267901E-6</v>
      </c>
      <c r="S1729" s="130" t="str">
        <f t="shared" si="453"/>
        <v/>
      </c>
      <c r="T1729" s="130" t="str">
        <f t="shared" si="454"/>
        <v/>
      </c>
      <c r="X1729" s="134"/>
      <c r="Z1729" s="149"/>
      <c r="AA1729" s="149"/>
      <c r="AE1729" s="151"/>
      <c r="AF1729" s="150"/>
      <c r="AK1729" s="134">
        <v>1160</v>
      </c>
      <c r="AL1729" s="130">
        <f t="shared" si="455"/>
        <v>0.63999999999999968</v>
      </c>
      <c r="AM1729" s="149">
        <f t="shared" si="456"/>
        <v>0.32506226408408218</v>
      </c>
      <c r="AN1729" s="149">
        <f t="shared" si="457"/>
        <v>0.73891370030713832</v>
      </c>
      <c r="AO1729" s="130" t="str">
        <f t="shared" si="462"/>
        <v/>
      </c>
      <c r="AP1729" s="130">
        <f t="shared" si="463"/>
        <v>0.32506226408408218</v>
      </c>
      <c r="AQ1729" s="130" t="str">
        <f t="shared" si="458"/>
        <v/>
      </c>
      <c r="AR1729" s="150">
        <f t="shared" si="459"/>
        <v>0</v>
      </c>
      <c r="AS1729" s="150" t="str">
        <f t="shared" si="460"/>
        <v/>
      </c>
      <c r="AT1729" s="150" t="str">
        <f t="shared" si="461"/>
        <v/>
      </c>
      <c r="AU1729" s="150"/>
      <c r="AV1729" s="150"/>
      <c r="AW1729" s="150"/>
      <c r="AX1729" s="150"/>
      <c r="AY1729" s="150"/>
      <c r="AZ1729" s="150"/>
      <c r="BA1729" s="150"/>
      <c r="BB1729" s="131"/>
      <c r="BC1729" s="132"/>
      <c r="BD1729" s="131"/>
      <c r="BE1729" s="153"/>
      <c r="BF1729" s="154"/>
      <c r="BG1729" s="155"/>
      <c r="BH1729" s="155"/>
      <c r="BI1729" s="156"/>
      <c r="BJ1729" s="156"/>
      <c r="BK1729" s="133"/>
      <c r="BM1729" s="134">
        <v>1137</v>
      </c>
      <c r="BN1729" s="157">
        <f t="shared" si="442"/>
        <v>7.2704000000001425</v>
      </c>
      <c r="BO1729" s="158">
        <f t="shared" si="443"/>
        <v>0.40127938543650465</v>
      </c>
      <c r="BP1729" s="159">
        <f t="shared" si="444"/>
        <v>6.3963191799576435E-4</v>
      </c>
      <c r="BQ1729" s="160" t="str">
        <f t="shared" si="445"/>
        <v/>
      </c>
      <c r="BR1729" s="160" t="str">
        <f t="shared" si="441"/>
        <v/>
      </c>
    </row>
    <row r="1730" spans="11:70" ht="20.100000000000001" customHeight="1" x14ac:dyDescent="0.25">
      <c r="K1730" s="134">
        <v>1161</v>
      </c>
      <c r="L1730" s="130">
        <f t="shared" si="446"/>
        <v>61.078788488686428</v>
      </c>
      <c r="M1730" s="149">
        <f t="shared" si="447"/>
        <v>3.4185878196669778E-3</v>
      </c>
      <c r="N1730" s="149">
        <f t="shared" si="448"/>
        <v>0.74021228300332076</v>
      </c>
      <c r="O1730" s="130" t="str">
        <f t="shared" si="449"/>
        <v/>
      </c>
      <c r="P1730" s="130">
        <f t="shared" si="450"/>
        <v>3.4185878196669778E-3</v>
      </c>
      <c r="Q1730" s="130" t="str">
        <f t="shared" si="451"/>
        <v/>
      </c>
      <c r="R1730" s="130">
        <f t="shared" si="452"/>
        <v>3.9357582142260332E-6</v>
      </c>
      <c r="S1730" s="130" t="str">
        <f t="shared" si="453"/>
        <v/>
      </c>
      <c r="T1730" s="130" t="str">
        <f t="shared" si="454"/>
        <v/>
      </c>
      <c r="X1730" s="134"/>
      <c r="Z1730" s="149"/>
      <c r="AA1730" s="149"/>
      <c r="AE1730" s="151"/>
      <c r="AF1730" s="150"/>
      <c r="AK1730" s="134">
        <v>1161</v>
      </c>
      <c r="AL1730" s="130">
        <f t="shared" si="455"/>
        <v>0.64400000000000013</v>
      </c>
      <c r="AM1730" s="149">
        <f t="shared" si="456"/>
        <v>0.32422857510471909</v>
      </c>
      <c r="AN1730" s="149">
        <f t="shared" si="457"/>
        <v>0.74021228300332087</v>
      </c>
      <c r="AO1730" s="130" t="str">
        <f t="shared" si="462"/>
        <v/>
      </c>
      <c r="AP1730" s="130">
        <f t="shared" si="463"/>
        <v>0.32422857510471909</v>
      </c>
      <c r="AQ1730" s="130" t="str">
        <f t="shared" si="458"/>
        <v/>
      </c>
      <c r="AR1730" s="150">
        <f t="shared" si="459"/>
        <v>0</v>
      </c>
      <c r="AS1730" s="150" t="str">
        <f t="shared" si="460"/>
        <v/>
      </c>
      <c r="AT1730" s="150" t="str">
        <f t="shared" si="461"/>
        <v/>
      </c>
      <c r="AU1730" s="150"/>
      <c r="AV1730" s="150"/>
      <c r="AW1730" s="150"/>
      <c r="AX1730" s="150"/>
      <c r="AY1730" s="150"/>
      <c r="AZ1730" s="150"/>
      <c r="BA1730" s="150"/>
      <c r="BB1730" s="131"/>
      <c r="BC1730" s="132"/>
      <c r="BD1730" s="131"/>
      <c r="BE1730" s="153"/>
      <c r="BF1730" s="154"/>
      <c r="BG1730" s="155"/>
      <c r="BH1730" s="155"/>
      <c r="BI1730" s="156"/>
      <c r="BJ1730" s="156"/>
      <c r="BK1730" s="133"/>
      <c r="BM1730" s="134">
        <v>1138</v>
      </c>
      <c r="BN1730" s="157">
        <f t="shared" si="442"/>
        <v>7.2768000000001427</v>
      </c>
      <c r="BO1730" s="158">
        <f t="shared" si="443"/>
        <v>0.40063975351850889</v>
      </c>
      <c r="BP1730" s="159">
        <f t="shared" si="444"/>
        <v>6.3899181927346005E-4</v>
      </c>
      <c r="BQ1730" s="160" t="str">
        <f t="shared" si="445"/>
        <v/>
      </c>
      <c r="BR1730" s="160" t="str">
        <f t="shared" si="441"/>
        <v/>
      </c>
    </row>
    <row r="1731" spans="11:70" ht="20.100000000000001" customHeight="1" x14ac:dyDescent="0.25">
      <c r="K1731" s="134">
        <v>1162</v>
      </c>
      <c r="L1731" s="130">
        <f t="shared" si="446"/>
        <v>61.458159845759042</v>
      </c>
      <c r="M1731" s="149">
        <f t="shared" si="447"/>
        <v>3.4097655919680205E-3</v>
      </c>
      <c r="N1731" s="149">
        <f t="shared" si="448"/>
        <v>0.74150752485978133</v>
      </c>
      <c r="O1731" s="130" t="str">
        <f t="shared" si="449"/>
        <v/>
      </c>
      <c r="P1731" s="130">
        <f t="shared" si="450"/>
        <v>3.4097655919680205E-3</v>
      </c>
      <c r="Q1731" s="130" t="str">
        <f t="shared" si="451"/>
        <v/>
      </c>
      <c r="R1731" s="130">
        <f t="shared" si="452"/>
        <v>3.9949642134871434E-6</v>
      </c>
      <c r="S1731" s="130" t="str">
        <f t="shared" si="453"/>
        <v/>
      </c>
      <c r="T1731" s="130" t="str">
        <f t="shared" si="454"/>
        <v/>
      </c>
      <c r="X1731" s="134"/>
      <c r="Z1731" s="149"/>
      <c r="AA1731" s="149"/>
      <c r="AE1731" s="151"/>
      <c r="AF1731" s="150"/>
      <c r="AK1731" s="134">
        <v>1162</v>
      </c>
      <c r="AL1731" s="130">
        <f t="shared" si="455"/>
        <v>0.64799999999999969</v>
      </c>
      <c r="AM1731" s="149">
        <f t="shared" si="456"/>
        <v>0.32339184998107995</v>
      </c>
      <c r="AN1731" s="149">
        <f t="shared" si="457"/>
        <v>0.74150752485978122</v>
      </c>
      <c r="AO1731" s="130" t="str">
        <f t="shared" si="462"/>
        <v/>
      </c>
      <c r="AP1731" s="130">
        <f t="shared" si="463"/>
        <v>0.32339184998107995</v>
      </c>
      <c r="AQ1731" s="130" t="str">
        <f t="shared" si="458"/>
        <v/>
      </c>
      <c r="AR1731" s="150">
        <f t="shared" si="459"/>
        <v>0</v>
      </c>
      <c r="AS1731" s="150" t="str">
        <f t="shared" si="460"/>
        <v/>
      </c>
      <c r="AT1731" s="150" t="str">
        <f t="shared" si="461"/>
        <v/>
      </c>
      <c r="AU1731" s="150"/>
      <c r="AV1731" s="150"/>
      <c r="AW1731" s="150"/>
      <c r="AX1731" s="150"/>
      <c r="AY1731" s="150"/>
      <c r="AZ1731" s="150"/>
      <c r="BA1731" s="150"/>
      <c r="BB1731" s="131"/>
      <c r="BC1731" s="132"/>
      <c r="BD1731" s="131"/>
      <c r="BE1731" s="153"/>
      <c r="BF1731" s="154"/>
      <c r="BG1731" s="155"/>
      <c r="BH1731" s="155"/>
      <c r="BI1731" s="156"/>
      <c r="BJ1731" s="156"/>
      <c r="BK1731" s="133"/>
      <c r="BM1731" s="134">
        <v>1139</v>
      </c>
      <c r="BN1731" s="157">
        <f t="shared" si="442"/>
        <v>7.2832000000001429</v>
      </c>
      <c r="BO1731" s="158">
        <f t="shared" si="443"/>
        <v>0.40000076169923543</v>
      </c>
      <c r="BP1731" s="159">
        <f t="shared" si="444"/>
        <v>6.3835112773552583E-4</v>
      </c>
      <c r="BQ1731" s="160" t="str">
        <f t="shared" si="445"/>
        <v/>
      </c>
      <c r="BR1731" s="160" t="str">
        <f t="shared" si="441"/>
        <v/>
      </c>
    </row>
    <row r="1732" spans="11:70" ht="20.100000000000001" customHeight="1" x14ac:dyDescent="0.25">
      <c r="K1732" s="134">
        <v>1163</v>
      </c>
      <c r="L1732" s="130">
        <f t="shared" si="446"/>
        <v>61.837531202831599</v>
      </c>
      <c r="M1732" s="149">
        <f t="shared" si="447"/>
        <v>3.4009117164547535E-3</v>
      </c>
      <c r="N1732" s="149">
        <f t="shared" si="448"/>
        <v>0.74279941380107561</v>
      </c>
      <c r="O1732" s="130" t="str">
        <f t="shared" si="449"/>
        <v/>
      </c>
      <c r="P1732" s="130">
        <f t="shared" si="450"/>
        <v>3.4009117164547535E-3</v>
      </c>
      <c r="Q1732" s="130" t="str">
        <f t="shared" si="451"/>
        <v/>
      </c>
      <c r="R1732" s="130">
        <f t="shared" si="452"/>
        <v>4.0549959739839235E-6</v>
      </c>
      <c r="S1732" s="130" t="str">
        <f t="shared" si="453"/>
        <v/>
      </c>
      <c r="T1732" s="130" t="str">
        <f t="shared" si="454"/>
        <v/>
      </c>
      <c r="X1732" s="134"/>
      <c r="Z1732" s="149"/>
      <c r="AA1732" s="149"/>
      <c r="AE1732" s="151"/>
      <c r="AF1732" s="150"/>
      <c r="AK1732" s="134">
        <v>1163</v>
      </c>
      <c r="AL1732" s="130">
        <f t="shared" si="455"/>
        <v>0.65200000000000014</v>
      </c>
      <c r="AM1732" s="149">
        <f t="shared" si="456"/>
        <v>0.32255212328887495</v>
      </c>
      <c r="AN1732" s="149">
        <f t="shared" si="457"/>
        <v>0.74279941380107561</v>
      </c>
      <c r="AO1732" s="130" t="str">
        <f t="shared" si="462"/>
        <v/>
      </c>
      <c r="AP1732" s="130">
        <f t="shared" si="463"/>
        <v>0.32255212328887495</v>
      </c>
      <c r="AQ1732" s="130" t="str">
        <f t="shared" si="458"/>
        <v/>
      </c>
      <c r="AR1732" s="150">
        <f t="shared" si="459"/>
        <v>0</v>
      </c>
      <c r="AS1732" s="150" t="str">
        <f t="shared" si="460"/>
        <v/>
      </c>
      <c r="AT1732" s="150" t="str">
        <f t="shared" si="461"/>
        <v/>
      </c>
      <c r="AU1732" s="150"/>
      <c r="AV1732" s="150"/>
      <c r="AW1732" s="150"/>
      <c r="AX1732" s="150"/>
      <c r="AY1732" s="150"/>
      <c r="AZ1732" s="150"/>
      <c r="BA1732" s="150"/>
      <c r="BB1732" s="131"/>
      <c r="BC1732" s="132"/>
      <c r="BD1732" s="131"/>
      <c r="BE1732" s="153"/>
      <c r="BF1732" s="154"/>
      <c r="BG1732" s="155"/>
      <c r="BH1732" s="155"/>
      <c r="BI1732" s="156"/>
      <c r="BJ1732" s="156"/>
      <c r="BK1732" s="133"/>
      <c r="BM1732" s="134">
        <v>1140</v>
      </c>
      <c r="BN1732" s="157">
        <f t="shared" si="442"/>
        <v>7.2896000000001431</v>
      </c>
      <c r="BO1732" s="158">
        <f t="shared" si="443"/>
        <v>0.3993624105714999</v>
      </c>
      <c r="BP1732" s="159">
        <f t="shared" si="444"/>
        <v>6.3770984861422075E-4</v>
      </c>
      <c r="BQ1732" s="160" t="str">
        <f t="shared" si="445"/>
        <v/>
      </c>
      <c r="BR1732" s="160" t="str">
        <f t="shared" si="441"/>
        <v/>
      </c>
    </row>
    <row r="1733" spans="11:70" ht="20.100000000000001" customHeight="1" x14ac:dyDescent="0.25">
      <c r="K1733" s="134">
        <v>1164</v>
      </c>
      <c r="L1733" s="130">
        <f t="shared" si="446"/>
        <v>62.216902559904213</v>
      </c>
      <c r="M1733" s="149">
        <f t="shared" si="447"/>
        <v>3.3920265582585265E-3</v>
      </c>
      <c r="N1733" s="149">
        <f t="shared" si="448"/>
        <v>0.74408793789017191</v>
      </c>
      <c r="O1733" s="130" t="str">
        <f t="shared" si="449"/>
        <v/>
      </c>
      <c r="P1733" s="130">
        <f t="shared" si="450"/>
        <v>3.3920265582585265E-3</v>
      </c>
      <c r="Q1733" s="130" t="str">
        <f t="shared" si="451"/>
        <v/>
      </c>
      <c r="R1733" s="130">
        <f t="shared" si="452"/>
        <v>4.1158639688790411E-6</v>
      </c>
      <c r="S1733" s="130" t="str">
        <f t="shared" si="453"/>
        <v/>
      </c>
      <c r="T1733" s="130" t="str">
        <f t="shared" si="454"/>
        <v/>
      </c>
      <c r="X1733" s="134"/>
      <c r="Z1733" s="149"/>
      <c r="AA1733" s="149"/>
      <c r="AE1733" s="151"/>
      <c r="AF1733" s="150"/>
      <c r="AK1733" s="134">
        <v>1164</v>
      </c>
      <c r="AL1733" s="130">
        <f t="shared" si="455"/>
        <v>0.65599999999999969</v>
      </c>
      <c r="AM1733" s="149">
        <f t="shared" si="456"/>
        <v>0.32170942965819826</v>
      </c>
      <c r="AN1733" s="149">
        <f t="shared" si="457"/>
        <v>0.74408793789017191</v>
      </c>
      <c r="AO1733" s="130" t="str">
        <f t="shared" si="462"/>
        <v/>
      </c>
      <c r="AP1733" s="130">
        <f t="shared" si="463"/>
        <v>0.32170942965819826</v>
      </c>
      <c r="AQ1733" s="130" t="str">
        <f t="shared" si="458"/>
        <v/>
      </c>
      <c r="AR1733" s="150">
        <f t="shared" si="459"/>
        <v>0</v>
      </c>
      <c r="AS1733" s="150" t="str">
        <f t="shared" si="460"/>
        <v/>
      </c>
      <c r="AT1733" s="150" t="str">
        <f t="shared" si="461"/>
        <v/>
      </c>
      <c r="AU1733" s="150"/>
      <c r="AV1733" s="150"/>
      <c r="AW1733" s="150"/>
      <c r="AX1733" s="150"/>
      <c r="AY1733" s="150"/>
      <c r="AZ1733" s="150"/>
      <c r="BA1733" s="150"/>
      <c r="BB1733" s="131"/>
      <c r="BC1733" s="132"/>
      <c r="BD1733" s="131"/>
      <c r="BE1733" s="153"/>
      <c r="BF1733" s="154"/>
      <c r="BG1733" s="155"/>
      <c r="BH1733" s="155"/>
      <c r="BI1733" s="156"/>
      <c r="BJ1733" s="156"/>
      <c r="BK1733" s="133"/>
      <c r="BM1733" s="134">
        <v>1141</v>
      </c>
      <c r="BN1733" s="157">
        <f t="shared" si="442"/>
        <v>7.2960000000001433</v>
      </c>
      <c r="BO1733" s="158">
        <f t="shared" si="443"/>
        <v>0.39872470072288568</v>
      </c>
      <c r="BP1733" s="159">
        <f t="shared" si="444"/>
        <v>6.3706798712809265E-4</v>
      </c>
      <c r="BQ1733" s="160" t="str">
        <f t="shared" si="445"/>
        <v/>
      </c>
      <c r="BR1733" s="160" t="str">
        <f t="shared" si="441"/>
        <v/>
      </c>
    </row>
    <row r="1734" spans="11:70" ht="20.100000000000001" customHeight="1" x14ac:dyDescent="0.25">
      <c r="K1734" s="134">
        <v>1165</v>
      </c>
      <c r="L1734" s="130">
        <f t="shared" si="446"/>
        <v>62.59627391697677</v>
      </c>
      <c r="M1734" s="149">
        <f t="shared" si="447"/>
        <v>3.3831104830592722E-3</v>
      </c>
      <c r="N1734" s="149">
        <f t="shared" si="448"/>
        <v>0.74537308532866375</v>
      </c>
      <c r="O1734" s="130" t="str">
        <f t="shared" si="449"/>
        <v/>
      </c>
      <c r="P1734" s="130">
        <f t="shared" si="450"/>
        <v>3.3831104830592722E-3</v>
      </c>
      <c r="Q1734" s="130" t="str">
        <f t="shared" si="451"/>
        <v/>
      </c>
      <c r="R1734" s="130">
        <f t="shared" si="452"/>
        <v>4.1775787881886759E-6</v>
      </c>
      <c r="S1734" s="130" t="str">
        <f t="shared" si="453"/>
        <v/>
      </c>
      <c r="T1734" s="130" t="str">
        <f t="shared" si="454"/>
        <v/>
      </c>
      <c r="X1734" s="134"/>
      <c r="Z1734" s="149"/>
      <c r="AA1734" s="149"/>
      <c r="AE1734" s="151"/>
      <c r="AF1734" s="150"/>
      <c r="AK1734" s="134">
        <v>1165</v>
      </c>
      <c r="AL1734" s="130">
        <f t="shared" si="455"/>
        <v>0.66000000000000014</v>
      </c>
      <c r="AM1734" s="149">
        <f t="shared" si="456"/>
        <v>0.32086380377117246</v>
      </c>
      <c r="AN1734" s="149">
        <f t="shared" si="457"/>
        <v>0.74537308532866398</v>
      </c>
      <c r="AO1734" s="130" t="str">
        <f t="shared" si="462"/>
        <v/>
      </c>
      <c r="AP1734" s="130">
        <f t="shared" si="463"/>
        <v>0.32086380377117246</v>
      </c>
      <c r="AQ1734" s="130" t="str">
        <f t="shared" si="458"/>
        <v/>
      </c>
      <c r="AR1734" s="150">
        <f t="shared" si="459"/>
        <v>0</v>
      </c>
      <c r="AS1734" s="150" t="str">
        <f t="shared" si="460"/>
        <v/>
      </c>
      <c r="AT1734" s="150" t="str">
        <f t="shared" si="461"/>
        <v/>
      </c>
      <c r="AU1734" s="150"/>
      <c r="AV1734" s="150"/>
      <c r="AW1734" s="150"/>
      <c r="AX1734" s="150"/>
      <c r="AY1734" s="150"/>
      <c r="AZ1734" s="150"/>
      <c r="BA1734" s="150"/>
      <c r="BB1734" s="131"/>
      <c r="BC1734" s="132"/>
      <c r="BD1734" s="131"/>
      <c r="BE1734" s="153"/>
      <c r="BF1734" s="154"/>
      <c r="BG1734" s="155"/>
      <c r="BH1734" s="155"/>
      <c r="BI1734" s="156"/>
      <c r="BJ1734" s="156"/>
      <c r="BK1734" s="133"/>
      <c r="BM1734" s="134">
        <v>1142</v>
      </c>
      <c r="BN1734" s="157">
        <f t="shared" si="442"/>
        <v>7.3024000000001434</v>
      </c>
      <c r="BO1734" s="158">
        <f t="shared" si="443"/>
        <v>0.39808763273575759</v>
      </c>
      <c r="BP1734" s="159">
        <f t="shared" si="444"/>
        <v>6.3642554848175603E-4</v>
      </c>
      <c r="BQ1734" s="160" t="str">
        <f t="shared" si="445"/>
        <v/>
      </c>
      <c r="BR1734" s="160" t="str">
        <f t="shared" si="441"/>
        <v/>
      </c>
    </row>
    <row r="1735" spans="11:70" ht="20.100000000000001" customHeight="1" x14ac:dyDescent="0.25">
      <c r="K1735" s="134">
        <v>1166</v>
      </c>
      <c r="L1735" s="130">
        <f t="shared" si="446"/>
        <v>62.975645274049384</v>
      </c>
      <c r="M1735" s="149">
        <f t="shared" si="447"/>
        <v>3.3741638570606923E-3</v>
      </c>
      <c r="N1735" s="149">
        <f t="shared" si="448"/>
        <v>0.74665484445697317</v>
      </c>
      <c r="O1735" s="130" t="str">
        <f t="shared" si="449"/>
        <v/>
      </c>
      <c r="P1735" s="130">
        <f t="shared" si="450"/>
        <v>3.3741638570606923E-3</v>
      </c>
      <c r="Q1735" s="130" t="str">
        <f t="shared" si="451"/>
        <v/>
      </c>
      <c r="R1735" s="130">
        <f t="shared" si="452"/>
        <v>4.2401511398537215E-6</v>
      </c>
      <c r="S1735" s="130" t="str">
        <f t="shared" si="453"/>
        <v/>
      </c>
      <c r="T1735" s="130" t="str">
        <f t="shared" si="454"/>
        <v/>
      </c>
      <c r="X1735" s="134"/>
      <c r="Z1735" s="149"/>
      <c r="AA1735" s="149"/>
      <c r="AE1735" s="151"/>
      <c r="AF1735" s="150"/>
      <c r="AK1735" s="134">
        <v>1166</v>
      </c>
      <c r="AL1735" s="130">
        <f t="shared" si="455"/>
        <v>0.6639999999999997</v>
      </c>
      <c r="AM1735" s="149">
        <f t="shared" si="456"/>
        <v>0.32001528035959709</v>
      </c>
      <c r="AN1735" s="149">
        <f t="shared" si="457"/>
        <v>0.74665484445697317</v>
      </c>
      <c r="AO1735" s="130" t="str">
        <f t="shared" si="462"/>
        <v/>
      </c>
      <c r="AP1735" s="130">
        <f t="shared" si="463"/>
        <v>0.32001528035959709</v>
      </c>
      <c r="AQ1735" s="130" t="str">
        <f t="shared" si="458"/>
        <v/>
      </c>
      <c r="AR1735" s="150">
        <f t="shared" si="459"/>
        <v>0</v>
      </c>
      <c r="AS1735" s="150" t="str">
        <f t="shared" si="460"/>
        <v/>
      </c>
      <c r="AT1735" s="150" t="str">
        <f t="shared" si="461"/>
        <v/>
      </c>
      <c r="AU1735" s="150"/>
      <c r="AV1735" s="150"/>
      <c r="AW1735" s="150"/>
      <c r="AX1735" s="150"/>
      <c r="AY1735" s="150"/>
      <c r="AZ1735" s="150"/>
      <c r="BA1735" s="150"/>
      <c r="BB1735" s="131"/>
      <c r="BC1735" s="132"/>
      <c r="BD1735" s="131"/>
      <c r="BE1735" s="153"/>
      <c r="BF1735" s="154"/>
      <c r="BG1735" s="155"/>
      <c r="BH1735" s="155"/>
      <c r="BI1735" s="156"/>
      <c r="BJ1735" s="156"/>
      <c r="BK1735" s="133"/>
      <c r="BM1735" s="134">
        <v>1143</v>
      </c>
      <c r="BN1735" s="157">
        <f t="shared" si="442"/>
        <v>7.3088000000001436</v>
      </c>
      <c r="BO1735" s="158">
        <f t="shared" si="443"/>
        <v>0.39745120718727583</v>
      </c>
      <c r="BP1735" s="159">
        <f t="shared" si="444"/>
        <v>6.3578253786428229E-4</v>
      </c>
      <c r="BQ1735" s="160" t="str">
        <f t="shared" si="445"/>
        <v/>
      </c>
      <c r="BR1735" s="160" t="str">
        <f t="shared" si="441"/>
        <v/>
      </c>
    </row>
    <row r="1736" spans="11:70" ht="20.100000000000001" customHeight="1" x14ac:dyDescent="0.25">
      <c r="K1736" s="134">
        <v>1167</v>
      </c>
      <c r="L1736" s="130">
        <f t="shared" si="446"/>
        <v>63.355016631121941</v>
      </c>
      <c r="M1736" s="149">
        <f t="shared" si="447"/>
        <v>3.3651870469654866E-3</v>
      </c>
      <c r="N1736" s="149">
        <f t="shared" si="448"/>
        <v>0.74793320375454464</v>
      </c>
      <c r="O1736" s="130" t="str">
        <f t="shared" si="449"/>
        <v/>
      </c>
      <c r="P1736" s="130">
        <f t="shared" si="450"/>
        <v>3.3651870469654866E-3</v>
      </c>
      <c r="Q1736" s="130" t="str">
        <f t="shared" si="451"/>
        <v/>
      </c>
      <c r="R1736" s="130">
        <f t="shared" si="452"/>
        <v>4.3035918508175575E-6</v>
      </c>
      <c r="S1736" s="130" t="str">
        <f t="shared" si="453"/>
        <v/>
      </c>
      <c r="T1736" s="130" t="str">
        <f t="shared" si="454"/>
        <v/>
      </c>
      <c r="X1736" s="134"/>
      <c r="Z1736" s="149"/>
      <c r="AA1736" s="149"/>
      <c r="AE1736" s="151"/>
      <c r="AF1736" s="150"/>
      <c r="AK1736" s="134">
        <v>1167</v>
      </c>
      <c r="AL1736" s="130">
        <f t="shared" si="455"/>
        <v>0.66800000000000015</v>
      </c>
      <c r="AM1736" s="149">
        <f t="shared" si="456"/>
        <v>0.31916389420259672</v>
      </c>
      <c r="AN1736" s="149">
        <f t="shared" si="457"/>
        <v>0.74793320375454475</v>
      </c>
      <c r="AO1736" s="130" t="str">
        <f t="shared" si="462"/>
        <v/>
      </c>
      <c r="AP1736" s="130">
        <f t="shared" si="463"/>
        <v>0.31916389420259672</v>
      </c>
      <c r="AQ1736" s="130" t="str">
        <f t="shared" si="458"/>
        <v/>
      </c>
      <c r="AR1736" s="150">
        <f t="shared" si="459"/>
        <v>0</v>
      </c>
      <c r="AS1736" s="150" t="str">
        <f t="shared" si="460"/>
        <v/>
      </c>
      <c r="AT1736" s="150" t="str">
        <f t="shared" si="461"/>
        <v/>
      </c>
      <c r="AU1736" s="150"/>
      <c r="AV1736" s="150"/>
      <c r="AW1736" s="150"/>
      <c r="AX1736" s="150"/>
      <c r="AY1736" s="150"/>
      <c r="AZ1736" s="150"/>
      <c r="BA1736" s="150"/>
      <c r="BB1736" s="131"/>
      <c r="BC1736" s="132"/>
      <c r="BD1736" s="131"/>
      <c r="BE1736" s="153"/>
      <c r="BF1736" s="154"/>
      <c r="BG1736" s="155"/>
      <c r="BH1736" s="155"/>
      <c r="BI1736" s="156"/>
      <c r="BJ1736" s="156"/>
      <c r="BK1736" s="133"/>
      <c r="BM1736" s="134">
        <v>1144</v>
      </c>
      <c r="BN1736" s="157">
        <f t="shared" si="442"/>
        <v>7.3152000000001438</v>
      </c>
      <c r="BO1736" s="158">
        <f t="shared" si="443"/>
        <v>0.39681542464941155</v>
      </c>
      <c r="BP1736" s="159">
        <f t="shared" si="444"/>
        <v>6.351389604541402E-4</v>
      </c>
      <c r="BQ1736" s="160" t="str">
        <f t="shared" si="445"/>
        <v/>
      </c>
      <c r="BR1736" s="160" t="str">
        <f t="shared" si="441"/>
        <v/>
      </c>
    </row>
    <row r="1737" spans="11:70" ht="20.100000000000001" customHeight="1" x14ac:dyDescent="0.25">
      <c r="K1737" s="134">
        <v>1168</v>
      </c>
      <c r="L1737" s="130">
        <f t="shared" si="446"/>
        <v>63.734387988194555</v>
      </c>
      <c r="M1737" s="149">
        <f t="shared" si="447"/>
        <v>3.3561804199505837E-3</v>
      </c>
      <c r="N1737" s="149">
        <f t="shared" si="448"/>
        <v>0.74920815184003031</v>
      </c>
      <c r="O1737" s="130" t="str">
        <f t="shared" si="449"/>
        <v/>
      </c>
      <c r="P1737" s="130">
        <f t="shared" si="450"/>
        <v>3.3561804199505837E-3</v>
      </c>
      <c r="Q1737" s="130" t="str">
        <f t="shared" si="451"/>
        <v/>
      </c>
      <c r="R1737" s="130">
        <f t="shared" si="452"/>
        <v>4.3679118681103925E-6</v>
      </c>
      <c r="S1737" s="130" t="str">
        <f t="shared" si="453"/>
        <v/>
      </c>
      <c r="T1737" s="130" t="str">
        <f t="shared" si="454"/>
        <v/>
      </c>
      <c r="X1737" s="134"/>
      <c r="Z1737" s="149"/>
      <c r="AA1737" s="149"/>
      <c r="AE1737" s="151"/>
      <c r="AF1737" s="150"/>
      <c r="AK1737" s="134">
        <v>1168</v>
      </c>
      <c r="AL1737" s="130">
        <f t="shared" si="455"/>
        <v>0.67199999999999971</v>
      </c>
      <c r="AM1737" s="149">
        <f t="shared" si="456"/>
        <v>0.3183096801242743</v>
      </c>
      <c r="AN1737" s="149">
        <f t="shared" si="457"/>
        <v>0.74920815184003031</v>
      </c>
      <c r="AO1737" s="130" t="str">
        <f t="shared" si="462"/>
        <v/>
      </c>
      <c r="AP1737" s="130">
        <f t="shared" si="463"/>
        <v>0.3183096801242743</v>
      </c>
      <c r="AQ1737" s="130" t="str">
        <f t="shared" si="458"/>
        <v/>
      </c>
      <c r="AR1737" s="150">
        <f t="shared" si="459"/>
        <v>0</v>
      </c>
      <c r="AS1737" s="150" t="str">
        <f t="shared" si="460"/>
        <v/>
      </c>
      <c r="AT1737" s="150" t="str">
        <f t="shared" si="461"/>
        <v/>
      </c>
      <c r="AU1737" s="150"/>
      <c r="AV1737" s="150"/>
      <c r="AW1737" s="150"/>
      <c r="AX1737" s="150"/>
      <c r="AY1737" s="150"/>
      <c r="AZ1737" s="150"/>
      <c r="BA1737" s="150"/>
      <c r="BB1737" s="131"/>
      <c r="BC1737" s="132"/>
      <c r="BD1737" s="131"/>
      <c r="BE1737" s="153"/>
      <c r="BF1737" s="154"/>
      <c r="BG1737" s="155"/>
      <c r="BH1737" s="155"/>
      <c r="BI1737" s="156"/>
      <c r="BJ1737" s="156"/>
      <c r="BK1737" s="133"/>
      <c r="BM1737" s="134">
        <v>1145</v>
      </c>
      <c r="BN1737" s="157">
        <f t="shared" si="442"/>
        <v>7.321600000000144</v>
      </c>
      <c r="BO1737" s="158">
        <f t="shared" si="443"/>
        <v>0.39618028568895741</v>
      </c>
      <c r="BP1737" s="159">
        <f t="shared" si="444"/>
        <v>6.3449482141197944E-4</v>
      </c>
      <c r="BQ1737" s="160" t="str">
        <f t="shared" si="445"/>
        <v/>
      </c>
      <c r="BR1737" s="160" t="str">
        <f t="shared" si="441"/>
        <v/>
      </c>
    </row>
    <row r="1738" spans="11:70" ht="20.100000000000001" customHeight="1" x14ac:dyDescent="0.25">
      <c r="K1738" s="134">
        <v>1169</v>
      </c>
      <c r="L1738" s="130">
        <f t="shared" si="446"/>
        <v>64.113759345267113</v>
      </c>
      <c r="M1738" s="149">
        <f t="shared" si="447"/>
        <v>3.3471443436424242E-3</v>
      </c>
      <c r="N1738" s="149">
        <f t="shared" si="448"/>
        <v>0.75047967747146427</v>
      </c>
      <c r="O1738" s="130" t="str">
        <f t="shared" si="449"/>
        <v/>
      </c>
      <c r="P1738" s="130">
        <f t="shared" si="450"/>
        <v>3.3471443436424242E-3</v>
      </c>
      <c r="Q1738" s="130" t="str">
        <f t="shared" si="451"/>
        <v/>
      </c>
      <c r="R1738" s="130">
        <f t="shared" si="452"/>
        <v>4.4331222599401222E-6</v>
      </c>
      <c r="S1738" s="130" t="str">
        <f t="shared" si="453"/>
        <v/>
      </c>
      <c r="T1738" s="130" t="str">
        <f t="shared" si="454"/>
        <v/>
      </c>
      <c r="X1738" s="134"/>
      <c r="Z1738" s="149"/>
      <c r="AA1738" s="149"/>
      <c r="AE1738" s="151"/>
      <c r="AF1738" s="150"/>
      <c r="AK1738" s="134">
        <v>1169</v>
      </c>
      <c r="AL1738" s="130">
        <f t="shared" si="455"/>
        <v>0.67600000000000016</v>
      </c>
      <c r="AM1738" s="149">
        <f t="shared" si="456"/>
        <v>0.31745267299136465</v>
      </c>
      <c r="AN1738" s="149">
        <f t="shared" si="457"/>
        <v>0.75047967747146438</v>
      </c>
      <c r="AO1738" s="130" t="str">
        <f t="shared" si="462"/>
        <v/>
      </c>
      <c r="AP1738" s="130">
        <f t="shared" si="463"/>
        <v>0.31745267299136465</v>
      </c>
      <c r="AQ1738" s="130" t="str">
        <f t="shared" si="458"/>
        <v/>
      </c>
      <c r="AR1738" s="150">
        <f t="shared" si="459"/>
        <v>0</v>
      </c>
      <c r="AS1738" s="150" t="str">
        <f t="shared" si="460"/>
        <v/>
      </c>
      <c r="AT1738" s="150" t="str">
        <f t="shared" si="461"/>
        <v/>
      </c>
      <c r="AU1738" s="150"/>
      <c r="AV1738" s="150"/>
      <c r="AW1738" s="150"/>
      <c r="AX1738" s="150"/>
      <c r="AY1738" s="150"/>
      <c r="AZ1738" s="150"/>
      <c r="BA1738" s="150"/>
      <c r="BB1738" s="131"/>
      <c r="BC1738" s="132"/>
      <c r="BD1738" s="131"/>
      <c r="BE1738" s="153"/>
      <c r="BF1738" s="154"/>
      <c r="BG1738" s="155"/>
      <c r="BH1738" s="155"/>
      <c r="BI1738" s="156"/>
      <c r="BJ1738" s="156"/>
      <c r="BK1738" s="133"/>
      <c r="BM1738" s="134">
        <v>1146</v>
      </c>
      <c r="BN1738" s="157">
        <f t="shared" si="442"/>
        <v>7.3280000000001442</v>
      </c>
      <c r="BO1738" s="158">
        <f t="shared" si="443"/>
        <v>0.39554579086754543</v>
      </c>
      <c r="BP1738" s="159">
        <f t="shared" si="444"/>
        <v>6.3385012588612621E-4</v>
      </c>
      <c r="BQ1738" s="160" t="str">
        <f t="shared" si="445"/>
        <v/>
      </c>
      <c r="BR1738" s="160" t="str">
        <f t="shared" si="441"/>
        <v/>
      </c>
    </row>
    <row r="1739" spans="11:70" ht="20.100000000000001" customHeight="1" x14ac:dyDescent="0.25">
      <c r="K1739" s="134">
        <v>1170</v>
      </c>
      <c r="L1739" s="130">
        <f t="shared" si="446"/>
        <v>64.493130702339727</v>
      </c>
      <c r="M1739" s="149">
        <f t="shared" si="447"/>
        <v>3.3380791860922474E-3</v>
      </c>
      <c r="N1739" s="149">
        <f t="shared" si="448"/>
        <v>0.75174776954642941</v>
      </c>
      <c r="O1739" s="130" t="str">
        <f t="shared" si="449"/>
        <v/>
      </c>
      <c r="P1739" s="130">
        <f t="shared" si="450"/>
        <v>3.3380791860922474E-3</v>
      </c>
      <c r="Q1739" s="130" t="str">
        <f t="shared" si="451"/>
        <v/>
      </c>
      <c r="R1739" s="130">
        <f t="shared" si="452"/>
        <v>4.4992342167898257E-6</v>
      </c>
      <c r="S1739" s="130" t="str">
        <f t="shared" si="453"/>
        <v/>
      </c>
      <c r="T1739" s="130" t="str">
        <f t="shared" si="454"/>
        <v/>
      </c>
      <c r="X1739" s="134"/>
      <c r="Z1739" s="149"/>
      <c r="AA1739" s="149"/>
      <c r="AE1739" s="151"/>
      <c r="AF1739" s="150"/>
      <c r="AK1739" s="134">
        <v>1170</v>
      </c>
      <c r="AL1739" s="130">
        <f t="shared" si="455"/>
        <v>0.67999999999999972</v>
      </c>
      <c r="AM1739" s="149">
        <f t="shared" si="456"/>
        <v>0.31659290771089288</v>
      </c>
      <c r="AN1739" s="149">
        <f t="shared" si="457"/>
        <v>0.75174776954642941</v>
      </c>
      <c r="AO1739" s="130" t="str">
        <f t="shared" si="462"/>
        <v/>
      </c>
      <c r="AP1739" s="130">
        <f t="shared" si="463"/>
        <v>0.31659290771089288</v>
      </c>
      <c r="AQ1739" s="130" t="str">
        <f t="shared" si="458"/>
        <v/>
      </c>
      <c r="AR1739" s="150">
        <f t="shared" si="459"/>
        <v>0</v>
      </c>
      <c r="AS1739" s="150" t="str">
        <f t="shared" si="460"/>
        <v/>
      </c>
      <c r="AT1739" s="150" t="str">
        <f t="shared" si="461"/>
        <v/>
      </c>
      <c r="AU1739" s="150"/>
      <c r="AV1739" s="150"/>
      <c r="AW1739" s="150"/>
      <c r="AX1739" s="150"/>
      <c r="AY1739" s="150"/>
      <c r="AZ1739" s="150"/>
      <c r="BA1739" s="150"/>
      <c r="BB1739" s="131"/>
      <c r="BC1739" s="132"/>
      <c r="BD1739" s="131"/>
      <c r="BE1739" s="153"/>
      <c r="BF1739" s="154"/>
      <c r="BG1739" s="155"/>
      <c r="BH1739" s="155"/>
      <c r="BI1739" s="156"/>
      <c r="BJ1739" s="156"/>
      <c r="BK1739" s="133"/>
      <c r="BM1739" s="134">
        <v>1147</v>
      </c>
      <c r="BN1739" s="157">
        <f t="shared" si="442"/>
        <v>7.3344000000001444</v>
      </c>
      <c r="BO1739" s="158">
        <f t="shared" si="443"/>
        <v>0.39491194074165931</v>
      </c>
      <c r="BP1739" s="159">
        <f t="shared" si="444"/>
        <v>6.3320487901108446E-4</v>
      </c>
      <c r="BQ1739" s="160" t="str">
        <f t="shared" si="445"/>
        <v/>
      </c>
      <c r="BR1739" s="160" t="str">
        <f t="shared" si="441"/>
        <v/>
      </c>
    </row>
    <row r="1740" spans="11:70" ht="20.100000000000001" customHeight="1" x14ac:dyDescent="0.25">
      <c r="K1740" s="134">
        <v>1171</v>
      </c>
      <c r="L1740" s="130">
        <f t="shared" si="446"/>
        <v>64.872502059412284</v>
      </c>
      <c r="M1740" s="149">
        <f t="shared" si="447"/>
        <v>3.328985315751435E-3</v>
      </c>
      <c r="N1740" s="149">
        <f t="shared" si="448"/>
        <v>0.75301241710221301</v>
      </c>
      <c r="O1740" s="130" t="str">
        <f t="shared" si="449"/>
        <v/>
      </c>
      <c r="P1740" s="130">
        <f t="shared" si="450"/>
        <v>3.328985315751435E-3</v>
      </c>
      <c r="Q1740" s="130" t="str">
        <f t="shared" si="451"/>
        <v/>
      </c>
      <c r="R1740" s="130">
        <f t="shared" si="452"/>
        <v>4.566259052521646E-6</v>
      </c>
      <c r="S1740" s="130" t="str">
        <f t="shared" si="453"/>
        <v/>
      </c>
      <c r="T1740" s="130" t="str">
        <f t="shared" si="454"/>
        <v/>
      </c>
      <c r="X1740" s="134"/>
      <c r="Z1740" s="149"/>
      <c r="AA1740" s="149"/>
      <c r="AE1740" s="151"/>
      <c r="AF1740" s="150"/>
      <c r="AK1740" s="134">
        <v>1171</v>
      </c>
      <c r="AL1740" s="130">
        <f t="shared" si="455"/>
        <v>0.68400000000000016</v>
      </c>
      <c r="AM1740" s="149">
        <f t="shared" si="456"/>
        <v>0.31573041922783374</v>
      </c>
      <c r="AN1740" s="149">
        <f t="shared" si="457"/>
        <v>0.75301241710221323</v>
      </c>
      <c r="AO1740" s="130" t="str">
        <f t="shared" si="462"/>
        <v/>
      </c>
      <c r="AP1740" s="130">
        <f t="shared" si="463"/>
        <v>0.31573041922783374</v>
      </c>
      <c r="AQ1740" s="130" t="str">
        <f t="shared" si="458"/>
        <v/>
      </c>
      <c r="AR1740" s="150">
        <f t="shared" si="459"/>
        <v>0</v>
      </c>
      <c r="AS1740" s="150" t="str">
        <f t="shared" si="460"/>
        <v/>
      </c>
      <c r="AT1740" s="150" t="str">
        <f t="shared" si="461"/>
        <v/>
      </c>
      <c r="AU1740" s="150"/>
      <c r="AV1740" s="150"/>
      <c r="AW1740" s="150"/>
      <c r="AX1740" s="150"/>
      <c r="AY1740" s="150"/>
      <c r="AZ1740" s="150"/>
      <c r="BA1740" s="150"/>
      <c r="BB1740" s="131"/>
      <c r="BC1740" s="132"/>
      <c r="BD1740" s="131"/>
      <c r="BE1740" s="153"/>
      <c r="BF1740" s="154"/>
      <c r="BG1740" s="155"/>
      <c r="BH1740" s="155"/>
      <c r="BI1740" s="156"/>
      <c r="BJ1740" s="156"/>
      <c r="BK1740" s="133"/>
      <c r="BM1740" s="134">
        <v>1148</v>
      </c>
      <c r="BN1740" s="157">
        <f t="shared" si="442"/>
        <v>7.3408000000001445</v>
      </c>
      <c r="BO1740" s="158">
        <f t="shared" si="443"/>
        <v>0.39427873586264822</v>
      </c>
      <c r="BP1740" s="159">
        <f t="shared" si="444"/>
        <v>6.3255908590725829E-4</v>
      </c>
      <c r="BQ1740" s="160" t="str">
        <f t="shared" si="445"/>
        <v/>
      </c>
      <c r="BR1740" s="160" t="str">
        <f t="shared" si="441"/>
        <v/>
      </c>
    </row>
    <row r="1741" spans="11:70" ht="20.100000000000001" customHeight="1" x14ac:dyDescent="0.25">
      <c r="K1741" s="134">
        <v>1172</v>
      </c>
      <c r="L1741" s="130">
        <f t="shared" si="446"/>
        <v>65.251873416484898</v>
      </c>
      <c r="M1741" s="149">
        <f t="shared" si="447"/>
        <v>3.3198631014468741E-3</v>
      </c>
      <c r="N1741" s="149">
        <f t="shared" si="448"/>
        <v>0.75427360931595466</v>
      </c>
      <c r="O1741" s="130" t="str">
        <f t="shared" si="449"/>
        <v/>
      </c>
      <c r="P1741" s="130">
        <f t="shared" si="450"/>
        <v>3.3198631014468741E-3</v>
      </c>
      <c r="Q1741" s="130" t="str">
        <f t="shared" si="451"/>
        <v/>
      </c>
      <c r="R1741" s="130">
        <f t="shared" si="452"/>
        <v>4.6342082054873951E-6</v>
      </c>
      <c r="S1741" s="130" t="str">
        <f t="shared" si="453"/>
        <v/>
      </c>
      <c r="T1741" s="130" t="str">
        <f t="shared" si="454"/>
        <v/>
      </c>
      <c r="X1741" s="134"/>
      <c r="Z1741" s="149"/>
      <c r="AA1741" s="149"/>
      <c r="AE1741" s="151"/>
      <c r="AF1741" s="150"/>
      <c r="AK1741" s="134">
        <v>1172</v>
      </c>
      <c r="AL1741" s="130">
        <f t="shared" si="455"/>
        <v>0.68799999999999972</v>
      </c>
      <c r="AM1741" s="149">
        <f t="shared" si="456"/>
        <v>0.31486524252277687</v>
      </c>
      <c r="AN1741" s="149">
        <f t="shared" si="457"/>
        <v>0.75427360931595466</v>
      </c>
      <c r="AO1741" s="130" t="str">
        <f t="shared" si="462"/>
        <v/>
      </c>
      <c r="AP1741" s="130">
        <f t="shared" si="463"/>
        <v>0.31486524252277687</v>
      </c>
      <c r="AQ1741" s="130" t="str">
        <f t="shared" si="458"/>
        <v/>
      </c>
      <c r="AR1741" s="150">
        <f t="shared" si="459"/>
        <v>0</v>
      </c>
      <c r="AS1741" s="150" t="str">
        <f t="shared" si="460"/>
        <v/>
      </c>
      <c r="AT1741" s="150" t="str">
        <f t="shared" si="461"/>
        <v/>
      </c>
      <c r="AU1741" s="150"/>
      <c r="AV1741" s="150"/>
      <c r="AW1741" s="150"/>
      <c r="AX1741" s="150"/>
      <c r="AY1741" s="150"/>
      <c r="AZ1741" s="150"/>
      <c r="BA1741" s="150"/>
      <c r="BB1741" s="131"/>
      <c r="BC1741" s="132"/>
      <c r="BD1741" s="131"/>
      <c r="BE1741" s="153"/>
      <c r="BF1741" s="154"/>
      <c r="BG1741" s="155"/>
      <c r="BH1741" s="155"/>
      <c r="BI1741" s="156"/>
      <c r="BJ1741" s="156"/>
      <c r="BK1741" s="133"/>
      <c r="BM1741" s="134">
        <v>1149</v>
      </c>
      <c r="BN1741" s="157">
        <f t="shared" si="442"/>
        <v>7.3472000000001447</v>
      </c>
      <c r="BO1741" s="158">
        <f t="shared" si="443"/>
        <v>0.39364617677674096</v>
      </c>
      <c r="BP1741" s="159">
        <f t="shared" si="444"/>
        <v>6.3191275168011929E-4</v>
      </c>
      <c r="BQ1741" s="160" t="str">
        <f t="shared" si="445"/>
        <v/>
      </c>
      <c r="BR1741" s="160" t="str">
        <f t="shared" si="441"/>
        <v/>
      </c>
    </row>
    <row r="1742" spans="11:70" ht="20.100000000000001" customHeight="1" x14ac:dyDescent="0.25">
      <c r="K1742" s="134">
        <v>1173</v>
      </c>
      <c r="L1742" s="130">
        <f t="shared" si="446"/>
        <v>65.631244773557455</v>
      </c>
      <c r="M1742" s="149">
        <f t="shared" si="447"/>
        <v>3.3107129123563662E-3</v>
      </c>
      <c r="N1742" s="149">
        <f t="shared" si="448"/>
        <v>0.75553133550478302</v>
      </c>
      <c r="O1742" s="130" t="str">
        <f t="shared" si="449"/>
        <v/>
      </c>
      <c r="P1742" s="130">
        <f t="shared" si="450"/>
        <v>3.3107129123563662E-3</v>
      </c>
      <c r="Q1742" s="130" t="str">
        <f t="shared" si="451"/>
        <v/>
      </c>
      <c r="R1742" s="130">
        <f t="shared" si="452"/>
        <v>4.7030932396454667E-6</v>
      </c>
      <c r="S1742" s="130" t="str">
        <f t="shared" si="453"/>
        <v/>
      </c>
      <c r="T1742" s="130" t="str">
        <f t="shared" si="454"/>
        <v/>
      </c>
      <c r="X1742" s="134"/>
      <c r="Z1742" s="149"/>
      <c r="AA1742" s="149"/>
      <c r="AE1742" s="151"/>
      <c r="AF1742" s="150"/>
      <c r="AK1742" s="134">
        <v>1173</v>
      </c>
      <c r="AL1742" s="130">
        <f t="shared" si="455"/>
        <v>0.69200000000000017</v>
      </c>
      <c r="AM1742" s="149">
        <f t="shared" si="456"/>
        <v>0.31399741260959246</v>
      </c>
      <c r="AN1742" s="149">
        <f t="shared" si="457"/>
        <v>0.75553133550478324</v>
      </c>
      <c r="AO1742" s="130" t="str">
        <f t="shared" si="462"/>
        <v/>
      </c>
      <c r="AP1742" s="130">
        <f t="shared" si="463"/>
        <v>0.31399741260959246</v>
      </c>
      <c r="AQ1742" s="130" t="str">
        <f t="shared" si="458"/>
        <v/>
      </c>
      <c r="AR1742" s="150">
        <f t="shared" si="459"/>
        <v>0</v>
      </c>
      <c r="AS1742" s="150" t="str">
        <f t="shared" si="460"/>
        <v/>
      </c>
      <c r="AT1742" s="150" t="str">
        <f t="shared" si="461"/>
        <v/>
      </c>
      <c r="AU1742" s="150"/>
      <c r="AV1742" s="150"/>
      <c r="AW1742" s="150"/>
      <c r="AX1742" s="150"/>
      <c r="AY1742" s="150"/>
      <c r="AZ1742" s="150"/>
      <c r="BA1742" s="150"/>
      <c r="BB1742" s="131"/>
      <c r="BC1742" s="132"/>
      <c r="BD1742" s="131"/>
      <c r="BE1742" s="153"/>
      <c r="BF1742" s="154"/>
      <c r="BG1742" s="155"/>
      <c r="BH1742" s="155"/>
      <c r="BI1742" s="156"/>
      <c r="BJ1742" s="156"/>
      <c r="BK1742" s="133"/>
      <c r="BM1742" s="134">
        <v>1150</v>
      </c>
      <c r="BN1742" s="157">
        <f t="shared" si="442"/>
        <v>7.3536000000001449</v>
      </c>
      <c r="BO1742" s="158">
        <f t="shared" si="443"/>
        <v>0.39301426402506084</v>
      </c>
      <c r="BP1742" s="159">
        <f t="shared" si="444"/>
        <v>6.3126588142253803E-4</v>
      </c>
      <c r="BQ1742" s="160" t="str">
        <f t="shared" si="445"/>
        <v/>
      </c>
      <c r="BR1742" s="160" t="str">
        <f t="shared" si="441"/>
        <v/>
      </c>
    </row>
    <row r="1743" spans="11:70" ht="20.100000000000001" customHeight="1" x14ac:dyDescent="0.25">
      <c r="K1743" s="134">
        <v>1174</v>
      </c>
      <c r="L1743" s="130">
        <f t="shared" si="446"/>
        <v>66.010616130630069</v>
      </c>
      <c r="M1743" s="149">
        <f t="shared" si="447"/>
        <v>3.3015351179840604E-3</v>
      </c>
      <c r="N1743" s="149">
        <f t="shared" si="448"/>
        <v>0.75678558512594574</v>
      </c>
      <c r="O1743" s="130" t="str">
        <f t="shared" si="449"/>
        <v/>
      </c>
      <c r="P1743" s="130">
        <f t="shared" si="450"/>
        <v>3.3015351179840604E-3</v>
      </c>
      <c r="Q1743" s="130" t="str">
        <f t="shared" si="451"/>
        <v/>
      </c>
      <c r="R1743" s="130">
        <f t="shared" si="452"/>
        <v>4.772925845684479E-6</v>
      </c>
      <c r="S1743" s="130" t="str">
        <f t="shared" si="453"/>
        <v/>
      </c>
      <c r="T1743" s="130" t="str">
        <f t="shared" si="454"/>
        <v/>
      </c>
      <c r="X1743" s="134"/>
      <c r="Z1743" s="149"/>
      <c r="AA1743" s="149"/>
      <c r="AE1743" s="151"/>
      <c r="AF1743" s="150"/>
      <c r="AK1743" s="134">
        <v>1174</v>
      </c>
      <c r="AL1743" s="130">
        <f t="shared" si="455"/>
        <v>0.69599999999999973</v>
      </c>
      <c r="AM1743" s="149">
        <f t="shared" si="456"/>
        <v>0.3131269645331039</v>
      </c>
      <c r="AN1743" s="149">
        <f t="shared" si="457"/>
        <v>0.75678558512594574</v>
      </c>
      <c r="AO1743" s="130" t="str">
        <f t="shared" si="462"/>
        <v/>
      </c>
      <c r="AP1743" s="130">
        <f t="shared" si="463"/>
        <v>0.3131269645331039</v>
      </c>
      <c r="AQ1743" s="130" t="str">
        <f t="shared" si="458"/>
        <v/>
      </c>
      <c r="AR1743" s="150">
        <f t="shared" si="459"/>
        <v>0</v>
      </c>
      <c r="AS1743" s="150" t="str">
        <f t="shared" si="460"/>
        <v/>
      </c>
      <c r="AT1743" s="150" t="str">
        <f t="shared" si="461"/>
        <v/>
      </c>
      <c r="AU1743" s="150"/>
      <c r="AV1743" s="150"/>
      <c r="AW1743" s="150"/>
      <c r="AX1743" s="150"/>
      <c r="AY1743" s="150"/>
      <c r="AZ1743" s="150"/>
      <c r="BA1743" s="150"/>
      <c r="BB1743" s="131"/>
      <c r="BC1743" s="132"/>
      <c r="BD1743" s="131"/>
      <c r="BE1743" s="153"/>
      <c r="BF1743" s="154"/>
      <c r="BG1743" s="155"/>
      <c r="BH1743" s="155"/>
      <c r="BI1743" s="156"/>
      <c r="BJ1743" s="156"/>
      <c r="BK1743" s="133"/>
      <c r="BM1743" s="134">
        <v>1151</v>
      </c>
      <c r="BN1743" s="157">
        <f t="shared" si="442"/>
        <v>7.3600000000001451</v>
      </c>
      <c r="BO1743" s="158">
        <f t="shared" si="443"/>
        <v>0.39238299814363831</v>
      </c>
      <c r="BP1743" s="159">
        <f t="shared" si="444"/>
        <v>6.3061848021211953E-4</v>
      </c>
      <c r="BQ1743" s="160" t="str">
        <f t="shared" si="445"/>
        <v/>
      </c>
      <c r="BR1743" s="160" t="str">
        <f t="shared" si="441"/>
        <v/>
      </c>
    </row>
    <row r="1744" spans="11:70" ht="20.100000000000001" customHeight="1" x14ac:dyDescent="0.25">
      <c r="K1744" s="134">
        <v>1175</v>
      </c>
      <c r="L1744" s="130">
        <f t="shared" si="446"/>
        <v>66.389987487702626</v>
      </c>
      <c r="M1744" s="149">
        <f t="shared" si="447"/>
        <v>3.2923300881359534E-3</v>
      </c>
      <c r="N1744" s="149">
        <f t="shared" si="448"/>
        <v>0.75803634777692686</v>
      </c>
      <c r="O1744" s="130" t="str">
        <f t="shared" si="449"/>
        <v/>
      </c>
      <c r="P1744" s="130">
        <f t="shared" si="450"/>
        <v>3.2923300881359534E-3</v>
      </c>
      <c r="Q1744" s="130" t="str">
        <f t="shared" si="451"/>
        <v/>
      </c>
      <c r="R1744" s="130">
        <f t="shared" si="452"/>
        <v>4.8437178421531648E-6</v>
      </c>
      <c r="S1744" s="130" t="str">
        <f t="shared" si="453"/>
        <v/>
      </c>
      <c r="T1744" s="130" t="str">
        <f t="shared" si="454"/>
        <v/>
      </c>
      <c r="X1744" s="134"/>
      <c r="Z1744" s="149"/>
      <c r="AA1744" s="149"/>
      <c r="AE1744" s="151"/>
      <c r="AF1744" s="150"/>
      <c r="AK1744" s="134">
        <v>1175</v>
      </c>
      <c r="AL1744" s="130">
        <f t="shared" si="455"/>
        <v>0.70000000000000018</v>
      </c>
      <c r="AM1744" s="149">
        <f t="shared" si="456"/>
        <v>0.31225393336676122</v>
      </c>
      <c r="AN1744" s="149">
        <f t="shared" si="457"/>
        <v>0.75803634777692697</v>
      </c>
      <c r="AO1744" s="130" t="str">
        <f t="shared" si="462"/>
        <v/>
      </c>
      <c r="AP1744" s="130">
        <f t="shared" si="463"/>
        <v>0.31225393336676122</v>
      </c>
      <c r="AQ1744" s="130" t="str">
        <f t="shared" si="458"/>
        <v/>
      </c>
      <c r="AR1744" s="150">
        <f t="shared" si="459"/>
        <v>0</v>
      </c>
      <c r="AS1744" s="150" t="str">
        <f t="shared" si="460"/>
        <v/>
      </c>
      <c r="AT1744" s="150" t="str">
        <f t="shared" si="461"/>
        <v/>
      </c>
      <c r="AU1744" s="150"/>
      <c r="AV1744" s="150"/>
      <c r="AW1744" s="150"/>
      <c r="AX1744" s="150"/>
      <c r="AY1744" s="150"/>
      <c r="AZ1744" s="150"/>
      <c r="BA1744" s="150"/>
      <c r="BB1744" s="131"/>
      <c r="BC1744" s="132"/>
      <c r="BD1744" s="131"/>
      <c r="BE1744" s="153"/>
      <c r="BF1744" s="154"/>
      <c r="BG1744" s="155"/>
      <c r="BH1744" s="155"/>
      <c r="BI1744" s="156"/>
      <c r="BJ1744" s="156"/>
      <c r="BK1744" s="133"/>
      <c r="BM1744" s="134">
        <v>1152</v>
      </c>
      <c r="BN1744" s="157">
        <f t="shared" si="442"/>
        <v>7.3664000000001453</v>
      </c>
      <c r="BO1744" s="158">
        <f t="shared" si="443"/>
        <v>0.39175237966342619</v>
      </c>
      <c r="BP1744" s="159">
        <f t="shared" si="444"/>
        <v>6.2997055311342365E-4</v>
      </c>
      <c r="BQ1744" s="160" t="str">
        <f t="shared" si="445"/>
        <v/>
      </c>
      <c r="BR1744" s="160" t="str">
        <f t="shared" si="441"/>
        <v/>
      </c>
    </row>
    <row r="1745" spans="11:70" ht="20.100000000000001" customHeight="1" x14ac:dyDescent="0.25">
      <c r="K1745" s="134">
        <v>1176</v>
      </c>
      <c r="L1745" s="130">
        <f t="shared" si="446"/>
        <v>66.76935884477524</v>
      </c>
      <c r="M1745" s="149">
        <f t="shared" si="447"/>
        <v>3.2830981928954036E-3</v>
      </c>
      <c r="N1745" s="149">
        <f t="shared" si="448"/>
        <v>0.75928361319555859</v>
      </c>
      <c r="O1745" s="130" t="str">
        <f t="shared" si="449"/>
        <v/>
      </c>
      <c r="P1745" s="130">
        <f t="shared" si="450"/>
        <v>3.2830981928954036E-3</v>
      </c>
      <c r="Q1745" s="130" t="str">
        <f t="shared" si="451"/>
        <v/>
      </c>
      <c r="R1745" s="130">
        <f t="shared" si="452"/>
        <v>4.915481176597027E-6</v>
      </c>
      <c r="S1745" s="130" t="str">
        <f t="shared" si="453"/>
        <v/>
      </c>
      <c r="T1745" s="130" t="str">
        <f t="shared" si="454"/>
        <v/>
      </c>
      <c r="X1745" s="134"/>
      <c r="Z1745" s="149"/>
      <c r="AA1745" s="149"/>
      <c r="AE1745" s="151"/>
      <c r="AF1745" s="150"/>
      <c r="AK1745" s="134">
        <v>1176</v>
      </c>
      <c r="AL1745" s="130">
        <f t="shared" si="455"/>
        <v>0.70399999999999974</v>
      </c>
      <c r="AM1745" s="149">
        <f t="shared" si="456"/>
        <v>0.31137835421032156</v>
      </c>
      <c r="AN1745" s="149">
        <f t="shared" si="457"/>
        <v>0.75928361319555859</v>
      </c>
      <c r="AO1745" s="130" t="str">
        <f t="shared" si="462"/>
        <v/>
      </c>
      <c r="AP1745" s="130">
        <f t="shared" si="463"/>
        <v>0.31137835421032156</v>
      </c>
      <c r="AQ1745" s="130" t="str">
        <f t="shared" si="458"/>
        <v/>
      </c>
      <c r="AR1745" s="150">
        <f t="shared" si="459"/>
        <v>0</v>
      </c>
      <c r="AS1745" s="150" t="str">
        <f t="shared" si="460"/>
        <v/>
      </c>
      <c r="AT1745" s="150" t="str">
        <f t="shared" si="461"/>
        <v/>
      </c>
      <c r="AU1745" s="150"/>
      <c r="AV1745" s="150"/>
      <c r="AW1745" s="150"/>
      <c r="AX1745" s="150"/>
      <c r="AY1745" s="150"/>
      <c r="AZ1745" s="150"/>
      <c r="BA1745" s="150"/>
      <c r="BB1745" s="131"/>
      <c r="BC1745" s="132"/>
      <c r="BD1745" s="131"/>
      <c r="BE1745" s="153"/>
      <c r="BF1745" s="154"/>
      <c r="BG1745" s="155"/>
      <c r="BH1745" s="155"/>
      <c r="BI1745" s="156"/>
      <c r="BJ1745" s="156"/>
      <c r="BK1745" s="133"/>
      <c r="BM1745" s="134">
        <v>1153</v>
      </c>
      <c r="BN1745" s="157">
        <f t="shared" si="442"/>
        <v>7.3728000000001455</v>
      </c>
      <c r="BO1745" s="158">
        <f t="shared" si="443"/>
        <v>0.39112240911031276</v>
      </c>
      <c r="BP1745" s="159">
        <f t="shared" si="444"/>
        <v>6.2932210517541165E-4</v>
      </c>
      <c r="BQ1745" s="160" t="str">
        <f t="shared" si="445"/>
        <v/>
      </c>
      <c r="BR1745" s="160" t="str">
        <f t="shared" ref="BR1745:BR1808" si="464">IF($BO1745&lt;(1-$BK$605),$BP1745,"")</f>
        <v/>
      </c>
    </row>
    <row r="1746" spans="11:70" ht="20.100000000000001" customHeight="1" x14ac:dyDescent="0.25">
      <c r="K1746" s="134">
        <v>1177</v>
      </c>
      <c r="L1746" s="130">
        <f t="shared" si="446"/>
        <v>67.148730201847798</v>
      </c>
      <c r="M1746" s="149">
        <f t="shared" si="447"/>
        <v>3.273839802598719E-3</v>
      </c>
      <c r="N1746" s="149">
        <f t="shared" si="448"/>
        <v>0.76052737126012004</v>
      </c>
      <c r="O1746" s="130" t="str">
        <f t="shared" si="449"/>
        <v/>
      </c>
      <c r="P1746" s="130">
        <f t="shared" si="450"/>
        <v>3.273839802598719E-3</v>
      </c>
      <c r="Q1746" s="130" t="str">
        <f t="shared" si="451"/>
        <v/>
      </c>
      <c r="R1746" s="130">
        <f t="shared" si="452"/>
        <v>4.9882279267011771E-6</v>
      </c>
      <c r="S1746" s="130" t="str">
        <f t="shared" si="453"/>
        <v/>
      </c>
      <c r="T1746" s="130" t="str">
        <f t="shared" si="454"/>
        <v/>
      </c>
      <c r="X1746" s="134"/>
      <c r="Z1746" s="149"/>
      <c r="AA1746" s="149"/>
      <c r="AE1746" s="151"/>
      <c r="AF1746" s="150"/>
      <c r="AK1746" s="134">
        <v>1177</v>
      </c>
      <c r="AL1746" s="130">
        <f t="shared" si="455"/>
        <v>0.70800000000000018</v>
      </c>
      <c r="AM1746" s="149">
        <f t="shared" si="456"/>
        <v>0.31050026218753124</v>
      </c>
      <c r="AN1746" s="149">
        <f t="shared" si="457"/>
        <v>0.76052737126012016</v>
      </c>
      <c r="AO1746" s="130" t="str">
        <f t="shared" si="462"/>
        <v/>
      </c>
      <c r="AP1746" s="130">
        <f t="shared" si="463"/>
        <v>0.31050026218753124</v>
      </c>
      <c r="AQ1746" s="130" t="str">
        <f t="shared" si="458"/>
        <v/>
      </c>
      <c r="AR1746" s="150">
        <f t="shared" si="459"/>
        <v>0</v>
      </c>
      <c r="AS1746" s="150" t="str">
        <f t="shared" si="460"/>
        <v/>
      </c>
      <c r="AT1746" s="150" t="str">
        <f t="shared" si="461"/>
        <v/>
      </c>
      <c r="AU1746" s="150"/>
      <c r="AV1746" s="150"/>
      <c r="AW1746" s="150"/>
      <c r="AX1746" s="150"/>
      <c r="AY1746" s="150"/>
      <c r="AZ1746" s="150"/>
      <c r="BA1746" s="150"/>
      <c r="BB1746" s="131"/>
      <c r="BC1746" s="132"/>
      <c r="BD1746" s="131"/>
      <c r="BE1746" s="153"/>
      <c r="BF1746" s="154"/>
      <c r="BG1746" s="155"/>
      <c r="BH1746" s="155"/>
      <c r="BI1746" s="156"/>
      <c r="BJ1746" s="156"/>
      <c r="BK1746" s="133"/>
      <c r="BM1746" s="134">
        <v>1154</v>
      </c>
      <c r="BN1746" s="157">
        <f t="shared" ref="BN1746:BN1809" si="465">BN1745+$BQ$590</f>
        <v>7.3792000000001456</v>
      </c>
      <c r="BO1746" s="158">
        <f t="shared" ref="BO1746:BO1809" si="466">_xlfn.CHISQ.DIST.RT(BN1746,7)</f>
        <v>0.39049308700513735</v>
      </c>
      <c r="BP1746" s="159">
        <f t="shared" ref="BP1746:BP1809" si="467">BO1746-BO1747</f>
        <v>6.2867314143622011E-4</v>
      </c>
      <c r="BQ1746" s="160" t="str">
        <f t="shared" ref="BQ1746:BQ1809" si="468">IF(BO1746&lt;(1-$BK$597),BP1746,"")</f>
        <v/>
      </c>
      <c r="BR1746" s="160" t="str">
        <f t="shared" si="464"/>
        <v/>
      </c>
    </row>
    <row r="1747" spans="11:70" ht="20.100000000000001" customHeight="1" x14ac:dyDescent="0.25">
      <c r="K1747" s="134">
        <v>1178</v>
      </c>
      <c r="L1747" s="130">
        <f t="shared" si="446"/>
        <v>67.528101558920412</v>
      </c>
      <c r="M1747" s="149">
        <f t="shared" si="447"/>
        <v>3.264555287810768E-3</v>
      </c>
      <c r="N1747" s="149">
        <f t="shared" si="448"/>
        <v>0.7617676119894301</v>
      </c>
      <c r="O1747" s="130" t="str">
        <f t="shared" si="449"/>
        <v/>
      </c>
      <c r="P1747" s="130">
        <f t="shared" si="450"/>
        <v>3.264555287810768E-3</v>
      </c>
      <c r="Q1747" s="130" t="str">
        <f t="shared" si="451"/>
        <v/>
      </c>
      <c r="R1747" s="130">
        <f t="shared" si="452"/>
        <v>5.0619703014398876E-6</v>
      </c>
      <c r="S1747" s="130" t="str">
        <f t="shared" si="453"/>
        <v/>
      </c>
      <c r="T1747" s="130" t="str">
        <f t="shared" si="454"/>
        <v/>
      </c>
      <c r="X1747" s="134"/>
      <c r="Z1747" s="149"/>
      <c r="AA1747" s="149"/>
      <c r="AE1747" s="151"/>
      <c r="AF1747" s="150"/>
      <c r="AK1747" s="134">
        <v>1178</v>
      </c>
      <c r="AL1747" s="130">
        <f t="shared" si="455"/>
        <v>0.71199999999999974</v>
      </c>
      <c r="AM1747" s="149">
        <f t="shared" si="456"/>
        <v>0.30961969244381499</v>
      </c>
      <c r="AN1747" s="149">
        <f t="shared" si="457"/>
        <v>0.7617676119894301</v>
      </c>
      <c r="AO1747" s="130" t="str">
        <f t="shared" si="462"/>
        <v/>
      </c>
      <c r="AP1747" s="130">
        <f t="shared" si="463"/>
        <v>0.30961969244381499</v>
      </c>
      <c r="AQ1747" s="130" t="str">
        <f t="shared" si="458"/>
        <v/>
      </c>
      <c r="AR1747" s="150">
        <f t="shared" si="459"/>
        <v>0</v>
      </c>
      <c r="AS1747" s="150" t="str">
        <f t="shared" si="460"/>
        <v/>
      </c>
      <c r="AT1747" s="150" t="str">
        <f t="shared" si="461"/>
        <v/>
      </c>
      <c r="AU1747" s="150"/>
      <c r="AV1747" s="150"/>
      <c r="AW1747" s="150"/>
      <c r="AX1747" s="150"/>
      <c r="AY1747" s="150"/>
      <c r="AZ1747" s="150"/>
      <c r="BA1747" s="150"/>
      <c r="BB1747" s="131"/>
      <c r="BC1747" s="132"/>
      <c r="BD1747" s="131"/>
      <c r="BE1747" s="153"/>
      <c r="BF1747" s="154"/>
      <c r="BG1747" s="155"/>
      <c r="BH1747" s="155"/>
      <c r="BI1747" s="156"/>
      <c r="BJ1747" s="156"/>
      <c r="BK1747" s="133"/>
      <c r="BM1747" s="134">
        <v>1155</v>
      </c>
      <c r="BN1747" s="157">
        <f t="shared" si="465"/>
        <v>7.3856000000001458</v>
      </c>
      <c r="BO1747" s="158">
        <f t="shared" si="466"/>
        <v>0.38986441386370113</v>
      </c>
      <c r="BP1747" s="159">
        <f t="shared" si="467"/>
        <v>6.2802366691594447E-4</v>
      </c>
      <c r="BQ1747" s="160" t="str">
        <f t="shared" si="468"/>
        <v/>
      </c>
      <c r="BR1747" s="160" t="str">
        <f t="shared" si="464"/>
        <v/>
      </c>
    </row>
    <row r="1748" spans="11:70" ht="20.100000000000001" customHeight="1" x14ac:dyDescent="0.25">
      <c r="K1748" s="134">
        <v>1179</v>
      </c>
      <c r="L1748" s="130">
        <f t="shared" si="446"/>
        <v>67.907472915992969</v>
      </c>
      <c r="M1748" s="149">
        <f t="shared" si="447"/>
        <v>3.255245019300663E-3</v>
      </c>
      <c r="N1748" s="149">
        <f t="shared" si="448"/>
        <v>0.76300432554292819</v>
      </c>
      <c r="O1748" s="130" t="str">
        <f t="shared" si="449"/>
        <v/>
      </c>
      <c r="P1748" s="130">
        <f t="shared" si="450"/>
        <v>3.255245019300663E-3</v>
      </c>
      <c r="Q1748" s="130" t="str">
        <f t="shared" si="451"/>
        <v/>
      </c>
      <c r="R1748" s="130">
        <f t="shared" si="452"/>
        <v>5.136720642232356E-6</v>
      </c>
      <c r="S1748" s="130" t="str">
        <f t="shared" si="453"/>
        <v/>
      </c>
      <c r="T1748" s="130" t="str">
        <f t="shared" si="454"/>
        <v/>
      </c>
      <c r="X1748" s="134"/>
      <c r="Z1748" s="149"/>
      <c r="AA1748" s="149"/>
      <c r="AE1748" s="151"/>
      <c r="AF1748" s="150"/>
      <c r="AK1748" s="134">
        <v>1179</v>
      </c>
      <c r="AL1748" s="130">
        <f t="shared" si="455"/>
        <v>0.71600000000000019</v>
      </c>
      <c r="AM1748" s="149">
        <f t="shared" si="456"/>
        <v>0.30873668014396766</v>
      </c>
      <c r="AN1748" s="149">
        <f t="shared" si="457"/>
        <v>0.76300432554292841</v>
      </c>
      <c r="AO1748" s="130" t="str">
        <f t="shared" si="462"/>
        <v/>
      </c>
      <c r="AP1748" s="130">
        <f t="shared" si="463"/>
        <v>0.30873668014396766</v>
      </c>
      <c r="AQ1748" s="130" t="str">
        <f t="shared" si="458"/>
        <v/>
      </c>
      <c r="AR1748" s="150">
        <f t="shared" si="459"/>
        <v>0</v>
      </c>
      <c r="AS1748" s="150" t="str">
        <f t="shared" si="460"/>
        <v/>
      </c>
      <c r="AT1748" s="150" t="str">
        <f t="shared" si="461"/>
        <v/>
      </c>
      <c r="AU1748" s="150"/>
      <c r="AV1748" s="150"/>
      <c r="AW1748" s="150"/>
      <c r="AX1748" s="150"/>
      <c r="AY1748" s="150"/>
      <c r="AZ1748" s="150"/>
      <c r="BA1748" s="150"/>
      <c r="BB1748" s="131"/>
      <c r="BC1748" s="132"/>
      <c r="BD1748" s="131"/>
      <c r="BE1748" s="153"/>
      <c r="BF1748" s="154"/>
      <c r="BG1748" s="155"/>
      <c r="BH1748" s="155"/>
      <c r="BI1748" s="156"/>
      <c r="BJ1748" s="156"/>
      <c r="BK1748" s="133"/>
      <c r="BM1748" s="134">
        <v>1156</v>
      </c>
      <c r="BN1748" s="157">
        <f t="shared" si="465"/>
        <v>7.392000000000146</v>
      </c>
      <c r="BO1748" s="158">
        <f t="shared" si="466"/>
        <v>0.38923639019678519</v>
      </c>
      <c r="BP1748" s="159">
        <f t="shared" si="467"/>
        <v>6.2737368662441062E-4</v>
      </c>
      <c r="BQ1748" s="160" t="str">
        <f t="shared" si="468"/>
        <v/>
      </c>
      <c r="BR1748" s="160" t="str">
        <f t="shared" si="464"/>
        <v/>
      </c>
    </row>
    <row r="1749" spans="11:70" ht="20.100000000000001" customHeight="1" x14ac:dyDescent="0.25">
      <c r="K1749" s="134">
        <v>1180</v>
      </c>
      <c r="L1749" s="130">
        <f t="shared" si="446"/>
        <v>68.286844273065583</v>
      </c>
      <c r="M1749" s="149">
        <f t="shared" si="447"/>
        <v>3.2459093680174758E-3</v>
      </c>
      <c r="N1749" s="149">
        <f t="shared" si="448"/>
        <v>0.76423750222074882</v>
      </c>
      <c r="O1749" s="130" t="str">
        <f t="shared" si="449"/>
        <v/>
      </c>
      <c r="P1749" s="130">
        <f t="shared" si="450"/>
        <v>3.2459093680174758E-3</v>
      </c>
      <c r="Q1749" s="130" t="str">
        <f t="shared" si="451"/>
        <v/>
      </c>
      <c r="R1749" s="130">
        <f t="shared" si="452"/>
        <v>5.2124914241050997E-6</v>
      </c>
      <c r="S1749" s="130" t="str">
        <f t="shared" si="453"/>
        <v/>
      </c>
      <c r="T1749" s="130" t="str">
        <f t="shared" si="454"/>
        <v/>
      </c>
      <c r="X1749" s="134"/>
      <c r="Z1749" s="149"/>
      <c r="AA1749" s="149"/>
      <c r="AE1749" s="151"/>
      <c r="AF1749" s="150"/>
      <c r="AK1749" s="134">
        <v>1180</v>
      </c>
      <c r="AL1749" s="130">
        <f t="shared" si="455"/>
        <v>0.71999999999999975</v>
      </c>
      <c r="AM1749" s="149">
        <f t="shared" si="456"/>
        <v>0.30785126046985301</v>
      </c>
      <c r="AN1749" s="149">
        <f t="shared" si="457"/>
        <v>0.76423750222074882</v>
      </c>
      <c r="AO1749" s="130" t="str">
        <f t="shared" si="462"/>
        <v/>
      </c>
      <c r="AP1749" s="130">
        <f t="shared" si="463"/>
        <v>0.30785126046985301</v>
      </c>
      <c r="AQ1749" s="130" t="str">
        <f t="shared" si="458"/>
        <v/>
      </c>
      <c r="AR1749" s="150">
        <f t="shared" si="459"/>
        <v>0</v>
      </c>
      <c r="AS1749" s="150" t="str">
        <f t="shared" si="460"/>
        <v/>
      </c>
      <c r="AT1749" s="150" t="str">
        <f t="shared" si="461"/>
        <v/>
      </c>
      <c r="AU1749" s="150"/>
      <c r="AV1749" s="150"/>
      <c r="AW1749" s="150"/>
      <c r="AX1749" s="150"/>
      <c r="AY1749" s="150"/>
      <c r="AZ1749" s="150"/>
      <c r="BA1749" s="150"/>
      <c r="BB1749" s="131"/>
      <c r="BC1749" s="132"/>
      <c r="BD1749" s="131"/>
      <c r="BE1749" s="153"/>
      <c r="BF1749" s="154"/>
      <c r="BG1749" s="155"/>
      <c r="BH1749" s="155"/>
      <c r="BI1749" s="156"/>
      <c r="BJ1749" s="156"/>
      <c r="BK1749" s="133"/>
      <c r="BM1749" s="134">
        <v>1157</v>
      </c>
      <c r="BN1749" s="157">
        <f t="shared" si="465"/>
        <v>7.3984000000001462</v>
      </c>
      <c r="BO1749" s="158">
        <f t="shared" si="466"/>
        <v>0.38860901651016078</v>
      </c>
      <c r="BP1749" s="159">
        <f t="shared" si="467"/>
        <v>6.2672320555479111E-4</v>
      </c>
      <c r="BQ1749" s="160" t="str">
        <f t="shared" si="468"/>
        <v/>
      </c>
      <c r="BR1749" s="160" t="str">
        <f t="shared" si="464"/>
        <v/>
      </c>
    </row>
    <row r="1750" spans="11:70" ht="20.100000000000001" customHeight="1" x14ac:dyDescent="0.25">
      <c r="K1750" s="134">
        <v>1181</v>
      </c>
      <c r="L1750" s="130">
        <f t="shared" si="446"/>
        <v>68.66621563013814</v>
      </c>
      <c r="M1750" s="149">
        <f t="shared" si="447"/>
        <v>3.2365487050660282E-3</v>
      </c>
      <c r="N1750" s="149">
        <f t="shared" si="448"/>
        <v>0.76546713246378295</v>
      </c>
      <c r="O1750" s="130" t="str">
        <f t="shared" si="449"/>
        <v/>
      </c>
      <c r="P1750" s="130">
        <f t="shared" si="450"/>
        <v>3.2365487050660282E-3</v>
      </c>
      <c r="Q1750" s="130" t="str">
        <f t="shared" si="451"/>
        <v/>
      </c>
      <c r="R1750" s="130">
        <f t="shared" si="452"/>
        <v>5.2892952568605601E-6</v>
      </c>
      <c r="S1750" s="130" t="str">
        <f t="shared" si="453"/>
        <v/>
      </c>
      <c r="T1750" s="130" t="str">
        <f t="shared" si="454"/>
        <v/>
      </c>
      <c r="X1750" s="134"/>
      <c r="Z1750" s="149"/>
      <c r="AA1750" s="149"/>
      <c r="AE1750" s="151"/>
      <c r="AF1750" s="150"/>
      <c r="AK1750" s="134">
        <v>1181</v>
      </c>
      <c r="AL1750" s="130">
        <f t="shared" si="455"/>
        <v>0.7240000000000002</v>
      </c>
      <c r="AM1750" s="149">
        <f t="shared" si="456"/>
        <v>0.30696346861810542</v>
      </c>
      <c r="AN1750" s="149">
        <f t="shared" si="457"/>
        <v>0.76546713246378328</v>
      </c>
      <c r="AO1750" s="130" t="str">
        <f t="shared" si="462"/>
        <v/>
      </c>
      <c r="AP1750" s="130">
        <f t="shared" si="463"/>
        <v>0.30696346861810542</v>
      </c>
      <c r="AQ1750" s="130" t="str">
        <f t="shared" si="458"/>
        <v/>
      </c>
      <c r="AR1750" s="150">
        <f t="shared" si="459"/>
        <v>0</v>
      </c>
      <c r="AS1750" s="150" t="str">
        <f t="shared" si="460"/>
        <v/>
      </c>
      <c r="AT1750" s="150" t="str">
        <f t="shared" si="461"/>
        <v/>
      </c>
      <c r="AU1750" s="150"/>
      <c r="AV1750" s="150"/>
      <c r="AW1750" s="150"/>
      <c r="AX1750" s="150"/>
      <c r="AY1750" s="150"/>
      <c r="AZ1750" s="150"/>
      <c r="BA1750" s="150"/>
      <c r="BB1750" s="131"/>
      <c r="BC1750" s="132"/>
      <c r="BD1750" s="131"/>
      <c r="BE1750" s="153"/>
      <c r="BF1750" s="154"/>
      <c r="BG1750" s="155"/>
      <c r="BH1750" s="155"/>
      <c r="BI1750" s="156"/>
      <c r="BJ1750" s="156"/>
      <c r="BK1750" s="133"/>
      <c r="BM1750" s="134">
        <v>1158</v>
      </c>
      <c r="BN1750" s="157">
        <f t="shared" si="465"/>
        <v>7.4048000000001464</v>
      </c>
      <c r="BO1750" s="158">
        <f t="shared" si="466"/>
        <v>0.38798229330460599</v>
      </c>
      <c r="BP1750" s="159">
        <f t="shared" si="467"/>
        <v>6.2607222868804602E-4</v>
      </c>
      <c r="BQ1750" s="160" t="str">
        <f t="shared" si="468"/>
        <v/>
      </c>
      <c r="BR1750" s="160" t="str">
        <f t="shared" si="464"/>
        <v/>
      </c>
    </row>
    <row r="1751" spans="11:70" ht="20.100000000000001" customHeight="1" x14ac:dyDescent="0.25">
      <c r="K1751" s="134">
        <v>1182</v>
      </c>
      <c r="L1751" s="130">
        <f t="shared" si="446"/>
        <v>69.045586987210754</v>
      </c>
      <c r="M1751" s="149">
        <f t="shared" si="447"/>
        <v>3.2271634016827182E-3</v>
      </c>
      <c r="N1751" s="149">
        <f t="shared" si="448"/>
        <v>0.7666932068537351</v>
      </c>
      <c r="O1751" s="130" t="str">
        <f t="shared" si="449"/>
        <v/>
      </c>
      <c r="P1751" s="130">
        <f t="shared" si="450"/>
        <v>3.2271634016827182E-3</v>
      </c>
      <c r="Q1751" s="130" t="str">
        <f t="shared" si="451"/>
        <v/>
      </c>
      <c r="R1751" s="130">
        <f t="shared" si="452"/>
        <v>5.3671448862523085E-6</v>
      </c>
      <c r="S1751" s="130" t="str">
        <f t="shared" si="453"/>
        <v/>
      </c>
      <c r="T1751" s="130" t="str">
        <f t="shared" si="454"/>
        <v/>
      </c>
      <c r="X1751" s="134"/>
      <c r="Z1751" s="149"/>
      <c r="AA1751" s="149"/>
      <c r="AE1751" s="151"/>
      <c r="AF1751" s="150"/>
      <c r="AK1751" s="134">
        <v>1182</v>
      </c>
      <c r="AL1751" s="130">
        <f t="shared" si="455"/>
        <v>0.72799999999999976</v>
      </c>
      <c r="AM1751" s="149">
        <f t="shared" si="456"/>
        <v>0.30607333979783952</v>
      </c>
      <c r="AN1751" s="149">
        <f t="shared" si="457"/>
        <v>0.7666932068537351</v>
      </c>
      <c r="AO1751" s="130" t="str">
        <f t="shared" si="462"/>
        <v/>
      </c>
      <c r="AP1751" s="130">
        <f t="shared" si="463"/>
        <v>0.30607333979783952</v>
      </c>
      <c r="AQ1751" s="130" t="str">
        <f t="shared" si="458"/>
        <v/>
      </c>
      <c r="AR1751" s="150">
        <f t="shared" si="459"/>
        <v>0</v>
      </c>
      <c r="AS1751" s="150" t="str">
        <f t="shared" si="460"/>
        <v/>
      </c>
      <c r="AT1751" s="150" t="str">
        <f t="shared" si="461"/>
        <v/>
      </c>
      <c r="AU1751" s="150"/>
      <c r="AV1751" s="150"/>
      <c r="AW1751" s="150"/>
      <c r="AX1751" s="150"/>
      <c r="AY1751" s="150"/>
      <c r="AZ1751" s="150"/>
      <c r="BA1751" s="150"/>
      <c r="BB1751" s="131"/>
      <c r="BC1751" s="132"/>
      <c r="BD1751" s="131"/>
      <c r="BE1751" s="153"/>
      <c r="BF1751" s="154"/>
      <c r="BG1751" s="155"/>
      <c r="BH1751" s="155"/>
      <c r="BI1751" s="156"/>
      <c r="BJ1751" s="156"/>
      <c r="BK1751" s="133"/>
      <c r="BM1751" s="134">
        <v>1159</v>
      </c>
      <c r="BN1751" s="157">
        <f t="shared" si="465"/>
        <v>7.4112000000001466</v>
      </c>
      <c r="BO1751" s="158">
        <f t="shared" si="466"/>
        <v>0.38735622107591794</v>
      </c>
      <c r="BP1751" s="159">
        <f t="shared" si="467"/>
        <v>6.2542076098942578E-4</v>
      </c>
      <c r="BQ1751" s="160" t="str">
        <f t="shared" si="468"/>
        <v/>
      </c>
      <c r="BR1751" s="160" t="str">
        <f t="shared" si="464"/>
        <v/>
      </c>
    </row>
    <row r="1752" spans="11:70" ht="20.100000000000001" customHeight="1" x14ac:dyDescent="0.25">
      <c r="K1752" s="134">
        <v>1183</v>
      </c>
      <c r="L1752" s="130">
        <f t="shared" si="446"/>
        <v>69.424958344283311</v>
      </c>
      <c r="M1752" s="149">
        <f t="shared" si="447"/>
        <v>3.2177538292114268E-3</v>
      </c>
      <c r="N1752" s="149">
        <f t="shared" si="448"/>
        <v>0.76791571611316645</v>
      </c>
      <c r="O1752" s="130" t="str">
        <f t="shared" si="449"/>
        <v/>
      </c>
      <c r="P1752" s="130">
        <f t="shared" si="450"/>
        <v>3.2177538292114268E-3</v>
      </c>
      <c r="Q1752" s="130" t="str">
        <f t="shared" si="451"/>
        <v/>
      </c>
      <c r="R1752" s="130">
        <f t="shared" si="452"/>
        <v>5.446053195166353E-6</v>
      </c>
      <c r="S1752" s="130" t="str">
        <f t="shared" si="453"/>
        <v/>
      </c>
      <c r="T1752" s="130" t="str">
        <f t="shared" si="454"/>
        <v/>
      </c>
      <c r="X1752" s="134"/>
      <c r="Z1752" s="149"/>
      <c r="AA1752" s="149"/>
      <c r="AE1752" s="151"/>
      <c r="AF1752" s="150"/>
      <c r="AK1752" s="134">
        <v>1183</v>
      </c>
      <c r="AL1752" s="130">
        <f t="shared" si="455"/>
        <v>0.73200000000000021</v>
      </c>
      <c r="AM1752" s="149">
        <f t="shared" si="456"/>
        <v>0.30518090922836272</v>
      </c>
      <c r="AN1752" s="149">
        <f t="shared" si="457"/>
        <v>0.76791571611316667</v>
      </c>
      <c r="AO1752" s="130" t="str">
        <f t="shared" si="462"/>
        <v/>
      </c>
      <c r="AP1752" s="130">
        <f t="shared" si="463"/>
        <v>0.30518090922836272</v>
      </c>
      <c r="AQ1752" s="130" t="str">
        <f t="shared" si="458"/>
        <v/>
      </c>
      <c r="AR1752" s="150">
        <f t="shared" si="459"/>
        <v>0</v>
      </c>
      <c r="AS1752" s="150" t="str">
        <f t="shared" si="460"/>
        <v/>
      </c>
      <c r="AT1752" s="150" t="str">
        <f t="shared" si="461"/>
        <v/>
      </c>
      <c r="AU1752" s="150"/>
      <c r="AV1752" s="150"/>
      <c r="AW1752" s="150"/>
      <c r="AX1752" s="150"/>
      <c r="AY1752" s="150"/>
      <c r="AZ1752" s="150"/>
      <c r="BA1752" s="150"/>
      <c r="BB1752" s="131"/>
      <c r="BC1752" s="132"/>
      <c r="BD1752" s="131"/>
      <c r="BE1752" s="153"/>
      <c r="BF1752" s="154"/>
      <c r="BG1752" s="155"/>
      <c r="BH1752" s="155"/>
      <c r="BI1752" s="156"/>
      <c r="BJ1752" s="156"/>
      <c r="BK1752" s="133"/>
      <c r="BM1752" s="134">
        <v>1160</v>
      </c>
      <c r="BN1752" s="157">
        <f t="shared" si="465"/>
        <v>7.4176000000001467</v>
      </c>
      <c r="BO1752" s="158">
        <f t="shared" si="466"/>
        <v>0.38673080031492851</v>
      </c>
      <c r="BP1752" s="159">
        <f t="shared" si="467"/>
        <v>6.2476880741291207E-4</v>
      </c>
      <c r="BQ1752" s="160" t="str">
        <f t="shared" si="468"/>
        <v/>
      </c>
      <c r="BR1752" s="160" t="str">
        <f t="shared" si="464"/>
        <v/>
      </c>
    </row>
    <row r="1753" spans="11:70" ht="20.100000000000001" customHeight="1" x14ac:dyDescent="0.25">
      <c r="K1753" s="134">
        <v>1184</v>
      </c>
      <c r="L1753" s="130">
        <f t="shared" si="446"/>
        <v>69.804329701355925</v>
      </c>
      <c r="M1753" s="149">
        <f t="shared" si="447"/>
        <v>3.208320359079466E-3</v>
      </c>
      <c r="N1753" s="149">
        <f t="shared" si="448"/>
        <v>0.76913465110553236</v>
      </c>
      <c r="O1753" s="130" t="str">
        <f t="shared" si="449"/>
        <v/>
      </c>
      <c r="P1753" s="130">
        <f t="shared" si="450"/>
        <v>3.208320359079466E-3</v>
      </c>
      <c r="Q1753" s="130" t="str">
        <f t="shared" si="451"/>
        <v/>
      </c>
      <c r="R1753" s="130">
        <f t="shared" si="452"/>
        <v>5.5260332048091061E-6</v>
      </c>
      <c r="S1753" s="130" t="str">
        <f t="shared" si="453"/>
        <v/>
      </c>
      <c r="T1753" s="130" t="str">
        <f t="shared" si="454"/>
        <v/>
      </c>
      <c r="X1753" s="134"/>
      <c r="Z1753" s="149"/>
      <c r="AA1753" s="149"/>
      <c r="AE1753" s="151"/>
      <c r="AF1753" s="150"/>
      <c r="AK1753" s="134">
        <v>1184</v>
      </c>
      <c r="AL1753" s="130">
        <f t="shared" si="455"/>
        <v>0.73599999999999977</v>
      </c>
      <c r="AM1753" s="149">
        <f t="shared" si="456"/>
        <v>0.30428621213689644</v>
      </c>
      <c r="AN1753" s="149">
        <f t="shared" si="457"/>
        <v>0.76913465110553236</v>
      </c>
      <c r="AO1753" s="130" t="str">
        <f t="shared" si="462"/>
        <v/>
      </c>
      <c r="AP1753" s="130">
        <f t="shared" si="463"/>
        <v>0.30428621213689644</v>
      </c>
      <c r="AQ1753" s="130" t="str">
        <f t="shared" si="458"/>
        <v/>
      </c>
      <c r="AR1753" s="150">
        <f t="shared" si="459"/>
        <v>0</v>
      </c>
      <c r="AS1753" s="150" t="str">
        <f t="shared" si="460"/>
        <v/>
      </c>
      <c r="AT1753" s="150" t="str">
        <f t="shared" si="461"/>
        <v/>
      </c>
      <c r="AU1753" s="150"/>
      <c r="AV1753" s="150"/>
      <c r="AW1753" s="150"/>
      <c r="AX1753" s="150"/>
      <c r="AY1753" s="150"/>
      <c r="AZ1753" s="150"/>
      <c r="BA1753" s="150"/>
      <c r="BB1753" s="131"/>
      <c r="BC1753" s="132"/>
      <c r="BD1753" s="131"/>
      <c r="BE1753" s="153"/>
      <c r="BF1753" s="154"/>
      <c r="BG1753" s="155"/>
      <c r="BH1753" s="155"/>
      <c r="BI1753" s="156"/>
      <c r="BJ1753" s="156"/>
      <c r="BK1753" s="133"/>
      <c r="BM1753" s="134">
        <v>1161</v>
      </c>
      <c r="BN1753" s="157">
        <f t="shared" si="465"/>
        <v>7.4240000000001469</v>
      </c>
      <c r="BO1753" s="158">
        <f t="shared" si="466"/>
        <v>0.3861060315075156</v>
      </c>
      <c r="BP1753" s="159">
        <f t="shared" si="467"/>
        <v>6.2411637289588873E-4</v>
      </c>
      <c r="BQ1753" s="160" t="str">
        <f t="shared" si="468"/>
        <v/>
      </c>
      <c r="BR1753" s="160" t="str">
        <f t="shared" si="464"/>
        <v/>
      </c>
    </row>
    <row r="1754" spans="11:70" ht="20.100000000000001" customHeight="1" x14ac:dyDescent="0.25">
      <c r="K1754" s="134">
        <v>1185</v>
      </c>
      <c r="L1754" s="130">
        <f t="shared" si="446"/>
        <v>70.183701058428483</v>
      </c>
      <c r="M1754" s="149">
        <f t="shared" si="447"/>
        <v>3.1988633627736056E-3</v>
      </c>
      <c r="N1754" s="149">
        <f t="shared" si="448"/>
        <v>0.77035000283520916</v>
      </c>
      <c r="O1754" s="130" t="str">
        <f t="shared" si="449"/>
        <v/>
      </c>
      <c r="P1754" s="130">
        <f t="shared" si="450"/>
        <v>3.1988633627736056E-3</v>
      </c>
      <c r="Q1754" s="130" t="str">
        <f t="shared" si="451"/>
        <v/>
      </c>
      <c r="R1754" s="130">
        <f t="shared" si="452"/>
        <v>5.6070980759013709E-6</v>
      </c>
      <c r="S1754" s="130" t="str">
        <f t="shared" si="453"/>
        <v/>
      </c>
      <c r="T1754" s="130" t="str">
        <f t="shared" si="454"/>
        <v/>
      </c>
      <c r="X1754" s="134"/>
      <c r="Z1754" s="149"/>
      <c r="AA1754" s="149"/>
      <c r="AE1754" s="151"/>
      <c r="AF1754" s="150"/>
      <c r="AK1754" s="134">
        <v>1185</v>
      </c>
      <c r="AL1754" s="130">
        <f t="shared" si="455"/>
        <v>0.74000000000000021</v>
      </c>
      <c r="AM1754" s="149">
        <f t="shared" si="456"/>
        <v>0.30338928375630009</v>
      </c>
      <c r="AN1754" s="149">
        <f t="shared" si="457"/>
        <v>0.77035000283520949</v>
      </c>
      <c r="AO1754" s="130" t="str">
        <f t="shared" si="462"/>
        <v/>
      </c>
      <c r="AP1754" s="130">
        <f t="shared" si="463"/>
        <v>0.30338928375630009</v>
      </c>
      <c r="AQ1754" s="130" t="str">
        <f t="shared" si="458"/>
        <v/>
      </c>
      <c r="AR1754" s="150">
        <f t="shared" si="459"/>
        <v>0</v>
      </c>
      <c r="AS1754" s="150" t="str">
        <f t="shared" si="460"/>
        <v/>
      </c>
      <c r="AT1754" s="150" t="str">
        <f t="shared" si="461"/>
        <v/>
      </c>
      <c r="AU1754" s="150"/>
      <c r="AV1754" s="150"/>
      <c r="AW1754" s="150"/>
      <c r="AX1754" s="150"/>
      <c r="AY1754" s="150"/>
      <c r="AZ1754" s="150"/>
      <c r="BA1754" s="150"/>
      <c r="BB1754" s="131"/>
      <c r="BC1754" s="132"/>
      <c r="BD1754" s="131"/>
      <c r="BE1754" s="153"/>
      <c r="BF1754" s="154"/>
      <c r="BG1754" s="155"/>
      <c r="BH1754" s="155"/>
      <c r="BI1754" s="156"/>
      <c r="BJ1754" s="156"/>
      <c r="BK1754" s="133"/>
      <c r="BM1754" s="134">
        <v>1162</v>
      </c>
      <c r="BN1754" s="157">
        <f t="shared" si="465"/>
        <v>7.4304000000001471</v>
      </c>
      <c r="BO1754" s="158">
        <f t="shared" si="466"/>
        <v>0.38548191513461971</v>
      </c>
      <c r="BP1754" s="159">
        <f t="shared" si="467"/>
        <v>6.2346346236280548E-4</v>
      </c>
      <c r="BQ1754" s="160" t="str">
        <f t="shared" si="468"/>
        <v/>
      </c>
      <c r="BR1754" s="160" t="str">
        <f t="shared" si="464"/>
        <v/>
      </c>
    </row>
    <row r="1755" spans="11:70" ht="20.100000000000001" customHeight="1" x14ac:dyDescent="0.25">
      <c r="K1755" s="134">
        <v>1186</v>
      </c>
      <c r="L1755" s="130">
        <f t="shared" si="446"/>
        <v>70.563072415501097</v>
      </c>
      <c r="M1755" s="149">
        <f t="shared" si="447"/>
        <v>3.1893832118161528E-3</v>
      </c>
      <c r="N1755" s="149">
        <f t="shared" si="448"/>
        <v>0.77156176244751218</v>
      </c>
      <c r="O1755" s="130" t="str">
        <f t="shared" si="449"/>
        <v/>
      </c>
      <c r="P1755" s="130">
        <f t="shared" si="450"/>
        <v>3.1893832118161528E-3</v>
      </c>
      <c r="Q1755" s="130" t="str">
        <f t="shared" si="451"/>
        <v/>
      </c>
      <c r="R1755" s="130">
        <f t="shared" si="452"/>
        <v>5.6892611098788866E-6</v>
      </c>
      <c r="S1755" s="130" t="str">
        <f t="shared" si="453"/>
        <v/>
      </c>
      <c r="T1755" s="130" t="str">
        <f t="shared" si="454"/>
        <v/>
      </c>
      <c r="X1755" s="134"/>
      <c r="Z1755" s="149"/>
      <c r="AA1755" s="149"/>
      <c r="AE1755" s="151"/>
      <c r="AF1755" s="150"/>
      <c r="AK1755" s="134">
        <v>1186</v>
      </c>
      <c r="AL1755" s="130">
        <f t="shared" si="455"/>
        <v>0.74399999999999977</v>
      </c>
      <c r="AM1755" s="149">
        <f t="shared" si="456"/>
        <v>0.30249015932280471</v>
      </c>
      <c r="AN1755" s="149">
        <f t="shared" si="457"/>
        <v>0.7715617624475124</v>
      </c>
      <c r="AO1755" s="130" t="str">
        <f t="shared" si="462"/>
        <v/>
      </c>
      <c r="AP1755" s="130">
        <f t="shared" si="463"/>
        <v>0.30249015932280471</v>
      </c>
      <c r="AQ1755" s="130" t="str">
        <f t="shared" si="458"/>
        <v/>
      </c>
      <c r="AR1755" s="150">
        <f t="shared" si="459"/>
        <v>0</v>
      </c>
      <c r="AS1755" s="150" t="str">
        <f t="shared" si="460"/>
        <v/>
      </c>
      <c r="AT1755" s="150" t="str">
        <f t="shared" si="461"/>
        <v/>
      </c>
      <c r="AU1755" s="150"/>
      <c r="AV1755" s="150"/>
      <c r="AW1755" s="150"/>
      <c r="AX1755" s="150"/>
      <c r="AY1755" s="150"/>
      <c r="AZ1755" s="150"/>
      <c r="BA1755" s="150"/>
      <c r="BB1755" s="131"/>
      <c r="BC1755" s="132"/>
      <c r="BD1755" s="131"/>
      <c r="BE1755" s="153"/>
      <c r="BF1755" s="154"/>
      <c r="BG1755" s="155"/>
      <c r="BH1755" s="155"/>
      <c r="BI1755" s="156"/>
      <c r="BJ1755" s="156"/>
      <c r="BK1755" s="133"/>
      <c r="BM1755" s="134">
        <v>1163</v>
      </c>
      <c r="BN1755" s="157">
        <f t="shared" si="465"/>
        <v>7.4368000000001473</v>
      </c>
      <c r="BO1755" s="158">
        <f t="shared" si="466"/>
        <v>0.38485845167225691</v>
      </c>
      <c r="BP1755" s="159">
        <f t="shared" si="467"/>
        <v>6.2281008072462285E-4</v>
      </c>
      <c r="BQ1755" s="160" t="str">
        <f t="shared" si="468"/>
        <v/>
      </c>
      <c r="BR1755" s="160" t="str">
        <f t="shared" si="464"/>
        <v/>
      </c>
    </row>
    <row r="1756" spans="11:70" ht="20.100000000000001" customHeight="1" x14ac:dyDescent="0.25">
      <c r="K1756" s="134">
        <v>1187</v>
      </c>
      <c r="L1756" s="130">
        <f t="shared" si="446"/>
        <v>70.942443772573711</v>
      </c>
      <c r="M1756" s="149">
        <f t="shared" si="447"/>
        <v>3.1798802777411109E-3</v>
      </c>
      <c r="N1756" s="149">
        <f t="shared" si="448"/>
        <v>0.77276992122870447</v>
      </c>
      <c r="O1756" s="130" t="str">
        <f t="shared" si="449"/>
        <v/>
      </c>
      <c r="P1756" s="130">
        <f t="shared" si="450"/>
        <v>3.1798802777411109E-3</v>
      </c>
      <c r="Q1756" s="130" t="str">
        <f t="shared" si="451"/>
        <v/>
      </c>
      <c r="R1756" s="130">
        <f t="shared" si="452"/>
        <v>5.7725357500989526E-6</v>
      </c>
      <c r="S1756" s="130" t="str">
        <f t="shared" si="453"/>
        <v/>
      </c>
      <c r="T1756" s="130" t="str">
        <f t="shared" si="454"/>
        <v/>
      </c>
      <c r="X1756" s="134"/>
      <c r="Z1756" s="149"/>
      <c r="AA1756" s="149"/>
      <c r="AE1756" s="151"/>
      <c r="AF1756" s="150"/>
      <c r="AK1756" s="134">
        <v>1187</v>
      </c>
      <c r="AL1756" s="130">
        <f t="shared" si="455"/>
        <v>0.74800000000000022</v>
      </c>
      <c r="AM1756" s="149">
        <f t="shared" si="456"/>
        <v>0.30158887407374979</v>
      </c>
      <c r="AN1756" s="149">
        <f t="shared" si="457"/>
        <v>0.77276992122870458</v>
      </c>
      <c r="AO1756" s="130" t="str">
        <f t="shared" si="462"/>
        <v/>
      </c>
      <c r="AP1756" s="130">
        <f t="shared" si="463"/>
        <v>0.30158887407374979</v>
      </c>
      <c r="AQ1756" s="130" t="str">
        <f t="shared" si="458"/>
        <v/>
      </c>
      <c r="AR1756" s="150">
        <f t="shared" si="459"/>
        <v>0</v>
      </c>
      <c r="AS1756" s="150" t="str">
        <f t="shared" si="460"/>
        <v/>
      </c>
      <c r="AT1756" s="150" t="str">
        <f t="shared" si="461"/>
        <v/>
      </c>
      <c r="AU1756" s="150"/>
      <c r="AV1756" s="150"/>
      <c r="AW1756" s="150"/>
      <c r="AX1756" s="150"/>
      <c r="AY1756" s="150"/>
      <c r="AZ1756" s="150"/>
      <c r="BA1756" s="150"/>
      <c r="BB1756" s="131"/>
      <c r="BC1756" s="132"/>
      <c r="BD1756" s="131"/>
      <c r="BE1756" s="153"/>
      <c r="BF1756" s="154"/>
      <c r="BG1756" s="155"/>
      <c r="BH1756" s="155"/>
      <c r="BI1756" s="156"/>
      <c r="BJ1756" s="156"/>
      <c r="BK1756" s="133"/>
      <c r="BM1756" s="134">
        <v>1164</v>
      </c>
      <c r="BN1756" s="157">
        <f t="shared" si="465"/>
        <v>7.4432000000001475</v>
      </c>
      <c r="BO1756" s="158">
        <f t="shared" si="466"/>
        <v>0.38423564159153228</v>
      </c>
      <c r="BP1756" s="159">
        <f t="shared" si="467"/>
        <v>6.2215623287842359E-4</v>
      </c>
      <c r="BQ1756" s="160" t="str">
        <f t="shared" si="468"/>
        <v/>
      </c>
      <c r="BR1756" s="160" t="str">
        <f t="shared" si="464"/>
        <v/>
      </c>
    </row>
    <row r="1757" spans="11:70" ht="20.100000000000001" customHeight="1" x14ac:dyDescent="0.25">
      <c r="K1757" s="134">
        <v>1188</v>
      </c>
      <c r="L1757" s="130">
        <f t="shared" si="446"/>
        <v>71.321815129646268</v>
      </c>
      <c r="M1757" s="149">
        <f t="shared" si="447"/>
        <v>3.1703549320704033E-3</v>
      </c>
      <c r="N1757" s="149">
        <f t="shared" si="448"/>
        <v>0.77397447060599656</v>
      </c>
      <c r="O1757" s="130" t="str">
        <f t="shared" si="449"/>
        <v/>
      </c>
      <c r="P1757" s="130">
        <f t="shared" si="450"/>
        <v>3.1703549320704033E-3</v>
      </c>
      <c r="Q1757" s="130" t="str">
        <f t="shared" si="451"/>
        <v/>
      </c>
      <c r="R1757" s="130">
        <f t="shared" si="452"/>
        <v>5.8569355830534603E-6</v>
      </c>
      <c r="S1757" s="130" t="str">
        <f t="shared" si="453"/>
        <v/>
      </c>
      <c r="T1757" s="130" t="str">
        <f t="shared" si="454"/>
        <v/>
      </c>
      <c r="X1757" s="134"/>
      <c r="Z1757" s="149"/>
      <c r="AA1757" s="149"/>
      <c r="AE1757" s="151"/>
      <c r="AF1757" s="150"/>
      <c r="AK1757" s="134">
        <v>1188</v>
      </c>
      <c r="AL1757" s="130">
        <f t="shared" si="455"/>
        <v>0.75199999999999978</v>
      </c>
      <c r="AM1757" s="149">
        <f t="shared" si="456"/>
        <v>0.3006854632453293</v>
      </c>
      <c r="AN1757" s="149">
        <f t="shared" si="457"/>
        <v>0.77397447060599667</v>
      </c>
      <c r="AO1757" s="130" t="str">
        <f t="shared" si="462"/>
        <v/>
      </c>
      <c r="AP1757" s="130">
        <f t="shared" si="463"/>
        <v>0.3006854632453293</v>
      </c>
      <c r="AQ1757" s="130" t="str">
        <f t="shared" si="458"/>
        <v/>
      </c>
      <c r="AR1757" s="150">
        <f t="shared" si="459"/>
        <v>0</v>
      </c>
      <c r="AS1757" s="150" t="str">
        <f t="shared" si="460"/>
        <v/>
      </c>
      <c r="AT1757" s="150" t="str">
        <f t="shared" si="461"/>
        <v/>
      </c>
      <c r="AU1757" s="150"/>
      <c r="AV1757" s="150"/>
      <c r="AW1757" s="150"/>
      <c r="AX1757" s="150"/>
      <c r="AY1757" s="150"/>
      <c r="AZ1757" s="150"/>
      <c r="BA1757" s="150"/>
      <c r="BB1757" s="131"/>
      <c r="BC1757" s="132"/>
      <c r="BD1757" s="131"/>
      <c r="BE1757" s="153"/>
      <c r="BF1757" s="154"/>
      <c r="BG1757" s="155"/>
      <c r="BH1757" s="155"/>
      <c r="BI1757" s="156"/>
      <c r="BJ1757" s="156"/>
      <c r="BK1757" s="133"/>
      <c r="BM1757" s="134">
        <v>1165</v>
      </c>
      <c r="BN1757" s="157">
        <f t="shared" si="465"/>
        <v>7.4496000000001477</v>
      </c>
      <c r="BO1757" s="158">
        <f t="shared" si="466"/>
        <v>0.38361348535865386</v>
      </c>
      <c r="BP1757" s="159">
        <f t="shared" si="467"/>
        <v>6.2150192370580282E-4</v>
      </c>
      <c r="BQ1757" s="160" t="str">
        <f t="shared" si="468"/>
        <v/>
      </c>
      <c r="BR1757" s="160" t="str">
        <f t="shared" si="464"/>
        <v/>
      </c>
    </row>
    <row r="1758" spans="11:70" ht="20.100000000000001" customHeight="1" x14ac:dyDescent="0.25">
      <c r="K1758" s="134">
        <v>1189</v>
      </c>
      <c r="L1758" s="130">
        <f t="shared" si="446"/>
        <v>71.701186486718882</v>
      </c>
      <c r="M1758" s="149">
        <f t="shared" si="447"/>
        <v>3.1608075462901558E-3</v>
      </c>
      <c r="N1758" s="149">
        <f t="shared" si="448"/>
        <v>0.77517540214753866</v>
      </c>
      <c r="O1758" s="130" t="str">
        <f t="shared" si="449"/>
        <v/>
      </c>
      <c r="P1758" s="130">
        <f t="shared" si="450"/>
        <v>3.1608075462901558E-3</v>
      </c>
      <c r="Q1758" s="130" t="str">
        <f t="shared" si="451"/>
        <v/>
      </c>
      <c r="R1758" s="130">
        <f t="shared" si="452"/>
        <v>5.9424743395880963E-6</v>
      </c>
      <c r="S1758" s="130" t="str">
        <f t="shared" si="453"/>
        <v/>
      </c>
      <c r="T1758" s="130" t="str">
        <f t="shared" si="454"/>
        <v/>
      </c>
      <c r="X1758" s="134"/>
      <c r="Z1758" s="149"/>
      <c r="AA1758" s="149"/>
      <c r="AE1758" s="151"/>
      <c r="AF1758" s="150"/>
      <c r="AK1758" s="134">
        <v>1189</v>
      </c>
      <c r="AL1758" s="130">
        <f t="shared" si="455"/>
        <v>0.75600000000000023</v>
      </c>
      <c r="AM1758" s="149">
        <f t="shared" si="456"/>
        <v>0.29977996207034224</v>
      </c>
      <c r="AN1758" s="149">
        <f t="shared" si="457"/>
        <v>0.77517540214753866</v>
      </c>
      <c r="AO1758" s="130" t="str">
        <f t="shared" si="462"/>
        <v/>
      </c>
      <c r="AP1758" s="130">
        <f t="shared" si="463"/>
        <v>0.29977996207034224</v>
      </c>
      <c r="AQ1758" s="130" t="str">
        <f t="shared" si="458"/>
        <v/>
      </c>
      <c r="AR1758" s="150">
        <f t="shared" si="459"/>
        <v>0</v>
      </c>
      <c r="AS1758" s="150" t="str">
        <f t="shared" si="460"/>
        <v/>
      </c>
      <c r="AT1758" s="150" t="str">
        <f t="shared" si="461"/>
        <v/>
      </c>
      <c r="AU1758" s="150"/>
      <c r="AV1758" s="150"/>
      <c r="AW1758" s="150"/>
      <c r="AX1758" s="150"/>
      <c r="AY1758" s="150"/>
      <c r="AZ1758" s="150"/>
      <c r="BA1758" s="150"/>
      <c r="BB1758" s="131"/>
      <c r="BC1758" s="132"/>
      <c r="BD1758" s="131"/>
      <c r="BE1758" s="153"/>
      <c r="BF1758" s="154"/>
      <c r="BG1758" s="155"/>
      <c r="BH1758" s="155"/>
      <c r="BI1758" s="156"/>
      <c r="BJ1758" s="156"/>
      <c r="BK1758" s="133"/>
      <c r="BM1758" s="134">
        <v>1166</v>
      </c>
      <c r="BN1758" s="157">
        <f t="shared" si="465"/>
        <v>7.4560000000001478</v>
      </c>
      <c r="BO1758" s="158">
        <f t="shared" si="466"/>
        <v>0.38299198343494806</v>
      </c>
      <c r="BP1758" s="159">
        <f t="shared" si="467"/>
        <v>6.2084715807697588E-4</v>
      </c>
      <c r="BQ1758" s="160" t="str">
        <f t="shared" si="468"/>
        <v/>
      </c>
      <c r="BR1758" s="160" t="str">
        <f t="shared" si="464"/>
        <v/>
      </c>
    </row>
    <row r="1759" spans="11:70" ht="20.100000000000001" customHeight="1" x14ac:dyDescent="0.25">
      <c r="K1759" s="134">
        <v>1190</v>
      </c>
      <c r="L1759" s="130">
        <f t="shared" si="446"/>
        <v>72.080557843791439</v>
      </c>
      <c r="M1759" s="149">
        <f t="shared" si="447"/>
        <v>3.1512384918270814E-3</v>
      </c>
      <c r="N1759" s="149">
        <f t="shared" si="448"/>
        <v>0.77637270756240051</v>
      </c>
      <c r="O1759" s="130" t="str">
        <f t="shared" si="449"/>
        <v/>
      </c>
      <c r="P1759" s="130">
        <f t="shared" si="450"/>
        <v>3.1512384918270814E-3</v>
      </c>
      <c r="Q1759" s="130" t="str">
        <f t="shared" si="451"/>
        <v/>
      </c>
      <c r="R1759" s="130">
        <f t="shared" si="452"/>
        <v>6.0291658961276578E-6</v>
      </c>
      <c r="S1759" s="130" t="str">
        <f t="shared" si="453"/>
        <v/>
      </c>
      <c r="T1759" s="130" t="str">
        <f t="shared" si="454"/>
        <v/>
      </c>
      <c r="X1759" s="134"/>
      <c r="Z1759" s="149"/>
      <c r="AA1759" s="149"/>
      <c r="AE1759" s="151"/>
      <c r="AF1759" s="150"/>
      <c r="AK1759" s="134">
        <v>1190</v>
      </c>
      <c r="AL1759" s="130">
        <f t="shared" si="455"/>
        <v>0.75999999999999979</v>
      </c>
      <c r="AM1759" s="149">
        <f t="shared" si="456"/>
        <v>0.29887240577595287</v>
      </c>
      <c r="AN1759" s="149">
        <f t="shared" si="457"/>
        <v>0.77637270756240051</v>
      </c>
      <c r="AO1759" s="130" t="str">
        <f t="shared" si="462"/>
        <v/>
      </c>
      <c r="AP1759" s="130">
        <f t="shared" si="463"/>
        <v>0.29887240577595287</v>
      </c>
      <c r="AQ1759" s="130" t="str">
        <f t="shared" si="458"/>
        <v/>
      </c>
      <c r="AR1759" s="150">
        <f t="shared" si="459"/>
        <v>0</v>
      </c>
      <c r="AS1759" s="150" t="str">
        <f t="shared" si="460"/>
        <v/>
      </c>
      <c r="AT1759" s="150" t="str">
        <f t="shared" si="461"/>
        <v/>
      </c>
      <c r="AU1759" s="150"/>
      <c r="AV1759" s="150"/>
      <c r="AW1759" s="150"/>
      <c r="AX1759" s="150"/>
      <c r="AY1759" s="150"/>
      <c r="AZ1759" s="150"/>
      <c r="BA1759" s="150"/>
      <c r="BB1759" s="131"/>
      <c r="BC1759" s="132"/>
      <c r="BD1759" s="131"/>
      <c r="BE1759" s="153"/>
      <c r="BF1759" s="154"/>
      <c r="BG1759" s="155"/>
      <c r="BH1759" s="155"/>
      <c r="BI1759" s="156"/>
      <c r="BJ1759" s="156"/>
      <c r="BK1759" s="133"/>
      <c r="BM1759" s="134">
        <v>1167</v>
      </c>
      <c r="BN1759" s="157">
        <f t="shared" si="465"/>
        <v>7.462400000000148</v>
      </c>
      <c r="BO1759" s="158">
        <f t="shared" si="466"/>
        <v>0.38237113627687108</v>
      </c>
      <c r="BP1759" s="159">
        <f t="shared" si="467"/>
        <v>6.2019194084617091E-4</v>
      </c>
      <c r="BQ1759" s="160" t="str">
        <f t="shared" si="468"/>
        <v/>
      </c>
      <c r="BR1759" s="160" t="str">
        <f t="shared" si="464"/>
        <v/>
      </c>
    </row>
    <row r="1760" spans="11:70" ht="20.100000000000001" customHeight="1" x14ac:dyDescent="0.25">
      <c r="K1760" s="134">
        <v>1191</v>
      </c>
      <c r="L1760" s="130">
        <f t="shared" si="446"/>
        <v>72.459929200864053</v>
      </c>
      <c r="M1760" s="149">
        <f t="shared" si="447"/>
        <v>3.1416481400249109E-3</v>
      </c>
      <c r="N1760" s="149">
        <f t="shared" si="448"/>
        <v>0.77756637870054646</v>
      </c>
      <c r="O1760" s="130" t="str">
        <f t="shared" si="449"/>
        <v/>
      </c>
      <c r="P1760" s="130">
        <f t="shared" si="450"/>
        <v>3.1416481400249109E-3</v>
      </c>
      <c r="Q1760" s="130" t="str">
        <f t="shared" si="451"/>
        <v/>
      </c>
      <c r="R1760" s="130">
        <f t="shared" si="452"/>
        <v>6.1170242759077679E-6</v>
      </c>
      <c r="S1760" s="130" t="str">
        <f t="shared" si="453"/>
        <v/>
      </c>
      <c r="T1760" s="130" t="str">
        <f t="shared" si="454"/>
        <v/>
      </c>
      <c r="X1760" s="134"/>
      <c r="Z1760" s="149"/>
      <c r="AA1760" s="149"/>
      <c r="AE1760" s="151"/>
      <c r="AF1760" s="150"/>
      <c r="AK1760" s="134">
        <v>1191</v>
      </c>
      <c r="AL1760" s="130">
        <f t="shared" si="455"/>
        <v>0.76400000000000023</v>
      </c>
      <c r="AM1760" s="149">
        <f t="shared" si="456"/>
        <v>0.29796282958145454</v>
      </c>
      <c r="AN1760" s="149">
        <f t="shared" si="457"/>
        <v>0.77756637870054668</v>
      </c>
      <c r="AO1760" s="130" t="str">
        <f t="shared" si="462"/>
        <v/>
      </c>
      <c r="AP1760" s="130">
        <f t="shared" si="463"/>
        <v>0.29796282958145454</v>
      </c>
      <c r="AQ1760" s="130" t="str">
        <f t="shared" si="458"/>
        <v/>
      </c>
      <c r="AR1760" s="150">
        <f t="shared" si="459"/>
        <v>0</v>
      </c>
      <c r="AS1760" s="150" t="str">
        <f t="shared" si="460"/>
        <v/>
      </c>
      <c r="AT1760" s="150" t="str">
        <f t="shared" si="461"/>
        <v/>
      </c>
      <c r="AU1760" s="150"/>
      <c r="AV1760" s="150"/>
      <c r="AW1760" s="150"/>
      <c r="AX1760" s="150"/>
      <c r="AY1760" s="150"/>
      <c r="AZ1760" s="150"/>
      <c r="BA1760" s="150"/>
      <c r="BB1760" s="131"/>
      <c r="BC1760" s="132"/>
      <c r="BD1760" s="131"/>
      <c r="BE1760" s="153"/>
      <c r="BF1760" s="154"/>
      <c r="BG1760" s="155"/>
      <c r="BH1760" s="155"/>
      <c r="BI1760" s="156"/>
      <c r="BJ1760" s="156"/>
      <c r="BK1760" s="133"/>
      <c r="BM1760" s="134">
        <v>1168</v>
      </c>
      <c r="BN1760" s="157">
        <f t="shared" si="465"/>
        <v>7.4688000000001482</v>
      </c>
      <c r="BO1760" s="158">
        <f t="shared" si="466"/>
        <v>0.38175094433602491</v>
      </c>
      <c r="BP1760" s="159">
        <f t="shared" si="467"/>
        <v>6.1953627685473744E-4</v>
      </c>
      <c r="BQ1760" s="160" t="str">
        <f t="shared" si="468"/>
        <v/>
      </c>
      <c r="BR1760" s="160" t="str">
        <f t="shared" si="464"/>
        <v/>
      </c>
    </row>
    <row r="1761" spans="11:70" ht="20.100000000000001" customHeight="1" x14ac:dyDescent="0.25">
      <c r="K1761" s="134">
        <v>1192</v>
      </c>
      <c r="L1761" s="130">
        <f t="shared" si="446"/>
        <v>72.83930055793661</v>
      </c>
      <c r="M1761" s="149">
        <f t="shared" si="447"/>
        <v>3.1320368621209232E-3</v>
      </c>
      <c r="N1761" s="149">
        <f t="shared" si="448"/>
        <v>0.77875640755279807</v>
      </c>
      <c r="O1761" s="130" t="str">
        <f t="shared" si="449"/>
        <v/>
      </c>
      <c r="P1761" s="130">
        <f t="shared" si="450"/>
        <v>3.1320368621209232E-3</v>
      </c>
      <c r="Q1761" s="130" t="str">
        <f t="shared" si="451"/>
        <v/>
      </c>
      <c r="R1761" s="130">
        <f t="shared" si="452"/>
        <v>6.2060636502124526E-6</v>
      </c>
      <c r="S1761" s="130" t="str">
        <f t="shared" si="453"/>
        <v/>
      </c>
      <c r="T1761" s="130" t="str">
        <f t="shared" si="454"/>
        <v/>
      </c>
      <c r="X1761" s="134"/>
      <c r="Z1761" s="149"/>
      <c r="AA1761" s="149"/>
      <c r="AE1761" s="151"/>
      <c r="AF1761" s="150"/>
      <c r="AK1761" s="134">
        <v>1192</v>
      </c>
      <c r="AL1761" s="130">
        <f t="shared" si="455"/>
        <v>0.76799999999999979</v>
      </c>
      <c r="AM1761" s="149">
        <f t="shared" si="456"/>
        <v>0.2970512686960452</v>
      </c>
      <c r="AN1761" s="149">
        <f t="shared" si="457"/>
        <v>0.77875640755279807</v>
      </c>
      <c r="AO1761" s="130" t="str">
        <f t="shared" si="462"/>
        <v/>
      </c>
      <c r="AP1761" s="130">
        <f t="shared" si="463"/>
        <v>0.2970512686960452</v>
      </c>
      <c r="AQ1761" s="130" t="str">
        <f t="shared" si="458"/>
        <v/>
      </c>
      <c r="AR1761" s="150">
        <f t="shared" si="459"/>
        <v>0</v>
      </c>
      <c r="AS1761" s="150" t="str">
        <f t="shared" si="460"/>
        <v/>
      </c>
      <c r="AT1761" s="150" t="str">
        <f t="shared" si="461"/>
        <v/>
      </c>
      <c r="AU1761" s="150"/>
      <c r="AV1761" s="150"/>
      <c r="AW1761" s="150"/>
      <c r="AX1761" s="150"/>
      <c r="AY1761" s="150"/>
      <c r="AZ1761" s="150"/>
      <c r="BA1761" s="150"/>
      <c r="BB1761" s="131"/>
      <c r="BC1761" s="132"/>
      <c r="BD1761" s="131"/>
      <c r="BE1761" s="153"/>
      <c r="BF1761" s="154"/>
      <c r="BG1761" s="155"/>
      <c r="BH1761" s="155"/>
      <c r="BI1761" s="156"/>
      <c r="BJ1761" s="156"/>
      <c r="BK1761" s="133"/>
      <c r="BM1761" s="134">
        <v>1169</v>
      </c>
      <c r="BN1761" s="157">
        <f t="shared" si="465"/>
        <v>7.4752000000001484</v>
      </c>
      <c r="BO1761" s="158">
        <f t="shared" si="466"/>
        <v>0.38113140805917017</v>
      </c>
      <c r="BP1761" s="159">
        <f t="shared" si="467"/>
        <v>6.1888017093020276E-4</v>
      </c>
      <c r="BQ1761" s="160" t="str">
        <f t="shared" si="468"/>
        <v/>
      </c>
      <c r="BR1761" s="160" t="str">
        <f t="shared" si="464"/>
        <v/>
      </c>
    </row>
    <row r="1762" spans="11:70" ht="20.100000000000001" customHeight="1" x14ac:dyDescent="0.25">
      <c r="K1762" s="134">
        <v>1193</v>
      </c>
      <c r="L1762" s="130">
        <f t="shared" si="446"/>
        <v>73.218671915009224</v>
      </c>
      <c r="M1762" s="149">
        <f t="shared" si="447"/>
        <v>3.1224050292225376E-3</v>
      </c>
      <c r="N1762" s="149">
        <f t="shared" si="448"/>
        <v>0.77994278625079017</v>
      </c>
      <c r="O1762" s="130" t="str">
        <f t="shared" si="449"/>
        <v/>
      </c>
      <c r="P1762" s="130">
        <f t="shared" si="450"/>
        <v>3.1224050292225376E-3</v>
      </c>
      <c r="Q1762" s="130" t="str">
        <f t="shared" si="451"/>
        <v/>
      </c>
      <c r="R1762" s="130">
        <f t="shared" si="452"/>
        <v>6.2962983396181284E-6</v>
      </c>
      <c r="S1762" s="130" t="str">
        <f t="shared" si="453"/>
        <v/>
      </c>
      <c r="T1762" s="130" t="str">
        <f t="shared" si="454"/>
        <v/>
      </c>
      <c r="X1762" s="134"/>
      <c r="Z1762" s="149"/>
      <c r="AA1762" s="149"/>
      <c r="AE1762" s="151"/>
      <c r="AF1762" s="150"/>
      <c r="AK1762" s="134">
        <v>1193</v>
      </c>
      <c r="AL1762" s="130">
        <f t="shared" si="455"/>
        <v>0.77200000000000024</v>
      </c>
      <c r="AM1762" s="149">
        <f t="shared" si="456"/>
        <v>0.29613775831660588</v>
      </c>
      <c r="AN1762" s="149">
        <f t="shared" si="457"/>
        <v>0.77994278625079028</v>
      </c>
      <c r="AO1762" s="130" t="str">
        <f t="shared" si="462"/>
        <v/>
      </c>
      <c r="AP1762" s="130">
        <f t="shared" si="463"/>
        <v>0.29613775831660588</v>
      </c>
      <c r="AQ1762" s="130" t="str">
        <f t="shared" si="458"/>
        <v/>
      </c>
      <c r="AR1762" s="150">
        <f t="shared" si="459"/>
        <v>0</v>
      </c>
      <c r="AS1762" s="150" t="str">
        <f t="shared" si="460"/>
        <v/>
      </c>
      <c r="AT1762" s="150" t="str">
        <f t="shared" si="461"/>
        <v/>
      </c>
      <c r="AU1762" s="150"/>
      <c r="AV1762" s="150"/>
      <c r="AW1762" s="150"/>
      <c r="AX1762" s="150"/>
      <c r="AY1762" s="150"/>
      <c r="AZ1762" s="150"/>
      <c r="BA1762" s="150"/>
      <c r="BB1762" s="131"/>
      <c r="BC1762" s="132"/>
      <c r="BD1762" s="131"/>
      <c r="BE1762" s="153"/>
      <c r="BF1762" s="154"/>
      <c r="BG1762" s="155"/>
      <c r="BH1762" s="155"/>
      <c r="BI1762" s="156"/>
      <c r="BJ1762" s="156"/>
      <c r="BK1762" s="133"/>
      <c r="BM1762" s="134">
        <v>1170</v>
      </c>
      <c r="BN1762" s="157">
        <f t="shared" si="465"/>
        <v>7.4816000000001486</v>
      </c>
      <c r="BO1762" s="158">
        <f t="shared" si="466"/>
        <v>0.38051252788823997</v>
      </c>
      <c r="BP1762" s="159">
        <f t="shared" si="467"/>
        <v>6.182236278856057E-4</v>
      </c>
      <c r="BQ1762" s="160" t="str">
        <f t="shared" si="468"/>
        <v/>
      </c>
      <c r="BR1762" s="160" t="str">
        <f t="shared" si="464"/>
        <v/>
      </c>
    </row>
    <row r="1763" spans="11:70" ht="20.100000000000001" customHeight="1" x14ac:dyDescent="0.25">
      <c r="K1763" s="134">
        <v>1194</v>
      </c>
      <c r="L1763" s="130">
        <f t="shared" si="446"/>
        <v>73.598043272081782</v>
      </c>
      <c r="M1763" s="149">
        <f t="shared" si="447"/>
        <v>3.1127530122840069E-3</v>
      </c>
      <c r="N1763" s="149">
        <f t="shared" si="448"/>
        <v>0.78112550706691608</v>
      </c>
      <c r="O1763" s="130" t="str">
        <f t="shared" si="449"/>
        <v/>
      </c>
      <c r="P1763" s="130">
        <f t="shared" si="450"/>
        <v>3.1127530122840069E-3</v>
      </c>
      <c r="Q1763" s="130" t="str">
        <f t="shared" si="451"/>
        <v/>
      </c>
      <c r="R1763" s="130">
        <f t="shared" si="452"/>
        <v>6.3877428152433803E-6</v>
      </c>
      <c r="S1763" s="130" t="str">
        <f t="shared" si="453"/>
        <v/>
      </c>
      <c r="T1763" s="130" t="str">
        <f t="shared" si="454"/>
        <v/>
      </c>
      <c r="X1763" s="134"/>
      <c r="Z1763" s="149"/>
      <c r="AA1763" s="149"/>
      <c r="AE1763" s="151"/>
      <c r="AF1763" s="150"/>
      <c r="AK1763" s="134">
        <v>1194</v>
      </c>
      <c r="AL1763" s="130">
        <f t="shared" si="455"/>
        <v>0.7759999999999998</v>
      </c>
      <c r="AM1763" s="149">
        <f t="shared" si="456"/>
        <v>0.29522233362549144</v>
      </c>
      <c r="AN1763" s="149">
        <f t="shared" si="457"/>
        <v>0.78112550706691619</v>
      </c>
      <c r="AO1763" s="130" t="str">
        <f t="shared" si="462"/>
        <v/>
      </c>
      <c r="AP1763" s="130">
        <f t="shared" si="463"/>
        <v>0.29522233362549144</v>
      </c>
      <c r="AQ1763" s="130" t="str">
        <f t="shared" si="458"/>
        <v/>
      </c>
      <c r="AR1763" s="150">
        <f t="shared" si="459"/>
        <v>0</v>
      </c>
      <c r="AS1763" s="150" t="str">
        <f t="shared" si="460"/>
        <v/>
      </c>
      <c r="AT1763" s="150" t="str">
        <f t="shared" si="461"/>
        <v/>
      </c>
      <c r="AU1763" s="150"/>
      <c r="AV1763" s="150"/>
      <c r="AW1763" s="150"/>
      <c r="AX1763" s="150"/>
      <c r="AY1763" s="150"/>
      <c r="AZ1763" s="150"/>
      <c r="BA1763" s="150"/>
      <c r="BB1763" s="131"/>
      <c r="BC1763" s="132"/>
      <c r="BD1763" s="131"/>
      <c r="BE1763" s="153"/>
      <c r="BF1763" s="154"/>
      <c r="BG1763" s="155"/>
      <c r="BH1763" s="155"/>
      <c r="BI1763" s="156"/>
      <c r="BJ1763" s="156"/>
      <c r="BK1763" s="133"/>
      <c r="BM1763" s="134">
        <v>1171</v>
      </c>
      <c r="BN1763" s="157">
        <f t="shared" si="465"/>
        <v>7.4880000000001488</v>
      </c>
      <c r="BO1763" s="158">
        <f t="shared" si="466"/>
        <v>0.37989430426035437</v>
      </c>
      <c r="BP1763" s="159">
        <f t="shared" si="467"/>
        <v>6.1756665252071796E-4</v>
      </c>
      <c r="BQ1763" s="160" t="str">
        <f t="shared" si="468"/>
        <v/>
      </c>
      <c r="BR1763" s="160" t="str">
        <f t="shared" si="464"/>
        <v/>
      </c>
    </row>
    <row r="1764" spans="11:70" ht="20.100000000000001" customHeight="1" x14ac:dyDescent="0.25">
      <c r="K1764" s="134">
        <v>1195</v>
      </c>
      <c r="L1764" s="130">
        <f t="shared" si="446"/>
        <v>73.977414629154396</v>
      </c>
      <c r="M1764" s="149">
        <f t="shared" si="447"/>
        <v>3.1030811820831755E-3</v>
      </c>
      <c r="N1764" s="149">
        <f t="shared" si="448"/>
        <v>0.78230456241426682</v>
      </c>
      <c r="O1764" s="130" t="str">
        <f t="shared" si="449"/>
        <v/>
      </c>
      <c r="P1764" s="130">
        <f t="shared" si="450"/>
        <v>3.1030811820831755E-3</v>
      </c>
      <c r="Q1764" s="130" t="str">
        <f t="shared" si="451"/>
        <v/>
      </c>
      <c r="R1764" s="130">
        <f t="shared" si="452"/>
        <v>6.4804117000050995E-6</v>
      </c>
      <c r="S1764" s="130" t="str">
        <f t="shared" si="453"/>
        <v/>
      </c>
      <c r="T1764" s="130" t="str">
        <f t="shared" si="454"/>
        <v/>
      </c>
      <c r="X1764" s="134"/>
      <c r="Z1764" s="149"/>
      <c r="AA1764" s="149"/>
      <c r="AE1764" s="151"/>
      <c r="AF1764" s="150"/>
      <c r="AK1764" s="134">
        <v>1195</v>
      </c>
      <c r="AL1764" s="130">
        <f t="shared" si="455"/>
        <v>0.78000000000000025</v>
      </c>
      <c r="AM1764" s="149">
        <f t="shared" si="456"/>
        <v>0.29430502978832507</v>
      </c>
      <c r="AN1764" s="149">
        <f t="shared" si="457"/>
        <v>0.78230456241426705</v>
      </c>
      <c r="AO1764" s="130" t="str">
        <f t="shared" si="462"/>
        <v/>
      </c>
      <c r="AP1764" s="130">
        <f t="shared" si="463"/>
        <v>0.29430502978832507</v>
      </c>
      <c r="AQ1764" s="130" t="str">
        <f t="shared" si="458"/>
        <v/>
      </c>
      <c r="AR1764" s="150">
        <f t="shared" si="459"/>
        <v>0</v>
      </c>
      <c r="AS1764" s="150" t="str">
        <f t="shared" si="460"/>
        <v/>
      </c>
      <c r="AT1764" s="150" t="str">
        <f t="shared" si="461"/>
        <v/>
      </c>
      <c r="AU1764" s="150"/>
      <c r="AV1764" s="150"/>
      <c r="AW1764" s="150"/>
      <c r="AX1764" s="150"/>
      <c r="AY1764" s="150"/>
      <c r="AZ1764" s="150"/>
      <c r="BA1764" s="150"/>
      <c r="BB1764" s="131"/>
      <c r="BC1764" s="132"/>
      <c r="BD1764" s="131"/>
      <c r="BE1764" s="153"/>
      <c r="BF1764" s="154"/>
      <c r="BG1764" s="155"/>
      <c r="BH1764" s="155"/>
      <c r="BI1764" s="156"/>
      <c r="BJ1764" s="156"/>
      <c r="BK1764" s="133"/>
      <c r="BM1764" s="134">
        <v>1172</v>
      </c>
      <c r="BN1764" s="157">
        <f t="shared" si="465"/>
        <v>7.4944000000001489</v>
      </c>
      <c r="BO1764" s="158">
        <f t="shared" si="466"/>
        <v>0.37927673760783365</v>
      </c>
      <c r="BP1764" s="159">
        <f t="shared" si="467"/>
        <v>6.169092496211559E-4</v>
      </c>
      <c r="BQ1764" s="160" t="str">
        <f t="shared" si="468"/>
        <v/>
      </c>
      <c r="BR1764" s="160" t="str">
        <f t="shared" si="464"/>
        <v/>
      </c>
    </row>
    <row r="1765" spans="11:70" ht="20.100000000000001" customHeight="1" x14ac:dyDescent="0.25">
      <c r="K1765" s="134">
        <v>1196</v>
      </c>
      <c r="L1765" s="130">
        <f t="shared" si="446"/>
        <v>74.356785986226953</v>
      </c>
      <c r="M1765" s="149">
        <f t="shared" si="447"/>
        <v>3.0933899091983384E-3</v>
      </c>
      <c r="N1765" s="149">
        <f t="shared" si="448"/>
        <v>0.78347994484655781</v>
      </c>
      <c r="O1765" s="130" t="str">
        <f t="shared" si="449"/>
        <v/>
      </c>
      <c r="P1765" s="130">
        <f t="shared" si="450"/>
        <v>3.0933899091983384E-3</v>
      </c>
      <c r="Q1765" s="130" t="str">
        <f t="shared" si="451"/>
        <v/>
      </c>
      <c r="R1765" s="130">
        <f t="shared" si="452"/>
        <v>6.5743197698803009E-6</v>
      </c>
      <c r="S1765" s="130" t="str">
        <f t="shared" si="453"/>
        <v/>
      </c>
      <c r="T1765" s="130" t="str">
        <f t="shared" si="454"/>
        <v/>
      </c>
      <c r="X1765" s="134"/>
      <c r="Z1765" s="149"/>
      <c r="AA1765" s="149"/>
      <c r="AE1765" s="151"/>
      <c r="AF1765" s="150"/>
      <c r="AK1765" s="134">
        <v>1196</v>
      </c>
      <c r="AL1765" s="130">
        <f t="shared" si="455"/>
        <v>0.78399999999999981</v>
      </c>
      <c r="AM1765" s="149">
        <f t="shared" si="456"/>
        <v>0.29338588195180482</v>
      </c>
      <c r="AN1765" s="149">
        <f t="shared" si="457"/>
        <v>0.78347994484655792</v>
      </c>
      <c r="AO1765" s="130" t="str">
        <f t="shared" si="462"/>
        <v/>
      </c>
      <c r="AP1765" s="130">
        <f t="shared" si="463"/>
        <v>0.29338588195180482</v>
      </c>
      <c r="AQ1765" s="130" t="str">
        <f t="shared" si="458"/>
        <v/>
      </c>
      <c r="AR1765" s="150">
        <f t="shared" si="459"/>
        <v>0</v>
      </c>
      <c r="AS1765" s="150" t="str">
        <f t="shared" si="460"/>
        <v/>
      </c>
      <c r="AT1765" s="150" t="str">
        <f t="shared" si="461"/>
        <v/>
      </c>
      <c r="AU1765" s="150"/>
      <c r="AV1765" s="150"/>
      <c r="AW1765" s="150"/>
      <c r="AX1765" s="150"/>
      <c r="AY1765" s="150"/>
      <c r="AZ1765" s="150"/>
      <c r="BA1765" s="150"/>
      <c r="BB1765" s="131"/>
      <c r="BC1765" s="132"/>
      <c r="BD1765" s="131"/>
      <c r="BE1765" s="153"/>
      <c r="BF1765" s="154"/>
      <c r="BG1765" s="155"/>
      <c r="BH1765" s="155"/>
      <c r="BI1765" s="156"/>
      <c r="BJ1765" s="156"/>
      <c r="BK1765" s="133"/>
      <c r="BM1765" s="134">
        <v>1173</v>
      </c>
      <c r="BN1765" s="157">
        <f t="shared" si="465"/>
        <v>7.5008000000001491</v>
      </c>
      <c r="BO1765" s="158">
        <f t="shared" si="466"/>
        <v>0.37865982835821249</v>
      </c>
      <c r="BP1765" s="159">
        <f t="shared" si="467"/>
        <v>6.1625142395888011E-4</v>
      </c>
      <c r="BQ1765" s="160" t="str">
        <f t="shared" si="468"/>
        <v/>
      </c>
      <c r="BR1765" s="160" t="str">
        <f t="shared" si="464"/>
        <v/>
      </c>
    </row>
    <row r="1766" spans="11:70" ht="20.100000000000001" customHeight="1" x14ac:dyDescent="0.25">
      <c r="K1766" s="134">
        <v>1197</v>
      </c>
      <c r="L1766" s="130">
        <f t="shared" si="446"/>
        <v>74.736157343299567</v>
      </c>
      <c r="M1766" s="149">
        <f t="shared" si="447"/>
        <v>3.0836795639851752E-3</v>
      </c>
      <c r="N1766" s="149">
        <f t="shared" si="448"/>
        <v>0.78465164705805068</v>
      </c>
      <c r="O1766" s="130" t="str">
        <f t="shared" si="449"/>
        <v/>
      </c>
      <c r="P1766" s="130">
        <f t="shared" si="450"/>
        <v>3.0836795639851752E-3</v>
      </c>
      <c r="Q1766" s="130" t="str">
        <f t="shared" si="451"/>
        <v/>
      </c>
      <c r="R1766" s="130">
        <f t="shared" si="452"/>
        <v>6.6694819551743068E-6</v>
      </c>
      <c r="S1766" s="130" t="str">
        <f t="shared" si="453"/>
        <v/>
      </c>
      <c r="T1766" s="130" t="str">
        <f t="shared" si="454"/>
        <v/>
      </c>
      <c r="X1766" s="134"/>
      <c r="Z1766" s="149"/>
      <c r="AA1766" s="149"/>
      <c r="AE1766" s="151"/>
      <c r="AF1766" s="150"/>
      <c r="AK1766" s="134">
        <v>1197</v>
      </c>
      <c r="AL1766" s="130">
        <f t="shared" si="455"/>
        <v>0.78800000000000026</v>
      </c>
      <c r="AM1766" s="149">
        <f t="shared" si="456"/>
        <v>0.29246492524151452</v>
      </c>
      <c r="AN1766" s="149">
        <f t="shared" si="457"/>
        <v>0.78465164705805068</v>
      </c>
      <c r="AO1766" s="130" t="str">
        <f t="shared" si="462"/>
        <v/>
      </c>
      <c r="AP1766" s="130">
        <f t="shared" si="463"/>
        <v>0.29246492524151452</v>
      </c>
      <c r="AQ1766" s="130" t="str">
        <f t="shared" si="458"/>
        <v/>
      </c>
      <c r="AR1766" s="150">
        <f t="shared" si="459"/>
        <v>0</v>
      </c>
      <c r="AS1766" s="150" t="str">
        <f t="shared" si="460"/>
        <v/>
      </c>
      <c r="AT1766" s="150" t="str">
        <f t="shared" si="461"/>
        <v/>
      </c>
      <c r="AU1766" s="150"/>
      <c r="AV1766" s="150"/>
      <c r="AW1766" s="150"/>
      <c r="AX1766" s="150"/>
      <c r="AY1766" s="150"/>
      <c r="AZ1766" s="150"/>
      <c r="BA1766" s="150"/>
      <c r="BB1766" s="131"/>
      <c r="BC1766" s="132"/>
      <c r="BD1766" s="131"/>
      <c r="BE1766" s="153"/>
      <c r="BF1766" s="154"/>
      <c r="BG1766" s="155"/>
      <c r="BH1766" s="155"/>
      <c r="BI1766" s="156"/>
      <c r="BJ1766" s="156"/>
      <c r="BK1766" s="133"/>
      <c r="BM1766" s="134">
        <v>1174</v>
      </c>
      <c r="BN1766" s="157">
        <f t="shared" si="465"/>
        <v>7.5072000000001493</v>
      </c>
      <c r="BO1766" s="158">
        <f t="shared" si="466"/>
        <v>0.37804357693425361</v>
      </c>
      <c r="BP1766" s="159">
        <f t="shared" si="467"/>
        <v>6.1559318029225096E-4</v>
      </c>
      <c r="BQ1766" s="160" t="str">
        <f t="shared" si="468"/>
        <v/>
      </c>
      <c r="BR1766" s="160" t="str">
        <f t="shared" si="464"/>
        <v/>
      </c>
    </row>
    <row r="1767" spans="11:70" ht="20.100000000000001" customHeight="1" x14ac:dyDescent="0.25">
      <c r="K1767" s="134">
        <v>1198</v>
      </c>
      <c r="L1767" s="130">
        <f t="shared" si="446"/>
        <v>75.115528700372124</v>
      </c>
      <c r="M1767" s="149">
        <f t="shared" si="447"/>
        <v>3.0739505165537874E-3</v>
      </c>
      <c r="N1767" s="149">
        <f t="shared" si="448"/>
        <v>0.78581966188346242</v>
      </c>
      <c r="O1767" s="130" t="str">
        <f t="shared" si="449"/>
        <v/>
      </c>
      <c r="P1767" s="130">
        <f t="shared" si="450"/>
        <v>3.0739505165537874E-3</v>
      </c>
      <c r="Q1767" s="130" t="str">
        <f t="shared" si="451"/>
        <v/>
      </c>
      <c r="R1767" s="130">
        <f t="shared" si="452"/>
        <v>6.7659133417944922E-6</v>
      </c>
      <c r="S1767" s="130" t="str">
        <f t="shared" si="453"/>
        <v/>
      </c>
      <c r="T1767" s="130" t="str">
        <f t="shared" si="454"/>
        <v/>
      </c>
      <c r="X1767" s="134"/>
      <c r="Z1767" s="149"/>
      <c r="AA1767" s="149"/>
      <c r="AE1767" s="151"/>
      <c r="AF1767" s="150"/>
      <c r="AK1767" s="134">
        <v>1198</v>
      </c>
      <c r="AL1767" s="130">
        <f t="shared" si="455"/>
        <v>0.79199999999999982</v>
      </c>
      <c r="AM1767" s="149">
        <f t="shared" si="456"/>
        <v>0.29154219475974724</v>
      </c>
      <c r="AN1767" s="149">
        <f t="shared" si="457"/>
        <v>0.78581966188346253</v>
      </c>
      <c r="AO1767" s="130" t="str">
        <f t="shared" si="462"/>
        <v/>
      </c>
      <c r="AP1767" s="130">
        <f t="shared" si="463"/>
        <v>0.29154219475974724</v>
      </c>
      <c r="AQ1767" s="130" t="str">
        <f t="shared" si="458"/>
        <v/>
      </c>
      <c r="AR1767" s="150">
        <f t="shared" si="459"/>
        <v>0</v>
      </c>
      <c r="AS1767" s="150" t="str">
        <f t="shared" si="460"/>
        <v/>
      </c>
      <c r="AT1767" s="150" t="str">
        <f t="shared" si="461"/>
        <v/>
      </c>
      <c r="AU1767" s="150"/>
      <c r="AV1767" s="150"/>
      <c r="AW1767" s="150"/>
      <c r="AX1767" s="150"/>
      <c r="AY1767" s="150"/>
      <c r="AZ1767" s="150"/>
      <c r="BA1767" s="150"/>
      <c r="BB1767" s="131"/>
      <c r="BC1767" s="132"/>
      <c r="BD1767" s="131"/>
      <c r="BE1767" s="153"/>
      <c r="BF1767" s="154"/>
      <c r="BG1767" s="155"/>
      <c r="BH1767" s="155"/>
      <c r="BI1767" s="156"/>
      <c r="BJ1767" s="156"/>
      <c r="BK1767" s="133"/>
      <c r="BM1767" s="134">
        <v>1175</v>
      </c>
      <c r="BN1767" s="157">
        <f t="shared" si="465"/>
        <v>7.5136000000001495</v>
      </c>
      <c r="BO1767" s="158">
        <f t="shared" si="466"/>
        <v>0.37742798375396136</v>
      </c>
      <c r="BP1767" s="159">
        <f t="shared" si="467"/>
        <v>6.1493452336525145E-4</v>
      </c>
      <c r="BQ1767" s="160" t="str">
        <f t="shared" si="468"/>
        <v/>
      </c>
      <c r="BR1767" s="160" t="str">
        <f t="shared" si="464"/>
        <v/>
      </c>
    </row>
    <row r="1768" spans="11:70" ht="20.100000000000001" customHeight="1" x14ac:dyDescent="0.25">
      <c r="K1768" s="134">
        <v>1199</v>
      </c>
      <c r="L1768" s="130">
        <f t="shared" si="446"/>
        <v>75.494900057444738</v>
      </c>
      <c r="M1768" s="149">
        <f t="shared" si="447"/>
        <v>3.064203136745811E-3</v>
      </c>
      <c r="N1768" s="149">
        <f t="shared" si="448"/>
        <v>0.78698398229787025</v>
      </c>
      <c r="O1768" s="130" t="str">
        <f t="shared" si="449"/>
        <v/>
      </c>
      <c r="P1768" s="130">
        <f t="shared" si="450"/>
        <v>3.064203136745811E-3</v>
      </c>
      <c r="Q1768" s="130" t="str">
        <f t="shared" si="451"/>
        <v/>
      </c>
      <c r="R1768" s="130">
        <f t="shared" si="452"/>
        <v>6.863629172530297E-6</v>
      </c>
      <c r="S1768" s="130" t="str">
        <f t="shared" si="453"/>
        <v/>
      </c>
      <c r="T1768" s="130" t="str">
        <f t="shared" si="454"/>
        <v/>
      </c>
      <c r="X1768" s="134"/>
      <c r="Z1768" s="149"/>
      <c r="AA1768" s="149"/>
      <c r="AE1768" s="151"/>
      <c r="AF1768" s="150"/>
      <c r="AK1768" s="134">
        <v>1199</v>
      </c>
      <c r="AL1768" s="130">
        <f t="shared" si="455"/>
        <v>0.79600000000000026</v>
      </c>
      <c r="AM1768" s="149">
        <f t="shared" si="456"/>
        <v>0.29061772558333376</v>
      </c>
      <c r="AN1768" s="149">
        <f t="shared" si="457"/>
        <v>0.78698398229787037</v>
      </c>
      <c r="AO1768" s="130" t="str">
        <f t="shared" si="462"/>
        <v/>
      </c>
      <c r="AP1768" s="130">
        <f t="shared" si="463"/>
        <v>0.29061772558333376</v>
      </c>
      <c r="AQ1768" s="130" t="str">
        <f t="shared" si="458"/>
        <v/>
      </c>
      <c r="AR1768" s="150">
        <f t="shared" si="459"/>
        <v>0</v>
      </c>
      <c r="AS1768" s="150" t="str">
        <f t="shared" si="460"/>
        <v/>
      </c>
      <c r="AT1768" s="150" t="str">
        <f t="shared" si="461"/>
        <v/>
      </c>
      <c r="AU1768" s="150"/>
      <c r="AV1768" s="150"/>
      <c r="AW1768" s="150"/>
      <c r="AX1768" s="150"/>
      <c r="AY1768" s="150"/>
      <c r="AZ1768" s="150"/>
      <c r="BA1768" s="150"/>
      <c r="BB1768" s="131"/>
      <c r="BC1768" s="132"/>
      <c r="BD1768" s="131"/>
      <c r="BE1768" s="153"/>
      <c r="BF1768" s="154"/>
      <c r="BG1768" s="155"/>
      <c r="BH1768" s="155"/>
      <c r="BI1768" s="156"/>
      <c r="BJ1768" s="156"/>
      <c r="BK1768" s="133"/>
      <c r="BM1768" s="134">
        <v>1176</v>
      </c>
      <c r="BN1768" s="157">
        <f t="shared" si="465"/>
        <v>7.5200000000001497</v>
      </c>
      <c r="BO1768" s="158">
        <f t="shared" si="466"/>
        <v>0.37681304923059611</v>
      </c>
      <c r="BP1768" s="159">
        <f t="shared" si="467"/>
        <v>6.1427545790898597E-4</v>
      </c>
      <c r="BQ1768" s="160" t="str">
        <f t="shared" si="468"/>
        <v/>
      </c>
      <c r="BR1768" s="160" t="str">
        <f t="shared" si="464"/>
        <v/>
      </c>
    </row>
    <row r="1769" spans="11:70" ht="20.100000000000001" customHeight="1" x14ac:dyDescent="0.25">
      <c r="K1769" s="134">
        <v>1200</v>
      </c>
      <c r="L1769" s="130">
        <f t="shared" si="446"/>
        <v>75.874271414517295</v>
      </c>
      <c r="M1769" s="149">
        <f t="shared" si="447"/>
        <v>3.0544377941116407E-3</v>
      </c>
      <c r="N1769" s="149">
        <f t="shared" si="448"/>
        <v>0.78814460141660314</v>
      </c>
      <c r="O1769" s="130" t="str">
        <f t="shared" si="449"/>
        <v/>
      </c>
      <c r="P1769" s="130">
        <f t="shared" si="450"/>
        <v>3.0544377941116407E-3</v>
      </c>
      <c r="Q1769" s="130" t="str">
        <f t="shared" si="451"/>
        <v/>
      </c>
      <c r="R1769" s="130">
        <f t="shared" si="452"/>
        <v>6.9626448483387836E-6</v>
      </c>
      <c r="S1769" s="130" t="str">
        <f t="shared" si="453"/>
        <v/>
      </c>
      <c r="T1769" s="130" t="str">
        <f t="shared" si="454"/>
        <v/>
      </c>
      <c r="X1769" s="134"/>
      <c r="Z1769" s="149"/>
      <c r="AA1769" s="149"/>
      <c r="AE1769" s="151"/>
      <c r="AF1769" s="150"/>
      <c r="AK1769" s="134">
        <v>1200</v>
      </c>
      <c r="AL1769" s="130">
        <f t="shared" si="455"/>
        <v>0.79999999999999982</v>
      </c>
      <c r="AM1769" s="149">
        <f t="shared" si="456"/>
        <v>0.28969155276148278</v>
      </c>
      <c r="AN1769" s="149">
        <f t="shared" si="457"/>
        <v>0.78814460141660325</v>
      </c>
      <c r="AO1769" s="130" t="str">
        <f t="shared" si="462"/>
        <v/>
      </c>
      <c r="AP1769" s="130">
        <f t="shared" si="463"/>
        <v>0.28969155276148278</v>
      </c>
      <c r="AQ1769" s="130" t="str">
        <f t="shared" si="458"/>
        <v/>
      </c>
      <c r="AR1769" s="150">
        <f t="shared" si="459"/>
        <v>0</v>
      </c>
      <c r="AS1769" s="150" t="str">
        <f t="shared" si="460"/>
        <v/>
      </c>
      <c r="AT1769" s="150" t="str">
        <f t="shared" si="461"/>
        <v/>
      </c>
      <c r="AU1769" s="150"/>
      <c r="AV1769" s="150"/>
      <c r="AW1769" s="150"/>
      <c r="AX1769" s="150"/>
      <c r="AY1769" s="150"/>
      <c r="AZ1769" s="150"/>
      <c r="BA1769" s="150"/>
      <c r="BB1769" s="131"/>
      <c r="BC1769" s="132"/>
      <c r="BD1769" s="131"/>
      <c r="BE1769" s="153"/>
      <c r="BF1769" s="154"/>
      <c r="BG1769" s="155"/>
      <c r="BH1769" s="155"/>
      <c r="BI1769" s="156"/>
      <c r="BJ1769" s="156"/>
      <c r="BK1769" s="133"/>
      <c r="BM1769" s="134">
        <v>1177</v>
      </c>
      <c r="BN1769" s="157">
        <f t="shared" si="465"/>
        <v>7.5264000000001499</v>
      </c>
      <c r="BO1769" s="158">
        <f t="shared" si="466"/>
        <v>0.37619877377268712</v>
      </c>
      <c r="BP1769" s="159">
        <f t="shared" si="467"/>
        <v>6.1361598863873823E-4</v>
      </c>
      <c r="BQ1769" s="160" t="str">
        <f t="shared" si="468"/>
        <v/>
      </c>
      <c r="BR1769" s="160" t="str">
        <f t="shared" si="464"/>
        <v/>
      </c>
    </row>
    <row r="1770" spans="11:70" ht="20.100000000000001" customHeight="1" x14ac:dyDescent="0.25">
      <c r="K1770" s="134">
        <v>1201</v>
      </c>
      <c r="L1770" s="130">
        <f t="shared" si="446"/>
        <v>76.253642771589909</v>
      </c>
      <c r="M1770" s="149">
        <f t="shared" si="447"/>
        <v>3.04465485788773E-3</v>
      </c>
      <c r="N1770" s="149">
        <f t="shared" si="448"/>
        <v>0.78930151249512881</v>
      </c>
      <c r="O1770" s="130" t="str">
        <f t="shared" si="449"/>
        <v/>
      </c>
      <c r="P1770" s="130">
        <f t="shared" si="450"/>
        <v>3.04465485788773E-3</v>
      </c>
      <c r="Q1770" s="130" t="str">
        <f t="shared" si="451"/>
        <v/>
      </c>
      <c r="R1770" s="130">
        <f t="shared" si="452"/>
        <v>7.0629759296363591E-6</v>
      </c>
      <c r="S1770" s="130" t="str">
        <f t="shared" si="453"/>
        <v/>
      </c>
      <c r="T1770" s="130" t="str">
        <f t="shared" si="454"/>
        <v/>
      </c>
      <c r="X1770" s="134"/>
      <c r="Z1770" s="149"/>
      <c r="AA1770" s="149"/>
      <c r="AE1770" s="151"/>
      <c r="AF1770" s="150"/>
      <c r="AK1770" s="134">
        <v>1201</v>
      </c>
      <c r="AL1770" s="130">
        <f t="shared" si="455"/>
        <v>0.80400000000000027</v>
      </c>
      <c r="AM1770" s="149">
        <f t="shared" si="456"/>
        <v>0.28876371131362782</v>
      </c>
      <c r="AN1770" s="149">
        <f t="shared" si="457"/>
        <v>0.78930151249512903</v>
      </c>
      <c r="AO1770" s="130" t="str">
        <f t="shared" si="462"/>
        <v/>
      </c>
      <c r="AP1770" s="130">
        <f t="shared" si="463"/>
        <v>0.28876371131362782</v>
      </c>
      <c r="AQ1770" s="130" t="str">
        <f t="shared" si="458"/>
        <v/>
      </c>
      <c r="AR1770" s="150">
        <f t="shared" si="459"/>
        <v>0</v>
      </c>
      <c r="AS1770" s="150" t="str">
        <f t="shared" si="460"/>
        <v/>
      </c>
      <c r="AT1770" s="150" t="str">
        <f t="shared" si="461"/>
        <v/>
      </c>
      <c r="AU1770" s="150"/>
      <c r="AV1770" s="150"/>
      <c r="AW1770" s="150"/>
      <c r="AX1770" s="150"/>
      <c r="AY1770" s="150"/>
      <c r="AZ1770" s="150"/>
      <c r="BA1770" s="150"/>
      <c r="BB1770" s="131"/>
      <c r="BC1770" s="132"/>
      <c r="BD1770" s="131"/>
      <c r="BE1770" s="153"/>
      <c r="BF1770" s="154"/>
      <c r="BG1770" s="155"/>
      <c r="BH1770" s="155"/>
      <c r="BI1770" s="156"/>
      <c r="BJ1770" s="156"/>
      <c r="BK1770" s="133"/>
      <c r="BM1770" s="134">
        <v>1178</v>
      </c>
      <c r="BN1770" s="157">
        <f t="shared" si="465"/>
        <v>7.53280000000015</v>
      </c>
      <c r="BO1770" s="158">
        <f t="shared" si="466"/>
        <v>0.37558515778404838</v>
      </c>
      <c r="BP1770" s="159">
        <f t="shared" si="467"/>
        <v>6.1295612025885626E-4</v>
      </c>
      <c r="BQ1770" s="160" t="str">
        <f t="shared" si="468"/>
        <v/>
      </c>
      <c r="BR1770" s="160" t="str">
        <f t="shared" si="464"/>
        <v/>
      </c>
    </row>
    <row r="1771" spans="11:70" ht="20.100000000000001" customHeight="1" x14ac:dyDescent="0.25">
      <c r="K1771" s="134">
        <v>1202</v>
      </c>
      <c r="L1771" s="130">
        <f t="shared" si="446"/>
        <v>76.633014128662467</v>
      </c>
      <c r="M1771" s="149">
        <f t="shared" si="447"/>
        <v>3.0348546969740089E-3</v>
      </c>
      <c r="N1771" s="149">
        <f t="shared" si="448"/>
        <v>0.79045470892892911</v>
      </c>
      <c r="O1771" s="130" t="str">
        <f t="shared" si="449"/>
        <v/>
      </c>
      <c r="P1771" s="130">
        <f t="shared" si="450"/>
        <v>3.0348546969740089E-3</v>
      </c>
      <c r="Q1771" s="130" t="str">
        <f t="shared" si="451"/>
        <v/>
      </c>
      <c r="R1771" s="130">
        <f t="shared" si="452"/>
        <v>7.1646381375959594E-6</v>
      </c>
      <c r="S1771" s="130" t="str">
        <f t="shared" si="453"/>
        <v/>
      </c>
      <c r="T1771" s="130" t="str">
        <f t="shared" si="454"/>
        <v/>
      </c>
      <c r="X1771" s="134"/>
      <c r="Z1771" s="149"/>
      <c r="AA1771" s="149"/>
      <c r="AE1771" s="151"/>
      <c r="AF1771" s="150"/>
      <c r="AK1771" s="134">
        <v>1202</v>
      </c>
      <c r="AL1771" s="130">
        <f t="shared" si="455"/>
        <v>0.80799999999999983</v>
      </c>
      <c r="AM1771" s="149">
        <f t="shared" si="456"/>
        <v>0.28783423622728582</v>
      </c>
      <c r="AN1771" s="149">
        <f t="shared" si="457"/>
        <v>0.79045470892892911</v>
      </c>
      <c r="AO1771" s="130" t="str">
        <f t="shared" si="462"/>
        <v/>
      </c>
      <c r="AP1771" s="130">
        <f t="shared" si="463"/>
        <v>0.28783423622728582</v>
      </c>
      <c r="AQ1771" s="130" t="str">
        <f t="shared" si="458"/>
        <v/>
      </c>
      <c r="AR1771" s="150">
        <f t="shared" si="459"/>
        <v>0</v>
      </c>
      <c r="AS1771" s="150" t="str">
        <f t="shared" si="460"/>
        <v/>
      </c>
      <c r="AT1771" s="150" t="str">
        <f t="shared" si="461"/>
        <v/>
      </c>
      <c r="AU1771" s="150"/>
      <c r="AV1771" s="150"/>
      <c r="AW1771" s="150"/>
      <c r="AX1771" s="150"/>
      <c r="AY1771" s="150"/>
      <c r="AZ1771" s="150"/>
      <c r="BA1771" s="150"/>
      <c r="BB1771" s="131"/>
      <c r="BC1771" s="132"/>
      <c r="BD1771" s="131"/>
      <c r="BE1771" s="153"/>
      <c r="BF1771" s="154"/>
      <c r="BG1771" s="155"/>
      <c r="BH1771" s="155"/>
      <c r="BI1771" s="156"/>
      <c r="BJ1771" s="156"/>
      <c r="BK1771" s="133"/>
      <c r="BM1771" s="134">
        <v>1179</v>
      </c>
      <c r="BN1771" s="157">
        <f t="shared" si="465"/>
        <v>7.5392000000001502</v>
      </c>
      <c r="BO1771" s="158">
        <f t="shared" si="466"/>
        <v>0.37497220166378953</v>
      </c>
      <c r="BP1771" s="159">
        <f t="shared" si="467"/>
        <v>6.1229585745797843E-4</v>
      </c>
      <c r="BQ1771" s="160" t="str">
        <f t="shared" si="468"/>
        <v/>
      </c>
      <c r="BR1771" s="160" t="str">
        <f t="shared" si="464"/>
        <v/>
      </c>
    </row>
    <row r="1772" spans="11:70" ht="20.100000000000001" customHeight="1" x14ac:dyDescent="0.25">
      <c r="K1772" s="134">
        <v>1203</v>
      </c>
      <c r="L1772" s="130">
        <f t="shared" si="446"/>
        <v>77.012385485735081</v>
      </c>
      <c r="M1772" s="149">
        <f t="shared" si="447"/>
        <v>3.0250376799113789E-3</v>
      </c>
      <c r="N1772" s="149">
        <f t="shared" si="448"/>
        <v>0.79160418425336876</v>
      </c>
      <c r="O1772" s="130" t="str">
        <f t="shared" si="449"/>
        <v/>
      </c>
      <c r="P1772" s="130">
        <f t="shared" si="450"/>
        <v>3.0250376799113789E-3</v>
      </c>
      <c r="Q1772" s="130" t="str">
        <f t="shared" si="451"/>
        <v/>
      </c>
      <c r="R1772" s="130">
        <f t="shared" si="452"/>
        <v>7.2676473554502984E-6</v>
      </c>
      <c r="S1772" s="130" t="str">
        <f t="shared" si="453"/>
        <v/>
      </c>
      <c r="T1772" s="130" t="str">
        <f t="shared" si="454"/>
        <v/>
      </c>
      <c r="X1772" s="134"/>
      <c r="Z1772" s="149"/>
      <c r="AA1772" s="149"/>
      <c r="AE1772" s="151"/>
      <c r="AF1772" s="150"/>
      <c r="AK1772" s="134">
        <v>1203</v>
      </c>
      <c r="AL1772" s="130">
        <f t="shared" si="455"/>
        <v>0.81200000000000028</v>
      </c>
      <c r="AM1772" s="149">
        <f t="shared" si="456"/>
        <v>0.28690316245592212</v>
      </c>
      <c r="AN1772" s="149">
        <f t="shared" si="457"/>
        <v>0.79160418425336887</v>
      </c>
      <c r="AO1772" s="130" t="str">
        <f t="shared" si="462"/>
        <v/>
      </c>
      <c r="AP1772" s="130">
        <f t="shared" si="463"/>
        <v>0.28690316245592212</v>
      </c>
      <c r="AQ1772" s="130" t="str">
        <f t="shared" si="458"/>
        <v/>
      </c>
      <c r="AR1772" s="150">
        <f t="shared" si="459"/>
        <v>0</v>
      </c>
      <c r="AS1772" s="150" t="str">
        <f t="shared" si="460"/>
        <v/>
      </c>
      <c r="AT1772" s="150" t="str">
        <f t="shared" si="461"/>
        <v/>
      </c>
      <c r="AU1772" s="150"/>
      <c r="AV1772" s="150"/>
      <c r="AW1772" s="150"/>
      <c r="AX1772" s="150"/>
      <c r="AY1772" s="150"/>
      <c r="AZ1772" s="150"/>
      <c r="BA1772" s="150"/>
      <c r="BB1772" s="131"/>
      <c r="BC1772" s="132"/>
      <c r="BD1772" s="131"/>
      <c r="BE1772" s="153"/>
      <c r="BF1772" s="154"/>
      <c r="BG1772" s="155"/>
      <c r="BH1772" s="155"/>
      <c r="BI1772" s="156"/>
      <c r="BJ1772" s="156"/>
      <c r="BK1772" s="133"/>
      <c r="BM1772" s="134">
        <v>1180</v>
      </c>
      <c r="BN1772" s="157">
        <f t="shared" si="465"/>
        <v>7.5456000000001504</v>
      </c>
      <c r="BO1772" s="158">
        <f t="shared" si="466"/>
        <v>0.37435990580633155</v>
      </c>
      <c r="BP1772" s="159">
        <f t="shared" si="467"/>
        <v>6.1163520491153145E-4</v>
      </c>
      <c r="BQ1772" s="160" t="str">
        <f t="shared" si="468"/>
        <v/>
      </c>
      <c r="BR1772" s="160" t="str">
        <f t="shared" si="464"/>
        <v/>
      </c>
    </row>
    <row r="1773" spans="11:70" ht="20.100000000000001" customHeight="1" x14ac:dyDescent="0.25">
      <c r="K1773" s="134">
        <v>1204</v>
      </c>
      <c r="L1773" s="130">
        <f t="shared" si="446"/>
        <v>77.391756842807638</v>
      </c>
      <c r="M1773" s="149">
        <f t="shared" si="447"/>
        <v>3.0152041748593328E-3</v>
      </c>
      <c r="N1773" s="149">
        <f t="shared" si="448"/>
        <v>0.79274993214355449</v>
      </c>
      <c r="O1773" s="130" t="str">
        <f t="shared" si="449"/>
        <v/>
      </c>
      <c r="P1773" s="130">
        <f t="shared" si="450"/>
        <v>3.0152041748593328E-3</v>
      </c>
      <c r="Q1773" s="130" t="str">
        <f t="shared" si="451"/>
        <v/>
      </c>
      <c r="R1773" s="130">
        <f t="shared" si="452"/>
        <v>7.3720196298005366E-6</v>
      </c>
      <c r="S1773" s="130" t="str">
        <f t="shared" si="453"/>
        <v/>
      </c>
      <c r="T1773" s="130" t="str">
        <f t="shared" si="454"/>
        <v/>
      </c>
      <c r="X1773" s="134"/>
      <c r="Z1773" s="149"/>
      <c r="AA1773" s="149"/>
      <c r="AE1773" s="151"/>
      <c r="AF1773" s="150"/>
      <c r="AK1773" s="134">
        <v>1204</v>
      </c>
      <c r="AL1773" s="130">
        <f t="shared" si="455"/>
        <v>0.81599999999999984</v>
      </c>
      <c r="AM1773" s="149">
        <f t="shared" si="456"/>
        <v>0.28597052491682845</v>
      </c>
      <c r="AN1773" s="149">
        <f t="shared" si="457"/>
        <v>0.7927499321435546</v>
      </c>
      <c r="AO1773" s="130" t="str">
        <f t="shared" si="462"/>
        <v/>
      </c>
      <c r="AP1773" s="130">
        <f t="shared" si="463"/>
        <v>0.28597052491682845</v>
      </c>
      <c r="AQ1773" s="130" t="str">
        <f t="shared" si="458"/>
        <v/>
      </c>
      <c r="AR1773" s="150">
        <f t="shared" si="459"/>
        <v>0</v>
      </c>
      <c r="AS1773" s="150" t="str">
        <f t="shared" si="460"/>
        <v/>
      </c>
      <c r="AT1773" s="150" t="str">
        <f t="shared" si="461"/>
        <v/>
      </c>
      <c r="AU1773" s="150"/>
      <c r="AV1773" s="150"/>
      <c r="AW1773" s="150"/>
      <c r="AX1773" s="150"/>
      <c r="AY1773" s="150"/>
      <c r="AZ1773" s="150"/>
      <c r="BA1773" s="150"/>
      <c r="BB1773" s="131"/>
      <c r="BC1773" s="132"/>
      <c r="BD1773" s="131"/>
      <c r="BE1773" s="153"/>
      <c r="BF1773" s="154"/>
      <c r="BG1773" s="155"/>
      <c r="BH1773" s="155"/>
      <c r="BI1773" s="156"/>
      <c r="BJ1773" s="156"/>
      <c r="BK1773" s="133"/>
      <c r="BM1773" s="134">
        <v>1181</v>
      </c>
      <c r="BN1773" s="157">
        <f t="shared" si="465"/>
        <v>7.5520000000001506</v>
      </c>
      <c r="BO1773" s="158">
        <f t="shared" si="466"/>
        <v>0.37374827060142002</v>
      </c>
      <c r="BP1773" s="159">
        <f t="shared" si="467"/>
        <v>6.1097416728111975E-4</v>
      </c>
      <c r="BQ1773" s="160" t="str">
        <f t="shared" si="468"/>
        <v/>
      </c>
      <c r="BR1773" s="160" t="str">
        <f t="shared" si="464"/>
        <v/>
      </c>
    </row>
    <row r="1774" spans="11:70" ht="20.100000000000001" customHeight="1" x14ac:dyDescent="0.25">
      <c r="K1774" s="134">
        <v>1205</v>
      </c>
      <c r="L1774" s="130">
        <f t="shared" si="446"/>
        <v>77.771128199880252</v>
      </c>
      <c r="M1774" s="149">
        <f t="shared" si="447"/>
        <v>3.0053545495736527E-3</v>
      </c>
      <c r="N1774" s="149">
        <f t="shared" si="448"/>
        <v>0.79389194641418692</v>
      </c>
      <c r="O1774" s="130" t="str">
        <f t="shared" si="449"/>
        <v/>
      </c>
      <c r="P1774" s="130">
        <f t="shared" si="450"/>
        <v>3.0053545495736527E-3</v>
      </c>
      <c r="Q1774" s="130" t="str">
        <f t="shared" si="451"/>
        <v/>
      </c>
      <c r="R1774" s="130">
        <f t="shared" si="452"/>
        <v>7.477771171930915E-6</v>
      </c>
      <c r="S1774" s="130" t="str">
        <f t="shared" si="453"/>
        <v/>
      </c>
      <c r="T1774" s="130" t="str">
        <f t="shared" si="454"/>
        <v/>
      </c>
      <c r="X1774" s="134"/>
      <c r="Z1774" s="149"/>
      <c r="AA1774" s="149"/>
      <c r="AE1774" s="151"/>
      <c r="AF1774" s="150"/>
      <c r="AK1774" s="134">
        <v>1205</v>
      </c>
      <c r="AL1774" s="130">
        <f t="shared" si="455"/>
        <v>0.82000000000000028</v>
      </c>
      <c r="AM1774" s="149">
        <f t="shared" si="456"/>
        <v>0.28503635848900716</v>
      </c>
      <c r="AN1774" s="149">
        <f t="shared" si="457"/>
        <v>0.79389194641418703</v>
      </c>
      <c r="AO1774" s="130" t="str">
        <f t="shared" si="462"/>
        <v/>
      </c>
      <c r="AP1774" s="130">
        <f t="shared" si="463"/>
        <v>0.28503635848900716</v>
      </c>
      <c r="AQ1774" s="130" t="str">
        <f t="shared" si="458"/>
        <v/>
      </c>
      <c r="AR1774" s="150">
        <f t="shared" si="459"/>
        <v>0</v>
      </c>
      <c r="AS1774" s="150" t="str">
        <f t="shared" si="460"/>
        <v/>
      </c>
      <c r="AT1774" s="150" t="str">
        <f t="shared" si="461"/>
        <v/>
      </c>
      <c r="AU1774" s="150"/>
      <c r="AV1774" s="150"/>
      <c r="AW1774" s="150"/>
      <c r="AX1774" s="150"/>
      <c r="AY1774" s="150"/>
      <c r="AZ1774" s="150"/>
      <c r="BA1774" s="150"/>
      <c r="BB1774" s="131"/>
      <c r="BC1774" s="132"/>
      <c r="BD1774" s="131"/>
      <c r="BE1774" s="153"/>
      <c r="BF1774" s="154"/>
      <c r="BG1774" s="155"/>
      <c r="BH1774" s="155"/>
      <c r="BI1774" s="156"/>
      <c r="BJ1774" s="156"/>
      <c r="BK1774" s="133"/>
      <c r="BM1774" s="134">
        <v>1182</v>
      </c>
      <c r="BN1774" s="157">
        <f t="shared" si="465"/>
        <v>7.5584000000001508</v>
      </c>
      <c r="BO1774" s="158">
        <f t="shared" si="466"/>
        <v>0.3731372964341389</v>
      </c>
      <c r="BP1774" s="159">
        <f t="shared" si="467"/>
        <v>6.1031274921496959E-4</v>
      </c>
      <c r="BQ1774" s="160" t="str">
        <f t="shared" si="468"/>
        <v/>
      </c>
      <c r="BR1774" s="160" t="str">
        <f t="shared" si="464"/>
        <v/>
      </c>
    </row>
    <row r="1775" spans="11:70" ht="20.100000000000001" customHeight="1" x14ac:dyDescent="0.25">
      <c r="K1775" s="134">
        <v>1206</v>
      </c>
      <c r="L1775" s="130">
        <f t="shared" si="446"/>
        <v>78.150499556952809</v>
      </c>
      <c r="M1775" s="149">
        <f t="shared" si="447"/>
        <v>2.9954891713842345E-3</v>
      </c>
      <c r="N1775" s="149">
        <f t="shared" si="448"/>
        <v>0.79503022101940157</v>
      </c>
      <c r="O1775" s="130" t="str">
        <f t="shared" si="449"/>
        <v/>
      </c>
      <c r="P1775" s="130">
        <f t="shared" si="450"/>
        <v>2.9954891713842345E-3</v>
      </c>
      <c r="Q1775" s="130" t="str">
        <f t="shared" si="451"/>
        <v/>
      </c>
      <c r="R1775" s="130">
        <f t="shared" si="452"/>
        <v>7.5849183591286764E-6</v>
      </c>
      <c r="S1775" s="130" t="str">
        <f t="shared" si="453"/>
        <v/>
      </c>
      <c r="T1775" s="130" t="str">
        <f t="shared" si="454"/>
        <v/>
      </c>
      <c r="X1775" s="134"/>
      <c r="Z1775" s="149"/>
      <c r="AA1775" s="149"/>
      <c r="AE1775" s="151"/>
      <c r="AF1775" s="150"/>
      <c r="AK1775" s="134">
        <v>1206</v>
      </c>
      <c r="AL1775" s="130">
        <f t="shared" si="455"/>
        <v>0.82399999999999984</v>
      </c>
      <c r="AM1775" s="149">
        <f t="shared" si="456"/>
        <v>0.28410069801106874</v>
      </c>
      <c r="AN1775" s="149">
        <f t="shared" si="457"/>
        <v>0.79503022101940179</v>
      </c>
      <c r="AO1775" s="130" t="str">
        <f t="shared" si="462"/>
        <v/>
      </c>
      <c r="AP1775" s="130">
        <f t="shared" si="463"/>
        <v>0.28410069801106874</v>
      </c>
      <c r="AQ1775" s="130" t="str">
        <f t="shared" si="458"/>
        <v/>
      </c>
      <c r="AR1775" s="150">
        <f t="shared" si="459"/>
        <v>0</v>
      </c>
      <c r="AS1775" s="150" t="str">
        <f t="shared" si="460"/>
        <v/>
      </c>
      <c r="AT1775" s="150" t="str">
        <f t="shared" si="461"/>
        <v/>
      </c>
      <c r="AU1775" s="150"/>
      <c r="AV1775" s="150"/>
      <c r="AW1775" s="150"/>
      <c r="AX1775" s="150"/>
      <c r="AY1775" s="150"/>
      <c r="AZ1775" s="150"/>
      <c r="BA1775" s="150"/>
      <c r="BB1775" s="131"/>
      <c r="BC1775" s="132"/>
      <c r="BD1775" s="131"/>
      <c r="BE1775" s="153"/>
      <c r="BF1775" s="154"/>
      <c r="BG1775" s="155"/>
      <c r="BH1775" s="155"/>
      <c r="BI1775" s="156"/>
      <c r="BJ1775" s="156"/>
      <c r="BK1775" s="133"/>
      <c r="BM1775" s="134">
        <v>1183</v>
      </c>
      <c r="BN1775" s="157">
        <f t="shared" si="465"/>
        <v>7.564800000000151</v>
      </c>
      <c r="BO1775" s="158">
        <f t="shared" si="466"/>
        <v>0.37252698368492393</v>
      </c>
      <c r="BP1775" s="159">
        <f t="shared" si="467"/>
        <v>6.0965095534670777E-4</v>
      </c>
      <c r="BQ1775" s="160" t="str">
        <f t="shared" si="468"/>
        <v/>
      </c>
      <c r="BR1775" s="160" t="str">
        <f t="shared" si="464"/>
        <v/>
      </c>
    </row>
    <row r="1776" spans="11:70" ht="20.100000000000001" customHeight="1" x14ac:dyDescent="0.25">
      <c r="K1776" s="134">
        <v>1207</v>
      </c>
      <c r="L1776" s="130">
        <f t="shared" si="446"/>
        <v>78.529870914025423</v>
      </c>
      <c r="M1776" s="149">
        <f t="shared" si="447"/>
        <v>2.985608407173E-3</v>
      </c>
      <c r="N1776" s="149">
        <f t="shared" si="448"/>
        <v>0.79616475005260545</v>
      </c>
      <c r="O1776" s="130" t="str">
        <f t="shared" si="449"/>
        <v/>
      </c>
      <c r="P1776" s="130">
        <f t="shared" si="450"/>
        <v>2.985608407173E-3</v>
      </c>
      <c r="Q1776" s="130" t="str">
        <f t="shared" si="451"/>
        <v/>
      </c>
      <c r="R1776" s="130">
        <f t="shared" si="452"/>
        <v>7.6934777360098898E-6</v>
      </c>
      <c r="S1776" s="130" t="str">
        <f t="shared" si="453"/>
        <v/>
      </c>
      <c r="T1776" s="130" t="str">
        <f t="shared" si="454"/>
        <v/>
      </c>
      <c r="X1776" s="134"/>
      <c r="Z1776" s="149"/>
      <c r="AA1776" s="149"/>
      <c r="AE1776" s="151"/>
      <c r="AF1776" s="150"/>
      <c r="AK1776" s="134">
        <v>1207</v>
      </c>
      <c r="AL1776" s="130">
        <f t="shared" si="455"/>
        <v>0.82800000000000029</v>
      </c>
      <c r="AM1776" s="149">
        <f t="shared" si="456"/>
        <v>0.28316357827913613</v>
      </c>
      <c r="AN1776" s="149">
        <f t="shared" si="457"/>
        <v>0.79616475005260545</v>
      </c>
      <c r="AO1776" s="130" t="str">
        <f t="shared" si="462"/>
        <v/>
      </c>
      <c r="AP1776" s="130">
        <f t="shared" si="463"/>
        <v>0.28316357827913613</v>
      </c>
      <c r="AQ1776" s="130" t="str">
        <f t="shared" si="458"/>
        <v/>
      </c>
      <c r="AR1776" s="150">
        <f t="shared" si="459"/>
        <v>0</v>
      </c>
      <c r="AS1776" s="150" t="str">
        <f t="shared" si="460"/>
        <v/>
      </c>
      <c r="AT1776" s="150" t="str">
        <f t="shared" si="461"/>
        <v/>
      </c>
      <c r="AU1776" s="150"/>
      <c r="AV1776" s="150"/>
      <c r="AW1776" s="150"/>
      <c r="AX1776" s="150"/>
      <c r="AY1776" s="150"/>
      <c r="AZ1776" s="150"/>
      <c r="BA1776" s="150"/>
      <c r="BB1776" s="131"/>
      <c r="BC1776" s="132"/>
      <c r="BD1776" s="131"/>
      <c r="BE1776" s="153"/>
      <c r="BF1776" s="154"/>
      <c r="BG1776" s="155"/>
      <c r="BH1776" s="155"/>
      <c r="BI1776" s="156"/>
      <c r="BJ1776" s="156"/>
      <c r="BK1776" s="133"/>
      <c r="BM1776" s="134">
        <v>1184</v>
      </c>
      <c r="BN1776" s="157">
        <f t="shared" si="465"/>
        <v>7.5712000000001511</v>
      </c>
      <c r="BO1776" s="158">
        <f t="shared" si="466"/>
        <v>0.37191733272957722</v>
      </c>
      <c r="BP1776" s="159">
        <f t="shared" si="467"/>
        <v>6.0898879029780417E-4</v>
      </c>
      <c r="BQ1776" s="160" t="str">
        <f t="shared" si="468"/>
        <v/>
      </c>
      <c r="BR1776" s="160" t="str">
        <f t="shared" si="464"/>
        <v/>
      </c>
    </row>
    <row r="1777" spans="11:70" ht="20.100000000000001" customHeight="1" x14ac:dyDescent="0.25">
      <c r="K1777" s="134">
        <v>1208</v>
      </c>
      <c r="L1777" s="130">
        <f t="shared" si="446"/>
        <v>78.90924227109798</v>
      </c>
      <c r="M1777" s="149">
        <f t="shared" si="447"/>
        <v>2.9757126233519349E-3</v>
      </c>
      <c r="N1777" s="149">
        <f t="shared" si="448"/>
        <v>0.79729552774630019</v>
      </c>
      <c r="O1777" s="130" t="str">
        <f t="shared" si="449"/>
        <v/>
      </c>
      <c r="P1777" s="130">
        <f t="shared" si="450"/>
        <v>2.9757126233519349E-3</v>
      </c>
      <c r="Q1777" s="130" t="str">
        <f t="shared" si="451"/>
        <v/>
      </c>
      <c r="R1777" s="130">
        <f t="shared" si="452"/>
        <v>7.8034660158504914E-6</v>
      </c>
      <c r="S1777" s="130" t="str">
        <f t="shared" si="453"/>
        <v/>
      </c>
      <c r="T1777" s="130" t="str">
        <f t="shared" si="454"/>
        <v/>
      </c>
      <c r="X1777" s="134"/>
      <c r="Z1777" s="149"/>
      <c r="AA1777" s="149"/>
      <c r="AE1777" s="151"/>
      <c r="AF1777" s="150"/>
      <c r="AK1777" s="134">
        <v>1208</v>
      </c>
      <c r="AL1777" s="130">
        <f t="shared" si="455"/>
        <v>0.83199999999999985</v>
      </c>
      <c r="AM1777" s="149">
        <f t="shared" si="456"/>
        <v>0.28222503404476257</v>
      </c>
      <c r="AN1777" s="149">
        <f t="shared" si="457"/>
        <v>0.7972955277463003</v>
      </c>
      <c r="AO1777" s="130" t="str">
        <f t="shared" si="462"/>
        <v/>
      </c>
      <c r="AP1777" s="130">
        <f t="shared" si="463"/>
        <v>0.28222503404476257</v>
      </c>
      <c r="AQ1777" s="130" t="str">
        <f t="shared" si="458"/>
        <v/>
      </c>
      <c r="AR1777" s="150">
        <f t="shared" si="459"/>
        <v>0</v>
      </c>
      <c r="AS1777" s="150" t="str">
        <f t="shared" si="460"/>
        <v/>
      </c>
      <c r="AT1777" s="150" t="str">
        <f t="shared" si="461"/>
        <v/>
      </c>
      <c r="AU1777" s="150"/>
      <c r="AV1777" s="150"/>
      <c r="AW1777" s="150"/>
      <c r="AX1777" s="150"/>
      <c r="AY1777" s="150"/>
      <c r="AZ1777" s="150"/>
      <c r="BA1777" s="150"/>
      <c r="BB1777" s="131"/>
      <c r="BC1777" s="132"/>
      <c r="BD1777" s="131"/>
      <c r="BE1777" s="153"/>
      <c r="BF1777" s="154"/>
      <c r="BG1777" s="155"/>
      <c r="BH1777" s="155"/>
      <c r="BI1777" s="156"/>
      <c r="BJ1777" s="156"/>
      <c r="BK1777" s="133"/>
      <c r="BM1777" s="134">
        <v>1185</v>
      </c>
      <c r="BN1777" s="157">
        <f t="shared" si="465"/>
        <v>7.5776000000001513</v>
      </c>
      <c r="BO1777" s="158">
        <f t="shared" si="466"/>
        <v>0.37130834393927942</v>
      </c>
      <c r="BP1777" s="159">
        <f t="shared" si="467"/>
        <v>6.083262586734639E-4</v>
      </c>
      <c r="BQ1777" s="160" t="str">
        <f t="shared" si="468"/>
        <v/>
      </c>
      <c r="BR1777" s="160" t="str">
        <f t="shared" si="464"/>
        <v/>
      </c>
    </row>
    <row r="1778" spans="11:70" ht="20.100000000000001" customHeight="1" x14ac:dyDescent="0.25">
      <c r="K1778" s="134">
        <v>1209</v>
      </c>
      <c r="L1778" s="130">
        <f t="shared" si="446"/>
        <v>79.288613628170594</v>
      </c>
      <c r="M1778" s="149">
        <f t="shared" si="447"/>
        <v>2.9658021858412174E-3</v>
      </c>
      <c r="N1778" s="149">
        <f t="shared" si="448"/>
        <v>0.7984225484719023</v>
      </c>
      <c r="O1778" s="130" t="str">
        <f t="shared" si="449"/>
        <v/>
      </c>
      <c r="P1778" s="130">
        <f t="shared" si="450"/>
        <v>2.9658021858412174E-3</v>
      </c>
      <c r="Q1778" s="130" t="str">
        <f t="shared" si="451"/>
        <v/>
      </c>
      <c r="R1778" s="130">
        <f t="shared" si="452"/>
        <v>7.9149000819231117E-6</v>
      </c>
      <c r="S1778" s="130" t="str">
        <f t="shared" si="453"/>
        <v/>
      </c>
      <c r="T1778" s="130" t="str">
        <f t="shared" si="454"/>
        <v/>
      </c>
      <c r="X1778" s="134"/>
      <c r="Z1778" s="149"/>
      <c r="AA1778" s="149"/>
      <c r="AE1778" s="151"/>
      <c r="AF1778" s="150"/>
      <c r="AK1778" s="134">
        <v>1209</v>
      </c>
      <c r="AL1778" s="130">
        <f t="shared" si="455"/>
        <v>0.8360000000000003</v>
      </c>
      <c r="AM1778" s="149">
        <f t="shared" si="456"/>
        <v>0.2812851000128565</v>
      </c>
      <c r="AN1778" s="149">
        <f t="shared" si="457"/>
        <v>0.79842254847190253</v>
      </c>
      <c r="AO1778" s="130" t="str">
        <f t="shared" si="462"/>
        <v/>
      </c>
      <c r="AP1778" s="130">
        <f t="shared" si="463"/>
        <v>0.2812851000128565</v>
      </c>
      <c r="AQ1778" s="130" t="str">
        <f t="shared" si="458"/>
        <v/>
      </c>
      <c r="AR1778" s="150">
        <f t="shared" si="459"/>
        <v>0</v>
      </c>
      <c r="AS1778" s="150" t="str">
        <f t="shared" si="460"/>
        <v/>
      </c>
      <c r="AT1778" s="150" t="str">
        <f t="shared" si="461"/>
        <v/>
      </c>
      <c r="AU1778" s="150"/>
      <c r="AV1778" s="150"/>
      <c r="AW1778" s="150"/>
      <c r="AX1778" s="150"/>
      <c r="AY1778" s="150"/>
      <c r="AZ1778" s="150"/>
      <c r="BA1778" s="150"/>
      <c r="BB1778" s="131"/>
      <c r="BC1778" s="132"/>
      <c r="BD1778" s="131"/>
      <c r="BE1778" s="153"/>
      <c r="BF1778" s="154"/>
      <c r="BG1778" s="155"/>
      <c r="BH1778" s="155"/>
      <c r="BI1778" s="156"/>
      <c r="BJ1778" s="156"/>
      <c r="BK1778" s="133"/>
      <c r="BM1778" s="134">
        <v>1186</v>
      </c>
      <c r="BN1778" s="157">
        <f t="shared" si="465"/>
        <v>7.5840000000001515</v>
      </c>
      <c r="BO1778" s="158">
        <f t="shared" si="466"/>
        <v>0.37070001768060595</v>
      </c>
      <c r="BP1778" s="159">
        <f t="shared" si="467"/>
        <v>6.0766336506845597E-4</v>
      </c>
      <c r="BQ1778" s="160" t="str">
        <f t="shared" si="468"/>
        <v/>
      </c>
      <c r="BR1778" s="160" t="str">
        <f t="shared" si="464"/>
        <v/>
      </c>
    </row>
    <row r="1779" spans="11:70" ht="20.100000000000001" customHeight="1" x14ac:dyDescent="0.25">
      <c r="K1779" s="134">
        <v>1210</v>
      </c>
      <c r="L1779" s="130">
        <f t="shared" si="446"/>
        <v>79.667984985243152</v>
      </c>
      <c r="M1779" s="149">
        <f t="shared" si="447"/>
        <v>2.9558774600474788E-3</v>
      </c>
      <c r="N1779" s="149">
        <f t="shared" si="448"/>
        <v>0.79954580673955022</v>
      </c>
      <c r="O1779" s="130" t="str">
        <f t="shared" si="449"/>
        <v/>
      </c>
      <c r="P1779" s="130">
        <f t="shared" si="450"/>
        <v>2.9558774600474788E-3</v>
      </c>
      <c r="Q1779" s="130" t="str">
        <f t="shared" si="451"/>
        <v/>
      </c>
      <c r="R1779" s="130">
        <f t="shared" si="452"/>
        <v>8.0277969888390142E-6</v>
      </c>
      <c r="S1779" s="130" t="str">
        <f t="shared" si="453"/>
        <v/>
      </c>
      <c r="T1779" s="130" t="str">
        <f t="shared" si="454"/>
        <v/>
      </c>
      <c r="X1779" s="134"/>
      <c r="Z1779" s="149"/>
      <c r="AA1779" s="149"/>
      <c r="AE1779" s="151"/>
      <c r="AF1779" s="150"/>
      <c r="AK1779" s="134">
        <v>1210</v>
      </c>
      <c r="AL1779" s="130">
        <f t="shared" si="455"/>
        <v>0.83999999999999986</v>
      </c>
      <c r="AM1779" s="149">
        <f t="shared" si="456"/>
        <v>0.28034381083962062</v>
      </c>
      <c r="AN1779" s="149">
        <f t="shared" si="457"/>
        <v>0.79954580673955022</v>
      </c>
      <c r="AO1779" s="130" t="str">
        <f t="shared" si="462"/>
        <v/>
      </c>
      <c r="AP1779" s="130">
        <f t="shared" si="463"/>
        <v>0.28034381083962062</v>
      </c>
      <c r="AQ1779" s="130" t="str">
        <f t="shared" si="458"/>
        <v/>
      </c>
      <c r="AR1779" s="150">
        <f t="shared" si="459"/>
        <v>0</v>
      </c>
      <c r="AS1779" s="150" t="str">
        <f t="shared" si="460"/>
        <v/>
      </c>
      <c r="AT1779" s="150" t="str">
        <f t="shared" si="461"/>
        <v/>
      </c>
      <c r="AU1779" s="150"/>
      <c r="AV1779" s="150"/>
      <c r="AW1779" s="150"/>
      <c r="AX1779" s="150"/>
      <c r="AY1779" s="150"/>
      <c r="AZ1779" s="150"/>
      <c r="BA1779" s="150"/>
      <c r="BB1779" s="131"/>
      <c r="BC1779" s="132"/>
      <c r="BD1779" s="131"/>
      <c r="BE1779" s="153"/>
      <c r="BF1779" s="154"/>
      <c r="BG1779" s="155"/>
      <c r="BH1779" s="155"/>
      <c r="BI1779" s="156"/>
      <c r="BJ1779" s="156"/>
      <c r="BK1779" s="133"/>
      <c r="BM1779" s="134">
        <v>1187</v>
      </c>
      <c r="BN1779" s="157">
        <f t="shared" si="465"/>
        <v>7.5904000000001517</v>
      </c>
      <c r="BO1779" s="158">
        <f t="shared" si="466"/>
        <v>0.3700923543155375</v>
      </c>
      <c r="BP1779" s="159">
        <f t="shared" si="467"/>
        <v>6.070001140611736E-4</v>
      </c>
      <c r="BQ1779" s="160" t="str">
        <f t="shared" si="468"/>
        <v/>
      </c>
      <c r="BR1779" s="160" t="str">
        <f t="shared" si="464"/>
        <v/>
      </c>
    </row>
    <row r="1780" spans="11:70" ht="20.100000000000001" customHeight="1" x14ac:dyDescent="0.25">
      <c r="K1780" s="134">
        <v>1211</v>
      </c>
      <c r="L1780" s="130">
        <f t="shared" si="446"/>
        <v>80.047356342315766</v>
      </c>
      <c r="M1780" s="149">
        <f t="shared" si="447"/>
        <v>2.9459388108421581E-3</v>
      </c>
      <c r="N1780" s="149">
        <f t="shared" si="448"/>
        <v>0.80066529719790702</v>
      </c>
      <c r="O1780" s="130" t="str">
        <f t="shared" si="449"/>
        <v/>
      </c>
      <c r="P1780" s="130">
        <f t="shared" si="450"/>
        <v>2.9459388108421581E-3</v>
      </c>
      <c r="Q1780" s="130" t="str">
        <f t="shared" si="451"/>
        <v/>
      </c>
      <c r="R1780" s="130">
        <f t="shared" si="452"/>
        <v>8.1421739638956343E-6</v>
      </c>
      <c r="S1780" s="130" t="str">
        <f t="shared" si="453"/>
        <v/>
      </c>
      <c r="T1780" s="130" t="str">
        <f t="shared" si="454"/>
        <v/>
      </c>
      <c r="X1780" s="134"/>
      <c r="Z1780" s="149"/>
      <c r="AA1780" s="149"/>
      <c r="AE1780" s="151"/>
      <c r="AF1780" s="150"/>
      <c r="AK1780" s="134">
        <v>1211</v>
      </c>
      <c r="AL1780" s="130">
        <f t="shared" si="455"/>
        <v>0.84400000000000031</v>
      </c>
      <c r="AM1780" s="149">
        <f t="shared" si="456"/>
        <v>0.27940120113049777</v>
      </c>
      <c r="AN1780" s="149">
        <f t="shared" si="457"/>
        <v>0.80066529719790724</v>
      </c>
      <c r="AO1780" s="130" t="str">
        <f t="shared" si="462"/>
        <v/>
      </c>
      <c r="AP1780" s="130">
        <f t="shared" si="463"/>
        <v>0.27940120113049777</v>
      </c>
      <c r="AQ1780" s="130" t="str">
        <f t="shared" si="458"/>
        <v/>
      </c>
      <c r="AR1780" s="150">
        <f t="shared" si="459"/>
        <v>0</v>
      </c>
      <c r="AS1780" s="150" t="str">
        <f t="shared" si="460"/>
        <v/>
      </c>
      <c r="AT1780" s="150" t="str">
        <f t="shared" si="461"/>
        <v/>
      </c>
      <c r="AU1780" s="150"/>
      <c r="AV1780" s="150"/>
      <c r="AW1780" s="150"/>
      <c r="AX1780" s="150"/>
      <c r="AY1780" s="150"/>
      <c r="AZ1780" s="150"/>
      <c r="BA1780" s="150"/>
      <c r="BB1780" s="131"/>
      <c r="BC1780" s="132"/>
      <c r="BD1780" s="131"/>
      <c r="BE1780" s="153"/>
      <c r="BF1780" s="154"/>
      <c r="BG1780" s="155"/>
      <c r="BH1780" s="155"/>
      <c r="BI1780" s="156"/>
      <c r="BJ1780" s="156"/>
      <c r="BK1780" s="133"/>
      <c r="BM1780" s="134">
        <v>1188</v>
      </c>
      <c r="BN1780" s="157">
        <f t="shared" si="465"/>
        <v>7.5968000000001519</v>
      </c>
      <c r="BO1780" s="158">
        <f t="shared" si="466"/>
        <v>0.36948535420147632</v>
      </c>
      <c r="BP1780" s="159">
        <f t="shared" si="467"/>
        <v>6.0633651021796409E-4</v>
      </c>
      <c r="BQ1780" s="160" t="str">
        <f t="shared" si="468"/>
        <v/>
      </c>
      <c r="BR1780" s="160" t="str">
        <f t="shared" si="464"/>
        <v/>
      </c>
    </row>
    <row r="1781" spans="11:70" ht="20.100000000000001" customHeight="1" x14ac:dyDescent="0.25">
      <c r="K1781" s="134">
        <v>1212</v>
      </c>
      <c r="L1781" s="130">
        <f t="shared" si="446"/>
        <v>80.426727699388323</v>
      </c>
      <c r="M1781" s="149">
        <f t="shared" si="447"/>
        <v>2.9359866025399869E-3</v>
      </c>
      <c r="N1781" s="149">
        <f t="shared" si="448"/>
        <v>0.80178101463395224</v>
      </c>
      <c r="O1781" s="130" t="str">
        <f t="shared" si="449"/>
        <v/>
      </c>
      <c r="P1781" s="130">
        <f t="shared" si="450"/>
        <v>2.9359866025399869E-3</v>
      </c>
      <c r="Q1781" s="130" t="str">
        <f t="shared" si="451"/>
        <v/>
      </c>
      <c r="R1781" s="130">
        <f t="shared" si="452"/>
        <v>8.2580484084293557E-6</v>
      </c>
      <c r="S1781" s="130" t="str">
        <f t="shared" si="453"/>
        <v/>
      </c>
      <c r="T1781" s="130" t="str">
        <f t="shared" si="454"/>
        <v/>
      </c>
      <c r="X1781" s="134"/>
      <c r="Z1781" s="149"/>
      <c r="AA1781" s="149"/>
      <c r="AE1781" s="151"/>
      <c r="AF1781" s="150"/>
      <c r="AK1781" s="134">
        <v>1212</v>
      </c>
      <c r="AL1781" s="130">
        <f t="shared" si="455"/>
        <v>0.84799999999999986</v>
      </c>
      <c r="AM1781" s="149">
        <f t="shared" si="456"/>
        <v>0.27845730543813191</v>
      </c>
      <c r="AN1781" s="149">
        <f t="shared" si="457"/>
        <v>0.80178101463395246</v>
      </c>
      <c r="AO1781" s="130" t="str">
        <f t="shared" si="462"/>
        <v/>
      </c>
      <c r="AP1781" s="130">
        <f t="shared" si="463"/>
        <v>0.27845730543813191</v>
      </c>
      <c r="AQ1781" s="130" t="str">
        <f t="shared" si="458"/>
        <v/>
      </c>
      <c r="AR1781" s="150">
        <f t="shared" si="459"/>
        <v>0</v>
      </c>
      <c r="AS1781" s="150" t="str">
        <f t="shared" si="460"/>
        <v/>
      </c>
      <c r="AT1781" s="150" t="str">
        <f t="shared" si="461"/>
        <v/>
      </c>
      <c r="AU1781" s="150"/>
      <c r="AV1781" s="150"/>
      <c r="AW1781" s="150"/>
      <c r="AX1781" s="150"/>
      <c r="AY1781" s="150"/>
      <c r="AZ1781" s="150"/>
      <c r="BA1781" s="150"/>
      <c r="BB1781" s="131"/>
      <c r="BC1781" s="132"/>
      <c r="BD1781" s="131"/>
      <c r="BE1781" s="153"/>
      <c r="BF1781" s="154"/>
      <c r="BG1781" s="155"/>
      <c r="BH1781" s="155"/>
      <c r="BI1781" s="156"/>
      <c r="BJ1781" s="156"/>
      <c r="BK1781" s="133"/>
      <c r="BM1781" s="134">
        <v>1189</v>
      </c>
      <c r="BN1781" s="157">
        <f t="shared" si="465"/>
        <v>7.6032000000001521</v>
      </c>
      <c r="BO1781" s="158">
        <f t="shared" si="466"/>
        <v>0.36887901769125836</v>
      </c>
      <c r="BP1781" s="159">
        <f t="shared" si="467"/>
        <v>6.0567255809046427E-4</v>
      </c>
      <c r="BQ1781" s="160" t="str">
        <f t="shared" si="468"/>
        <v/>
      </c>
      <c r="BR1781" s="160" t="str">
        <f t="shared" si="464"/>
        <v/>
      </c>
    </row>
    <row r="1782" spans="11:70" ht="20.100000000000001" customHeight="1" x14ac:dyDescent="0.25">
      <c r="K1782" s="134">
        <v>1213</v>
      </c>
      <c r="L1782" s="130">
        <f t="shared" si="446"/>
        <v>80.806099056460937</v>
      </c>
      <c r="M1782" s="149">
        <f t="shared" si="447"/>
        <v>2.9260211988775802E-3</v>
      </c>
      <c r="N1782" s="149">
        <f t="shared" si="448"/>
        <v>0.80289295397276739</v>
      </c>
      <c r="O1782" s="130" t="str">
        <f t="shared" si="449"/>
        <v/>
      </c>
      <c r="P1782" s="130">
        <f t="shared" si="450"/>
        <v>2.9260211988775802E-3</v>
      </c>
      <c r="Q1782" s="130" t="str">
        <f t="shared" si="451"/>
        <v/>
      </c>
      <c r="R1782" s="130">
        <f t="shared" si="452"/>
        <v>8.3754378991735061E-6</v>
      </c>
      <c r="S1782" s="130" t="str">
        <f t="shared" si="453"/>
        <v/>
      </c>
      <c r="T1782" s="130" t="str">
        <f t="shared" si="454"/>
        <v/>
      </c>
      <c r="X1782" s="134"/>
      <c r="Z1782" s="149"/>
      <c r="AA1782" s="149"/>
      <c r="AE1782" s="151"/>
      <c r="AF1782" s="150"/>
      <c r="AK1782" s="134">
        <v>1213</v>
      </c>
      <c r="AL1782" s="130">
        <f t="shared" si="455"/>
        <v>0.85200000000000031</v>
      </c>
      <c r="AM1782" s="149">
        <f t="shared" si="456"/>
        <v>0.27751215826033604</v>
      </c>
      <c r="AN1782" s="149">
        <f t="shared" si="457"/>
        <v>0.80289295397276761</v>
      </c>
      <c r="AO1782" s="130" t="str">
        <f t="shared" si="462"/>
        <v/>
      </c>
      <c r="AP1782" s="130">
        <f t="shared" si="463"/>
        <v>0.27751215826033604</v>
      </c>
      <c r="AQ1782" s="130" t="str">
        <f t="shared" si="458"/>
        <v/>
      </c>
      <c r="AR1782" s="150">
        <f t="shared" si="459"/>
        <v>0</v>
      </c>
      <c r="AS1782" s="150" t="str">
        <f t="shared" si="460"/>
        <v/>
      </c>
      <c r="AT1782" s="150" t="str">
        <f t="shared" si="461"/>
        <v/>
      </c>
      <c r="AU1782" s="150"/>
      <c r="AV1782" s="150"/>
      <c r="AW1782" s="150"/>
      <c r="AX1782" s="150"/>
      <c r="AY1782" s="150"/>
      <c r="AZ1782" s="150"/>
      <c r="BA1782" s="150"/>
      <c r="BB1782" s="131"/>
      <c r="BC1782" s="132"/>
      <c r="BD1782" s="131"/>
      <c r="BE1782" s="153"/>
      <c r="BF1782" s="154"/>
      <c r="BG1782" s="155"/>
      <c r="BH1782" s="155"/>
      <c r="BI1782" s="156"/>
      <c r="BJ1782" s="156"/>
      <c r="BK1782" s="133"/>
      <c r="BM1782" s="134">
        <v>1190</v>
      </c>
      <c r="BN1782" s="157">
        <f t="shared" si="465"/>
        <v>7.6096000000001522</v>
      </c>
      <c r="BO1782" s="158">
        <f t="shared" si="466"/>
        <v>0.3682733451331679</v>
      </c>
      <c r="BP1782" s="159">
        <f t="shared" si="467"/>
        <v>6.050082622173214E-4</v>
      </c>
      <c r="BQ1782" s="160" t="str">
        <f t="shared" si="468"/>
        <v/>
      </c>
      <c r="BR1782" s="160" t="str">
        <f t="shared" si="464"/>
        <v/>
      </c>
    </row>
    <row r="1783" spans="11:70" ht="20.100000000000001" customHeight="1" x14ac:dyDescent="0.25">
      <c r="K1783" s="134">
        <v>1214</v>
      </c>
      <c r="L1783" s="130">
        <f t="shared" si="446"/>
        <v>81.185470413533551</v>
      </c>
      <c r="M1783" s="149">
        <f t="shared" si="447"/>
        <v>2.9160429629921537E-3</v>
      </c>
      <c r="N1783" s="149">
        <f t="shared" si="448"/>
        <v>0.8040011102773118</v>
      </c>
      <c r="O1783" s="130" t="str">
        <f t="shared" si="449"/>
        <v/>
      </c>
      <c r="P1783" s="130">
        <f t="shared" si="450"/>
        <v>2.9160429629921537E-3</v>
      </c>
      <c r="Q1783" s="130" t="str">
        <f t="shared" si="451"/>
        <v/>
      </c>
      <c r="R1783" s="130">
        <f t="shared" si="452"/>
        <v>8.4943601896216644E-6</v>
      </c>
      <c r="S1783" s="130" t="str">
        <f t="shared" si="453"/>
        <v/>
      </c>
      <c r="T1783" s="130" t="str">
        <f t="shared" si="454"/>
        <v/>
      </c>
      <c r="X1783" s="134"/>
      <c r="Z1783" s="149"/>
      <c r="AA1783" s="149"/>
      <c r="AE1783" s="151"/>
      <c r="AF1783" s="150"/>
      <c r="AK1783" s="134">
        <v>1214</v>
      </c>
      <c r="AL1783" s="130">
        <f t="shared" si="455"/>
        <v>0.85599999999999987</v>
      </c>
      <c r="AM1783" s="149">
        <f t="shared" si="456"/>
        <v>0.27656579403807502</v>
      </c>
      <c r="AN1783" s="149">
        <f t="shared" si="457"/>
        <v>0.8040011102773118</v>
      </c>
      <c r="AO1783" s="130" t="str">
        <f t="shared" si="462"/>
        <v/>
      </c>
      <c r="AP1783" s="130">
        <f t="shared" si="463"/>
        <v>0.27656579403807502</v>
      </c>
      <c r="AQ1783" s="130" t="str">
        <f t="shared" si="458"/>
        <v/>
      </c>
      <c r="AR1783" s="150">
        <f t="shared" si="459"/>
        <v>0</v>
      </c>
      <c r="AS1783" s="150" t="str">
        <f t="shared" si="460"/>
        <v/>
      </c>
      <c r="AT1783" s="150" t="str">
        <f t="shared" si="461"/>
        <v/>
      </c>
      <c r="AU1783" s="150"/>
      <c r="AV1783" s="150"/>
      <c r="AW1783" s="150"/>
      <c r="AX1783" s="150"/>
      <c r="AY1783" s="150"/>
      <c r="AZ1783" s="150"/>
      <c r="BA1783" s="150"/>
      <c r="BB1783" s="131"/>
      <c r="BC1783" s="132"/>
      <c r="BD1783" s="131"/>
      <c r="BE1783" s="153"/>
      <c r="BF1783" s="154"/>
      <c r="BG1783" s="155"/>
      <c r="BH1783" s="155"/>
      <c r="BI1783" s="156"/>
      <c r="BJ1783" s="156"/>
      <c r="BK1783" s="133"/>
      <c r="BM1783" s="134">
        <v>1191</v>
      </c>
      <c r="BN1783" s="157">
        <f t="shared" si="465"/>
        <v>7.6160000000001524</v>
      </c>
      <c r="BO1783" s="158">
        <f t="shared" si="466"/>
        <v>0.36766833687095057</v>
      </c>
      <c r="BP1783" s="159">
        <f t="shared" si="467"/>
        <v>6.0434362712358247E-4</v>
      </c>
      <c r="BQ1783" s="160" t="str">
        <f t="shared" si="468"/>
        <v/>
      </c>
      <c r="BR1783" s="160" t="str">
        <f t="shared" si="464"/>
        <v/>
      </c>
    </row>
    <row r="1784" spans="11:70" ht="20.100000000000001" customHeight="1" x14ac:dyDescent="0.25">
      <c r="K1784" s="134">
        <v>1215</v>
      </c>
      <c r="L1784" s="130">
        <f t="shared" si="446"/>
        <v>81.564841770606108</v>
      </c>
      <c r="M1784" s="149">
        <f t="shared" si="447"/>
        <v>2.9060522574003559E-3</v>
      </c>
      <c r="N1784" s="149">
        <f t="shared" si="448"/>
        <v>0.80510547874819161</v>
      </c>
      <c r="O1784" s="130" t="str">
        <f t="shared" si="449"/>
        <v/>
      </c>
      <c r="P1784" s="130">
        <f t="shared" si="450"/>
        <v>2.9060522574003559E-3</v>
      </c>
      <c r="Q1784" s="130" t="str">
        <f t="shared" si="451"/>
        <v/>
      </c>
      <c r="R1784" s="130">
        <f t="shared" si="452"/>
        <v>8.6148332113959671E-6</v>
      </c>
      <c r="S1784" s="130" t="str">
        <f t="shared" si="453"/>
        <v/>
      </c>
      <c r="T1784" s="130" t="str">
        <f t="shared" si="454"/>
        <v/>
      </c>
      <c r="X1784" s="134"/>
      <c r="Z1784" s="149"/>
      <c r="AA1784" s="149"/>
      <c r="AE1784" s="151"/>
      <c r="AF1784" s="150"/>
      <c r="AK1784" s="134">
        <v>1215</v>
      </c>
      <c r="AL1784" s="130">
        <f t="shared" si="455"/>
        <v>0.86000000000000032</v>
      </c>
      <c r="AM1784" s="149">
        <f t="shared" si="456"/>
        <v>0.27561824715345662</v>
      </c>
      <c r="AN1784" s="149">
        <f t="shared" si="457"/>
        <v>0.80510547874819172</v>
      </c>
      <c r="AO1784" s="130" t="str">
        <f t="shared" si="462"/>
        <v/>
      </c>
      <c r="AP1784" s="130">
        <f t="shared" si="463"/>
        <v>0.27561824715345662</v>
      </c>
      <c r="AQ1784" s="130" t="str">
        <f t="shared" si="458"/>
        <v/>
      </c>
      <c r="AR1784" s="150">
        <f t="shared" si="459"/>
        <v>0</v>
      </c>
      <c r="AS1784" s="150" t="str">
        <f t="shared" si="460"/>
        <v/>
      </c>
      <c r="AT1784" s="150" t="str">
        <f t="shared" si="461"/>
        <v/>
      </c>
      <c r="AU1784" s="150"/>
      <c r="AV1784" s="150"/>
      <c r="AW1784" s="150"/>
      <c r="AX1784" s="150"/>
      <c r="AY1784" s="150"/>
      <c r="AZ1784" s="150"/>
      <c r="BA1784" s="150"/>
      <c r="BB1784" s="131"/>
      <c r="BC1784" s="132"/>
      <c r="BD1784" s="131"/>
      <c r="BE1784" s="153"/>
      <c r="BF1784" s="154"/>
      <c r="BG1784" s="155"/>
      <c r="BH1784" s="155"/>
      <c r="BI1784" s="156"/>
      <c r="BJ1784" s="156"/>
      <c r="BK1784" s="133"/>
      <c r="BM1784" s="134">
        <v>1192</v>
      </c>
      <c r="BN1784" s="157">
        <f t="shared" si="465"/>
        <v>7.6224000000001526</v>
      </c>
      <c r="BO1784" s="158">
        <f t="shared" si="466"/>
        <v>0.36706399324382699</v>
      </c>
      <c r="BP1784" s="159">
        <f t="shared" si="467"/>
        <v>6.0367865732008363E-4</v>
      </c>
      <c r="BQ1784" s="160" t="str">
        <f t="shared" si="468"/>
        <v/>
      </c>
      <c r="BR1784" s="160" t="str">
        <f t="shared" si="464"/>
        <v/>
      </c>
    </row>
    <row r="1785" spans="11:70" ht="20.100000000000001" customHeight="1" x14ac:dyDescent="0.25">
      <c r="K1785" s="134">
        <v>1216</v>
      </c>
      <c r="L1785" s="130">
        <f t="shared" ref="L1785:L1848" si="469">L$563+(K1785*L$566)</f>
        <v>81.944213127678722</v>
      </c>
      <c r="M1785" s="149">
        <f t="shared" ref="M1785:M1848" si="470">_xlfn.NORM.DIST(L1785,L$560,L$561,0)</f>
        <v>2.8960494439772191E-3</v>
      </c>
      <c r="N1785" s="149">
        <f t="shared" ref="N1785:N1848" si="471">_xlfn.NORM.DIST(L1785,L$560,L$561,1)</f>
        <v>0.80620605472342077</v>
      </c>
      <c r="O1785" s="130" t="str">
        <f t="shared" ref="O1785:O1848" si="472">IF(OR(N1785&lt;P$565,N1785&gt;P$566),M1785,"")</f>
        <v/>
      </c>
      <c r="P1785" s="130">
        <f t="shared" ref="P1785:P1848" si="473">IF(AND(N1785&gt;P$565,N1785&lt;P$566),M1785,"")</f>
        <v>2.8960494439772191E-3</v>
      </c>
      <c r="Q1785" s="130" t="str">
        <f t="shared" ref="Q1785:Q1848" si="474">IF(M1785=MAX(M$569:M$2569),M1785,"")</f>
        <v/>
      </c>
      <c r="R1785" s="130">
        <f t="shared" ref="R1785:R1848" si="475">_xlfn.NORM.DIST(L1785,P$561,P$562,0)</f>
        <v>8.7368750756207342E-6</v>
      </c>
      <c r="S1785" s="130" t="str">
        <f t="shared" ref="S1785:S1848" si="476">IF(R1785=MAX(R$569:R$2569),M1785,"")</f>
        <v/>
      </c>
      <c r="T1785" s="130" t="str">
        <f t="shared" ref="T1785:T1848" si="477">IF(S1785=MIN(S$569:S$2569),S1785,"")</f>
        <v/>
      </c>
      <c r="X1785" s="134"/>
      <c r="Z1785" s="149"/>
      <c r="AA1785" s="149"/>
      <c r="AE1785" s="151"/>
      <c r="AF1785" s="150"/>
      <c r="AK1785" s="134">
        <v>1216</v>
      </c>
      <c r="AL1785" s="130">
        <f t="shared" ref="AL1785:AL1848" si="478">AL$563+(AK1785*AL$566)</f>
        <v>0.86399999999999988</v>
      </c>
      <c r="AM1785" s="149">
        <f t="shared" ref="AM1785:AM1848" si="479">_xlfn.NORM.DIST(AL1785,AL$560,AL$561,0)</f>
        <v>0.27466955192773695</v>
      </c>
      <c r="AN1785" s="149">
        <f t="shared" ref="AN1785:AN1848" si="480">_xlfn.NORM.DIST(AL1785,AL$560,AL$561,1)</f>
        <v>0.80620605472342077</v>
      </c>
      <c r="AO1785" s="130" t="str">
        <f t="shared" si="462"/>
        <v/>
      </c>
      <c r="AP1785" s="130">
        <f t="shared" si="463"/>
        <v>0.27466955192773695</v>
      </c>
      <c r="AQ1785" s="130" t="str">
        <f t="shared" ref="AQ1785:AQ1848" si="481">IF(AM1785=MAX(AM$569:AM$2569),AM1785,"")</f>
        <v/>
      </c>
      <c r="AR1785" s="150">
        <f t="shared" ref="AR1785:AR1848" si="482">_xlfn.NORM.DIST(AK1785,AP$561,AP$562,0)</f>
        <v>0</v>
      </c>
      <c r="AS1785" s="150" t="str">
        <f t="shared" ref="AS1785:AS1848" si="483">IF(AR1785=MAX(AR$569:AR$2569),AM1785,"")</f>
        <v/>
      </c>
      <c r="AT1785" s="150" t="str">
        <f t="shared" ref="AT1785:AT1848" si="484">IF(AS1785=MIN(AS$569:AS$2569),AS1785,"")</f>
        <v/>
      </c>
      <c r="AU1785" s="150"/>
      <c r="AV1785" s="150"/>
      <c r="AW1785" s="150"/>
      <c r="AX1785" s="150"/>
      <c r="AY1785" s="150"/>
      <c r="AZ1785" s="150"/>
      <c r="BA1785" s="150"/>
      <c r="BB1785" s="131"/>
      <c r="BC1785" s="132"/>
      <c r="BD1785" s="131"/>
      <c r="BE1785" s="153"/>
      <c r="BF1785" s="154"/>
      <c r="BG1785" s="155"/>
      <c r="BH1785" s="155"/>
      <c r="BI1785" s="156"/>
      <c r="BJ1785" s="156"/>
      <c r="BK1785" s="133"/>
      <c r="BM1785" s="134">
        <v>1193</v>
      </c>
      <c r="BN1785" s="157">
        <f t="shared" si="465"/>
        <v>7.6288000000001528</v>
      </c>
      <c r="BO1785" s="158">
        <f t="shared" si="466"/>
        <v>0.36646031458650691</v>
      </c>
      <c r="BP1785" s="159">
        <f t="shared" si="467"/>
        <v>6.030133573045604E-4</v>
      </c>
      <c r="BQ1785" s="160" t="str">
        <f t="shared" si="468"/>
        <v/>
      </c>
      <c r="BR1785" s="160" t="str">
        <f t="shared" si="464"/>
        <v/>
      </c>
    </row>
    <row r="1786" spans="11:70" ht="20.100000000000001" customHeight="1" x14ac:dyDescent="0.25">
      <c r="K1786" s="134">
        <v>1217</v>
      </c>
      <c r="L1786" s="130">
        <f t="shared" si="469"/>
        <v>82.323584484751279</v>
      </c>
      <c r="M1786" s="149">
        <f t="shared" si="470"/>
        <v>2.8860348839352457E-3</v>
      </c>
      <c r="N1786" s="149">
        <f t="shared" si="471"/>
        <v>0.80730283367817279</v>
      </c>
      <c r="O1786" s="130" t="str">
        <f t="shared" si="472"/>
        <v/>
      </c>
      <c r="P1786" s="130">
        <f t="shared" si="473"/>
        <v>2.8860348839352457E-3</v>
      </c>
      <c r="Q1786" s="130" t="str">
        <f t="shared" si="474"/>
        <v/>
      </c>
      <c r="R1786" s="130">
        <f t="shared" si="475"/>
        <v>8.8605040743007919E-6</v>
      </c>
      <c r="S1786" s="130" t="str">
        <f t="shared" si="476"/>
        <v/>
      </c>
      <c r="T1786" s="130" t="str">
        <f t="shared" si="477"/>
        <v/>
      </c>
      <c r="X1786" s="134"/>
      <c r="Z1786" s="149"/>
      <c r="AA1786" s="149"/>
      <c r="AE1786" s="151"/>
      <c r="AF1786" s="150"/>
      <c r="AK1786" s="134">
        <v>1217</v>
      </c>
      <c r="AL1786" s="130">
        <f t="shared" si="478"/>
        <v>0.86800000000000033</v>
      </c>
      <c r="AM1786" s="149">
        <f t="shared" si="479"/>
        <v>0.27371974261933468</v>
      </c>
      <c r="AN1786" s="149">
        <f t="shared" si="480"/>
        <v>0.8073028336781729</v>
      </c>
      <c r="AO1786" s="130" t="str">
        <f t="shared" ref="AO1786:AO1849" si="485">IF(OR(AN1786&lt;AP$565,AN1786&gt;AP$566),AM1786,"")</f>
        <v/>
      </c>
      <c r="AP1786" s="130">
        <f t="shared" ref="AP1786:AP1849" si="486">IF(AND(AN1786&gt;AP$565,AN1786&lt;AP$566),AM1786,"")</f>
        <v>0.27371974261933468</v>
      </c>
      <c r="AQ1786" s="130" t="str">
        <f t="shared" si="481"/>
        <v/>
      </c>
      <c r="AR1786" s="150">
        <f t="shared" si="482"/>
        <v>0</v>
      </c>
      <c r="AS1786" s="150" t="str">
        <f t="shared" si="483"/>
        <v/>
      </c>
      <c r="AT1786" s="150" t="str">
        <f t="shared" si="484"/>
        <v/>
      </c>
      <c r="AU1786" s="150"/>
      <c r="AV1786" s="150"/>
      <c r="AW1786" s="150"/>
      <c r="AX1786" s="150"/>
      <c r="AY1786" s="150"/>
      <c r="AZ1786" s="150"/>
      <c r="BA1786" s="150"/>
      <c r="BB1786" s="131"/>
      <c r="BC1786" s="132"/>
      <c r="BD1786" s="131"/>
      <c r="BE1786" s="153"/>
      <c r="BF1786" s="154"/>
      <c r="BG1786" s="155"/>
      <c r="BH1786" s="155"/>
      <c r="BI1786" s="156"/>
      <c r="BJ1786" s="156"/>
      <c r="BK1786" s="133"/>
      <c r="BM1786" s="134">
        <v>1194</v>
      </c>
      <c r="BN1786" s="157">
        <f t="shared" si="465"/>
        <v>7.635200000000153</v>
      </c>
      <c r="BO1786" s="158">
        <f t="shared" si="466"/>
        <v>0.36585730122920235</v>
      </c>
      <c r="BP1786" s="159">
        <f t="shared" si="467"/>
        <v>6.0234773156103705E-4</v>
      </c>
      <c r="BQ1786" s="160" t="str">
        <f t="shared" si="468"/>
        <v/>
      </c>
      <c r="BR1786" s="160" t="str">
        <f t="shared" si="464"/>
        <v/>
      </c>
    </row>
    <row r="1787" spans="11:70" ht="20.100000000000001" customHeight="1" x14ac:dyDescent="0.25">
      <c r="K1787" s="134">
        <v>1218</v>
      </c>
      <c r="L1787" s="130">
        <f t="shared" si="469"/>
        <v>82.702955841823893</v>
      </c>
      <c r="M1787" s="149">
        <f t="shared" si="470"/>
        <v>2.8760089378036023E-3</v>
      </c>
      <c r="N1787" s="149">
        <f t="shared" si="471"/>
        <v>0.8083958112245262</v>
      </c>
      <c r="O1787" s="130" t="str">
        <f t="shared" si="472"/>
        <v/>
      </c>
      <c r="P1787" s="130">
        <f t="shared" si="473"/>
        <v>2.8760089378036023E-3</v>
      </c>
      <c r="Q1787" s="130" t="str">
        <f t="shared" si="474"/>
        <v/>
      </c>
      <c r="R1787" s="130">
        <f t="shared" si="475"/>
        <v>8.9857386817051687E-6</v>
      </c>
      <c r="S1787" s="130" t="str">
        <f t="shared" si="476"/>
        <v/>
      </c>
      <c r="T1787" s="130" t="str">
        <f t="shared" si="477"/>
        <v/>
      </c>
      <c r="X1787" s="134"/>
      <c r="Z1787" s="149"/>
      <c r="AA1787" s="149"/>
      <c r="AE1787" s="151"/>
      <c r="AF1787" s="150"/>
      <c r="AK1787" s="134">
        <v>1218</v>
      </c>
      <c r="AL1787" s="130">
        <f t="shared" si="478"/>
        <v>0.87199999999999989</v>
      </c>
      <c r="AM1787" s="149">
        <f t="shared" si="479"/>
        <v>0.2727688534218603</v>
      </c>
      <c r="AN1787" s="149">
        <f t="shared" si="480"/>
        <v>0.8083958112245262</v>
      </c>
      <c r="AO1787" s="130" t="str">
        <f t="shared" si="485"/>
        <v/>
      </c>
      <c r="AP1787" s="130">
        <f t="shared" si="486"/>
        <v>0.2727688534218603</v>
      </c>
      <c r="AQ1787" s="130" t="str">
        <f t="shared" si="481"/>
        <v/>
      </c>
      <c r="AR1787" s="150">
        <f t="shared" si="482"/>
        <v>0</v>
      </c>
      <c r="AS1787" s="150" t="str">
        <f t="shared" si="483"/>
        <v/>
      </c>
      <c r="AT1787" s="150" t="str">
        <f t="shared" si="484"/>
        <v/>
      </c>
      <c r="AU1787" s="150"/>
      <c r="AV1787" s="150"/>
      <c r="AW1787" s="150"/>
      <c r="AX1787" s="150"/>
      <c r="AY1787" s="150"/>
      <c r="AZ1787" s="150"/>
      <c r="BA1787" s="150"/>
      <c r="BB1787" s="131"/>
      <c r="BC1787" s="132"/>
      <c r="BD1787" s="131"/>
      <c r="BE1787" s="153"/>
      <c r="BF1787" s="154"/>
      <c r="BG1787" s="155"/>
      <c r="BH1787" s="155"/>
      <c r="BI1787" s="156"/>
      <c r="BJ1787" s="156"/>
      <c r="BK1787" s="133"/>
      <c r="BM1787" s="134">
        <v>1195</v>
      </c>
      <c r="BN1787" s="157">
        <f t="shared" si="465"/>
        <v>7.6416000000001532</v>
      </c>
      <c r="BO1787" s="158">
        <f t="shared" si="466"/>
        <v>0.36525495349764131</v>
      </c>
      <c r="BP1787" s="159">
        <f t="shared" si="467"/>
        <v>6.0168178455993759E-4</v>
      </c>
      <c r="BQ1787" s="160" t="str">
        <f t="shared" si="468"/>
        <v/>
      </c>
      <c r="BR1787" s="160" t="str">
        <f t="shared" si="464"/>
        <v/>
      </c>
    </row>
    <row r="1788" spans="11:70" ht="20.100000000000001" customHeight="1" x14ac:dyDescent="0.25">
      <c r="K1788" s="134">
        <v>1219</v>
      </c>
      <c r="L1788" s="130">
        <f t="shared" si="469"/>
        <v>83.082327198896451</v>
      </c>
      <c r="M1788" s="149">
        <f t="shared" si="470"/>
        <v>2.8659719654074581E-3</v>
      </c>
      <c r="N1788" s="149">
        <f t="shared" si="471"/>
        <v>0.80948498311120098</v>
      </c>
      <c r="O1788" s="130" t="str">
        <f t="shared" si="472"/>
        <v/>
      </c>
      <c r="P1788" s="130">
        <f t="shared" si="473"/>
        <v>2.8659719654074581E-3</v>
      </c>
      <c r="Q1788" s="130" t="str">
        <f t="shared" si="474"/>
        <v/>
      </c>
      <c r="R1788" s="130">
        <f t="shared" si="475"/>
        <v>9.112597555755259E-6</v>
      </c>
      <c r="S1788" s="130" t="str">
        <f t="shared" si="476"/>
        <v/>
      </c>
      <c r="T1788" s="130" t="str">
        <f t="shared" si="477"/>
        <v/>
      </c>
      <c r="X1788" s="134"/>
      <c r="Z1788" s="149"/>
      <c r="AA1788" s="149"/>
      <c r="AE1788" s="151"/>
      <c r="AF1788" s="150"/>
      <c r="AK1788" s="134">
        <v>1219</v>
      </c>
      <c r="AL1788" s="130">
        <f t="shared" si="478"/>
        <v>0.87600000000000033</v>
      </c>
      <c r="AM1788" s="149">
        <f t="shared" si="479"/>
        <v>0.27181691846215378</v>
      </c>
      <c r="AN1788" s="149">
        <f t="shared" si="480"/>
        <v>0.80948498311120121</v>
      </c>
      <c r="AO1788" s="130" t="str">
        <f t="shared" si="485"/>
        <v/>
      </c>
      <c r="AP1788" s="130">
        <f t="shared" si="486"/>
        <v>0.27181691846215378</v>
      </c>
      <c r="AQ1788" s="130" t="str">
        <f t="shared" si="481"/>
        <v/>
      </c>
      <c r="AR1788" s="150">
        <f t="shared" si="482"/>
        <v>0</v>
      </c>
      <c r="AS1788" s="150" t="str">
        <f t="shared" si="483"/>
        <v/>
      </c>
      <c r="AT1788" s="150" t="str">
        <f t="shared" si="484"/>
        <v/>
      </c>
      <c r="AU1788" s="150"/>
      <c r="AV1788" s="150"/>
      <c r="AW1788" s="150"/>
      <c r="AX1788" s="150"/>
      <c r="AY1788" s="150"/>
      <c r="AZ1788" s="150"/>
      <c r="BA1788" s="150"/>
      <c r="BB1788" s="131"/>
      <c r="BC1788" s="132"/>
      <c r="BD1788" s="131"/>
      <c r="BE1788" s="153"/>
      <c r="BF1788" s="154"/>
      <c r="BG1788" s="155"/>
      <c r="BH1788" s="155"/>
      <c r="BI1788" s="156"/>
      <c r="BJ1788" s="156"/>
      <c r="BK1788" s="133"/>
      <c r="BM1788" s="134">
        <v>1196</v>
      </c>
      <c r="BN1788" s="157">
        <f t="shared" si="465"/>
        <v>7.6480000000001533</v>
      </c>
      <c r="BO1788" s="158">
        <f t="shared" si="466"/>
        <v>0.36465327171308137</v>
      </c>
      <c r="BP1788" s="159">
        <f t="shared" si="467"/>
        <v>6.0101552075847442E-4</v>
      </c>
      <c r="BQ1788" s="160" t="str">
        <f t="shared" si="468"/>
        <v/>
      </c>
      <c r="BR1788" s="160" t="str">
        <f t="shared" si="464"/>
        <v/>
      </c>
    </row>
    <row r="1789" spans="11:70" ht="20.100000000000001" customHeight="1" x14ac:dyDescent="0.25">
      <c r="K1789" s="134">
        <v>1220</v>
      </c>
      <c r="L1789" s="130">
        <f t="shared" si="469"/>
        <v>83.461698555969065</v>
      </c>
      <c r="M1789" s="149">
        <f t="shared" si="470"/>
        <v>2.8559243258474312E-3</v>
      </c>
      <c r="N1789" s="149">
        <f t="shared" si="471"/>
        <v>0.81057034522328786</v>
      </c>
      <c r="O1789" s="130" t="str">
        <f t="shared" si="472"/>
        <v/>
      </c>
      <c r="P1789" s="130">
        <f t="shared" si="473"/>
        <v>2.8559243258474312E-3</v>
      </c>
      <c r="Q1789" s="130" t="str">
        <f t="shared" si="474"/>
        <v/>
      </c>
      <c r="R1789" s="130">
        <f t="shared" si="475"/>
        <v>9.2410995394182696E-6</v>
      </c>
      <c r="S1789" s="130" t="str">
        <f t="shared" si="476"/>
        <v/>
      </c>
      <c r="T1789" s="130" t="str">
        <f t="shared" si="477"/>
        <v/>
      </c>
      <c r="X1789" s="134"/>
      <c r="Z1789" s="149"/>
      <c r="AA1789" s="149"/>
      <c r="AE1789" s="151"/>
      <c r="AF1789" s="150"/>
      <c r="AK1789" s="134">
        <v>1220</v>
      </c>
      <c r="AL1789" s="130">
        <f t="shared" si="478"/>
        <v>0.87999999999999989</v>
      </c>
      <c r="AM1789" s="149">
        <f t="shared" si="479"/>
        <v>0.27086397179833804</v>
      </c>
      <c r="AN1789" s="149">
        <f t="shared" si="480"/>
        <v>0.81057034522328786</v>
      </c>
      <c r="AO1789" s="130" t="str">
        <f t="shared" si="485"/>
        <v/>
      </c>
      <c r="AP1789" s="130">
        <f t="shared" si="486"/>
        <v>0.27086397179833804</v>
      </c>
      <c r="AQ1789" s="130" t="str">
        <f t="shared" si="481"/>
        <v/>
      </c>
      <c r="AR1789" s="150">
        <f t="shared" si="482"/>
        <v>0</v>
      </c>
      <c r="AS1789" s="150" t="str">
        <f t="shared" si="483"/>
        <v/>
      </c>
      <c r="AT1789" s="150" t="str">
        <f t="shared" si="484"/>
        <v/>
      </c>
      <c r="AU1789" s="150"/>
      <c r="AV1789" s="150"/>
      <c r="AW1789" s="150"/>
      <c r="AX1789" s="150"/>
      <c r="AY1789" s="150"/>
      <c r="AZ1789" s="150"/>
      <c r="BA1789" s="150"/>
      <c r="BB1789" s="131"/>
      <c r="BC1789" s="132"/>
      <c r="BD1789" s="131"/>
      <c r="BE1789" s="153"/>
      <c r="BF1789" s="154"/>
      <c r="BG1789" s="155"/>
      <c r="BH1789" s="155"/>
      <c r="BI1789" s="156"/>
      <c r="BJ1789" s="156"/>
      <c r="BK1789" s="133"/>
      <c r="BM1789" s="134">
        <v>1197</v>
      </c>
      <c r="BN1789" s="157">
        <f t="shared" si="465"/>
        <v>7.6544000000001535</v>
      </c>
      <c r="BO1789" s="158">
        <f t="shared" si="466"/>
        <v>0.3640522561923229</v>
      </c>
      <c r="BP1789" s="159">
        <f t="shared" si="467"/>
        <v>6.0034894459931598E-4</v>
      </c>
      <c r="BQ1789" s="160" t="str">
        <f t="shared" si="468"/>
        <v/>
      </c>
      <c r="BR1789" s="160" t="str">
        <f t="shared" si="464"/>
        <v/>
      </c>
    </row>
    <row r="1790" spans="11:70" ht="20.100000000000001" customHeight="1" x14ac:dyDescent="0.25">
      <c r="K1790" s="134">
        <v>1221</v>
      </c>
      <c r="L1790" s="130">
        <f t="shared" si="469"/>
        <v>83.841069913041622</v>
      </c>
      <c r="M1790" s="149">
        <f t="shared" si="470"/>
        <v>2.8458663774791871E-3</v>
      </c>
      <c r="N1790" s="149">
        <f t="shared" si="471"/>
        <v>0.81165189358196876</v>
      </c>
      <c r="O1790" s="130" t="str">
        <f t="shared" si="472"/>
        <v/>
      </c>
      <c r="P1790" s="130">
        <f t="shared" si="473"/>
        <v>2.8458663774791871E-3</v>
      </c>
      <c r="Q1790" s="130" t="str">
        <f t="shared" si="474"/>
        <v/>
      </c>
      <c r="R1790" s="130">
        <f t="shared" si="475"/>
        <v>9.371263662104989E-6</v>
      </c>
      <c r="S1790" s="130" t="str">
        <f t="shared" si="476"/>
        <v/>
      </c>
      <c r="T1790" s="130" t="str">
        <f t="shared" si="477"/>
        <v/>
      </c>
      <c r="X1790" s="134"/>
      <c r="Z1790" s="149"/>
      <c r="AA1790" s="149"/>
      <c r="AE1790" s="151"/>
      <c r="AF1790" s="150"/>
      <c r="AK1790" s="134">
        <v>1221</v>
      </c>
      <c r="AL1790" s="130">
        <f t="shared" si="478"/>
        <v>0.88400000000000034</v>
      </c>
      <c r="AM1790" s="149">
        <f t="shared" si="479"/>
        <v>0.26991004741788122</v>
      </c>
      <c r="AN1790" s="149">
        <f t="shared" si="480"/>
        <v>0.81165189358196899</v>
      </c>
      <c r="AO1790" s="130" t="str">
        <f t="shared" si="485"/>
        <v/>
      </c>
      <c r="AP1790" s="130">
        <f t="shared" si="486"/>
        <v>0.26991004741788122</v>
      </c>
      <c r="AQ1790" s="130" t="str">
        <f t="shared" si="481"/>
        <v/>
      </c>
      <c r="AR1790" s="150">
        <f t="shared" si="482"/>
        <v>0</v>
      </c>
      <c r="AS1790" s="150" t="str">
        <f t="shared" si="483"/>
        <v/>
      </c>
      <c r="AT1790" s="150" t="str">
        <f t="shared" si="484"/>
        <v/>
      </c>
      <c r="AU1790" s="150"/>
      <c r="AV1790" s="150"/>
      <c r="AW1790" s="150"/>
      <c r="AX1790" s="150"/>
      <c r="AY1790" s="150"/>
      <c r="AZ1790" s="150"/>
      <c r="BA1790" s="150"/>
      <c r="BB1790" s="131"/>
      <c r="BC1790" s="132"/>
      <c r="BD1790" s="131"/>
      <c r="BE1790" s="153"/>
      <c r="BF1790" s="154"/>
      <c r="BG1790" s="155"/>
      <c r="BH1790" s="155"/>
      <c r="BI1790" s="156"/>
      <c r="BJ1790" s="156"/>
      <c r="BK1790" s="133"/>
      <c r="BM1790" s="134">
        <v>1198</v>
      </c>
      <c r="BN1790" s="157">
        <f t="shared" si="465"/>
        <v>7.6608000000001537</v>
      </c>
      <c r="BO1790" s="158">
        <f t="shared" si="466"/>
        <v>0.36345190724772358</v>
      </c>
      <c r="BP1790" s="159">
        <f t="shared" si="467"/>
        <v>5.9968206051214112E-4</v>
      </c>
      <c r="BQ1790" s="160" t="str">
        <f t="shared" si="468"/>
        <v/>
      </c>
      <c r="BR1790" s="160" t="str">
        <f t="shared" si="464"/>
        <v/>
      </c>
    </row>
    <row r="1791" spans="11:70" ht="20.100000000000001" customHeight="1" x14ac:dyDescent="0.25">
      <c r="K1791" s="134">
        <v>1222</v>
      </c>
      <c r="L1791" s="130">
        <f t="shared" si="469"/>
        <v>84.220441270114236</v>
      </c>
      <c r="M1791" s="149">
        <f t="shared" si="470"/>
        <v>2.8357984778931457E-3</v>
      </c>
      <c r="N1791" s="149">
        <f t="shared" si="471"/>
        <v>0.8127296243442319</v>
      </c>
      <c r="O1791" s="130" t="str">
        <f t="shared" si="472"/>
        <v/>
      </c>
      <c r="P1791" s="130">
        <f t="shared" si="473"/>
        <v>2.8357984778931457E-3</v>
      </c>
      <c r="Q1791" s="130" t="str">
        <f t="shared" si="474"/>
        <v/>
      </c>
      <c r="R1791" s="130">
        <f t="shared" si="475"/>
        <v>9.5031091410727192E-6</v>
      </c>
      <c r="S1791" s="130" t="str">
        <f t="shared" si="476"/>
        <v/>
      </c>
      <c r="T1791" s="130" t="str">
        <f t="shared" si="477"/>
        <v/>
      </c>
      <c r="X1791" s="134"/>
      <c r="Z1791" s="149"/>
      <c r="AA1791" s="149"/>
      <c r="AE1791" s="151"/>
      <c r="AF1791" s="150"/>
      <c r="AK1791" s="134">
        <v>1222</v>
      </c>
      <c r="AL1791" s="130">
        <f t="shared" si="478"/>
        <v>0.8879999999999999</v>
      </c>
      <c r="AM1791" s="149">
        <f t="shared" si="479"/>
        <v>0.26895517923567464</v>
      </c>
      <c r="AN1791" s="149">
        <f t="shared" si="480"/>
        <v>0.8127296243442319</v>
      </c>
      <c r="AO1791" s="130" t="str">
        <f t="shared" si="485"/>
        <v/>
      </c>
      <c r="AP1791" s="130">
        <f t="shared" si="486"/>
        <v>0.26895517923567464</v>
      </c>
      <c r="AQ1791" s="130" t="str">
        <f t="shared" si="481"/>
        <v/>
      </c>
      <c r="AR1791" s="150">
        <f t="shared" si="482"/>
        <v>0</v>
      </c>
      <c r="AS1791" s="150" t="str">
        <f t="shared" si="483"/>
        <v/>
      </c>
      <c r="AT1791" s="150" t="str">
        <f t="shared" si="484"/>
        <v/>
      </c>
      <c r="AU1791" s="150"/>
      <c r="AV1791" s="150"/>
      <c r="AW1791" s="150"/>
      <c r="AX1791" s="150"/>
      <c r="AY1791" s="150"/>
      <c r="AZ1791" s="150"/>
      <c r="BA1791" s="150"/>
      <c r="BB1791" s="131"/>
      <c r="BC1791" s="132"/>
      <c r="BD1791" s="131"/>
      <c r="BE1791" s="153"/>
      <c r="BF1791" s="154"/>
      <c r="BG1791" s="155"/>
      <c r="BH1791" s="155"/>
      <c r="BI1791" s="156"/>
      <c r="BJ1791" s="156"/>
      <c r="BK1791" s="133"/>
      <c r="BM1791" s="134">
        <v>1199</v>
      </c>
      <c r="BN1791" s="157">
        <f t="shared" si="465"/>
        <v>7.6672000000001539</v>
      </c>
      <c r="BO1791" s="158">
        <f t="shared" si="466"/>
        <v>0.36285222518721144</v>
      </c>
      <c r="BP1791" s="159">
        <f t="shared" si="467"/>
        <v>5.9901487291441624E-4</v>
      </c>
      <c r="BQ1791" s="160" t="str">
        <f t="shared" si="468"/>
        <v/>
      </c>
      <c r="BR1791" s="160" t="str">
        <f t="shared" si="464"/>
        <v/>
      </c>
    </row>
    <row r="1792" spans="11:70" ht="20.100000000000001" customHeight="1" x14ac:dyDescent="0.25">
      <c r="K1792" s="134">
        <v>1223</v>
      </c>
      <c r="L1792" s="130">
        <f t="shared" si="469"/>
        <v>84.599812627186793</v>
      </c>
      <c r="M1792" s="149">
        <f t="shared" si="470"/>
        <v>2.82572098389434E-3</v>
      </c>
      <c r="N1792" s="149">
        <f t="shared" si="471"/>
        <v>0.81380353380257575</v>
      </c>
      <c r="O1792" s="130" t="str">
        <f t="shared" si="472"/>
        <v/>
      </c>
      <c r="P1792" s="130">
        <f t="shared" si="473"/>
        <v>2.82572098389434E-3</v>
      </c>
      <c r="Q1792" s="130" t="str">
        <f t="shared" si="474"/>
        <v/>
      </c>
      <c r="R1792" s="130">
        <f t="shared" si="475"/>
        <v>9.6366553828323841E-6</v>
      </c>
      <c r="S1792" s="130" t="str">
        <f t="shared" si="476"/>
        <v/>
      </c>
      <c r="T1792" s="130" t="str">
        <f t="shared" si="477"/>
        <v/>
      </c>
      <c r="X1792" s="134"/>
      <c r="Z1792" s="149"/>
      <c r="AA1792" s="149"/>
      <c r="AE1792" s="151"/>
      <c r="AF1792" s="150"/>
      <c r="AK1792" s="134">
        <v>1223</v>
      </c>
      <c r="AL1792" s="130">
        <f t="shared" si="478"/>
        <v>0.89200000000000035</v>
      </c>
      <c r="AM1792" s="149">
        <f t="shared" si="479"/>
        <v>0.26799940109211995</v>
      </c>
      <c r="AN1792" s="149">
        <f t="shared" si="480"/>
        <v>0.81380353380257597</v>
      </c>
      <c r="AO1792" s="130" t="str">
        <f t="shared" si="485"/>
        <v/>
      </c>
      <c r="AP1792" s="130">
        <f t="shared" si="486"/>
        <v>0.26799940109211995</v>
      </c>
      <c r="AQ1792" s="130" t="str">
        <f t="shared" si="481"/>
        <v/>
      </c>
      <c r="AR1792" s="150">
        <f t="shared" si="482"/>
        <v>0</v>
      </c>
      <c r="AS1792" s="150" t="str">
        <f t="shared" si="483"/>
        <v/>
      </c>
      <c r="AT1792" s="150" t="str">
        <f t="shared" si="484"/>
        <v/>
      </c>
      <c r="AU1792" s="150"/>
      <c r="AV1792" s="150"/>
      <c r="AW1792" s="150"/>
      <c r="AX1792" s="150"/>
      <c r="AY1792" s="150"/>
      <c r="AZ1792" s="150"/>
      <c r="BA1792" s="150"/>
      <c r="BB1792" s="131"/>
      <c r="BC1792" s="132"/>
      <c r="BD1792" s="131"/>
      <c r="BE1792" s="153"/>
      <c r="BF1792" s="154"/>
      <c r="BG1792" s="155"/>
      <c r="BH1792" s="155"/>
      <c r="BI1792" s="156"/>
      <c r="BJ1792" s="156"/>
      <c r="BK1792" s="133"/>
      <c r="BM1792" s="134">
        <v>1200</v>
      </c>
      <c r="BN1792" s="157">
        <f t="shared" si="465"/>
        <v>7.6736000000001541</v>
      </c>
      <c r="BO1792" s="158">
        <f t="shared" si="466"/>
        <v>0.36225321031429703</v>
      </c>
      <c r="BP1792" s="159">
        <f t="shared" si="467"/>
        <v>5.9834738620745398E-4</v>
      </c>
      <c r="BQ1792" s="160" t="str">
        <f t="shared" si="468"/>
        <v/>
      </c>
      <c r="BR1792" s="160" t="str">
        <f t="shared" si="464"/>
        <v/>
      </c>
    </row>
    <row r="1793" spans="11:70" ht="20.100000000000001" customHeight="1" x14ac:dyDescent="0.25">
      <c r="K1793" s="134">
        <v>1224</v>
      </c>
      <c r="L1793" s="130">
        <f t="shared" si="469"/>
        <v>84.979183984259407</v>
      </c>
      <c r="M1793" s="149">
        <f t="shared" si="470"/>
        <v>2.8156342514823896E-3</v>
      </c>
      <c r="N1793" s="149">
        <f t="shared" si="471"/>
        <v>0.81487361838470918</v>
      </c>
      <c r="O1793" s="130" t="str">
        <f t="shared" si="472"/>
        <v/>
      </c>
      <c r="P1793" s="130">
        <f t="shared" si="473"/>
        <v>2.8156342514823896E-3</v>
      </c>
      <c r="Q1793" s="130" t="str">
        <f t="shared" si="474"/>
        <v/>
      </c>
      <c r="R1793" s="130">
        <f t="shared" si="475"/>
        <v>9.7719219845606533E-6</v>
      </c>
      <c r="S1793" s="130" t="str">
        <f t="shared" si="476"/>
        <v/>
      </c>
      <c r="T1793" s="130" t="str">
        <f t="shared" si="477"/>
        <v/>
      </c>
      <c r="X1793" s="134"/>
      <c r="Z1793" s="149"/>
      <c r="AA1793" s="149"/>
      <c r="AE1793" s="151"/>
      <c r="AF1793" s="150"/>
      <c r="AK1793" s="134">
        <v>1224</v>
      </c>
      <c r="AL1793" s="130">
        <f t="shared" si="478"/>
        <v>0.89599999999999991</v>
      </c>
      <c r="AM1793" s="149">
        <f t="shared" si="479"/>
        <v>0.26704274675123274</v>
      </c>
      <c r="AN1793" s="149">
        <f t="shared" si="480"/>
        <v>0.81487361838470918</v>
      </c>
      <c r="AO1793" s="130" t="str">
        <f t="shared" si="485"/>
        <v/>
      </c>
      <c r="AP1793" s="130">
        <f t="shared" si="486"/>
        <v>0.26704274675123274</v>
      </c>
      <c r="AQ1793" s="130" t="str">
        <f t="shared" si="481"/>
        <v/>
      </c>
      <c r="AR1793" s="150">
        <f t="shared" si="482"/>
        <v>0</v>
      </c>
      <c r="AS1793" s="150" t="str">
        <f t="shared" si="483"/>
        <v/>
      </c>
      <c r="AT1793" s="150" t="str">
        <f t="shared" si="484"/>
        <v/>
      </c>
      <c r="AU1793" s="150"/>
      <c r="AV1793" s="150"/>
      <c r="AW1793" s="150"/>
      <c r="AX1793" s="150"/>
      <c r="AY1793" s="150"/>
      <c r="AZ1793" s="150"/>
      <c r="BA1793" s="150"/>
      <c r="BB1793" s="131"/>
      <c r="BC1793" s="132"/>
      <c r="BD1793" s="131"/>
      <c r="BE1793" s="153"/>
      <c r="BF1793" s="154"/>
      <c r="BG1793" s="155"/>
      <c r="BH1793" s="155"/>
      <c r="BI1793" s="156"/>
      <c r="BJ1793" s="156"/>
      <c r="BK1793" s="133"/>
      <c r="BM1793" s="134">
        <v>1201</v>
      </c>
      <c r="BN1793" s="157">
        <f t="shared" si="465"/>
        <v>7.6800000000001543</v>
      </c>
      <c r="BO1793" s="158">
        <f t="shared" si="466"/>
        <v>0.36165486292808957</v>
      </c>
      <c r="BP1793" s="159">
        <f t="shared" si="467"/>
        <v>5.9767960478046556E-4</v>
      </c>
      <c r="BQ1793" s="160" t="str">
        <f t="shared" si="468"/>
        <v/>
      </c>
      <c r="BR1793" s="160" t="str">
        <f t="shared" si="464"/>
        <v/>
      </c>
    </row>
    <row r="1794" spans="11:70" ht="20.100000000000001" customHeight="1" x14ac:dyDescent="0.25">
      <c r="K1794" s="134">
        <v>1225</v>
      </c>
      <c r="L1794" s="130">
        <f t="shared" si="469"/>
        <v>85.358555341331964</v>
      </c>
      <c r="M1794" s="149">
        <f t="shared" si="470"/>
        <v>2.8055386358316315E-3</v>
      </c>
      <c r="N1794" s="149">
        <f t="shared" si="471"/>
        <v>0.81593987465324047</v>
      </c>
      <c r="O1794" s="130" t="str">
        <f t="shared" si="472"/>
        <v/>
      </c>
      <c r="P1794" s="130">
        <f t="shared" si="473"/>
        <v>2.8055386358316315E-3</v>
      </c>
      <c r="Q1794" s="130" t="str">
        <f t="shared" si="474"/>
        <v/>
      </c>
      <c r="R1794" s="130">
        <f t="shared" si="475"/>
        <v>9.908928735516119E-6</v>
      </c>
      <c r="S1794" s="130" t="str">
        <f t="shared" si="476"/>
        <v/>
      </c>
      <c r="T1794" s="130" t="str">
        <f t="shared" si="477"/>
        <v/>
      </c>
      <c r="X1794" s="134"/>
      <c r="Z1794" s="149"/>
      <c r="AA1794" s="149"/>
      <c r="AE1794" s="151"/>
      <c r="AF1794" s="150"/>
      <c r="AK1794" s="134">
        <v>1225</v>
      </c>
      <c r="AL1794" s="130">
        <f t="shared" si="478"/>
        <v>0.90000000000000036</v>
      </c>
      <c r="AM1794" s="149">
        <f t="shared" si="479"/>
        <v>0.26608524989875476</v>
      </c>
      <c r="AN1794" s="149">
        <f t="shared" si="480"/>
        <v>0.81593987465324058</v>
      </c>
      <c r="AO1794" s="130" t="str">
        <f t="shared" si="485"/>
        <v/>
      </c>
      <c r="AP1794" s="130">
        <f t="shared" si="486"/>
        <v>0.26608524989875476</v>
      </c>
      <c r="AQ1794" s="130" t="str">
        <f t="shared" si="481"/>
        <v/>
      </c>
      <c r="AR1794" s="150">
        <f t="shared" si="482"/>
        <v>0</v>
      </c>
      <c r="AS1794" s="150" t="str">
        <f t="shared" si="483"/>
        <v/>
      </c>
      <c r="AT1794" s="150" t="str">
        <f t="shared" si="484"/>
        <v/>
      </c>
      <c r="AU1794" s="150"/>
      <c r="AV1794" s="150"/>
      <c r="AW1794" s="150"/>
      <c r="AX1794" s="150"/>
      <c r="AY1794" s="150"/>
      <c r="AZ1794" s="150"/>
      <c r="BA1794" s="150"/>
      <c r="BB1794" s="131"/>
      <c r="BC1794" s="132"/>
      <c r="BD1794" s="131"/>
      <c r="BE1794" s="153"/>
      <c r="BF1794" s="154"/>
      <c r="BG1794" s="155"/>
      <c r="BH1794" s="155"/>
      <c r="BI1794" s="156"/>
      <c r="BJ1794" s="156"/>
      <c r="BK1794" s="133"/>
      <c r="BM1794" s="134">
        <v>1202</v>
      </c>
      <c r="BN1794" s="157">
        <f t="shared" si="465"/>
        <v>7.6864000000001544</v>
      </c>
      <c r="BO1794" s="158">
        <f t="shared" si="466"/>
        <v>0.36105718332330911</v>
      </c>
      <c r="BP1794" s="159">
        <f t="shared" si="467"/>
        <v>5.9701153301106036E-4</v>
      </c>
      <c r="BQ1794" s="160" t="str">
        <f t="shared" si="468"/>
        <v/>
      </c>
      <c r="BR1794" s="160" t="str">
        <f t="shared" si="464"/>
        <v/>
      </c>
    </row>
    <row r="1795" spans="11:70" ht="20.100000000000001" customHeight="1" x14ac:dyDescent="0.25">
      <c r="K1795" s="134">
        <v>1226</v>
      </c>
      <c r="L1795" s="130">
        <f t="shared" si="469"/>
        <v>85.737926698404578</v>
      </c>
      <c r="M1795" s="149">
        <f t="shared" si="470"/>
        <v>2.7954344912713646E-3</v>
      </c>
      <c r="N1795" s="149">
        <f t="shared" si="471"/>
        <v>0.81700229930536161</v>
      </c>
      <c r="O1795" s="130" t="str">
        <f t="shared" si="472"/>
        <v/>
      </c>
      <c r="P1795" s="130">
        <f t="shared" si="473"/>
        <v>2.7954344912713646E-3</v>
      </c>
      <c r="Q1795" s="130" t="str">
        <f t="shared" si="474"/>
        <v/>
      </c>
      <c r="R1795" s="130">
        <f t="shared" si="475"/>
        <v>1.0047695618460329E-5</v>
      </c>
      <c r="S1795" s="130" t="str">
        <f t="shared" si="476"/>
        <v/>
      </c>
      <c r="T1795" s="130" t="str">
        <f t="shared" si="477"/>
        <v/>
      </c>
      <c r="X1795" s="134"/>
      <c r="Z1795" s="149"/>
      <c r="AA1795" s="149"/>
      <c r="AE1795" s="151"/>
      <c r="AF1795" s="150"/>
      <c r="AK1795" s="134">
        <v>1226</v>
      </c>
      <c r="AL1795" s="130">
        <f t="shared" si="478"/>
        <v>0.90399999999999991</v>
      </c>
      <c r="AM1795" s="149">
        <f t="shared" si="479"/>
        <v>0.26512694414028343</v>
      </c>
      <c r="AN1795" s="149">
        <f t="shared" si="480"/>
        <v>0.81700229930536161</v>
      </c>
      <c r="AO1795" s="130" t="str">
        <f t="shared" si="485"/>
        <v/>
      </c>
      <c r="AP1795" s="130">
        <f t="shared" si="486"/>
        <v>0.26512694414028343</v>
      </c>
      <c r="AQ1795" s="130" t="str">
        <f t="shared" si="481"/>
        <v/>
      </c>
      <c r="AR1795" s="150">
        <f t="shared" si="482"/>
        <v>0</v>
      </c>
      <c r="AS1795" s="150" t="str">
        <f t="shared" si="483"/>
        <v/>
      </c>
      <c r="AT1795" s="150" t="str">
        <f t="shared" si="484"/>
        <v/>
      </c>
      <c r="AU1795" s="150"/>
      <c r="AV1795" s="150"/>
      <c r="AW1795" s="150"/>
      <c r="AX1795" s="150"/>
      <c r="AY1795" s="150"/>
      <c r="AZ1795" s="150"/>
      <c r="BA1795" s="150"/>
      <c r="BB1795" s="131"/>
      <c r="BC1795" s="132"/>
      <c r="BD1795" s="131"/>
      <c r="BE1795" s="153"/>
      <c r="BF1795" s="154"/>
      <c r="BG1795" s="155"/>
      <c r="BH1795" s="155"/>
      <c r="BI1795" s="156"/>
      <c r="BJ1795" s="156"/>
      <c r="BK1795" s="133"/>
      <c r="BM1795" s="134">
        <v>1203</v>
      </c>
      <c r="BN1795" s="157">
        <f t="shared" si="465"/>
        <v>7.6928000000001546</v>
      </c>
      <c r="BO1795" s="158">
        <f t="shared" si="466"/>
        <v>0.36046017179029805</v>
      </c>
      <c r="BP1795" s="159">
        <f t="shared" si="467"/>
        <v>5.9634317525852909E-4</v>
      </c>
      <c r="BQ1795" s="160" t="str">
        <f t="shared" si="468"/>
        <v/>
      </c>
      <c r="BR1795" s="160" t="str">
        <f t="shared" si="464"/>
        <v/>
      </c>
    </row>
    <row r="1796" spans="11:70" ht="20.100000000000001" customHeight="1" x14ac:dyDescent="0.25">
      <c r="K1796" s="134">
        <v>1227</v>
      </c>
      <c r="L1796" s="130">
        <f t="shared" si="469"/>
        <v>86.117298055477136</v>
      </c>
      <c r="M1796" s="149">
        <f t="shared" si="470"/>
        <v>2.7853221712662536E-3</v>
      </c>
      <c r="N1796" s="149">
        <f t="shared" si="471"/>
        <v>0.81806088917252318</v>
      </c>
      <c r="O1796" s="130" t="str">
        <f t="shared" si="472"/>
        <v/>
      </c>
      <c r="P1796" s="130">
        <f t="shared" si="473"/>
        <v>2.7853221712662536E-3</v>
      </c>
      <c r="Q1796" s="130" t="str">
        <f t="shared" si="474"/>
        <v/>
      </c>
      <c r="R1796" s="130">
        <f t="shared" si="475"/>
        <v>1.0188242811082726E-5</v>
      </c>
      <c r="S1796" s="130" t="str">
        <f t="shared" si="476"/>
        <v/>
      </c>
      <c r="T1796" s="130" t="str">
        <f t="shared" si="477"/>
        <v/>
      </c>
      <c r="X1796" s="134"/>
      <c r="Z1796" s="149"/>
      <c r="AA1796" s="149"/>
      <c r="AE1796" s="151"/>
      <c r="AF1796" s="150"/>
      <c r="AK1796" s="134">
        <v>1227</v>
      </c>
      <c r="AL1796" s="130">
        <f t="shared" si="478"/>
        <v>0.90800000000000036</v>
      </c>
      <c r="AM1796" s="149">
        <f t="shared" si="479"/>
        <v>0.26416786299941036</v>
      </c>
      <c r="AN1796" s="149">
        <f t="shared" si="480"/>
        <v>0.8180608891725234</v>
      </c>
      <c r="AO1796" s="130" t="str">
        <f t="shared" si="485"/>
        <v/>
      </c>
      <c r="AP1796" s="130">
        <f t="shared" si="486"/>
        <v>0.26416786299941036</v>
      </c>
      <c r="AQ1796" s="130" t="str">
        <f t="shared" si="481"/>
        <v/>
      </c>
      <c r="AR1796" s="150">
        <f t="shared" si="482"/>
        <v>0</v>
      </c>
      <c r="AS1796" s="150" t="str">
        <f t="shared" si="483"/>
        <v/>
      </c>
      <c r="AT1796" s="150" t="str">
        <f t="shared" si="484"/>
        <v/>
      </c>
      <c r="AU1796" s="150"/>
      <c r="AV1796" s="150"/>
      <c r="AW1796" s="150"/>
      <c r="AX1796" s="150"/>
      <c r="AY1796" s="150"/>
      <c r="AZ1796" s="150"/>
      <c r="BA1796" s="150"/>
      <c r="BB1796" s="131"/>
      <c r="BC1796" s="132"/>
      <c r="BD1796" s="131"/>
      <c r="BE1796" s="153"/>
      <c r="BF1796" s="154"/>
      <c r="BG1796" s="155"/>
      <c r="BH1796" s="155"/>
      <c r="BI1796" s="156"/>
      <c r="BJ1796" s="156"/>
      <c r="BK1796" s="133"/>
      <c r="BM1796" s="134">
        <v>1204</v>
      </c>
      <c r="BN1796" s="157">
        <f t="shared" si="465"/>
        <v>7.6992000000001548</v>
      </c>
      <c r="BO1796" s="158">
        <f t="shared" si="466"/>
        <v>0.35986382861503952</v>
      </c>
      <c r="BP1796" s="159">
        <f t="shared" si="467"/>
        <v>5.956745358743909E-4</v>
      </c>
      <c r="BQ1796" s="160" t="str">
        <f t="shared" si="468"/>
        <v/>
      </c>
      <c r="BR1796" s="160" t="str">
        <f t="shared" si="464"/>
        <v/>
      </c>
    </row>
    <row r="1797" spans="11:70" ht="20.100000000000001" customHeight="1" x14ac:dyDescent="0.25">
      <c r="K1797" s="134">
        <v>1228</v>
      </c>
      <c r="L1797" s="130">
        <f t="shared" si="469"/>
        <v>86.49666941254975</v>
      </c>
      <c r="M1797" s="149">
        <f t="shared" si="470"/>
        <v>2.7752020283968509E-3</v>
      </c>
      <c r="N1797" s="149">
        <f t="shared" si="471"/>
        <v>0.81911564122010372</v>
      </c>
      <c r="O1797" s="130" t="str">
        <f t="shared" si="472"/>
        <v/>
      </c>
      <c r="P1797" s="130">
        <f t="shared" si="473"/>
        <v>2.7752020283968509E-3</v>
      </c>
      <c r="Q1797" s="130" t="str">
        <f t="shared" si="474"/>
        <v/>
      </c>
      <c r="R1797" s="130">
        <f t="shared" si="475"/>
        <v>1.0330590687430251E-5</v>
      </c>
      <c r="S1797" s="130" t="str">
        <f t="shared" si="476"/>
        <v/>
      </c>
      <c r="T1797" s="130" t="str">
        <f t="shared" si="477"/>
        <v/>
      </c>
      <c r="X1797" s="134"/>
      <c r="Z1797" s="149"/>
      <c r="AA1797" s="149"/>
      <c r="AE1797" s="151"/>
      <c r="AF1797" s="150"/>
      <c r="AK1797" s="134">
        <v>1228</v>
      </c>
      <c r="AL1797" s="130">
        <f t="shared" si="478"/>
        <v>0.91199999999999992</v>
      </c>
      <c r="AM1797" s="149">
        <f t="shared" si="479"/>
        <v>0.2632080399158771</v>
      </c>
      <c r="AN1797" s="149">
        <f t="shared" si="480"/>
        <v>0.81911564122010372</v>
      </c>
      <c r="AO1797" s="130" t="str">
        <f t="shared" si="485"/>
        <v/>
      </c>
      <c r="AP1797" s="130">
        <f t="shared" si="486"/>
        <v>0.2632080399158771</v>
      </c>
      <c r="AQ1797" s="130" t="str">
        <f t="shared" si="481"/>
        <v/>
      </c>
      <c r="AR1797" s="150">
        <f t="shared" si="482"/>
        <v>0</v>
      </c>
      <c r="AS1797" s="150" t="str">
        <f t="shared" si="483"/>
        <v/>
      </c>
      <c r="AT1797" s="150" t="str">
        <f t="shared" si="484"/>
        <v/>
      </c>
      <c r="AU1797" s="150"/>
      <c r="AV1797" s="150"/>
      <c r="AW1797" s="150"/>
      <c r="AX1797" s="150"/>
      <c r="AY1797" s="150"/>
      <c r="AZ1797" s="150"/>
      <c r="BA1797" s="150"/>
      <c r="BB1797" s="131"/>
      <c r="BC1797" s="132"/>
      <c r="BD1797" s="131"/>
      <c r="BE1797" s="153"/>
      <c r="BF1797" s="154"/>
      <c r="BG1797" s="155"/>
      <c r="BH1797" s="155"/>
      <c r="BI1797" s="156"/>
      <c r="BJ1797" s="156"/>
      <c r="BK1797" s="133"/>
      <c r="BM1797" s="134">
        <v>1205</v>
      </c>
      <c r="BN1797" s="157">
        <f t="shared" si="465"/>
        <v>7.705600000000155</v>
      </c>
      <c r="BO1797" s="158">
        <f t="shared" si="466"/>
        <v>0.35926815407916513</v>
      </c>
      <c r="BP1797" s="159">
        <f t="shared" si="467"/>
        <v>5.9500561919201278E-4</v>
      </c>
      <c r="BQ1797" s="160" t="str">
        <f t="shared" si="468"/>
        <v/>
      </c>
      <c r="BR1797" s="160" t="str">
        <f t="shared" si="464"/>
        <v/>
      </c>
    </row>
    <row r="1798" spans="11:70" ht="20.100000000000001" customHeight="1" x14ac:dyDescent="0.25">
      <c r="K1798" s="134">
        <v>1229</v>
      </c>
      <c r="L1798" s="130">
        <f t="shared" si="469"/>
        <v>86.876040769622307</v>
      </c>
      <c r="M1798" s="149">
        <f t="shared" si="470"/>
        <v>2.7650744143402827E-3</v>
      </c>
      <c r="N1798" s="149">
        <f t="shared" si="471"/>
        <v>0.82016655254706927</v>
      </c>
      <c r="O1798" s="130" t="str">
        <f t="shared" si="472"/>
        <v/>
      </c>
      <c r="P1798" s="130">
        <f t="shared" si="473"/>
        <v>2.7650744143402827E-3</v>
      </c>
      <c r="Q1798" s="130" t="str">
        <f t="shared" si="474"/>
        <v/>
      </c>
      <c r="R1798" s="130">
        <f t="shared" si="475"/>
        <v>1.047475981934086E-5</v>
      </c>
      <c r="S1798" s="130" t="str">
        <f t="shared" si="476"/>
        <v/>
      </c>
      <c r="T1798" s="130" t="str">
        <f t="shared" si="477"/>
        <v/>
      </c>
      <c r="X1798" s="134"/>
      <c r="Z1798" s="149"/>
      <c r="AA1798" s="149"/>
      <c r="AE1798" s="151"/>
      <c r="AF1798" s="150"/>
      <c r="AK1798" s="134">
        <v>1229</v>
      </c>
      <c r="AL1798" s="130">
        <f t="shared" si="478"/>
        <v>0.91600000000000037</v>
      </c>
      <c r="AM1798" s="149">
        <f t="shared" si="479"/>
        <v>0.26224750824374005</v>
      </c>
      <c r="AN1798" s="149">
        <f t="shared" si="480"/>
        <v>0.82016655254706949</v>
      </c>
      <c r="AO1798" s="130" t="str">
        <f t="shared" si="485"/>
        <v/>
      </c>
      <c r="AP1798" s="130">
        <f t="shared" si="486"/>
        <v>0.26224750824374005</v>
      </c>
      <c r="AQ1798" s="130" t="str">
        <f t="shared" si="481"/>
        <v/>
      </c>
      <c r="AR1798" s="150">
        <f t="shared" si="482"/>
        <v>0</v>
      </c>
      <c r="AS1798" s="150" t="str">
        <f t="shared" si="483"/>
        <v/>
      </c>
      <c r="AT1798" s="150" t="str">
        <f t="shared" si="484"/>
        <v/>
      </c>
      <c r="AU1798" s="150"/>
      <c r="AV1798" s="150"/>
      <c r="AW1798" s="150"/>
      <c r="AX1798" s="150"/>
      <c r="AY1798" s="150"/>
      <c r="AZ1798" s="150"/>
      <c r="BA1798" s="150"/>
      <c r="BB1798" s="131"/>
      <c r="BC1798" s="132"/>
      <c r="BD1798" s="131"/>
      <c r="BE1798" s="153"/>
      <c r="BF1798" s="154"/>
      <c r="BG1798" s="155"/>
      <c r="BH1798" s="155"/>
      <c r="BI1798" s="156"/>
      <c r="BJ1798" s="156"/>
      <c r="BK1798" s="133"/>
      <c r="BM1798" s="134">
        <v>1206</v>
      </c>
      <c r="BN1798" s="157">
        <f t="shared" si="465"/>
        <v>7.7120000000001552</v>
      </c>
      <c r="BO1798" s="158">
        <f t="shared" si="466"/>
        <v>0.35867314845997311</v>
      </c>
      <c r="BP1798" s="159">
        <f t="shared" si="467"/>
        <v>5.9433642953427013E-4</v>
      </c>
      <c r="BQ1798" s="160" t="str">
        <f t="shared" si="468"/>
        <v/>
      </c>
      <c r="BR1798" s="160" t="str">
        <f t="shared" si="464"/>
        <v/>
      </c>
    </row>
    <row r="1799" spans="11:70" ht="20.100000000000001" customHeight="1" x14ac:dyDescent="0.25">
      <c r="K1799" s="134">
        <v>1230</v>
      </c>
      <c r="L1799" s="130">
        <f t="shared" si="469"/>
        <v>87.255412126694921</v>
      </c>
      <c r="M1799" s="149">
        <f t="shared" si="470"/>
        <v>2.7549396798510562E-3</v>
      </c>
      <c r="N1799" s="149">
        <f t="shared" si="471"/>
        <v>0.82121362038562828</v>
      </c>
      <c r="O1799" s="130" t="str">
        <f t="shared" si="472"/>
        <v/>
      </c>
      <c r="P1799" s="130">
        <f t="shared" si="473"/>
        <v>2.7549396798510562E-3</v>
      </c>
      <c r="Q1799" s="130" t="str">
        <f t="shared" si="474"/>
        <v/>
      </c>
      <c r="R1799" s="130">
        <f t="shared" si="475"/>
        <v>1.0620770977881245E-5</v>
      </c>
      <c r="S1799" s="130" t="str">
        <f t="shared" si="476"/>
        <v/>
      </c>
      <c r="T1799" s="130" t="str">
        <f t="shared" si="477"/>
        <v/>
      </c>
      <c r="X1799" s="134"/>
      <c r="Z1799" s="149"/>
      <c r="AA1799" s="149"/>
      <c r="AE1799" s="151"/>
      <c r="AF1799" s="150"/>
      <c r="AK1799" s="134">
        <v>1230</v>
      </c>
      <c r="AL1799" s="130">
        <f t="shared" si="478"/>
        <v>0.91999999999999993</v>
      </c>
      <c r="AM1799" s="149">
        <f t="shared" si="479"/>
        <v>0.26128630124955315</v>
      </c>
      <c r="AN1799" s="149">
        <f t="shared" si="480"/>
        <v>0.82121362038562828</v>
      </c>
      <c r="AO1799" s="130" t="str">
        <f t="shared" si="485"/>
        <v/>
      </c>
      <c r="AP1799" s="130">
        <f t="shared" si="486"/>
        <v>0.26128630124955315</v>
      </c>
      <c r="AQ1799" s="130" t="str">
        <f t="shared" si="481"/>
        <v/>
      </c>
      <c r="AR1799" s="150">
        <f t="shared" si="482"/>
        <v>0</v>
      </c>
      <c r="AS1799" s="150" t="str">
        <f t="shared" si="483"/>
        <v/>
      </c>
      <c r="AT1799" s="150" t="str">
        <f t="shared" si="484"/>
        <v/>
      </c>
      <c r="AU1799" s="150"/>
      <c r="AV1799" s="150"/>
      <c r="AW1799" s="150"/>
      <c r="AX1799" s="150"/>
      <c r="AY1799" s="150"/>
      <c r="AZ1799" s="150"/>
      <c r="BA1799" s="150"/>
      <c r="BB1799" s="131"/>
      <c r="BC1799" s="132"/>
      <c r="BD1799" s="131"/>
      <c r="BE1799" s="153"/>
      <c r="BF1799" s="154"/>
      <c r="BG1799" s="155"/>
      <c r="BH1799" s="155"/>
      <c r="BI1799" s="156"/>
      <c r="BJ1799" s="156"/>
      <c r="BK1799" s="133"/>
      <c r="BM1799" s="134">
        <v>1207</v>
      </c>
      <c r="BN1799" s="157">
        <f t="shared" si="465"/>
        <v>7.7184000000001554</v>
      </c>
      <c r="BO1799" s="158">
        <f t="shared" si="466"/>
        <v>0.35807881203043884</v>
      </c>
      <c r="BP1799" s="159">
        <f t="shared" si="467"/>
        <v>5.9366697120916134E-4</v>
      </c>
      <c r="BQ1799" s="160" t="str">
        <f t="shared" si="468"/>
        <v/>
      </c>
      <c r="BR1799" s="160" t="str">
        <f t="shared" si="464"/>
        <v/>
      </c>
    </row>
    <row r="1800" spans="11:70" ht="20.100000000000001" customHeight="1" x14ac:dyDescent="0.25">
      <c r="K1800" s="134">
        <v>1231</v>
      </c>
      <c r="L1800" s="130">
        <f t="shared" si="469"/>
        <v>87.634783483767478</v>
      </c>
      <c r="M1800" s="149">
        <f t="shared" si="470"/>
        <v>2.744798174742027E-3</v>
      </c>
      <c r="N1800" s="149">
        <f t="shared" si="471"/>
        <v>0.82225684210087668</v>
      </c>
      <c r="O1800" s="130" t="str">
        <f t="shared" si="472"/>
        <v/>
      </c>
      <c r="P1800" s="130">
        <f t="shared" si="473"/>
        <v>2.744798174742027E-3</v>
      </c>
      <c r="Q1800" s="130" t="str">
        <f t="shared" si="474"/>
        <v/>
      </c>
      <c r="R1800" s="130">
        <f t="shared" si="475"/>
        <v>1.0768645134788633E-5</v>
      </c>
      <c r="S1800" s="130" t="str">
        <f t="shared" si="476"/>
        <v/>
      </c>
      <c r="T1800" s="130" t="str">
        <f t="shared" si="477"/>
        <v/>
      </c>
      <c r="X1800" s="134"/>
      <c r="Z1800" s="149"/>
      <c r="AA1800" s="149"/>
      <c r="AE1800" s="151"/>
      <c r="AF1800" s="150"/>
      <c r="AK1800" s="134">
        <v>1231</v>
      </c>
      <c r="AL1800" s="130">
        <f t="shared" si="478"/>
        <v>0.92400000000000038</v>
      </c>
      <c r="AM1800" s="149">
        <f t="shared" si="479"/>
        <v>0.26032445211056016</v>
      </c>
      <c r="AN1800" s="149">
        <f t="shared" si="480"/>
        <v>0.82225684210087691</v>
      </c>
      <c r="AO1800" s="130" t="str">
        <f t="shared" si="485"/>
        <v/>
      </c>
      <c r="AP1800" s="130">
        <f t="shared" si="486"/>
        <v>0.26032445211056016</v>
      </c>
      <c r="AQ1800" s="130" t="str">
        <f t="shared" si="481"/>
        <v/>
      </c>
      <c r="AR1800" s="150">
        <f t="shared" si="482"/>
        <v>0</v>
      </c>
      <c r="AS1800" s="150" t="str">
        <f t="shared" si="483"/>
        <v/>
      </c>
      <c r="AT1800" s="150" t="str">
        <f t="shared" si="484"/>
        <v/>
      </c>
      <c r="AU1800" s="150"/>
      <c r="AV1800" s="150"/>
      <c r="AW1800" s="150"/>
      <c r="AX1800" s="150"/>
      <c r="AY1800" s="150"/>
      <c r="AZ1800" s="150"/>
      <c r="BA1800" s="150"/>
      <c r="BB1800" s="131"/>
      <c r="BC1800" s="132"/>
      <c r="BD1800" s="131"/>
      <c r="BE1800" s="153"/>
      <c r="BF1800" s="154"/>
      <c r="BG1800" s="155"/>
      <c r="BH1800" s="155"/>
      <c r="BI1800" s="156"/>
      <c r="BJ1800" s="156"/>
      <c r="BK1800" s="133"/>
      <c r="BM1800" s="134">
        <v>1208</v>
      </c>
      <c r="BN1800" s="157">
        <f t="shared" si="465"/>
        <v>7.7248000000001555</v>
      </c>
      <c r="BO1800" s="158">
        <f t="shared" si="466"/>
        <v>0.35748514505922968</v>
      </c>
      <c r="BP1800" s="159">
        <f t="shared" si="467"/>
        <v>5.9299724851241686E-4</v>
      </c>
      <c r="BQ1800" s="160" t="str">
        <f t="shared" si="468"/>
        <v/>
      </c>
      <c r="BR1800" s="160" t="str">
        <f t="shared" si="464"/>
        <v/>
      </c>
    </row>
    <row r="1801" spans="11:70" ht="20.100000000000001" customHeight="1" x14ac:dyDescent="0.25">
      <c r="K1801" s="134">
        <v>1232</v>
      </c>
      <c r="L1801" s="130">
        <f t="shared" si="469"/>
        <v>88.014154840840092</v>
      </c>
      <c r="M1801" s="149">
        <f t="shared" si="470"/>
        <v>2.7346502478654924E-3</v>
      </c>
      <c r="N1801" s="149">
        <f t="shared" si="471"/>
        <v>0.82329621519043861</v>
      </c>
      <c r="O1801" s="130" t="str">
        <f t="shared" si="472"/>
        <v/>
      </c>
      <c r="P1801" s="130">
        <f t="shared" si="473"/>
        <v>2.7346502478654924E-3</v>
      </c>
      <c r="Q1801" s="130" t="str">
        <f t="shared" si="474"/>
        <v/>
      </c>
      <c r="R1801" s="130">
        <f t="shared" si="475"/>
        <v>1.091840346391642E-5</v>
      </c>
      <c r="S1801" s="130" t="str">
        <f t="shared" si="476"/>
        <v/>
      </c>
      <c r="T1801" s="130" t="str">
        <f t="shared" si="477"/>
        <v/>
      </c>
      <c r="X1801" s="134"/>
      <c r="Z1801" s="149"/>
      <c r="AA1801" s="149"/>
      <c r="AE1801" s="151"/>
      <c r="AF1801" s="150"/>
      <c r="AK1801" s="134">
        <v>1232</v>
      </c>
      <c r="AL1801" s="130">
        <f t="shared" si="478"/>
        <v>0.92799999999999994</v>
      </c>
      <c r="AM1801" s="149">
        <f t="shared" si="479"/>
        <v>0.25936199391290432</v>
      </c>
      <c r="AN1801" s="149">
        <f t="shared" si="480"/>
        <v>0.82329621519043872</v>
      </c>
      <c r="AO1801" s="130" t="str">
        <f t="shared" si="485"/>
        <v/>
      </c>
      <c r="AP1801" s="130">
        <f t="shared" si="486"/>
        <v>0.25936199391290432</v>
      </c>
      <c r="AQ1801" s="130" t="str">
        <f t="shared" si="481"/>
        <v/>
      </c>
      <c r="AR1801" s="150">
        <f t="shared" si="482"/>
        <v>0</v>
      </c>
      <c r="AS1801" s="150" t="str">
        <f t="shared" si="483"/>
        <v/>
      </c>
      <c r="AT1801" s="150" t="str">
        <f t="shared" si="484"/>
        <v/>
      </c>
      <c r="AU1801" s="150"/>
      <c r="AV1801" s="150"/>
      <c r="AW1801" s="150"/>
      <c r="AX1801" s="150"/>
      <c r="AY1801" s="150"/>
      <c r="AZ1801" s="150"/>
      <c r="BA1801" s="150"/>
      <c r="BB1801" s="131"/>
      <c r="BC1801" s="132"/>
      <c r="BD1801" s="131"/>
      <c r="BE1801" s="153"/>
      <c r="BF1801" s="154"/>
      <c r="BG1801" s="155"/>
      <c r="BH1801" s="155"/>
      <c r="BI1801" s="156"/>
      <c r="BJ1801" s="156"/>
      <c r="BK1801" s="133"/>
      <c r="BM1801" s="134">
        <v>1209</v>
      </c>
      <c r="BN1801" s="157">
        <f t="shared" si="465"/>
        <v>7.7312000000001557</v>
      </c>
      <c r="BO1801" s="158">
        <f t="shared" si="466"/>
        <v>0.35689214781071726</v>
      </c>
      <c r="BP1801" s="159">
        <f t="shared" si="467"/>
        <v>5.9232726572455707E-4</v>
      </c>
      <c r="BQ1801" s="160" t="str">
        <f t="shared" si="468"/>
        <v/>
      </c>
      <c r="BR1801" s="160" t="str">
        <f t="shared" si="464"/>
        <v/>
      </c>
    </row>
    <row r="1802" spans="11:70" ht="20.100000000000001" customHeight="1" x14ac:dyDescent="0.25">
      <c r="K1802" s="134">
        <v>1233</v>
      </c>
      <c r="L1802" s="130">
        <f t="shared" si="469"/>
        <v>88.393526197912649</v>
      </c>
      <c r="M1802" s="149">
        <f t="shared" si="470"/>
        <v>2.7244962470944589E-3</v>
      </c>
      <c r="N1802" s="149">
        <f t="shared" si="471"/>
        <v>0.82433173728409692</v>
      </c>
      <c r="O1802" s="130" t="str">
        <f t="shared" si="472"/>
        <v/>
      </c>
      <c r="P1802" s="130">
        <f t="shared" si="473"/>
        <v>2.7244962470944589E-3</v>
      </c>
      <c r="Q1802" s="130" t="str">
        <f t="shared" si="474"/>
        <v/>
      </c>
      <c r="R1802" s="130">
        <f t="shared" si="475"/>
        <v>1.1070067342683741E-5</v>
      </c>
      <c r="S1802" s="130" t="str">
        <f t="shared" si="476"/>
        <v/>
      </c>
      <c r="T1802" s="130" t="str">
        <f t="shared" si="477"/>
        <v/>
      </c>
      <c r="X1802" s="134"/>
      <c r="Z1802" s="149"/>
      <c r="AA1802" s="149"/>
      <c r="AE1802" s="151"/>
      <c r="AF1802" s="150"/>
      <c r="AK1802" s="134">
        <v>1233</v>
      </c>
      <c r="AL1802" s="130">
        <f t="shared" si="478"/>
        <v>0.93200000000000038</v>
      </c>
      <c r="AM1802" s="149">
        <f t="shared" si="479"/>
        <v>0.25839895964984833</v>
      </c>
      <c r="AN1802" s="149">
        <f t="shared" si="480"/>
        <v>0.82433173728409714</v>
      </c>
      <c r="AO1802" s="130" t="str">
        <f t="shared" si="485"/>
        <v/>
      </c>
      <c r="AP1802" s="130">
        <f t="shared" si="486"/>
        <v>0.25839895964984833</v>
      </c>
      <c r="AQ1802" s="130" t="str">
        <f t="shared" si="481"/>
        <v/>
      </c>
      <c r="AR1802" s="150">
        <f t="shared" si="482"/>
        <v>0</v>
      </c>
      <c r="AS1802" s="150" t="str">
        <f t="shared" si="483"/>
        <v/>
      </c>
      <c r="AT1802" s="150" t="str">
        <f t="shared" si="484"/>
        <v/>
      </c>
      <c r="AU1802" s="150"/>
      <c r="AV1802" s="150"/>
      <c r="AW1802" s="150"/>
      <c r="AX1802" s="150"/>
      <c r="AY1802" s="150"/>
      <c r="AZ1802" s="150"/>
      <c r="BA1802" s="150"/>
      <c r="BB1802" s="131"/>
      <c r="BC1802" s="132"/>
      <c r="BD1802" s="131"/>
      <c r="BE1802" s="153"/>
      <c r="BF1802" s="154"/>
      <c r="BG1802" s="155"/>
      <c r="BH1802" s="155"/>
      <c r="BI1802" s="156"/>
      <c r="BJ1802" s="156"/>
      <c r="BK1802" s="133"/>
      <c r="BM1802" s="134">
        <v>1210</v>
      </c>
      <c r="BN1802" s="157">
        <f t="shared" si="465"/>
        <v>7.7376000000001559</v>
      </c>
      <c r="BO1802" s="158">
        <f t="shared" si="466"/>
        <v>0.35629982054499271</v>
      </c>
      <c r="BP1802" s="159">
        <f t="shared" si="467"/>
        <v>5.9165702711511114E-4</v>
      </c>
      <c r="BQ1802" s="160" t="str">
        <f t="shared" si="468"/>
        <v/>
      </c>
      <c r="BR1802" s="160" t="str">
        <f t="shared" si="464"/>
        <v/>
      </c>
    </row>
    <row r="1803" spans="11:70" ht="20.100000000000001" customHeight="1" x14ac:dyDescent="0.25">
      <c r="K1803" s="134">
        <v>1234</v>
      </c>
      <c r="L1803" s="130">
        <f t="shared" si="469"/>
        <v>88.772897554985263</v>
      </c>
      <c r="M1803" s="149">
        <f t="shared" si="470"/>
        <v>2.7143365193040224E-3</v>
      </c>
      <c r="N1803" s="149">
        <f t="shared" si="471"/>
        <v>0.82536340614341941</v>
      </c>
      <c r="O1803" s="130" t="str">
        <f t="shared" si="472"/>
        <v/>
      </c>
      <c r="P1803" s="130">
        <f t="shared" si="473"/>
        <v>2.7143365193040224E-3</v>
      </c>
      <c r="Q1803" s="130" t="str">
        <f t="shared" si="474"/>
        <v/>
      </c>
      <c r="R1803" s="130">
        <f t="shared" si="475"/>
        <v>1.1223658353528802E-5</v>
      </c>
      <c r="S1803" s="130" t="str">
        <f t="shared" si="476"/>
        <v/>
      </c>
      <c r="T1803" s="130" t="str">
        <f t="shared" si="477"/>
        <v/>
      </c>
      <c r="X1803" s="134"/>
      <c r="Z1803" s="149"/>
      <c r="AA1803" s="149"/>
      <c r="AE1803" s="151"/>
      <c r="AF1803" s="150"/>
      <c r="AK1803" s="134">
        <v>1234</v>
      </c>
      <c r="AL1803" s="130">
        <f t="shared" si="478"/>
        <v>0.93599999999999994</v>
      </c>
      <c r="AM1803" s="149">
        <f t="shared" si="479"/>
        <v>0.25743538222001205</v>
      </c>
      <c r="AN1803" s="149">
        <f t="shared" si="480"/>
        <v>0.82536340614341941</v>
      </c>
      <c r="AO1803" s="130" t="str">
        <f t="shared" si="485"/>
        <v/>
      </c>
      <c r="AP1803" s="130">
        <f t="shared" si="486"/>
        <v>0.25743538222001205</v>
      </c>
      <c r="AQ1803" s="130" t="str">
        <f t="shared" si="481"/>
        <v/>
      </c>
      <c r="AR1803" s="150">
        <f t="shared" si="482"/>
        <v>0</v>
      </c>
      <c r="AS1803" s="150" t="str">
        <f t="shared" si="483"/>
        <v/>
      </c>
      <c r="AT1803" s="150" t="str">
        <f t="shared" si="484"/>
        <v/>
      </c>
      <c r="AU1803" s="150"/>
      <c r="AV1803" s="150"/>
      <c r="AW1803" s="150"/>
      <c r="AX1803" s="150"/>
      <c r="AY1803" s="150"/>
      <c r="AZ1803" s="150"/>
      <c r="BA1803" s="150"/>
      <c r="BB1803" s="131"/>
      <c r="BC1803" s="132"/>
      <c r="BD1803" s="131"/>
      <c r="BE1803" s="153"/>
      <c r="BF1803" s="154"/>
      <c r="BG1803" s="155"/>
      <c r="BH1803" s="155"/>
      <c r="BI1803" s="156"/>
      <c r="BJ1803" s="156"/>
      <c r="BK1803" s="133"/>
      <c r="BM1803" s="134">
        <v>1211</v>
      </c>
      <c r="BN1803" s="157">
        <f t="shared" si="465"/>
        <v>7.7440000000001561</v>
      </c>
      <c r="BO1803" s="158">
        <f t="shared" si="466"/>
        <v>0.3557081635178776</v>
      </c>
      <c r="BP1803" s="159">
        <f t="shared" si="467"/>
        <v>5.9098653693767655E-4</v>
      </c>
      <c r="BQ1803" s="160" t="str">
        <f t="shared" si="468"/>
        <v/>
      </c>
      <c r="BR1803" s="160" t="str">
        <f t="shared" si="464"/>
        <v/>
      </c>
    </row>
    <row r="1804" spans="11:70" ht="20.100000000000001" customHeight="1" x14ac:dyDescent="0.25">
      <c r="K1804" s="134">
        <v>1235</v>
      </c>
      <c r="L1804" s="130">
        <f t="shared" si="469"/>
        <v>89.152268912057821</v>
      </c>
      <c r="M1804" s="149">
        <f t="shared" si="470"/>
        <v>2.7041714103529309E-3</v>
      </c>
      <c r="N1804" s="149">
        <f t="shared" si="471"/>
        <v>0.8263912196613753</v>
      </c>
      <c r="O1804" s="130" t="str">
        <f t="shared" si="472"/>
        <v/>
      </c>
      <c r="P1804" s="130">
        <f t="shared" si="473"/>
        <v>2.7041714103529309E-3</v>
      </c>
      <c r="Q1804" s="130" t="str">
        <f t="shared" si="474"/>
        <v/>
      </c>
      <c r="R1804" s="130">
        <f t="shared" si="475"/>
        <v>1.1379198285365882E-5</v>
      </c>
      <c r="S1804" s="130" t="str">
        <f t="shared" si="476"/>
        <v/>
      </c>
      <c r="T1804" s="130" t="str">
        <f t="shared" si="477"/>
        <v/>
      </c>
      <c r="X1804" s="134"/>
      <c r="Z1804" s="149"/>
      <c r="AA1804" s="149"/>
      <c r="AE1804" s="151"/>
      <c r="AF1804" s="150"/>
      <c r="AK1804" s="134">
        <v>1235</v>
      </c>
      <c r="AL1804" s="130">
        <f t="shared" si="478"/>
        <v>0.94000000000000039</v>
      </c>
      <c r="AM1804" s="149">
        <f t="shared" si="479"/>
        <v>0.25647129442562028</v>
      </c>
      <c r="AN1804" s="149">
        <f t="shared" si="480"/>
        <v>0.82639121966137552</v>
      </c>
      <c r="AO1804" s="130" t="str">
        <f t="shared" si="485"/>
        <v/>
      </c>
      <c r="AP1804" s="130">
        <f t="shared" si="486"/>
        <v>0.25647129442562028</v>
      </c>
      <c r="AQ1804" s="130" t="str">
        <f t="shared" si="481"/>
        <v/>
      </c>
      <c r="AR1804" s="150">
        <f t="shared" si="482"/>
        <v>0</v>
      </c>
      <c r="AS1804" s="150" t="str">
        <f t="shared" si="483"/>
        <v/>
      </c>
      <c r="AT1804" s="150" t="str">
        <f t="shared" si="484"/>
        <v/>
      </c>
      <c r="AU1804" s="150"/>
      <c r="AV1804" s="150"/>
      <c r="AW1804" s="150"/>
      <c r="AX1804" s="150"/>
      <c r="AY1804" s="150"/>
      <c r="AZ1804" s="150"/>
      <c r="BA1804" s="150"/>
      <c r="BB1804" s="131"/>
      <c r="BC1804" s="132"/>
      <c r="BD1804" s="131"/>
      <c r="BE1804" s="153"/>
      <c r="BF1804" s="154"/>
      <c r="BG1804" s="155"/>
      <c r="BH1804" s="155"/>
      <c r="BI1804" s="156"/>
      <c r="BJ1804" s="156"/>
      <c r="BK1804" s="133"/>
      <c r="BM1804" s="134">
        <v>1212</v>
      </c>
      <c r="BN1804" s="157">
        <f t="shared" si="465"/>
        <v>7.7504000000001563</v>
      </c>
      <c r="BO1804" s="158">
        <f t="shared" si="466"/>
        <v>0.35511717698093992</v>
      </c>
      <c r="BP1804" s="159">
        <f t="shared" si="467"/>
        <v>5.9031579943508161E-4</v>
      </c>
      <c r="BQ1804" s="160" t="str">
        <f t="shared" si="468"/>
        <v/>
      </c>
      <c r="BR1804" s="160" t="str">
        <f t="shared" si="464"/>
        <v/>
      </c>
    </row>
    <row r="1805" spans="11:70" ht="20.100000000000001" customHeight="1" x14ac:dyDescent="0.25">
      <c r="K1805" s="134">
        <v>1236</v>
      </c>
      <c r="L1805" s="130">
        <f t="shared" si="469"/>
        <v>89.531640269130435</v>
      </c>
      <c r="M1805" s="149">
        <f t="shared" si="470"/>
        <v>2.6940012650652667E-3</v>
      </c>
      <c r="N1805" s="149">
        <f t="shared" si="471"/>
        <v>0.82741517586194813</v>
      </c>
      <c r="O1805" s="130" t="str">
        <f t="shared" si="472"/>
        <v/>
      </c>
      <c r="P1805" s="130">
        <f t="shared" si="473"/>
        <v>2.6940012650652667E-3</v>
      </c>
      <c r="Q1805" s="130" t="str">
        <f t="shared" si="474"/>
        <v/>
      </c>
      <c r="R1805" s="130">
        <f t="shared" si="475"/>
        <v>1.1536709135045914E-5</v>
      </c>
      <c r="S1805" s="130" t="str">
        <f t="shared" si="476"/>
        <v/>
      </c>
      <c r="T1805" s="130" t="str">
        <f t="shared" si="477"/>
        <v/>
      </c>
      <c r="X1805" s="134"/>
      <c r="Z1805" s="149"/>
      <c r="AA1805" s="149"/>
      <c r="AE1805" s="151"/>
      <c r="AF1805" s="150"/>
      <c r="AK1805" s="134">
        <v>1236</v>
      </c>
      <c r="AL1805" s="130">
        <f t="shared" si="478"/>
        <v>0.94399999999999995</v>
      </c>
      <c r="AM1805" s="149">
        <f t="shared" si="479"/>
        <v>0.25550672897076881</v>
      </c>
      <c r="AN1805" s="149">
        <f t="shared" si="480"/>
        <v>0.82741517586194813</v>
      </c>
      <c r="AO1805" s="130" t="str">
        <f t="shared" si="485"/>
        <v/>
      </c>
      <c r="AP1805" s="130">
        <f t="shared" si="486"/>
        <v>0.25550672897076881</v>
      </c>
      <c r="AQ1805" s="130" t="str">
        <f t="shared" si="481"/>
        <v/>
      </c>
      <c r="AR1805" s="150">
        <f t="shared" si="482"/>
        <v>0</v>
      </c>
      <c r="AS1805" s="150" t="str">
        <f t="shared" si="483"/>
        <v/>
      </c>
      <c r="AT1805" s="150" t="str">
        <f t="shared" si="484"/>
        <v/>
      </c>
      <c r="AU1805" s="150"/>
      <c r="AV1805" s="150"/>
      <c r="AW1805" s="150"/>
      <c r="AX1805" s="150"/>
      <c r="AY1805" s="150"/>
      <c r="AZ1805" s="150"/>
      <c r="BA1805" s="150"/>
      <c r="BB1805" s="131"/>
      <c r="BC1805" s="132"/>
      <c r="BD1805" s="131"/>
      <c r="BE1805" s="153"/>
      <c r="BF1805" s="154"/>
      <c r="BG1805" s="155"/>
      <c r="BH1805" s="155"/>
      <c r="BI1805" s="156"/>
      <c r="BJ1805" s="156"/>
      <c r="BK1805" s="133"/>
      <c r="BM1805" s="134">
        <v>1213</v>
      </c>
      <c r="BN1805" s="157">
        <f t="shared" si="465"/>
        <v>7.7568000000001565</v>
      </c>
      <c r="BO1805" s="158">
        <f t="shared" si="466"/>
        <v>0.35452686118150484</v>
      </c>
      <c r="BP1805" s="159">
        <f t="shared" si="467"/>
        <v>5.8964481883466702E-4</v>
      </c>
      <c r="BQ1805" s="160" t="str">
        <f t="shared" si="468"/>
        <v/>
      </c>
      <c r="BR1805" s="160" t="str">
        <f t="shared" si="464"/>
        <v/>
      </c>
    </row>
    <row r="1806" spans="11:70" ht="20.100000000000001" customHeight="1" x14ac:dyDescent="0.25">
      <c r="K1806" s="134">
        <v>1237</v>
      </c>
      <c r="L1806" s="130">
        <f t="shared" si="469"/>
        <v>89.911011626202992</v>
      </c>
      <c r="M1806" s="149">
        <f t="shared" si="470"/>
        <v>2.6838264272123092E-3</v>
      </c>
      <c r="N1806" s="149">
        <f t="shared" si="471"/>
        <v>0.82843527289973773</v>
      </c>
      <c r="O1806" s="130" t="str">
        <f t="shared" si="472"/>
        <v/>
      </c>
      <c r="P1806" s="130">
        <f t="shared" si="473"/>
        <v>2.6838264272123092E-3</v>
      </c>
      <c r="Q1806" s="130" t="str">
        <f t="shared" si="474"/>
        <v/>
      </c>
      <c r="R1806" s="130">
        <f t="shared" si="475"/>
        <v>1.1696213108820597E-5</v>
      </c>
      <c r="S1806" s="130" t="str">
        <f t="shared" si="476"/>
        <v/>
      </c>
      <c r="T1806" s="130" t="str">
        <f t="shared" si="477"/>
        <v/>
      </c>
      <c r="X1806" s="134"/>
      <c r="Z1806" s="149"/>
      <c r="AA1806" s="149"/>
      <c r="AE1806" s="151"/>
      <c r="AF1806" s="150"/>
      <c r="AK1806" s="134">
        <v>1237</v>
      </c>
      <c r="AL1806" s="130">
        <f t="shared" si="478"/>
        <v>0.9480000000000004</v>
      </c>
      <c r="AM1806" s="149">
        <f t="shared" si="479"/>
        <v>0.25454171845970119</v>
      </c>
      <c r="AN1806" s="149">
        <f t="shared" si="480"/>
        <v>0.82843527289973784</v>
      </c>
      <c r="AO1806" s="130" t="str">
        <f t="shared" si="485"/>
        <v/>
      </c>
      <c r="AP1806" s="130">
        <f t="shared" si="486"/>
        <v>0.25454171845970119</v>
      </c>
      <c r="AQ1806" s="130" t="str">
        <f t="shared" si="481"/>
        <v/>
      </c>
      <c r="AR1806" s="150">
        <f t="shared" si="482"/>
        <v>0</v>
      </c>
      <c r="AS1806" s="150" t="str">
        <f t="shared" si="483"/>
        <v/>
      </c>
      <c r="AT1806" s="150" t="str">
        <f t="shared" si="484"/>
        <v/>
      </c>
      <c r="AU1806" s="150"/>
      <c r="AV1806" s="150"/>
      <c r="AW1806" s="150"/>
      <c r="AX1806" s="150"/>
      <c r="AY1806" s="150"/>
      <c r="AZ1806" s="150"/>
      <c r="BA1806" s="150"/>
      <c r="BB1806" s="131"/>
      <c r="BC1806" s="132"/>
      <c r="BD1806" s="131"/>
      <c r="BE1806" s="153"/>
      <c r="BF1806" s="154"/>
      <c r="BG1806" s="155"/>
      <c r="BH1806" s="155"/>
      <c r="BI1806" s="156"/>
      <c r="BJ1806" s="156"/>
      <c r="BK1806" s="133"/>
      <c r="BM1806" s="134">
        <v>1214</v>
      </c>
      <c r="BN1806" s="157">
        <f t="shared" si="465"/>
        <v>7.7632000000001566</v>
      </c>
      <c r="BO1806" s="158">
        <f t="shared" si="466"/>
        <v>0.35393721636267017</v>
      </c>
      <c r="BP1806" s="159">
        <f t="shared" si="467"/>
        <v>5.8897359935122795E-4</v>
      </c>
      <c r="BQ1806" s="160" t="str">
        <f t="shared" si="468"/>
        <v/>
      </c>
      <c r="BR1806" s="160" t="str">
        <f t="shared" si="464"/>
        <v/>
      </c>
    </row>
    <row r="1807" spans="11:70" ht="20.100000000000001" customHeight="1" x14ac:dyDescent="0.25">
      <c r="K1807" s="134">
        <v>1238</v>
      </c>
      <c r="L1807" s="130">
        <f t="shared" si="469"/>
        <v>90.290382983275606</v>
      </c>
      <c r="M1807" s="149">
        <f t="shared" si="470"/>
        <v>2.6736472394945183E-3</v>
      </c>
      <c r="N1807" s="149">
        <f t="shared" si="471"/>
        <v>0.82945150905955889</v>
      </c>
      <c r="O1807" s="130" t="str">
        <f t="shared" si="472"/>
        <v/>
      </c>
      <c r="P1807" s="130">
        <f t="shared" si="473"/>
        <v>2.6736472394945183E-3</v>
      </c>
      <c r="Q1807" s="130" t="str">
        <f t="shared" si="474"/>
        <v/>
      </c>
      <c r="R1807" s="130">
        <f t="shared" si="475"/>
        <v>1.1857732623809926E-5</v>
      </c>
      <c r="S1807" s="130" t="str">
        <f t="shared" si="476"/>
        <v/>
      </c>
      <c r="T1807" s="130" t="str">
        <f t="shared" si="477"/>
        <v/>
      </c>
      <c r="X1807" s="134"/>
      <c r="Z1807" s="149"/>
      <c r="AA1807" s="149"/>
      <c r="AE1807" s="151"/>
      <c r="AF1807" s="150"/>
      <c r="AK1807" s="134">
        <v>1238</v>
      </c>
      <c r="AL1807" s="130">
        <f t="shared" si="478"/>
        <v>0.95199999999999996</v>
      </c>
      <c r="AM1807" s="149">
        <f t="shared" si="479"/>
        <v>0.25357629539510257</v>
      </c>
      <c r="AN1807" s="149">
        <f t="shared" si="480"/>
        <v>0.829451509059559</v>
      </c>
      <c r="AO1807" s="130" t="str">
        <f t="shared" si="485"/>
        <v/>
      </c>
      <c r="AP1807" s="130">
        <f t="shared" si="486"/>
        <v>0.25357629539510257</v>
      </c>
      <c r="AQ1807" s="130" t="str">
        <f t="shared" si="481"/>
        <v/>
      </c>
      <c r="AR1807" s="150">
        <f t="shared" si="482"/>
        <v>0</v>
      </c>
      <c r="AS1807" s="150" t="str">
        <f t="shared" si="483"/>
        <v/>
      </c>
      <c r="AT1807" s="150" t="str">
        <f t="shared" si="484"/>
        <v/>
      </c>
      <c r="AU1807" s="150"/>
      <c r="AV1807" s="150"/>
      <c r="AW1807" s="150"/>
      <c r="AX1807" s="150"/>
      <c r="AY1807" s="150"/>
      <c r="AZ1807" s="150"/>
      <c r="BA1807" s="150"/>
      <c r="BB1807" s="131"/>
      <c r="BC1807" s="132"/>
      <c r="BD1807" s="131"/>
      <c r="BE1807" s="153"/>
      <c r="BF1807" s="154"/>
      <c r="BG1807" s="155"/>
      <c r="BH1807" s="155"/>
      <c r="BI1807" s="156"/>
      <c r="BJ1807" s="156"/>
      <c r="BK1807" s="133"/>
      <c r="BM1807" s="134">
        <v>1215</v>
      </c>
      <c r="BN1807" s="157">
        <f t="shared" si="465"/>
        <v>7.7696000000001568</v>
      </c>
      <c r="BO1807" s="158">
        <f t="shared" si="466"/>
        <v>0.35334824276331894</v>
      </c>
      <c r="BP1807" s="159">
        <f t="shared" si="467"/>
        <v>5.8830214518695856E-4</v>
      </c>
      <c r="BQ1807" s="160" t="str">
        <f t="shared" si="468"/>
        <v/>
      </c>
      <c r="BR1807" s="160" t="str">
        <f t="shared" si="464"/>
        <v/>
      </c>
    </row>
    <row r="1808" spans="11:70" ht="20.100000000000001" customHeight="1" x14ac:dyDescent="0.25">
      <c r="K1808" s="134">
        <v>1239</v>
      </c>
      <c r="L1808" s="130">
        <f t="shared" si="469"/>
        <v>90.669754340348163</v>
      </c>
      <c r="M1808" s="149">
        <f t="shared" si="470"/>
        <v>2.6634640435237032E-3</v>
      </c>
      <c r="N1808" s="149">
        <f t="shared" si="471"/>
        <v>0.830463882756031</v>
      </c>
      <c r="O1808" s="130" t="str">
        <f t="shared" si="472"/>
        <v/>
      </c>
      <c r="P1808" s="130">
        <f t="shared" si="473"/>
        <v>2.6634640435237032E-3</v>
      </c>
      <c r="Q1808" s="130" t="str">
        <f t="shared" si="474"/>
        <v/>
      </c>
      <c r="R1808" s="130">
        <f t="shared" si="475"/>
        <v>1.2021290309472964E-5</v>
      </c>
      <c r="S1808" s="130" t="str">
        <f t="shared" si="476"/>
        <v/>
      </c>
      <c r="T1808" s="130" t="str">
        <f t="shared" si="477"/>
        <v/>
      </c>
      <c r="X1808" s="134"/>
      <c r="Z1808" s="149"/>
      <c r="AA1808" s="149"/>
      <c r="AE1808" s="151"/>
      <c r="AF1808" s="150"/>
      <c r="AK1808" s="134">
        <v>1239</v>
      </c>
      <c r="AL1808" s="130">
        <f t="shared" si="478"/>
        <v>0.95600000000000041</v>
      </c>
      <c r="AM1808" s="149">
        <f t="shared" si="479"/>
        <v>0.25261049217640641</v>
      </c>
      <c r="AN1808" s="149">
        <f t="shared" si="480"/>
        <v>0.83046388275603134</v>
      </c>
      <c r="AO1808" s="130" t="str">
        <f t="shared" si="485"/>
        <v/>
      </c>
      <c r="AP1808" s="130">
        <f t="shared" si="486"/>
        <v>0.25261049217640641</v>
      </c>
      <c r="AQ1808" s="130" t="str">
        <f t="shared" si="481"/>
        <v/>
      </c>
      <c r="AR1808" s="150">
        <f t="shared" si="482"/>
        <v>0</v>
      </c>
      <c r="AS1808" s="150" t="str">
        <f t="shared" si="483"/>
        <v/>
      </c>
      <c r="AT1808" s="150" t="str">
        <f t="shared" si="484"/>
        <v/>
      </c>
      <c r="AU1808" s="150"/>
      <c r="AV1808" s="150"/>
      <c r="AW1808" s="150"/>
      <c r="AX1808" s="150"/>
      <c r="AY1808" s="150"/>
      <c r="AZ1808" s="150"/>
      <c r="BA1808" s="150"/>
      <c r="BB1808" s="131"/>
      <c r="BC1808" s="132"/>
      <c r="BD1808" s="131"/>
      <c r="BE1808" s="153"/>
      <c r="BF1808" s="154"/>
      <c r="BG1808" s="155"/>
      <c r="BH1808" s="155"/>
      <c r="BI1808" s="156"/>
      <c r="BJ1808" s="156"/>
      <c r="BK1808" s="133"/>
      <c r="BM1808" s="134">
        <v>1216</v>
      </c>
      <c r="BN1808" s="157">
        <f t="shared" si="465"/>
        <v>7.776000000000157</v>
      </c>
      <c r="BO1808" s="158">
        <f t="shared" si="466"/>
        <v>0.35275994061813198</v>
      </c>
      <c r="BP1808" s="159">
        <f t="shared" si="467"/>
        <v>5.876304605296756E-4</v>
      </c>
      <c r="BQ1808" s="160" t="str">
        <f t="shared" si="468"/>
        <v/>
      </c>
      <c r="BR1808" s="160" t="str">
        <f t="shared" si="464"/>
        <v/>
      </c>
    </row>
    <row r="1809" spans="11:70" ht="20.100000000000001" customHeight="1" x14ac:dyDescent="0.25">
      <c r="K1809" s="134">
        <v>1240</v>
      </c>
      <c r="L1809" s="130">
        <f t="shared" si="469"/>
        <v>91.049125697420777</v>
      </c>
      <c r="M1809" s="149">
        <f t="shared" si="470"/>
        <v>2.6532771798053168E-3</v>
      </c>
      <c r="N1809" s="149">
        <f t="shared" si="471"/>
        <v>0.83147239253316207</v>
      </c>
      <c r="O1809" s="130" t="str">
        <f t="shared" si="472"/>
        <v/>
      </c>
      <c r="P1809" s="130">
        <f t="shared" si="473"/>
        <v>2.6532771798053168E-3</v>
      </c>
      <c r="Q1809" s="130" t="str">
        <f t="shared" si="474"/>
        <v/>
      </c>
      <c r="R1809" s="130">
        <f t="shared" si="475"/>
        <v>1.2186909009082036E-5</v>
      </c>
      <c r="S1809" s="130" t="str">
        <f t="shared" si="476"/>
        <v/>
      </c>
      <c r="T1809" s="130" t="str">
        <f t="shared" si="477"/>
        <v/>
      </c>
      <c r="X1809" s="134"/>
      <c r="Z1809" s="149"/>
      <c r="AA1809" s="149"/>
      <c r="AE1809" s="151"/>
      <c r="AF1809" s="150"/>
      <c r="AK1809" s="134">
        <v>1240</v>
      </c>
      <c r="AL1809" s="130">
        <f t="shared" si="478"/>
        <v>0.96</v>
      </c>
      <c r="AM1809" s="149">
        <f t="shared" si="479"/>
        <v>0.25164434109811712</v>
      </c>
      <c r="AN1809" s="149">
        <f t="shared" si="480"/>
        <v>0.83147239253316219</v>
      </c>
      <c r="AO1809" s="130" t="str">
        <f t="shared" si="485"/>
        <v/>
      </c>
      <c r="AP1809" s="130">
        <f t="shared" si="486"/>
        <v>0.25164434109811712</v>
      </c>
      <c r="AQ1809" s="130" t="str">
        <f t="shared" si="481"/>
        <v/>
      </c>
      <c r="AR1809" s="150">
        <f t="shared" si="482"/>
        <v>0</v>
      </c>
      <c r="AS1809" s="150" t="str">
        <f t="shared" si="483"/>
        <v/>
      </c>
      <c r="AT1809" s="150" t="str">
        <f t="shared" si="484"/>
        <v/>
      </c>
      <c r="AU1809" s="150"/>
      <c r="AV1809" s="150"/>
      <c r="AW1809" s="150"/>
      <c r="AX1809" s="150"/>
      <c r="AY1809" s="150"/>
      <c r="AZ1809" s="150"/>
      <c r="BA1809" s="150"/>
      <c r="BB1809" s="131"/>
      <c r="BC1809" s="132"/>
      <c r="BD1809" s="131"/>
      <c r="BE1809" s="153"/>
      <c r="BF1809" s="154"/>
      <c r="BG1809" s="155"/>
      <c r="BH1809" s="155"/>
      <c r="BI1809" s="156"/>
      <c r="BJ1809" s="156"/>
      <c r="BK1809" s="133"/>
      <c r="BM1809" s="134">
        <v>1217</v>
      </c>
      <c r="BN1809" s="157">
        <f t="shared" si="465"/>
        <v>7.7824000000001572</v>
      </c>
      <c r="BO1809" s="158">
        <f t="shared" si="466"/>
        <v>0.35217231015760231</v>
      </c>
      <c r="BP1809" s="159">
        <f t="shared" si="467"/>
        <v>5.8695854955481686E-4</v>
      </c>
      <c r="BQ1809" s="160" t="str">
        <f t="shared" si="468"/>
        <v/>
      </c>
      <c r="BR1809" s="160" t="str">
        <f t="shared" ref="BR1809:BR1872" si="487">IF($BO1809&lt;(1-$BK$605),$BP1809,"")</f>
        <v/>
      </c>
    </row>
    <row r="1810" spans="11:70" ht="20.100000000000001" customHeight="1" x14ac:dyDescent="0.25">
      <c r="K1810" s="134">
        <v>1241</v>
      </c>
      <c r="L1810" s="130">
        <f t="shared" si="469"/>
        <v>91.428497054493391</v>
      </c>
      <c r="M1810" s="149">
        <f t="shared" si="470"/>
        <v>2.6430869877209291E-3</v>
      </c>
      <c r="N1810" s="149">
        <f t="shared" si="471"/>
        <v>0.8324770370639254</v>
      </c>
      <c r="O1810" s="130" t="str">
        <f t="shared" si="472"/>
        <v/>
      </c>
      <c r="P1810" s="130">
        <f t="shared" si="473"/>
        <v>2.6430869877209291E-3</v>
      </c>
      <c r="Q1810" s="130" t="str">
        <f t="shared" si="474"/>
        <v/>
      </c>
      <c r="R1810" s="130">
        <f t="shared" si="475"/>
        <v>1.2354611781199694E-5</v>
      </c>
      <c r="S1810" s="130" t="str">
        <f t="shared" si="476"/>
        <v/>
      </c>
      <c r="T1810" s="130" t="str">
        <f t="shared" si="477"/>
        <v/>
      </c>
      <c r="X1810" s="134"/>
      <c r="Z1810" s="149"/>
      <c r="AA1810" s="149"/>
      <c r="AE1810" s="151"/>
      <c r="AF1810" s="150"/>
      <c r="AK1810" s="134">
        <v>1241</v>
      </c>
      <c r="AL1810" s="130">
        <f t="shared" si="478"/>
        <v>0.96400000000000041</v>
      </c>
      <c r="AM1810" s="149">
        <f t="shared" si="479"/>
        <v>0.25067787434814592</v>
      </c>
      <c r="AN1810" s="149">
        <f t="shared" si="480"/>
        <v>0.8324770370639254</v>
      </c>
      <c r="AO1810" s="130" t="str">
        <f t="shared" si="485"/>
        <v/>
      </c>
      <c r="AP1810" s="130">
        <f t="shared" si="486"/>
        <v>0.25067787434814592</v>
      </c>
      <c r="AQ1810" s="130" t="str">
        <f t="shared" si="481"/>
        <v/>
      </c>
      <c r="AR1810" s="150">
        <f t="shared" si="482"/>
        <v>0</v>
      </c>
      <c r="AS1810" s="150" t="str">
        <f t="shared" si="483"/>
        <v/>
      </c>
      <c r="AT1810" s="150" t="str">
        <f t="shared" si="484"/>
        <v/>
      </c>
      <c r="AU1810" s="150"/>
      <c r="AV1810" s="150"/>
      <c r="AW1810" s="150"/>
      <c r="AX1810" s="150"/>
      <c r="AY1810" s="150"/>
      <c r="AZ1810" s="150"/>
      <c r="BA1810" s="150"/>
      <c r="BB1810" s="131"/>
      <c r="BC1810" s="132"/>
      <c r="BD1810" s="131"/>
      <c r="BE1810" s="153"/>
      <c r="BF1810" s="154"/>
      <c r="BG1810" s="155"/>
      <c r="BH1810" s="155"/>
      <c r="BI1810" s="156"/>
      <c r="BJ1810" s="156"/>
      <c r="BK1810" s="133"/>
      <c r="BM1810" s="134">
        <v>1218</v>
      </c>
      <c r="BN1810" s="157">
        <f t="shared" ref="BN1810:BN1873" si="488">BN1809+$BQ$590</f>
        <v>7.7888000000001574</v>
      </c>
      <c r="BO1810" s="158">
        <f t="shared" ref="BO1810:BO1873" si="489">_xlfn.CHISQ.DIST.RT(BN1810,7)</f>
        <v>0.35158535160804749</v>
      </c>
      <c r="BP1810" s="159">
        <f t="shared" ref="BP1810:BP1873" si="490">BO1810-BO1811</f>
        <v>5.8628641642372026E-4</v>
      </c>
      <c r="BQ1810" s="160" t="str">
        <f t="shared" ref="BQ1810:BQ1873" si="491">IF(BO1810&lt;(1-$BK$597),BP1810,"")</f>
        <v/>
      </c>
      <c r="BR1810" s="160" t="str">
        <f t="shared" si="487"/>
        <v/>
      </c>
    </row>
    <row r="1811" spans="11:70" ht="20.100000000000001" customHeight="1" x14ac:dyDescent="0.25">
      <c r="K1811" s="134">
        <v>1242</v>
      </c>
      <c r="L1811" s="130">
        <f t="shared" si="469"/>
        <v>91.807868411565948</v>
      </c>
      <c r="M1811" s="149">
        <f t="shared" si="470"/>
        <v>2.6328938055108415E-3</v>
      </c>
      <c r="N1811" s="149">
        <f t="shared" si="471"/>
        <v>0.83347781514982944</v>
      </c>
      <c r="O1811" s="130" t="str">
        <f t="shared" si="472"/>
        <v/>
      </c>
      <c r="P1811" s="130">
        <f t="shared" si="473"/>
        <v>2.6328938055108415E-3</v>
      </c>
      <c r="Q1811" s="130" t="str">
        <f t="shared" si="474"/>
        <v/>
      </c>
      <c r="R1811" s="130">
        <f t="shared" si="475"/>
        <v>1.2524421901158992E-5</v>
      </c>
      <c r="S1811" s="130" t="str">
        <f t="shared" si="476"/>
        <v/>
      </c>
      <c r="T1811" s="130" t="str">
        <f t="shared" si="477"/>
        <v/>
      </c>
      <c r="X1811" s="134"/>
      <c r="Z1811" s="149"/>
      <c r="AA1811" s="149"/>
      <c r="AE1811" s="151"/>
      <c r="AF1811" s="150"/>
      <c r="AK1811" s="134">
        <v>1242</v>
      </c>
      <c r="AL1811" s="130">
        <f t="shared" si="478"/>
        <v>0.96799999999999997</v>
      </c>
      <c r="AM1811" s="149">
        <f t="shared" si="479"/>
        <v>0.24971112400616369</v>
      </c>
      <c r="AN1811" s="149">
        <f t="shared" si="480"/>
        <v>0.83347781514982955</v>
      </c>
      <c r="AO1811" s="130" t="str">
        <f t="shared" si="485"/>
        <v/>
      </c>
      <c r="AP1811" s="130">
        <f t="shared" si="486"/>
        <v>0.24971112400616369</v>
      </c>
      <c r="AQ1811" s="130" t="str">
        <f t="shared" si="481"/>
        <v/>
      </c>
      <c r="AR1811" s="150">
        <f t="shared" si="482"/>
        <v>0</v>
      </c>
      <c r="AS1811" s="150" t="str">
        <f t="shared" si="483"/>
        <v/>
      </c>
      <c r="AT1811" s="150" t="str">
        <f t="shared" si="484"/>
        <v/>
      </c>
      <c r="AU1811" s="150"/>
      <c r="AV1811" s="150"/>
      <c r="AW1811" s="150"/>
      <c r="AX1811" s="150"/>
      <c r="AY1811" s="150"/>
      <c r="AZ1811" s="150"/>
      <c r="BA1811" s="150"/>
      <c r="BB1811" s="131"/>
      <c r="BC1811" s="132"/>
      <c r="BD1811" s="131"/>
      <c r="BE1811" s="153"/>
      <c r="BF1811" s="154"/>
      <c r="BG1811" s="155"/>
      <c r="BH1811" s="155"/>
      <c r="BI1811" s="156"/>
      <c r="BJ1811" s="156"/>
      <c r="BK1811" s="133"/>
      <c r="BM1811" s="134">
        <v>1219</v>
      </c>
      <c r="BN1811" s="157">
        <f t="shared" si="488"/>
        <v>7.7952000000001576</v>
      </c>
      <c r="BO1811" s="158">
        <f t="shared" si="489"/>
        <v>0.35099906519162377</v>
      </c>
      <c r="BP1811" s="159">
        <f t="shared" si="490"/>
        <v>5.8561406528445659E-4</v>
      </c>
      <c r="BQ1811" s="160" t="str">
        <f t="shared" si="491"/>
        <v/>
      </c>
      <c r="BR1811" s="160" t="str">
        <f t="shared" si="487"/>
        <v/>
      </c>
    </row>
    <row r="1812" spans="11:70" ht="20.100000000000001" customHeight="1" x14ac:dyDescent="0.25">
      <c r="K1812" s="134">
        <v>1243</v>
      </c>
      <c r="L1812" s="130">
        <f t="shared" si="469"/>
        <v>92.187239768638563</v>
      </c>
      <c r="M1812" s="149">
        <f t="shared" si="470"/>
        <v>2.6226979702568634E-3</v>
      </c>
      <c r="N1812" s="149">
        <f t="shared" si="471"/>
        <v>0.83447472572048331</v>
      </c>
      <c r="O1812" s="130" t="str">
        <f t="shared" si="472"/>
        <v/>
      </c>
      <c r="P1812" s="130">
        <f t="shared" si="473"/>
        <v>2.6226979702568634E-3</v>
      </c>
      <c r="Q1812" s="130" t="str">
        <f t="shared" si="474"/>
        <v/>
      </c>
      <c r="R1812" s="130">
        <f t="shared" si="475"/>
        <v>1.2696362862546747E-5</v>
      </c>
      <c r="S1812" s="130" t="str">
        <f t="shared" si="476"/>
        <v/>
      </c>
      <c r="T1812" s="130" t="str">
        <f t="shared" si="477"/>
        <v/>
      </c>
      <c r="X1812" s="134"/>
      <c r="Z1812" s="149"/>
      <c r="AA1812" s="149"/>
      <c r="AE1812" s="151"/>
      <c r="AF1812" s="150"/>
      <c r="AK1812" s="134">
        <v>1243</v>
      </c>
      <c r="AL1812" s="130">
        <f t="shared" si="478"/>
        <v>0.97200000000000042</v>
      </c>
      <c r="AM1812" s="149">
        <f t="shared" si="479"/>
        <v>0.24874412204196611</v>
      </c>
      <c r="AN1812" s="149">
        <f t="shared" si="480"/>
        <v>0.83447472572048342</v>
      </c>
      <c r="AO1812" s="130" t="str">
        <f t="shared" si="485"/>
        <v/>
      </c>
      <c r="AP1812" s="130">
        <f t="shared" si="486"/>
        <v>0.24874412204196611</v>
      </c>
      <c r="AQ1812" s="130" t="str">
        <f t="shared" si="481"/>
        <v/>
      </c>
      <c r="AR1812" s="150">
        <f t="shared" si="482"/>
        <v>0</v>
      </c>
      <c r="AS1812" s="150" t="str">
        <f t="shared" si="483"/>
        <v/>
      </c>
      <c r="AT1812" s="150" t="str">
        <f t="shared" si="484"/>
        <v/>
      </c>
      <c r="AU1812" s="150"/>
      <c r="AV1812" s="150"/>
      <c r="AW1812" s="150"/>
      <c r="AX1812" s="150"/>
      <c r="AY1812" s="150"/>
      <c r="AZ1812" s="150"/>
      <c r="BA1812" s="150"/>
      <c r="BB1812" s="131"/>
      <c r="BC1812" s="132"/>
      <c r="BD1812" s="131"/>
      <c r="BE1812" s="153"/>
      <c r="BF1812" s="154"/>
      <c r="BG1812" s="155"/>
      <c r="BH1812" s="155"/>
      <c r="BI1812" s="156"/>
      <c r="BJ1812" s="156"/>
      <c r="BK1812" s="133"/>
      <c r="BM1812" s="134">
        <v>1220</v>
      </c>
      <c r="BN1812" s="157">
        <f t="shared" si="488"/>
        <v>7.8016000000001577</v>
      </c>
      <c r="BO1812" s="158">
        <f t="shared" si="489"/>
        <v>0.35041345112633931</v>
      </c>
      <c r="BP1812" s="159">
        <f t="shared" si="490"/>
        <v>5.8494150027310621E-4</v>
      </c>
      <c r="BQ1812" s="160" t="str">
        <f t="shared" si="491"/>
        <v/>
      </c>
      <c r="BR1812" s="160" t="str">
        <f t="shared" si="487"/>
        <v/>
      </c>
    </row>
    <row r="1813" spans="11:70" ht="20.100000000000001" customHeight="1" x14ac:dyDescent="0.25">
      <c r="K1813" s="134">
        <v>1244</v>
      </c>
      <c r="L1813" s="130">
        <f t="shared" si="469"/>
        <v>92.56661112571112</v>
      </c>
      <c r="M1813" s="149">
        <f t="shared" si="470"/>
        <v>2.6124998178652555E-3</v>
      </c>
      <c r="N1813" s="149">
        <f t="shared" si="471"/>
        <v>0.83546776783315169</v>
      </c>
      <c r="O1813" s="130" t="str">
        <f t="shared" si="472"/>
        <v/>
      </c>
      <c r="P1813" s="130">
        <f t="shared" si="473"/>
        <v>2.6124998178652555E-3</v>
      </c>
      <c r="Q1813" s="130" t="str">
        <f t="shared" si="474"/>
        <v/>
      </c>
      <c r="R1813" s="130">
        <f t="shared" si="475"/>
        <v>1.2870458378689174E-5</v>
      </c>
      <c r="S1813" s="130" t="str">
        <f t="shared" si="476"/>
        <v/>
      </c>
      <c r="T1813" s="130" t="str">
        <f t="shared" si="477"/>
        <v/>
      </c>
      <c r="X1813" s="134"/>
      <c r="Z1813" s="149"/>
      <c r="AA1813" s="149"/>
      <c r="AE1813" s="151"/>
      <c r="AF1813" s="150"/>
      <c r="AK1813" s="134">
        <v>1244</v>
      </c>
      <c r="AL1813" s="130">
        <f t="shared" si="478"/>
        <v>0.97599999999999998</v>
      </c>
      <c r="AM1813" s="149">
        <f t="shared" si="479"/>
        <v>0.24777690031385682</v>
      </c>
      <c r="AN1813" s="149">
        <f t="shared" si="480"/>
        <v>0.83546776783315169</v>
      </c>
      <c r="AO1813" s="130" t="str">
        <f t="shared" si="485"/>
        <v/>
      </c>
      <c r="AP1813" s="130">
        <f t="shared" si="486"/>
        <v>0.24777690031385682</v>
      </c>
      <c r="AQ1813" s="130" t="str">
        <f t="shared" si="481"/>
        <v/>
      </c>
      <c r="AR1813" s="150">
        <f t="shared" si="482"/>
        <v>0</v>
      </c>
      <c r="AS1813" s="150" t="str">
        <f t="shared" si="483"/>
        <v/>
      </c>
      <c r="AT1813" s="150" t="str">
        <f t="shared" si="484"/>
        <v/>
      </c>
      <c r="AU1813" s="150"/>
      <c r="AV1813" s="150"/>
      <c r="AW1813" s="150"/>
      <c r="AX1813" s="150"/>
      <c r="AY1813" s="150"/>
      <c r="AZ1813" s="150"/>
      <c r="BA1813" s="150"/>
      <c r="BB1813" s="131"/>
      <c r="BC1813" s="132"/>
      <c r="BD1813" s="131"/>
      <c r="BE1813" s="153"/>
      <c r="BF1813" s="154"/>
      <c r="BG1813" s="155"/>
      <c r="BH1813" s="155"/>
      <c r="BI1813" s="156"/>
      <c r="BJ1813" s="156"/>
      <c r="BK1813" s="133"/>
      <c r="BM1813" s="134">
        <v>1221</v>
      </c>
      <c r="BN1813" s="157">
        <f t="shared" si="488"/>
        <v>7.8080000000001579</v>
      </c>
      <c r="BO1813" s="158">
        <f t="shared" si="489"/>
        <v>0.34982850962606621</v>
      </c>
      <c r="BP1813" s="159">
        <f t="shared" si="490"/>
        <v>5.8426872551170517E-4</v>
      </c>
      <c r="BQ1813" s="160" t="str">
        <f t="shared" si="491"/>
        <v/>
      </c>
      <c r="BR1813" s="160" t="str">
        <f t="shared" si="487"/>
        <v/>
      </c>
    </row>
    <row r="1814" spans="11:70" ht="20.100000000000001" customHeight="1" x14ac:dyDescent="0.25">
      <c r="K1814" s="134">
        <v>1245</v>
      </c>
      <c r="L1814" s="130">
        <f t="shared" si="469"/>
        <v>92.945982482783734</v>
      </c>
      <c r="M1814" s="149">
        <f t="shared" si="470"/>
        <v>2.6022996830498166E-3</v>
      </c>
      <c r="N1814" s="149">
        <f t="shared" si="471"/>
        <v>0.83645694067230769</v>
      </c>
      <c r="O1814" s="130" t="str">
        <f t="shared" si="472"/>
        <v/>
      </c>
      <c r="P1814" s="130">
        <f t="shared" si="473"/>
        <v>2.6022996830498166E-3</v>
      </c>
      <c r="Q1814" s="130" t="str">
        <f t="shared" si="474"/>
        <v/>
      </c>
      <c r="R1814" s="130">
        <f t="shared" si="475"/>
        <v>1.304673238414084E-5</v>
      </c>
      <c r="S1814" s="130" t="str">
        <f t="shared" si="476"/>
        <v/>
      </c>
      <c r="T1814" s="130" t="str">
        <f t="shared" si="477"/>
        <v/>
      </c>
      <c r="X1814" s="134"/>
      <c r="Z1814" s="149"/>
      <c r="AA1814" s="149"/>
      <c r="AE1814" s="151"/>
      <c r="AF1814" s="150"/>
      <c r="AK1814" s="134">
        <v>1245</v>
      </c>
      <c r="AL1814" s="130">
        <f t="shared" si="478"/>
        <v>0.98000000000000043</v>
      </c>
      <c r="AM1814" s="149">
        <f t="shared" si="479"/>
        <v>0.24680949056704266</v>
      </c>
      <c r="AN1814" s="149">
        <f t="shared" si="480"/>
        <v>0.8364569406723078</v>
      </c>
      <c r="AO1814" s="130" t="str">
        <f t="shared" si="485"/>
        <v/>
      </c>
      <c r="AP1814" s="130">
        <f t="shared" si="486"/>
        <v>0.24680949056704266</v>
      </c>
      <c r="AQ1814" s="130" t="str">
        <f t="shared" si="481"/>
        <v/>
      </c>
      <c r="AR1814" s="150">
        <f t="shared" si="482"/>
        <v>0</v>
      </c>
      <c r="AS1814" s="150" t="str">
        <f t="shared" si="483"/>
        <v/>
      </c>
      <c r="AT1814" s="150" t="str">
        <f t="shared" si="484"/>
        <v/>
      </c>
      <c r="AU1814" s="150"/>
      <c r="AV1814" s="150"/>
      <c r="AW1814" s="150"/>
      <c r="AX1814" s="150"/>
      <c r="AY1814" s="150"/>
      <c r="AZ1814" s="150"/>
      <c r="BA1814" s="150"/>
      <c r="BB1814" s="131"/>
      <c r="BC1814" s="132"/>
      <c r="BD1814" s="131"/>
      <c r="BE1814" s="153"/>
      <c r="BF1814" s="154"/>
      <c r="BG1814" s="155"/>
      <c r="BH1814" s="155"/>
      <c r="BI1814" s="156"/>
      <c r="BJ1814" s="156"/>
      <c r="BK1814" s="133"/>
      <c r="BM1814" s="134">
        <v>1222</v>
      </c>
      <c r="BN1814" s="157">
        <f t="shared" si="488"/>
        <v>7.8144000000001581</v>
      </c>
      <c r="BO1814" s="158">
        <f t="shared" si="489"/>
        <v>0.3492442409005545</v>
      </c>
      <c r="BP1814" s="159">
        <f t="shared" si="490"/>
        <v>5.835957451078011E-4</v>
      </c>
      <c r="BQ1814" s="160" t="str">
        <f t="shared" si="491"/>
        <v/>
      </c>
      <c r="BR1814" s="160" t="str">
        <f t="shared" si="487"/>
        <v/>
      </c>
    </row>
    <row r="1815" spans="11:70" ht="20.100000000000001" customHeight="1" x14ac:dyDescent="0.25">
      <c r="K1815" s="134">
        <v>1246</v>
      </c>
      <c r="L1815" s="130">
        <f t="shared" si="469"/>
        <v>93.325353839856291</v>
      </c>
      <c r="M1815" s="149">
        <f t="shared" si="470"/>
        <v>2.5920978993151486E-3</v>
      </c>
      <c r="N1815" s="149">
        <f t="shared" si="471"/>
        <v>0.83744224354917562</v>
      </c>
      <c r="O1815" s="130" t="str">
        <f t="shared" si="472"/>
        <v/>
      </c>
      <c r="P1815" s="130">
        <f t="shared" si="473"/>
        <v>2.5920978993151486E-3</v>
      </c>
      <c r="Q1815" s="130" t="str">
        <f t="shared" si="474"/>
        <v/>
      </c>
      <c r="R1815" s="130">
        <f t="shared" si="475"/>
        <v>1.3225209036175598E-5</v>
      </c>
      <c r="S1815" s="130" t="str">
        <f t="shared" si="476"/>
        <v/>
      </c>
      <c r="T1815" s="130" t="str">
        <f t="shared" si="477"/>
        <v/>
      </c>
      <c r="X1815" s="134"/>
      <c r="Z1815" s="149"/>
      <c r="AA1815" s="149"/>
      <c r="AE1815" s="151"/>
      <c r="AF1815" s="150"/>
      <c r="AK1815" s="134">
        <v>1246</v>
      </c>
      <c r="AL1815" s="130">
        <f t="shared" si="478"/>
        <v>0.98399999999999999</v>
      </c>
      <c r="AM1815" s="149">
        <f t="shared" si="479"/>
        <v>0.24584192443204717</v>
      </c>
      <c r="AN1815" s="149">
        <f t="shared" si="480"/>
        <v>0.83744224354917574</v>
      </c>
      <c r="AO1815" s="130" t="str">
        <f t="shared" si="485"/>
        <v/>
      </c>
      <c r="AP1815" s="130">
        <f t="shared" si="486"/>
        <v>0.24584192443204717</v>
      </c>
      <c r="AQ1815" s="130" t="str">
        <f t="shared" si="481"/>
        <v/>
      </c>
      <c r="AR1815" s="150">
        <f t="shared" si="482"/>
        <v>0</v>
      </c>
      <c r="AS1815" s="150" t="str">
        <f t="shared" si="483"/>
        <v/>
      </c>
      <c r="AT1815" s="150" t="str">
        <f t="shared" si="484"/>
        <v/>
      </c>
      <c r="AU1815" s="150"/>
      <c r="AV1815" s="150"/>
      <c r="AW1815" s="150"/>
      <c r="AX1815" s="150"/>
      <c r="AY1815" s="150"/>
      <c r="AZ1815" s="150"/>
      <c r="BA1815" s="150"/>
      <c r="BB1815" s="131"/>
      <c r="BC1815" s="132"/>
      <c r="BD1815" s="131"/>
      <c r="BE1815" s="153"/>
      <c r="BF1815" s="154"/>
      <c r="BG1815" s="155"/>
      <c r="BH1815" s="155"/>
      <c r="BI1815" s="156"/>
      <c r="BJ1815" s="156"/>
      <c r="BK1815" s="133"/>
      <c r="BM1815" s="134">
        <v>1223</v>
      </c>
      <c r="BN1815" s="157">
        <f t="shared" si="488"/>
        <v>7.8208000000001583</v>
      </c>
      <c r="BO1815" s="158">
        <f t="shared" si="489"/>
        <v>0.3486606451554467</v>
      </c>
      <c r="BP1815" s="159">
        <f t="shared" si="490"/>
        <v>5.8292256315900515E-4</v>
      </c>
      <c r="BQ1815" s="160" t="str">
        <f t="shared" si="491"/>
        <v/>
      </c>
      <c r="BR1815" s="160" t="str">
        <f t="shared" si="487"/>
        <v/>
      </c>
    </row>
    <row r="1816" spans="11:70" ht="20.100000000000001" customHeight="1" x14ac:dyDescent="0.25">
      <c r="K1816" s="134">
        <v>1247</v>
      </c>
      <c r="L1816" s="130">
        <f t="shared" si="469"/>
        <v>93.704725196928905</v>
      </c>
      <c r="M1816" s="149">
        <f t="shared" si="470"/>
        <v>2.5818947989400694E-3</v>
      </c>
      <c r="N1816" s="149">
        <f t="shared" si="471"/>
        <v>0.83842367590127076</v>
      </c>
      <c r="O1816" s="130" t="str">
        <f t="shared" si="472"/>
        <v/>
      </c>
      <c r="P1816" s="130">
        <f t="shared" si="473"/>
        <v>2.5818947989400694E-3</v>
      </c>
      <c r="Q1816" s="130" t="str">
        <f t="shared" si="474"/>
        <v/>
      </c>
      <c r="R1816" s="130">
        <f t="shared" si="475"/>
        <v>1.3405912716280655E-5</v>
      </c>
      <c r="S1816" s="130" t="str">
        <f t="shared" si="476"/>
        <v/>
      </c>
      <c r="T1816" s="130" t="str">
        <f t="shared" si="477"/>
        <v/>
      </c>
      <c r="X1816" s="134"/>
      <c r="Z1816" s="149"/>
      <c r="AA1816" s="149"/>
      <c r="AE1816" s="151"/>
      <c r="AF1816" s="150"/>
      <c r="AK1816" s="134">
        <v>1247</v>
      </c>
      <c r="AL1816" s="130">
        <f t="shared" si="478"/>
        <v>0.98800000000000043</v>
      </c>
      <c r="AM1816" s="149">
        <f t="shared" si="479"/>
        <v>0.24487423342313677</v>
      </c>
      <c r="AN1816" s="149">
        <f t="shared" si="480"/>
        <v>0.83842367590127087</v>
      </c>
      <c r="AO1816" s="130" t="str">
        <f t="shared" si="485"/>
        <v/>
      </c>
      <c r="AP1816" s="130">
        <f t="shared" si="486"/>
        <v>0.24487423342313677</v>
      </c>
      <c r="AQ1816" s="130" t="str">
        <f t="shared" si="481"/>
        <v/>
      </c>
      <c r="AR1816" s="150">
        <f t="shared" si="482"/>
        <v>0</v>
      </c>
      <c r="AS1816" s="150" t="str">
        <f t="shared" si="483"/>
        <v/>
      </c>
      <c r="AT1816" s="150" t="str">
        <f t="shared" si="484"/>
        <v/>
      </c>
      <c r="AU1816" s="150"/>
      <c r="AV1816" s="150"/>
      <c r="AW1816" s="150"/>
      <c r="AX1816" s="150"/>
      <c r="AY1816" s="150"/>
      <c r="AZ1816" s="150"/>
      <c r="BA1816" s="150"/>
      <c r="BB1816" s="131"/>
      <c r="BC1816" s="132"/>
      <c r="BD1816" s="131"/>
      <c r="BE1816" s="153"/>
      <c r="BF1816" s="154"/>
      <c r="BG1816" s="155"/>
      <c r="BH1816" s="155"/>
      <c r="BI1816" s="156"/>
      <c r="BJ1816" s="156"/>
      <c r="BK1816" s="133"/>
      <c r="BM1816" s="134">
        <v>1224</v>
      </c>
      <c r="BN1816" s="157">
        <f t="shared" si="488"/>
        <v>7.8272000000001585</v>
      </c>
      <c r="BO1816" s="158">
        <f t="shared" si="489"/>
        <v>0.3480777225922877</v>
      </c>
      <c r="BP1816" s="159">
        <f t="shared" si="490"/>
        <v>5.8224918374566448E-4</v>
      </c>
      <c r="BQ1816" s="160" t="str">
        <f t="shared" si="491"/>
        <v/>
      </c>
      <c r="BR1816" s="160" t="str">
        <f t="shared" si="487"/>
        <v/>
      </c>
    </row>
    <row r="1817" spans="11:70" ht="20.100000000000001" customHeight="1" x14ac:dyDescent="0.25">
      <c r="K1817" s="134">
        <v>1248</v>
      </c>
      <c r="L1817" s="130">
        <f t="shared" si="469"/>
        <v>94.084096554001462</v>
      </c>
      <c r="M1817" s="149">
        <f t="shared" si="470"/>
        <v>2.571690712961202E-3</v>
      </c>
      <c r="N1817" s="149">
        <f t="shared" si="471"/>
        <v>0.8394012372919295</v>
      </c>
      <c r="O1817" s="130" t="str">
        <f t="shared" si="472"/>
        <v/>
      </c>
      <c r="P1817" s="130">
        <f t="shared" si="473"/>
        <v>2.571690712961202E-3</v>
      </c>
      <c r="Q1817" s="130" t="str">
        <f t="shared" si="474"/>
        <v/>
      </c>
      <c r="R1817" s="130">
        <f t="shared" si="475"/>
        <v>1.3588868031652363E-5</v>
      </c>
      <c r="S1817" s="130" t="str">
        <f t="shared" si="476"/>
        <v/>
      </c>
      <c r="T1817" s="130" t="str">
        <f t="shared" si="477"/>
        <v/>
      </c>
      <c r="X1817" s="134"/>
      <c r="Z1817" s="149"/>
      <c r="AA1817" s="149"/>
      <c r="AE1817" s="151"/>
      <c r="AF1817" s="150"/>
      <c r="AK1817" s="134">
        <v>1248</v>
      </c>
      <c r="AL1817" s="130">
        <f t="shared" si="478"/>
        <v>0.99199999999999999</v>
      </c>
      <c r="AM1817" s="149">
        <f t="shared" si="479"/>
        <v>0.24390644893676472</v>
      </c>
      <c r="AN1817" s="149">
        <f t="shared" si="480"/>
        <v>0.8394012372919295</v>
      </c>
      <c r="AO1817" s="130" t="str">
        <f t="shared" si="485"/>
        <v/>
      </c>
      <c r="AP1817" s="130">
        <f t="shared" si="486"/>
        <v>0.24390644893676472</v>
      </c>
      <c r="AQ1817" s="130" t="str">
        <f t="shared" si="481"/>
        <v/>
      </c>
      <c r="AR1817" s="150">
        <f t="shared" si="482"/>
        <v>0</v>
      </c>
      <c r="AS1817" s="150" t="str">
        <f t="shared" si="483"/>
        <v/>
      </c>
      <c r="AT1817" s="150" t="str">
        <f t="shared" si="484"/>
        <v/>
      </c>
      <c r="AU1817" s="150"/>
      <c r="AV1817" s="150"/>
      <c r="AW1817" s="150"/>
      <c r="AX1817" s="150"/>
      <c r="AY1817" s="150"/>
      <c r="AZ1817" s="150"/>
      <c r="BA1817" s="150"/>
      <c r="BB1817" s="131"/>
      <c r="BC1817" s="132"/>
      <c r="BD1817" s="131"/>
      <c r="BE1817" s="153"/>
      <c r="BF1817" s="154"/>
      <c r="BG1817" s="155"/>
      <c r="BH1817" s="155"/>
      <c r="BI1817" s="156"/>
      <c r="BJ1817" s="156"/>
      <c r="BK1817" s="133"/>
      <c r="BM1817" s="134">
        <v>1225</v>
      </c>
      <c r="BN1817" s="157">
        <f t="shared" si="488"/>
        <v>7.8336000000001587</v>
      </c>
      <c r="BO1817" s="158">
        <f t="shared" si="489"/>
        <v>0.34749547340854203</v>
      </c>
      <c r="BP1817" s="159">
        <f t="shared" si="490"/>
        <v>5.8157561093852284E-4</v>
      </c>
      <c r="BQ1817" s="160" t="str">
        <f t="shared" si="491"/>
        <v/>
      </c>
      <c r="BR1817" s="160" t="str">
        <f t="shared" si="487"/>
        <v/>
      </c>
    </row>
    <row r="1818" spans="11:70" ht="20.100000000000001" customHeight="1" x14ac:dyDescent="0.25">
      <c r="K1818" s="134">
        <v>1249</v>
      </c>
      <c r="L1818" s="130">
        <f t="shared" si="469"/>
        <v>94.463467911074076</v>
      </c>
      <c r="M1818" s="149">
        <f t="shared" si="470"/>
        <v>2.5614859711567072E-3</v>
      </c>
      <c r="N1818" s="149">
        <f t="shared" si="471"/>
        <v>0.84037492740983644</v>
      </c>
      <c r="O1818" s="130" t="str">
        <f t="shared" si="472"/>
        <v/>
      </c>
      <c r="P1818" s="130">
        <f t="shared" si="473"/>
        <v>2.5614859711567072E-3</v>
      </c>
      <c r="Q1818" s="130" t="str">
        <f t="shared" si="474"/>
        <v/>
      </c>
      <c r="R1818" s="130">
        <f t="shared" si="475"/>
        <v>1.3774099816694951E-5</v>
      </c>
      <c r="S1818" s="130" t="str">
        <f t="shared" si="476"/>
        <v/>
      </c>
      <c r="T1818" s="130" t="str">
        <f t="shared" si="477"/>
        <v/>
      </c>
      <c r="X1818" s="134"/>
      <c r="Z1818" s="149"/>
      <c r="AA1818" s="149"/>
      <c r="AE1818" s="151"/>
      <c r="AF1818" s="150"/>
      <c r="AK1818" s="134">
        <v>1249</v>
      </c>
      <c r="AL1818" s="130">
        <f t="shared" si="478"/>
        <v>0.99600000000000044</v>
      </c>
      <c r="AM1818" s="149">
        <f t="shared" si="479"/>
        <v>0.24293860225002806</v>
      </c>
      <c r="AN1818" s="149">
        <f t="shared" si="480"/>
        <v>0.84037492740983644</v>
      </c>
      <c r="AO1818" s="130" t="str">
        <f t="shared" si="485"/>
        <v/>
      </c>
      <c r="AP1818" s="130">
        <f t="shared" si="486"/>
        <v>0.24293860225002806</v>
      </c>
      <c r="AQ1818" s="130" t="str">
        <f t="shared" si="481"/>
        <v/>
      </c>
      <c r="AR1818" s="150">
        <f t="shared" si="482"/>
        <v>0</v>
      </c>
      <c r="AS1818" s="150" t="str">
        <f t="shared" si="483"/>
        <v/>
      </c>
      <c r="AT1818" s="150" t="str">
        <f t="shared" si="484"/>
        <v/>
      </c>
      <c r="AU1818" s="150"/>
      <c r="AV1818" s="150"/>
      <c r="AW1818" s="150"/>
      <c r="AX1818" s="150"/>
      <c r="AY1818" s="150"/>
      <c r="AZ1818" s="150"/>
      <c r="BA1818" s="150"/>
      <c r="BB1818" s="131"/>
      <c r="BC1818" s="132"/>
      <c r="BD1818" s="131"/>
      <c r="BE1818" s="153"/>
      <c r="BF1818" s="154"/>
      <c r="BG1818" s="155"/>
      <c r="BH1818" s="155"/>
      <c r="BI1818" s="156"/>
      <c r="BJ1818" s="156"/>
      <c r="BK1818" s="133"/>
      <c r="BM1818" s="134">
        <v>1226</v>
      </c>
      <c r="BN1818" s="157">
        <f t="shared" si="488"/>
        <v>7.8400000000001588</v>
      </c>
      <c r="BO1818" s="158">
        <f t="shared" si="489"/>
        <v>0.34691389779760351</v>
      </c>
      <c r="BP1818" s="159">
        <f t="shared" si="490"/>
        <v>5.809018487930584E-4</v>
      </c>
      <c r="BQ1818" s="160" t="str">
        <f t="shared" si="491"/>
        <v/>
      </c>
      <c r="BR1818" s="160" t="str">
        <f t="shared" si="487"/>
        <v/>
      </c>
    </row>
    <row r="1819" spans="11:70" ht="20.100000000000001" customHeight="1" x14ac:dyDescent="0.25">
      <c r="K1819" s="134">
        <v>1250</v>
      </c>
      <c r="L1819" s="130">
        <f t="shared" si="469"/>
        <v>94.842839268146633</v>
      </c>
      <c r="M1819" s="149">
        <f t="shared" si="470"/>
        <v>2.5512809020302096E-3</v>
      </c>
      <c r="N1819" s="149">
        <f t="shared" si="471"/>
        <v>0.84134474606854293</v>
      </c>
      <c r="O1819" s="130" t="str">
        <f t="shared" si="472"/>
        <v/>
      </c>
      <c r="P1819" s="130">
        <f t="shared" si="473"/>
        <v>2.5512809020302096E-3</v>
      </c>
      <c r="Q1819" s="130" t="str">
        <f t="shared" si="474"/>
        <v/>
      </c>
      <c r="R1819" s="130">
        <f t="shared" si="475"/>
        <v>1.3961633134520811E-5</v>
      </c>
      <c r="S1819" s="130" t="str">
        <f t="shared" si="476"/>
        <v/>
      </c>
      <c r="T1819" s="130" t="str">
        <f t="shared" si="477"/>
        <v/>
      </c>
      <c r="X1819" s="134"/>
      <c r="Z1819" s="149"/>
      <c r="AA1819" s="149"/>
      <c r="AE1819" s="151"/>
      <c r="AF1819" s="150"/>
      <c r="AK1819" s="134">
        <v>1250</v>
      </c>
      <c r="AL1819" s="130">
        <f t="shared" si="478"/>
        <v>1</v>
      </c>
      <c r="AM1819" s="149">
        <f t="shared" si="479"/>
        <v>0.24197072451914337</v>
      </c>
      <c r="AN1819" s="149">
        <f t="shared" si="480"/>
        <v>0.84134474606854304</v>
      </c>
      <c r="AO1819" s="130" t="str">
        <f t="shared" si="485"/>
        <v/>
      </c>
      <c r="AP1819" s="130">
        <f t="shared" si="486"/>
        <v>0.24197072451914337</v>
      </c>
      <c r="AQ1819" s="130" t="str">
        <f t="shared" si="481"/>
        <v/>
      </c>
      <c r="AR1819" s="150">
        <f t="shared" si="482"/>
        <v>0</v>
      </c>
      <c r="AS1819" s="150" t="str">
        <f t="shared" si="483"/>
        <v/>
      </c>
      <c r="AT1819" s="150" t="str">
        <f t="shared" si="484"/>
        <v/>
      </c>
      <c r="AU1819" s="150"/>
      <c r="AV1819" s="150"/>
      <c r="AW1819" s="150"/>
      <c r="AX1819" s="150"/>
      <c r="AY1819" s="150"/>
      <c r="AZ1819" s="150"/>
      <c r="BA1819" s="150"/>
      <c r="BB1819" s="131"/>
      <c r="BC1819" s="132"/>
      <c r="BD1819" s="131"/>
      <c r="BE1819" s="153"/>
      <c r="BF1819" s="154"/>
      <c r="BG1819" s="155"/>
      <c r="BH1819" s="155"/>
      <c r="BI1819" s="156"/>
      <c r="BJ1819" s="156"/>
      <c r="BK1819" s="133"/>
      <c r="BM1819" s="134">
        <v>1227</v>
      </c>
      <c r="BN1819" s="157">
        <f t="shared" si="488"/>
        <v>7.846400000000159</v>
      </c>
      <c r="BO1819" s="158">
        <f t="shared" si="489"/>
        <v>0.34633299594881045</v>
      </c>
      <c r="BP1819" s="159">
        <f t="shared" si="490"/>
        <v>5.8022790135298097E-4</v>
      </c>
      <c r="BQ1819" s="160" t="str">
        <f t="shared" si="491"/>
        <v/>
      </c>
      <c r="BR1819" s="160" t="str">
        <f t="shared" si="487"/>
        <v/>
      </c>
    </row>
    <row r="1820" spans="11:70" ht="20.100000000000001" customHeight="1" x14ac:dyDescent="0.25">
      <c r="K1820" s="134">
        <v>1251</v>
      </c>
      <c r="L1820" s="130">
        <f t="shared" si="469"/>
        <v>95.222210625219248</v>
      </c>
      <c r="M1820" s="149">
        <f t="shared" si="470"/>
        <v>2.5410758327948568E-3</v>
      </c>
      <c r="N1820" s="149">
        <f t="shared" si="471"/>
        <v>0.84231069320598118</v>
      </c>
      <c r="O1820" s="130" t="str">
        <f t="shared" si="472"/>
        <v/>
      </c>
      <c r="P1820" s="130">
        <f t="shared" si="473"/>
        <v>2.5410758327948568E-3</v>
      </c>
      <c r="Q1820" s="130" t="str">
        <f t="shared" si="474"/>
        <v/>
      </c>
      <c r="R1820" s="130">
        <f t="shared" si="475"/>
        <v>1.4151493278453321E-5</v>
      </c>
      <c r="S1820" s="130" t="str">
        <f t="shared" si="476"/>
        <v/>
      </c>
      <c r="T1820" s="130" t="str">
        <f t="shared" si="477"/>
        <v/>
      </c>
      <c r="X1820" s="134"/>
      <c r="Z1820" s="149"/>
      <c r="AA1820" s="149"/>
      <c r="AE1820" s="151"/>
      <c r="AF1820" s="150"/>
      <c r="AK1820" s="134">
        <v>1251</v>
      </c>
      <c r="AL1820" s="130">
        <f t="shared" si="478"/>
        <v>1.0040000000000004</v>
      </c>
      <c r="AM1820" s="149">
        <f t="shared" si="479"/>
        <v>0.2410028467779344</v>
      </c>
      <c r="AN1820" s="149">
        <f t="shared" si="480"/>
        <v>0.8423106932059814</v>
      </c>
      <c r="AO1820" s="130" t="str">
        <f t="shared" si="485"/>
        <v/>
      </c>
      <c r="AP1820" s="130">
        <f t="shared" si="486"/>
        <v>0.2410028467779344</v>
      </c>
      <c r="AQ1820" s="130" t="str">
        <f t="shared" si="481"/>
        <v/>
      </c>
      <c r="AR1820" s="150">
        <f t="shared" si="482"/>
        <v>0</v>
      </c>
      <c r="AS1820" s="150" t="str">
        <f t="shared" si="483"/>
        <v/>
      </c>
      <c r="AT1820" s="150" t="str">
        <f t="shared" si="484"/>
        <v/>
      </c>
      <c r="AU1820" s="150"/>
      <c r="AV1820" s="150"/>
      <c r="AW1820" s="150"/>
      <c r="AX1820" s="150"/>
      <c r="AY1820" s="150"/>
      <c r="AZ1820" s="150"/>
      <c r="BA1820" s="150"/>
      <c r="BB1820" s="131"/>
      <c r="BC1820" s="132"/>
      <c r="BD1820" s="131"/>
      <c r="BE1820" s="153"/>
      <c r="BF1820" s="154"/>
      <c r="BG1820" s="155"/>
      <c r="BH1820" s="155"/>
      <c r="BI1820" s="156"/>
      <c r="BJ1820" s="156"/>
      <c r="BK1820" s="133"/>
      <c r="BM1820" s="134">
        <v>1228</v>
      </c>
      <c r="BN1820" s="157">
        <f t="shared" si="488"/>
        <v>7.8528000000001592</v>
      </c>
      <c r="BO1820" s="158">
        <f t="shared" si="489"/>
        <v>0.34575276804745747</v>
      </c>
      <c r="BP1820" s="159">
        <f t="shared" si="490"/>
        <v>5.7955377264712338E-4</v>
      </c>
      <c r="BQ1820" s="160" t="str">
        <f t="shared" si="491"/>
        <v/>
      </c>
      <c r="BR1820" s="160" t="str">
        <f t="shared" si="487"/>
        <v/>
      </c>
    </row>
    <row r="1821" spans="11:70" ht="20.100000000000001" customHeight="1" x14ac:dyDescent="0.25">
      <c r="K1821" s="134">
        <v>1252</v>
      </c>
      <c r="L1821" s="130">
        <f t="shared" si="469"/>
        <v>95.601581982291805</v>
      </c>
      <c r="M1821" s="149">
        <f t="shared" si="470"/>
        <v>2.5308710893575731E-3</v>
      </c>
      <c r="N1821" s="149">
        <f t="shared" si="471"/>
        <v>0.8432727688839714</v>
      </c>
      <c r="O1821" s="130" t="str">
        <f t="shared" si="472"/>
        <v/>
      </c>
      <c r="P1821" s="130">
        <f t="shared" si="473"/>
        <v>2.5308710893575731E-3</v>
      </c>
      <c r="Q1821" s="130" t="str">
        <f t="shared" si="474"/>
        <v/>
      </c>
      <c r="R1821" s="130">
        <f t="shared" si="475"/>
        <v>1.4343705773531221E-5</v>
      </c>
      <c r="S1821" s="130" t="str">
        <f t="shared" si="476"/>
        <v/>
      </c>
      <c r="T1821" s="130" t="str">
        <f t="shared" si="477"/>
        <v/>
      </c>
      <c r="X1821" s="134"/>
      <c r="Z1821" s="149"/>
      <c r="AA1821" s="149"/>
      <c r="AE1821" s="151"/>
      <c r="AF1821" s="150"/>
      <c r="AK1821" s="134">
        <v>1252</v>
      </c>
      <c r="AL1821" s="130">
        <f t="shared" si="478"/>
        <v>1.008</v>
      </c>
      <c r="AM1821" s="149">
        <f t="shared" si="479"/>
        <v>0.2400349999363395</v>
      </c>
      <c r="AN1821" s="149">
        <f t="shared" si="480"/>
        <v>0.8432727688839714</v>
      </c>
      <c r="AO1821" s="130" t="str">
        <f t="shared" si="485"/>
        <v/>
      </c>
      <c r="AP1821" s="130">
        <f t="shared" si="486"/>
        <v>0.2400349999363395</v>
      </c>
      <c r="AQ1821" s="130" t="str">
        <f t="shared" si="481"/>
        <v/>
      </c>
      <c r="AR1821" s="150">
        <f t="shared" si="482"/>
        <v>0</v>
      </c>
      <c r="AS1821" s="150" t="str">
        <f t="shared" si="483"/>
        <v/>
      </c>
      <c r="AT1821" s="150" t="str">
        <f t="shared" si="484"/>
        <v/>
      </c>
      <c r="AU1821" s="150"/>
      <c r="AV1821" s="150"/>
      <c r="AW1821" s="150"/>
      <c r="AX1821" s="150"/>
      <c r="AY1821" s="150"/>
      <c r="AZ1821" s="150"/>
      <c r="BA1821" s="150"/>
      <c r="BB1821" s="131"/>
      <c r="BC1821" s="132"/>
      <c r="BD1821" s="131"/>
      <c r="BE1821" s="153"/>
      <c r="BF1821" s="154"/>
      <c r="BG1821" s="155"/>
      <c r="BH1821" s="155"/>
      <c r="BI1821" s="156"/>
      <c r="BJ1821" s="156"/>
      <c r="BK1821" s="133"/>
      <c r="BM1821" s="134">
        <v>1229</v>
      </c>
      <c r="BN1821" s="157">
        <f t="shared" si="488"/>
        <v>7.8592000000001594</v>
      </c>
      <c r="BO1821" s="158">
        <f t="shared" si="489"/>
        <v>0.34517321427481035</v>
      </c>
      <c r="BP1821" s="159">
        <f t="shared" si="490"/>
        <v>5.7887946669304968E-4</v>
      </c>
      <c r="BQ1821" s="160" t="str">
        <f t="shared" si="491"/>
        <v/>
      </c>
      <c r="BR1821" s="160" t="str">
        <f t="shared" si="487"/>
        <v/>
      </c>
    </row>
    <row r="1822" spans="11:70" ht="20.100000000000001" customHeight="1" x14ac:dyDescent="0.25">
      <c r="K1822" s="134">
        <v>1253</v>
      </c>
      <c r="L1822" s="130">
        <f t="shared" si="469"/>
        <v>95.980953339364419</v>
      </c>
      <c r="M1822" s="149">
        <f t="shared" si="470"/>
        <v>2.5206669963034607E-3</v>
      </c>
      <c r="N1822" s="149">
        <f t="shared" si="471"/>
        <v>0.84423097328772312</v>
      </c>
      <c r="O1822" s="130" t="str">
        <f t="shared" si="472"/>
        <v/>
      </c>
      <c r="P1822" s="130">
        <f t="shared" si="473"/>
        <v>2.5206669963034607E-3</v>
      </c>
      <c r="Q1822" s="130" t="str">
        <f t="shared" si="474"/>
        <v/>
      </c>
      <c r="R1822" s="130">
        <f t="shared" si="475"/>
        <v>1.4538296378015073E-5</v>
      </c>
      <c r="S1822" s="130" t="str">
        <f t="shared" si="476"/>
        <v/>
      </c>
      <c r="T1822" s="130" t="str">
        <f t="shared" si="477"/>
        <v/>
      </c>
      <c r="X1822" s="134"/>
      <c r="Z1822" s="149"/>
      <c r="AA1822" s="149"/>
      <c r="AE1822" s="151"/>
      <c r="AF1822" s="150"/>
      <c r="AK1822" s="134">
        <v>1253</v>
      </c>
      <c r="AL1822" s="130">
        <f t="shared" si="478"/>
        <v>1.0120000000000005</v>
      </c>
      <c r="AM1822" s="149">
        <f t="shared" si="479"/>
        <v>0.23906721477893106</v>
      </c>
      <c r="AN1822" s="149">
        <f t="shared" si="480"/>
        <v>0.84423097328772334</v>
      </c>
      <c r="AO1822" s="130" t="str">
        <f t="shared" si="485"/>
        <v/>
      </c>
      <c r="AP1822" s="130">
        <f t="shared" si="486"/>
        <v>0.23906721477893106</v>
      </c>
      <c r="AQ1822" s="130" t="str">
        <f t="shared" si="481"/>
        <v/>
      </c>
      <c r="AR1822" s="150">
        <f t="shared" si="482"/>
        <v>0</v>
      </c>
      <c r="AS1822" s="150" t="str">
        <f t="shared" si="483"/>
        <v/>
      </c>
      <c r="AT1822" s="150" t="str">
        <f t="shared" si="484"/>
        <v/>
      </c>
      <c r="AU1822" s="150"/>
      <c r="AV1822" s="150"/>
      <c r="AW1822" s="150"/>
      <c r="AX1822" s="150"/>
      <c r="AY1822" s="150"/>
      <c r="AZ1822" s="150"/>
      <c r="BA1822" s="150"/>
      <c r="BB1822" s="131"/>
      <c r="BC1822" s="132"/>
      <c r="BD1822" s="131"/>
      <c r="BE1822" s="153"/>
      <c r="BF1822" s="154"/>
      <c r="BG1822" s="155"/>
      <c r="BH1822" s="155"/>
      <c r="BI1822" s="156"/>
      <c r="BJ1822" s="156"/>
      <c r="BK1822" s="133"/>
      <c r="BM1822" s="134">
        <v>1230</v>
      </c>
      <c r="BN1822" s="157">
        <f t="shared" si="488"/>
        <v>7.8656000000001596</v>
      </c>
      <c r="BO1822" s="158">
        <f t="shared" si="489"/>
        <v>0.3445943348081173</v>
      </c>
      <c r="BP1822" s="159">
        <f t="shared" si="490"/>
        <v>5.782049874946682E-4</v>
      </c>
      <c r="BQ1822" s="160" t="str">
        <f t="shared" si="491"/>
        <v/>
      </c>
      <c r="BR1822" s="160" t="str">
        <f t="shared" si="487"/>
        <v/>
      </c>
    </row>
    <row r="1823" spans="11:70" ht="20.100000000000001" customHeight="1" x14ac:dyDescent="0.25">
      <c r="K1823" s="134">
        <v>1254</v>
      </c>
      <c r="L1823" s="130">
        <f t="shared" si="469"/>
        <v>96.360324696436976</v>
      </c>
      <c r="M1823" s="149">
        <f t="shared" si="470"/>
        <v>2.5104638768803826E-3</v>
      </c>
      <c r="N1823" s="149">
        <f t="shared" si="471"/>
        <v>0.84518530672533121</v>
      </c>
      <c r="O1823" s="130" t="str">
        <f t="shared" si="472"/>
        <v/>
      </c>
      <c r="P1823" s="130">
        <f t="shared" si="473"/>
        <v>2.5104638768803826E-3</v>
      </c>
      <c r="Q1823" s="130" t="str">
        <f t="shared" si="474"/>
        <v/>
      </c>
      <c r="R1823" s="130">
        <f t="shared" si="475"/>
        <v>1.4735291084895264E-5</v>
      </c>
      <c r="S1823" s="130" t="str">
        <f t="shared" si="476"/>
        <v/>
      </c>
      <c r="T1823" s="130" t="str">
        <f t="shared" si="477"/>
        <v/>
      </c>
      <c r="X1823" s="134"/>
      <c r="Z1823" s="149"/>
      <c r="AA1823" s="149"/>
      <c r="AE1823" s="151"/>
      <c r="AF1823" s="150"/>
      <c r="AK1823" s="134">
        <v>1254</v>
      </c>
      <c r="AL1823" s="130">
        <f t="shared" si="478"/>
        <v>1.016</v>
      </c>
      <c r="AM1823" s="149">
        <f t="shared" si="479"/>
        <v>0.23809952196345438</v>
      </c>
      <c r="AN1823" s="149">
        <f t="shared" si="480"/>
        <v>0.84518530672533121</v>
      </c>
      <c r="AO1823" s="130" t="str">
        <f t="shared" si="485"/>
        <v/>
      </c>
      <c r="AP1823" s="130">
        <f t="shared" si="486"/>
        <v>0.23809952196345438</v>
      </c>
      <c r="AQ1823" s="130" t="str">
        <f t="shared" si="481"/>
        <v/>
      </c>
      <c r="AR1823" s="150">
        <f t="shared" si="482"/>
        <v>0</v>
      </c>
      <c r="AS1823" s="150" t="str">
        <f t="shared" si="483"/>
        <v/>
      </c>
      <c r="AT1823" s="150" t="str">
        <f t="shared" si="484"/>
        <v/>
      </c>
      <c r="AU1823" s="150"/>
      <c r="AV1823" s="150"/>
      <c r="AW1823" s="150"/>
      <c r="AX1823" s="150"/>
      <c r="AY1823" s="150"/>
      <c r="AZ1823" s="150"/>
      <c r="BA1823" s="150"/>
      <c r="BB1823" s="131"/>
      <c r="BC1823" s="132"/>
      <c r="BD1823" s="131"/>
      <c r="BE1823" s="153"/>
      <c r="BF1823" s="154"/>
      <c r="BG1823" s="155"/>
      <c r="BH1823" s="155"/>
      <c r="BI1823" s="156"/>
      <c r="BJ1823" s="156"/>
      <c r="BK1823" s="133"/>
      <c r="BM1823" s="134">
        <v>1231</v>
      </c>
      <c r="BN1823" s="157">
        <f t="shared" si="488"/>
        <v>7.8720000000001598</v>
      </c>
      <c r="BO1823" s="158">
        <f t="shared" si="489"/>
        <v>0.34401612982062263</v>
      </c>
      <c r="BP1823" s="159">
        <f t="shared" si="490"/>
        <v>5.7753033904189843E-4</v>
      </c>
      <c r="BQ1823" s="160" t="str">
        <f t="shared" si="491"/>
        <v/>
      </c>
      <c r="BR1823" s="160" t="str">
        <f t="shared" si="487"/>
        <v/>
      </c>
    </row>
    <row r="1824" spans="11:70" ht="20.100000000000001" customHeight="1" x14ac:dyDescent="0.25">
      <c r="K1824" s="134">
        <v>1255</v>
      </c>
      <c r="L1824" s="130">
        <f t="shared" si="469"/>
        <v>96.73969605350959</v>
      </c>
      <c r="M1824" s="149">
        <f t="shared" si="470"/>
        <v>2.5002620529837017E-3</v>
      </c>
      <c r="N1824" s="149">
        <f t="shared" si="471"/>
        <v>0.84613576962726511</v>
      </c>
      <c r="O1824" s="130" t="str">
        <f t="shared" si="472"/>
        <v/>
      </c>
      <c r="P1824" s="130">
        <f t="shared" si="473"/>
        <v>2.5002620529837017E-3</v>
      </c>
      <c r="Q1824" s="130" t="str">
        <f t="shared" si="474"/>
        <v/>
      </c>
      <c r="R1824" s="130">
        <f t="shared" si="475"/>
        <v>1.4934716123401567E-5</v>
      </c>
      <c r="S1824" s="130" t="str">
        <f t="shared" si="476"/>
        <v/>
      </c>
      <c r="T1824" s="130" t="str">
        <f t="shared" si="477"/>
        <v/>
      </c>
      <c r="X1824" s="134"/>
      <c r="Z1824" s="149"/>
      <c r="AA1824" s="149"/>
      <c r="AE1824" s="151"/>
      <c r="AF1824" s="150"/>
      <c r="AK1824" s="134">
        <v>1255</v>
      </c>
      <c r="AL1824" s="130">
        <f t="shared" si="478"/>
        <v>1.0200000000000005</v>
      </c>
      <c r="AM1824" s="149">
        <f t="shared" si="479"/>
        <v>0.23713195201937948</v>
      </c>
      <c r="AN1824" s="149">
        <f t="shared" si="480"/>
        <v>0.84613576962726522</v>
      </c>
      <c r="AO1824" s="130" t="str">
        <f t="shared" si="485"/>
        <v/>
      </c>
      <c r="AP1824" s="130">
        <f t="shared" si="486"/>
        <v>0.23713195201937948</v>
      </c>
      <c r="AQ1824" s="130" t="str">
        <f t="shared" si="481"/>
        <v/>
      </c>
      <c r="AR1824" s="150">
        <f t="shared" si="482"/>
        <v>0</v>
      </c>
      <c r="AS1824" s="150" t="str">
        <f t="shared" si="483"/>
        <v/>
      </c>
      <c r="AT1824" s="150" t="str">
        <f t="shared" si="484"/>
        <v/>
      </c>
      <c r="AU1824" s="150"/>
      <c r="AV1824" s="150"/>
      <c r="AW1824" s="150"/>
      <c r="AX1824" s="150"/>
      <c r="AY1824" s="150"/>
      <c r="AZ1824" s="150"/>
      <c r="BA1824" s="150"/>
      <c r="BB1824" s="131"/>
      <c r="BC1824" s="132"/>
      <c r="BD1824" s="131"/>
      <c r="BE1824" s="153"/>
      <c r="BF1824" s="154"/>
      <c r="BG1824" s="155"/>
      <c r="BH1824" s="155"/>
      <c r="BI1824" s="156"/>
      <c r="BJ1824" s="156"/>
      <c r="BK1824" s="133"/>
      <c r="BM1824" s="134">
        <v>1232</v>
      </c>
      <c r="BN1824" s="157">
        <f t="shared" si="488"/>
        <v>7.8784000000001599</v>
      </c>
      <c r="BO1824" s="158">
        <f t="shared" si="489"/>
        <v>0.34343859948158073</v>
      </c>
      <c r="BP1824" s="159">
        <f t="shared" si="490"/>
        <v>5.7685552531261397E-4</v>
      </c>
      <c r="BQ1824" s="160" t="str">
        <f t="shared" si="491"/>
        <v/>
      </c>
      <c r="BR1824" s="160" t="str">
        <f t="shared" si="487"/>
        <v/>
      </c>
    </row>
    <row r="1825" spans="11:70" ht="20.100000000000001" customHeight="1" x14ac:dyDescent="0.25">
      <c r="K1825" s="134">
        <v>1256</v>
      </c>
      <c r="L1825" s="130">
        <f t="shared" si="469"/>
        <v>97.119067410582147</v>
      </c>
      <c r="M1825" s="149">
        <f t="shared" si="470"/>
        <v>2.4900618451412031E-3</v>
      </c>
      <c r="N1825" s="149">
        <f t="shared" si="471"/>
        <v>0.84708236254585356</v>
      </c>
      <c r="O1825" s="130" t="str">
        <f t="shared" si="472"/>
        <v/>
      </c>
      <c r="P1825" s="130">
        <f t="shared" si="473"/>
        <v>2.4900618451412031E-3</v>
      </c>
      <c r="Q1825" s="130" t="str">
        <f t="shared" si="474"/>
        <v/>
      </c>
      <c r="R1825" s="130">
        <f t="shared" si="475"/>
        <v>1.5136597960514258E-5</v>
      </c>
      <c r="S1825" s="130" t="str">
        <f t="shared" si="476"/>
        <v/>
      </c>
      <c r="T1825" s="130" t="str">
        <f t="shared" si="477"/>
        <v/>
      </c>
      <c r="X1825" s="134"/>
      <c r="Z1825" s="149"/>
      <c r="AA1825" s="149"/>
      <c r="AE1825" s="151"/>
      <c r="AF1825" s="150"/>
      <c r="AK1825" s="134">
        <v>1256</v>
      </c>
      <c r="AL1825" s="130">
        <f t="shared" si="478"/>
        <v>1.024</v>
      </c>
      <c r="AM1825" s="149">
        <f t="shared" si="479"/>
        <v>0.23616453534647172</v>
      </c>
      <c r="AN1825" s="149">
        <f t="shared" si="480"/>
        <v>0.84708236254585367</v>
      </c>
      <c r="AO1825" s="130" t="str">
        <f t="shared" si="485"/>
        <v/>
      </c>
      <c r="AP1825" s="130">
        <f t="shared" si="486"/>
        <v>0.23616453534647172</v>
      </c>
      <c r="AQ1825" s="130" t="str">
        <f t="shared" si="481"/>
        <v/>
      </c>
      <c r="AR1825" s="150">
        <f t="shared" si="482"/>
        <v>0</v>
      </c>
      <c r="AS1825" s="150" t="str">
        <f t="shared" si="483"/>
        <v/>
      </c>
      <c r="AT1825" s="150" t="str">
        <f t="shared" si="484"/>
        <v/>
      </c>
      <c r="AU1825" s="150"/>
      <c r="AV1825" s="150"/>
      <c r="AW1825" s="150"/>
      <c r="AX1825" s="150"/>
      <c r="AY1825" s="150"/>
      <c r="AZ1825" s="150"/>
      <c r="BA1825" s="150"/>
      <c r="BB1825" s="131"/>
      <c r="BC1825" s="132"/>
      <c r="BD1825" s="131"/>
      <c r="BE1825" s="153"/>
      <c r="BF1825" s="154"/>
      <c r="BG1825" s="155"/>
      <c r="BH1825" s="155"/>
      <c r="BI1825" s="156"/>
      <c r="BJ1825" s="156"/>
      <c r="BK1825" s="133"/>
      <c r="BM1825" s="134">
        <v>1233</v>
      </c>
      <c r="BN1825" s="157">
        <f t="shared" si="488"/>
        <v>7.8848000000001601</v>
      </c>
      <c r="BO1825" s="158">
        <f t="shared" si="489"/>
        <v>0.34286174395626812</v>
      </c>
      <c r="BP1825" s="159">
        <f t="shared" si="490"/>
        <v>5.7618055027192083E-4</v>
      </c>
      <c r="BQ1825" s="160" t="str">
        <f t="shared" si="491"/>
        <v/>
      </c>
      <c r="BR1825" s="160" t="str">
        <f t="shared" si="487"/>
        <v/>
      </c>
    </row>
    <row r="1826" spans="11:70" ht="20.100000000000001" customHeight="1" x14ac:dyDescent="0.25">
      <c r="K1826" s="134">
        <v>1257</v>
      </c>
      <c r="L1826" s="130">
        <f t="shared" si="469"/>
        <v>97.498438767654761</v>
      </c>
      <c r="M1826" s="149">
        <f t="shared" si="470"/>
        <v>2.4798635724981714E-3</v>
      </c>
      <c r="N1826" s="149">
        <f t="shared" si="471"/>
        <v>0.84802508615476246</v>
      </c>
      <c r="O1826" s="130" t="str">
        <f t="shared" si="472"/>
        <v/>
      </c>
      <c r="P1826" s="130">
        <f t="shared" si="473"/>
        <v>2.4798635724981714E-3</v>
      </c>
      <c r="Q1826" s="130" t="str">
        <f t="shared" si="474"/>
        <v/>
      </c>
      <c r="R1826" s="130">
        <f t="shared" si="475"/>
        <v>1.5340963302476407E-5</v>
      </c>
      <c r="S1826" s="130" t="str">
        <f t="shared" si="476"/>
        <v/>
      </c>
      <c r="T1826" s="130" t="str">
        <f t="shared" si="477"/>
        <v/>
      </c>
      <c r="X1826" s="134"/>
      <c r="Z1826" s="149"/>
      <c r="AA1826" s="149"/>
      <c r="AE1826" s="151"/>
      <c r="AF1826" s="150"/>
      <c r="AK1826" s="134">
        <v>1257</v>
      </c>
      <c r="AL1826" s="130">
        <f t="shared" si="478"/>
        <v>1.0280000000000005</v>
      </c>
      <c r="AM1826" s="149">
        <f t="shared" si="479"/>
        <v>0.23519730221337587</v>
      </c>
      <c r="AN1826" s="149">
        <f t="shared" si="480"/>
        <v>0.8480250861547628</v>
      </c>
      <c r="AO1826" s="130" t="str">
        <f t="shared" si="485"/>
        <v/>
      </c>
      <c r="AP1826" s="130">
        <f t="shared" si="486"/>
        <v>0.23519730221337587</v>
      </c>
      <c r="AQ1826" s="130" t="str">
        <f t="shared" si="481"/>
        <v/>
      </c>
      <c r="AR1826" s="150">
        <f t="shared" si="482"/>
        <v>0</v>
      </c>
      <c r="AS1826" s="150" t="str">
        <f t="shared" si="483"/>
        <v/>
      </c>
      <c r="AT1826" s="150" t="str">
        <f t="shared" si="484"/>
        <v/>
      </c>
      <c r="AU1826" s="150"/>
      <c r="AV1826" s="150"/>
      <c r="AW1826" s="150"/>
      <c r="AX1826" s="150"/>
      <c r="AY1826" s="150"/>
      <c r="AZ1826" s="150"/>
      <c r="BA1826" s="150"/>
      <c r="BB1826" s="131"/>
      <c r="BC1826" s="132"/>
      <c r="BD1826" s="131"/>
      <c r="BE1826" s="153"/>
      <c r="BF1826" s="154"/>
      <c r="BG1826" s="155"/>
      <c r="BH1826" s="155"/>
      <c r="BI1826" s="156"/>
      <c r="BJ1826" s="156"/>
      <c r="BK1826" s="133"/>
      <c r="BM1826" s="134">
        <v>1234</v>
      </c>
      <c r="BN1826" s="157">
        <f t="shared" si="488"/>
        <v>7.8912000000001603</v>
      </c>
      <c r="BO1826" s="158">
        <f t="shared" si="489"/>
        <v>0.3422855634059962</v>
      </c>
      <c r="BP1826" s="159">
        <f t="shared" si="490"/>
        <v>5.7550541787093623E-4</v>
      </c>
      <c r="BQ1826" s="160" t="str">
        <f t="shared" si="491"/>
        <v/>
      </c>
      <c r="BR1826" s="160" t="str">
        <f t="shared" si="487"/>
        <v/>
      </c>
    </row>
    <row r="1827" spans="11:70" ht="20.100000000000001" customHeight="1" x14ac:dyDescent="0.25">
      <c r="K1827" s="134">
        <v>1258</v>
      </c>
      <c r="L1827" s="130">
        <f t="shared" si="469"/>
        <v>97.877810124727318</v>
      </c>
      <c r="M1827" s="149">
        <f t="shared" si="470"/>
        <v>2.4696675528026587E-3</v>
      </c>
      <c r="N1827" s="149">
        <f t="shared" si="471"/>
        <v>0.84896394124846775</v>
      </c>
      <c r="O1827" s="130" t="str">
        <f t="shared" si="472"/>
        <v/>
      </c>
      <c r="P1827" s="130">
        <f t="shared" si="473"/>
        <v>2.4696675528026587E-3</v>
      </c>
      <c r="Q1827" s="130" t="str">
        <f t="shared" si="474"/>
        <v/>
      </c>
      <c r="R1827" s="130">
        <f t="shared" si="475"/>
        <v>1.5547839096307409E-5</v>
      </c>
      <c r="S1827" s="130" t="str">
        <f t="shared" si="476"/>
        <v/>
      </c>
      <c r="T1827" s="130" t="str">
        <f t="shared" si="477"/>
        <v/>
      </c>
      <c r="X1827" s="134"/>
      <c r="Z1827" s="149"/>
      <c r="AA1827" s="149"/>
      <c r="AE1827" s="151"/>
      <c r="AF1827" s="150"/>
      <c r="AK1827" s="134">
        <v>1258</v>
      </c>
      <c r="AL1827" s="130">
        <f t="shared" si="478"/>
        <v>1.032</v>
      </c>
      <c r="AM1827" s="149">
        <f t="shared" si="479"/>
        <v>0.23423028275621952</v>
      </c>
      <c r="AN1827" s="149">
        <f t="shared" si="480"/>
        <v>0.84896394124846786</v>
      </c>
      <c r="AO1827" s="130" t="str">
        <f t="shared" si="485"/>
        <v/>
      </c>
      <c r="AP1827" s="130">
        <f t="shared" si="486"/>
        <v>0.23423028275621952</v>
      </c>
      <c r="AQ1827" s="130" t="str">
        <f t="shared" si="481"/>
        <v/>
      </c>
      <c r="AR1827" s="150">
        <f t="shared" si="482"/>
        <v>0</v>
      </c>
      <c r="AS1827" s="150" t="str">
        <f t="shared" si="483"/>
        <v/>
      </c>
      <c r="AT1827" s="150" t="str">
        <f t="shared" si="484"/>
        <v/>
      </c>
      <c r="AU1827" s="150"/>
      <c r="AV1827" s="150"/>
      <c r="AW1827" s="150"/>
      <c r="AX1827" s="150"/>
      <c r="AY1827" s="150"/>
      <c r="AZ1827" s="150"/>
      <c r="BA1827" s="150"/>
      <c r="BB1827" s="131"/>
      <c r="BC1827" s="132"/>
      <c r="BD1827" s="131"/>
      <c r="BE1827" s="153"/>
      <c r="BF1827" s="154"/>
      <c r="BG1827" s="155"/>
      <c r="BH1827" s="155"/>
      <c r="BI1827" s="156"/>
      <c r="BJ1827" s="156"/>
      <c r="BK1827" s="133"/>
      <c r="BM1827" s="134">
        <v>1235</v>
      </c>
      <c r="BN1827" s="157">
        <f t="shared" si="488"/>
        <v>7.8976000000001605</v>
      </c>
      <c r="BO1827" s="158">
        <f t="shared" si="489"/>
        <v>0.34171005798812526</v>
      </c>
      <c r="BP1827" s="159">
        <f t="shared" si="490"/>
        <v>5.7483013204817635E-4</v>
      </c>
      <c r="BQ1827" s="160" t="str">
        <f t="shared" si="491"/>
        <v/>
      </c>
      <c r="BR1827" s="160" t="str">
        <f t="shared" si="487"/>
        <v/>
      </c>
    </row>
    <row r="1828" spans="11:70" ht="20.100000000000001" customHeight="1" x14ac:dyDescent="0.25">
      <c r="K1828" s="134">
        <v>1259</v>
      </c>
      <c r="L1828" s="130">
        <f t="shared" si="469"/>
        <v>98.257181481799932</v>
      </c>
      <c r="M1828" s="149">
        <f t="shared" si="470"/>
        <v>2.459474102390898E-3</v>
      </c>
      <c r="N1828" s="149">
        <f t="shared" si="471"/>
        <v>0.84989892874172246</v>
      </c>
      <c r="O1828" s="130" t="str">
        <f t="shared" si="472"/>
        <v/>
      </c>
      <c r="P1828" s="130">
        <f t="shared" si="473"/>
        <v>2.459474102390898E-3</v>
      </c>
      <c r="Q1828" s="130" t="str">
        <f t="shared" si="474"/>
        <v/>
      </c>
      <c r="R1828" s="130">
        <f t="shared" si="475"/>
        <v>1.5757252531317735E-5</v>
      </c>
      <c r="S1828" s="130" t="str">
        <f t="shared" si="476"/>
        <v/>
      </c>
      <c r="T1828" s="130" t="str">
        <f t="shared" si="477"/>
        <v/>
      </c>
      <c r="X1828" s="134"/>
      <c r="Z1828" s="149"/>
      <c r="AA1828" s="149"/>
      <c r="AE1828" s="151"/>
      <c r="AF1828" s="150"/>
      <c r="AK1828" s="134">
        <v>1259</v>
      </c>
      <c r="AL1828" s="130">
        <f t="shared" si="478"/>
        <v>1.0360000000000005</v>
      </c>
      <c r="AM1828" s="149">
        <f t="shared" si="479"/>
        <v>0.23326350697722908</v>
      </c>
      <c r="AN1828" s="149">
        <f t="shared" si="480"/>
        <v>0.84989892874172268</v>
      </c>
      <c r="AO1828" s="130" t="str">
        <f t="shared" si="485"/>
        <v/>
      </c>
      <c r="AP1828" s="130">
        <f t="shared" si="486"/>
        <v>0.23326350697722908</v>
      </c>
      <c r="AQ1828" s="130" t="str">
        <f t="shared" si="481"/>
        <v/>
      </c>
      <c r="AR1828" s="150">
        <f t="shared" si="482"/>
        <v>0</v>
      </c>
      <c r="AS1828" s="150" t="str">
        <f t="shared" si="483"/>
        <v/>
      </c>
      <c r="AT1828" s="150" t="str">
        <f t="shared" si="484"/>
        <v/>
      </c>
      <c r="AU1828" s="150"/>
      <c r="AV1828" s="150"/>
      <c r="AW1828" s="150"/>
      <c r="AX1828" s="150"/>
      <c r="AY1828" s="150"/>
      <c r="AZ1828" s="150"/>
      <c r="BA1828" s="150"/>
      <c r="BB1828" s="131"/>
      <c r="BC1828" s="132"/>
      <c r="BD1828" s="131"/>
      <c r="BE1828" s="153"/>
      <c r="BF1828" s="154"/>
      <c r="BG1828" s="155"/>
      <c r="BH1828" s="155"/>
      <c r="BI1828" s="156"/>
      <c r="BJ1828" s="156"/>
      <c r="BK1828" s="133"/>
      <c r="BM1828" s="134">
        <v>1236</v>
      </c>
      <c r="BN1828" s="157">
        <f t="shared" si="488"/>
        <v>7.9040000000001607</v>
      </c>
      <c r="BO1828" s="158">
        <f t="shared" si="489"/>
        <v>0.34113522785607708</v>
      </c>
      <c r="BP1828" s="159">
        <f t="shared" si="490"/>
        <v>5.7415469672933428E-4</v>
      </c>
      <c r="BQ1828" s="160" t="str">
        <f t="shared" si="491"/>
        <v/>
      </c>
      <c r="BR1828" s="160" t="str">
        <f t="shared" si="487"/>
        <v/>
      </c>
    </row>
    <row r="1829" spans="11:70" ht="20.100000000000001" customHeight="1" x14ac:dyDescent="0.25">
      <c r="K1829" s="134">
        <v>1260</v>
      </c>
      <c r="L1829" s="130">
        <f t="shared" si="469"/>
        <v>98.63655283887249</v>
      </c>
      <c r="M1829" s="149">
        <f t="shared" si="470"/>
        <v>2.4492835361729216E-3</v>
      </c>
      <c r="N1829" s="149">
        <f t="shared" si="471"/>
        <v>0.85083004966901843</v>
      </c>
      <c r="O1829" s="130">
        <f t="shared" si="472"/>
        <v>2.4492835361729216E-3</v>
      </c>
      <c r="P1829" s="130" t="str">
        <f t="shared" si="473"/>
        <v/>
      </c>
      <c r="Q1829" s="130" t="str">
        <f t="shared" si="474"/>
        <v/>
      </c>
      <c r="R1829" s="130">
        <f t="shared" si="475"/>
        <v>1.5969231040624155E-5</v>
      </c>
      <c r="S1829" s="130" t="str">
        <f t="shared" si="476"/>
        <v/>
      </c>
      <c r="T1829" s="130" t="str">
        <f t="shared" si="477"/>
        <v/>
      </c>
      <c r="X1829" s="134"/>
      <c r="Z1829" s="149"/>
      <c r="AA1829" s="149"/>
      <c r="AE1829" s="151"/>
      <c r="AF1829" s="150"/>
      <c r="AK1829" s="134">
        <v>1260</v>
      </c>
      <c r="AL1829" s="130">
        <f t="shared" si="478"/>
        <v>1.04</v>
      </c>
      <c r="AM1829" s="149">
        <f t="shared" si="479"/>
        <v>0.2322970047433662</v>
      </c>
      <c r="AN1829" s="149">
        <f t="shared" si="480"/>
        <v>0.85083004966901865</v>
      </c>
      <c r="AO1829" s="130">
        <f t="shared" si="485"/>
        <v>0.2322970047433662</v>
      </c>
      <c r="AP1829" s="130" t="str">
        <f t="shared" si="486"/>
        <v/>
      </c>
      <c r="AQ1829" s="130" t="str">
        <f t="shared" si="481"/>
        <v/>
      </c>
      <c r="AR1829" s="150">
        <f t="shared" si="482"/>
        <v>0</v>
      </c>
      <c r="AS1829" s="150" t="str">
        <f t="shared" si="483"/>
        <v/>
      </c>
      <c r="AT1829" s="150" t="str">
        <f t="shared" si="484"/>
        <v/>
      </c>
      <c r="AU1829" s="150"/>
      <c r="AV1829" s="150"/>
      <c r="AW1829" s="150"/>
      <c r="AX1829" s="150"/>
      <c r="AY1829" s="150"/>
      <c r="AZ1829" s="150"/>
      <c r="BA1829" s="150"/>
      <c r="BB1829" s="131"/>
      <c r="BC1829" s="132"/>
      <c r="BD1829" s="131"/>
      <c r="BE1829" s="153"/>
      <c r="BF1829" s="154"/>
      <c r="BG1829" s="155"/>
      <c r="BH1829" s="155"/>
      <c r="BI1829" s="156"/>
      <c r="BJ1829" s="156"/>
      <c r="BK1829" s="133"/>
      <c r="BM1829" s="134">
        <v>1237</v>
      </c>
      <c r="BN1829" s="157">
        <f t="shared" si="488"/>
        <v>7.9104000000001609</v>
      </c>
      <c r="BO1829" s="158">
        <f t="shared" si="489"/>
        <v>0.34056107315934775</v>
      </c>
      <c r="BP1829" s="159">
        <f t="shared" si="490"/>
        <v>5.7347911582694699E-4</v>
      </c>
      <c r="BQ1829" s="160" t="str">
        <f t="shared" si="491"/>
        <v/>
      </c>
      <c r="BR1829" s="160" t="str">
        <f t="shared" si="487"/>
        <v/>
      </c>
    </row>
    <row r="1830" spans="11:70" ht="20.100000000000001" customHeight="1" x14ac:dyDescent="0.25">
      <c r="K1830" s="134">
        <v>1261</v>
      </c>
      <c r="L1830" s="130">
        <f t="shared" si="469"/>
        <v>99.015924195945104</v>
      </c>
      <c r="M1830" s="149">
        <f t="shared" si="470"/>
        <v>2.4390961676183198E-3</v>
      </c>
      <c r="N1830" s="149">
        <f t="shared" si="471"/>
        <v>0.85175730518404291</v>
      </c>
      <c r="O1830" s="130">
        <f t="shared" si="472"/>
        <v>2.4390961676183198E-3</v>
      </c>
      <c r="P1830" s="130" t="str">
        <f t="shared" si="473"/>
        <v/>
      </c>
      <c r="Q1830" s="130" t="str">
        <f t="shared" si="474"/>
        <v/>
      </c>
      <c r="R1830" s="130">
        <f t="shared" si="475"/>
        <v>1.6183802302666425E-5</v>
      </c>
      <c r="S1830" s="130" t="str">
        <f t="shared" si="476"/>
        <v/>
      </c>
      <c r="T1830" s="130" t="str">
        <f t="shared" si="477"/>
        <v/>
      </c>
      <c r="X1830" s="134"/>
      <c r="Z1830" s="149"/>
      <c r="AA1830" s="149"/>
      <c r="AE1830" s="151"/>
      <c r="AF1830" s="150"/>
      <c r="AK1830" s="134">
        <v>1261</v>
      </c>
      <c r="AL1830" s="130">
        <f t="shared" si="478"/>
        <v>1.0440000000000005</v>
      </c>
      <c r="AM1830" s="149">
        <f t="shared" si="479"/>
        <v>0.2313308057849767</v>
      </c>
      <c r="AN1830" s="149">
        <f t="shared" si="480"/>
        <v>0.85175730518404302</v>
      </c>
      <c r="AO1830" s="130">
        <f t="shared" si="485"/>
        <v>0.2313308057849767</v>
      </c>
      <c r="AP1830" s="130" t="str">
        <f t="shared" si="486"/>
        <v/>
      </c>
      <c r="AQ1830" s="130" t="str">
        <f t="shared" si="481"/>
        <v/>
      </c>
      <c r="AR1830" s="150">
        <f t="shared" si="482"/>
        <v>0</v>
      </c>
      <c r="AS1830" s="150" t="str">
        <f t="shared" si="483"/>
        <v/>
      </c>
      <c r="AT1830" s="150" t="str">
        <f t="shared" si="484"/>
        <v/>
      </c>
      <c r="AU1830" s="150"/>
      <c r="AV1830" s="150"/>
      <c r="AW1830" s="150"/>
      <c r="AX1830" s="150"/>
      <c r="AY1830" s="150"/>
      <c r="AZ1830" s="150"/>
      <c r="BA1830" s="150"/>
      <c r="BB1830" s="131"/>
      <c r="BC1830" s="132"/>
      <c r="BD1830" s="131"/>
      <c r="BE1830" s="153"/>
      <c r="BF1830" s="154"/>
      <c r="BG1830" s="155"/>
      <c r="BH1830" s="155"/>
      <c r="BI1830" s="156"/>
      <c r="BJ1830" s="156"/>
      <c r="BK1830" s="133"/>
      <c r="BM1830" s="134">
        <v>1238</v>
      </c>
      <c r="BN1830" s="157">
        <f t="shared" si="488"/>
        <v>7.916800000000161</v>
      </c>
      <c r="BO1830" s="158">
        <f t="shared" si="489"/>
        <v>0.3399875940435208</v>
      </c>
      <c r="BP1830" s="159">
        <f t="shared" si="490"/>
        <v>5.7280339324111695E-4</v>
      </c>
      <c r="BQ1830" s="160" t="str">
        <f t="shared" si="491"/>
        <v/>
      </c>
      <c r="BR1830" s="160" t="str">
        <f t="shared" si="487"/>
        <v/>
      </c>
    </row>
    <row r="1831" spans="11:70" ht="20.100000000000001" customHeight="1" x14ac:dyDescent="0.25">
      <c r="K1831" s="134">
        <v>1262</v>
      </c>
      <c r="L1831" s="130">
        <f t="shared" si="469"/>
        <v>99.395295553017661</v>
      </c>
      <c r="M1831" s="149">
        <f t="shared" si="470"/>
        <v>2.4289123087422012E-3</v>
      </c>
      <c r="N1831" s="149">
        <f t="shared" si="471"/>
        <v>0.85268069655912826</v>
      </c>
      <c r="O1831" s="130">
        <f t="shared" si="472"/>
        <v>2.4289123087422012E-3</v>
      </c>
      <c r="P1831" s="130" t="str">
        <f t="shared" si="473"/>
        <v/>
      </c>
      <c r="Q1831" s="130" t="str">
        <f t="shared" si="474"/>
        <v/>
      </c>
      <c r="R1831" s="130">
        <f t="shared" si="475"/>
        <v>1.6400994242723859E-5</v>
      </c>
      <c r="S1831" s="130" t="str">
        <f t="shared" si="476"/>
        <v/>
      </c>
      <c r="T1831" s="130" t="str">
        <f t="shared" si="477"/>
        <v/>
      </c>
      <c r="X1831" s="134"/>
      <c r="Z1831" s="149"/>
      <c r="AA1831" s="149"/>
      <c r="AE1831" s="151"/>
      <c r="AF1831" s="150"/>
      <c r="AK1831" s="134">
        <v>1262</v>
      </c>
      <c r="AL1831" s="130">
        <f t="shared" si="478"/>
        <v>1.048</v>
      </c>
      <c r="AM1831" s="149">
        <f t="shared" si="479"/>
        <v>0.23036493969445943</v>
      </c>
      <c r="AN1831" s="149">
        <f t="shared" si="480"/>
        <v>0.85268069655912848</v>
      </c>
      <c r="AO1831" s="130">
        <f t="shared" si="485"/>
        <v>0.23036493969445943</v>
      </c>
      <c r="AP1831" s="130" t="str">
        <f t="shared" si="486"/>
        <v/>
      </c>
      <c r="AQ1831" s="130" t="str">
        <f t="shared" si="481"/>
        <v/>
      </c>
      <c r="AR1831" s="150">
        <f t="shared" si="482"/>
        <v>0</v>
      </c>
      <c r="AS1831" s="150" t="str">
        <f t="shared" si="483"/>
        <v/>
      </c>
      <c r="AT1831" s="150" t="str">
        <f t="shared" si="484"/>
        <v/>
      </c>
      <c r="AU1831" s="150"/>
      <c r="AV1831" s="150"/>
      <c r="AW1831" s="150"/>
      <c r="AX1831" s="150"/>
      <c r="AY1831" s="150"/>
      <c r="AZ1831" s="150"/>
      <c r="BA1831" s="150"/>
      <c r="BB1831" s="131"/>
      <c r="BC1831" s="132"/>
      <c r="BD1831" s="131"/>
      <c r="BE1831" s="153"/>
      <c r="BF1831" s="154"/>
      <c r="BG1831" s="155"/>
      <c r="BH1831" s="155"/>
      <c r="BI1831" s="156"/>
      <c r="BJ1831" s="156"/>
      <c r="BK1831" s="133"/>
      <c r="BM1831" s="134">
        <v>1239</v>
      </c>
      <c r="BN1831" s="157">
        <f t="shared" si="488"/>
        <v>7.9232000000001612</v>
      </c>
      <c r="BO1831" s="158">
        <f t="shared" si="489"/>
        <v>0.33941479065027969</v>
      </c>
      <c r="BP1831" s="159">
        <f t="shared" si="490"/>
        <v>5.7212753285801332E-4</v>
      </c>
      <c r="BQ1831" s="160" t="str">
        <f t="shared" si="491"/>
        <v/>
      </c>
      <c r="BR1831" s="160" t="str">
        <f t="shared" si="487"/>
        <v/>
      </c>
    </row>
    <row r="1832" spans="11:70" ht="20.100000000000001" customHeight="1" x14ac:dyDescent="0.25">
      <c r="K1832" s="134">
        <v>1263</v>
      </c>
      <c r="L1832" s="130">
        <f t="shared" si="469"/>
        <v>99.774666910090275</v>
      </c>
      <c r="M1832" s="149">
        <f t="shared" si="470"/>
        <v>2.418732270091302E-3</v>
      </c>
      <c r="N1832" s="149">
        <f t="shared" si="471"/>
        <v>0.85360022518469947</v>
      </c>
      <c r="O1832" s="130">
        <f t="shared" si="472"/>
        <v>2.418732270091302E-3</v>
      </c>
      <c r="P1832" s="130" t="str">
        <f t="shared" si="473"/>
        <v/>
      </c>
      <c r="Q1832" s="130" t="str">
        <f t="shared" si="474"/>
        <v/>
      </c>
      <c r="R1832" s="130">
        <f t="shared" si="475"/>
        <v>1.6620835034433164E-5</v>
      </c>
      <c r="S1832" s="130" t="str">
        <f t="shared" si="476"/>
        <v/>
      </c>
      <c r="T1832" s="130" t="str">
        <f t="shared" si="477"/>
        <v/>
      </c>
      <c r="X1832" s="134"/>
      <c r="Z1832" s="149"/>
      <c r="AA1832" s="149"/>
      <c r="AE1832" s="151"/>
      <c r="AF1832" s="150"/>
      <c r="AK1832" s="134">
        <v>1263</v>
      </c>
      <c r="AL1832" s="130">
        <f t="shared" si="478"/>
        <v>1.0520000000000005</v>
      </c>
      <c r="AM1832" s="149">
        <f t="shared" si="479"/>
        <v>0.22939943592494871</v>
      </c>
      <c r="AN1832" s="149">
        <f t="shared" si="480"/>
        <v>0.85360022518469969</v>
      </c>
      <c r="AO1832" s="130">
        <f t="shared" si="485"/>
        <v>0.22939943592494871</v>
      </c>
      <c r="AP1832" s="130" t="str">
        <f t="shared" si="486"/>
        <v/>
      </c>
      <c r="AQ1832" s="130" t="str">
        <f t="shared" si="481"/>
        <v/>
      </c>
      <c r="AR1832" s="150">
        <f t="shared" si="482"/>
        <v>0</v>
      </c>
      <c r="AS1832" s="150" t="str">
        <f t="shared" si="483"/>
        <v/>
      </c>
      <c r="AT1832" s="150" t="str">
        <f t="shared" si="484"/>
        <v/>
      </c>
      <c r="AU1832" s="150"/>
      <c r="AV1832" s="150"/>
      <c r="AW1832" s="150"/>
      <c r="AX1832" s="150"/>
      <c r="AY1832" s="150"/>
      <c r="AZ1832" s="150"/>
      <c r="BA1832" s="150"/>
      <c r="BB1832" s="131"/>
      <c r="BC1832" s="132"/>
      <c r="BD1832" s="131"/>
      <c r="BE1832" s="153"/>
      <c r="BF1832" s="154"/>
      <c r="BG1832" s="155"/>
      <c r="BH1832" s="155"/>
      <c r="BI1832" s="156"/>
      <c r="BJ1832" s="156"/>
      <c r="BK1832" s="133"/>
      <c r="BM1832" s="134">
        <v>1240</v>
      </c>
      <c r="BN1832" s="157">
        <f t="shared" si="488"/>
        <v>7.9296000000001614</v>
      </c>
      <c r="BO1832" s="158">
        <f t="shared" si="489"/>
        <v>0.33884266311742167</v>
      </c>
      <c r="BP1832" s="159">
        <f t="shared" si="490"/>
        <v>5.7145153855187036E-4</v>
      </c>
      <c r="BQ1832" s="160" t="str">
        <f t="shared" si="491"/>
        <v/>
      </c>
      <c r="BR1832" s="160" t="str">
        <f t="shared" si="487"/>
        <v/>
      </c>
    </row>
    <row r="1833" spans="11:70" ht="20.100000000000001" customHeight="1" x14ac:dyDescent="0.25">
      <c r="K1833" s="134">
        <v>1264</v>
      </c>
      <c r="L1833" s="130">
        <f t="shared" si="469"/>
        <v>100.15403826716283</v>
      </c>
      <c r="M1833" s="149">
        <f t="shared" si="470"/>
        <v>2.4085563607303003E-3</v>
      </c>
      <c r="N1833" s="149">
        <f t="shared" si="471"/>
        <v>0.8545158925687123</v>
      </c>
      <c r="O1833" s="130">
        <f t="shared" si="472"/>
        <v>2.4085563607303003E-3</v>
      </c>
      <c r="P1833" s="130" t="str">
        <f t="shared" si="473"/>
        <v/>
      </c>
      <c r="Q1833" s="130" t="str">
        <f t="shared" si="474"/>
        <v/>
      </c>
      <c r="R1833" s="130">
        <f t="shared" si="475"/>
        <v>1.6843353101305971E-5</v>
      </c>
      <c r="S1833" s="130" t="str">
        <f t="shared" si="476"/>
        <v/>
      </c>
      <c r="T1833" s="130" t="str">
        <f t="shared" si="477"/>
        <v/>
      </c>
      <c r="X1833" s="134"/>
      <c r="Z1833" s="149"/>
      <c r="AA1833" s="149"/>
      <c r="AE1833" s="151"/>
      <c r="AF1833" s="150"/>
      <c r="AK1833" s="134">
        <v>1264</v>
      </c>
      <c r="AL1833" s="130">
        <f t="shared" si="478"/>
        <v>1.056</v>
      </c>
      <c r="AM1833" s="149">
        <f t="shared" si="479"/>
        <v>0.22843432378901604</v>
      </c>
      <c r="AN1833" s="149">
        <f t="shared" si="480"/>
        <v>0.85451589256871241</v>
      </c>
      <c r="AO1833" s="130">
        <f t="shared" si="485"/>
        <v>0.22843432378901604</v>
      </c>
      <c r="AP1833" s="130" t="str">
        <f t="shared" si="486"/>
        <v/>
      </c>
      <c r="AQ1833" s="130" t="str">
        <f t="shared" si="481"/>
        <v/>
      </c>
      <c r="AR1833" s="150">
        <f t="shared" si="482"/>
        <v>0</v>
      </c>
      <c r="AS1833" s="150" t="str">
        <f t="shared" si="483"/>
        <v/>
      </c>
      <c r="AT1833" s="150" t="str">
        <f t="shared" si="484"/>
        <v/>
      </c>
      <c r="AU1833" s="150"/>
      <c r="AV1833" s="150"/>
      <c r="AW1833" s="150"/>
      <c r="AX1833" s="150"/>
      <c r="AY1833" s="150"/>
      <c r="AZ1833" s="150"/>
      <c r="BA1833" s="150"/>
      <c r="BB1833" s="131"/>
      <c r="BC1833" s="132"/>
      <c r="BD1833" s="131"/>
      <c r="BE1833" s="153"/>
      <c r="BF1833" s="154"/>
      <c r="BG1833" s="155"/>
      <c r="BH1833" s="155"/>
      <c r="BI1833" s="156"/>
      <c r="BJ1833" s="156"/>
      <c r="BK1833" s="133"/>
      <c r="BM1833" s="134">
        <v>1241</v>
      </c>
      <c r="BN1833" s="157">
        <f t="shared" si="488"/>
        <v>7.9360000000001616</v>
      </c>
      <c r="BO1833" s="158">
        <f t="shared" si="489"/>
        <v>0.3382712115788698</v>
      </c>
      <c r="BP1833" s="159">
        <f t="shared" si="490"/>
        <v>5.7077541418298905E-4</v>
      </c>
      <c r="BQ1833" s="160" t="str">
        <f t="shared" si="491"/>
        <v/>
      </c>
      <c r="BR1833" s="160" t="str">
        <f t="shared" si="487"/>
        <v/>
      </c>
    </row>
    <row r="1834" spans="11:70" ht="20.100000000000001" customHeight="1" x14ac:dyDescent="0.25">
      <c r="K1834" s="134">
        <v>1265</v>
      </c>
      <c r="L1834" s="130">
        <f t="shared" si="469"/>
        <v>100.53340962423545</v>
      </c>
      <c r="M1834" s="149">
        <f t="shared" si="470"/>
        <v>2.3983848882282725E-3</v>
      </c>
      <c r="N1834" s="149">
        <f t="shared" si="471"/>
        <v>0.85542770033609028</v>
      </c>
      <c r="O1834" s="130">
        <f t="shared" si="472"/>
        <v>2.3983848882282725E-3</v>
      </c>
      <c r="P1834" s="130" t="str">
        <f t="shared" si="473"/>
        <v/>
      </c>
      <c r="Q1834" s="130" t="str">
        <f t="shared" si="474"/>
        <v/>
      </c>
      <c r="R1834" s="130">
        <f t="shared" si="475"/>
        <v>1.7068577118247282E-5</v>
      </c>
      <c r="S1834" s="130" t="str">
        <f t="shared" si="476"/>
        <v/>
      </c>
      <c r="T1834" s="130" t="str">
        <f t="shared" si="477"/>
        <v/>
      </c>
      <c r="X1834" s="134"/>
      <c r="Z1834" s="149"/>
      <c r="AA1834" s="149"/>
      <c r="AE1834" s="151"/>
      <c r="AF1834" s="150"/>
      <c r="AK1834" s="134">
        <v>1265</v>
      </c>
      <c r="AL1834" s="130">
        <f t="shared" si="478"/>
        <v>1.0600000000000005</v>
      </c>
      <c r="AM1834" s="149">
        <f t="shared" si="479"/>
        <v>0.22746963245738577</v>
      </c>
      <c r="AN1834" s="149">
        <f t="shared" si="480"/>
        <v>0.8554277003360905</v>
      </c>
      <c r="AO1834" s="130">
        <f t="shared" si="485"/>
        <v>0.22746963245738577</v>
      </c>
      <c r="AP1834" s="130" t="str">
        <f t="shared" si="486"/>
        <v/>
      </c>
      <c r="AQ1834" s="130" t="str">
        <f t="shared" si="481"/>
        <v/>
      </c>
      <c r="AR1834" s="150">
        <f t="shared" si="482"/>
        <v>0</v>
      </c>
      <c r="AS1834" s="150" t="str">
        <f t="shared" si="483"/>
        <v/>
      </c>
      <c r="AT1834" s="150" t="str">
        <f t="shared" si="484"/>
        <v/>
      </c>
      <c r="AU1834" s="150"/>
      <c r="AV1834" s="150"/>
      <c r="AW1834" s="150"/>
      <c r="AX1834" s="150"/>
      <c r="AY1834" s="150"/>
      <c r="AZ1834" s="150"/>
      <c r="BA1834" s="150"/>
      <c r="BB1834" s="131"/>
      <c r="BC1834" s="132"/>
      <c r="BD1834" s="131"/>
      <c r="BE1834" s="153"/>
      <c r="BF1834" s="154"/>
      <c r="BG1834" s="155"/>
      <c r="BH1834" s="155"/>
      <c r="BI1834" s="156"/>
      <c r="BJ1834" s="156"/>
      <c r="BK1834" s="133"/>
      <c r="BM1834" s="134">
        <v>1242</v>
      </c>
      <c r="BN1834" s="157">
        <f t="shared" si="488"/>
        <v>7.9424000000001618</v>
      </c>
      <c r="BO1834" s="158">
        <f t="shared" si="489"/>
        <v>0.33770043616468681</v>
      </c>
      <c r="BP1834" s="159">
        <f t="shared" si="490"/>
        <v>5.7009916360034607E-4</v>
      </c>
      <c r="BQ1834" s="160" t="str">
        <f t="shared" si="491"/>
        <v/>
      </c>
      <c r="BR1834" s="160" t="str">
        <f t="shared" si="487"/>
        <v/>
      </c>
    </row>
    <row r="1835" spans="11:70" ht="20.100000000000001" customHeight="1" x14ac:dyDescent="0.25">
      <c r="K1835" s="134">
        <v>1266</v>
      </c>
      <c r="L1835" s="130">
        <f t="shared" si="469"/>
        <v>100.912780981308</v>
      </c>
      <c r="M1835" s="149">
        <f t="shared" si="470"/>
        <v>2.3882181586453556E-3</v>
      </c>
      <c r="N1835" s="149">
        <f t="shared" si="471"/>
        <v>0.85633565022815372</v>
      </c>
      <c r="O1835" s="130">
        <f t="shared" si="472"/>
        <v>2.3882181586453556E-3</v>
      </c>
      <c r="P1835" s="130" t="str">
        <f t="shared" si="473"/>
        <v/>
      </c>
      <c r="Q1835" s="130" t="str">
        <f t="shared" si="474"/>
        <v/>
      </c>
      <c r="R1835" s="130">
        <f t="shared" si="475"/>
        <v>1.7296536013073199E-5</v>
      </c>
      <c r="S1835" s="130" t="str">
        <f t="shared" si="476"/>
        <v/>
      </c>
      <c r="T1835" s="130" t="str">
        <f t="shared" si="477"/>
        <v/>
      </c>
      <c r="X1835" s="134"/>
      <c r="Z1835" s="149"/>
      <c r="AA1835" s="149"/>
      <c r="AE1835" s="151"/>
      <c r="AF1835" s="150"/>
      <c r="AK1835" s="134">
        <v>1266</v>
      </c>
      <c r="AL1835" s="130">
        <f t="shared" si="478"/>
        <v>1.0640000000000001</v>
      </c>
      <c r="AM1835" s="149">
        <f t="shared" si="479"/>
        <v>0.22650539095767053</v>
      </c>
      <c r="AN1835" s="149">
        <f t="shared" si="480"/>
        <v>0.85633565022815383</v>
      </c>
      <c r="AO1835" s="130">
        <f t="shared" si="485"/>
        <v>0.22650539095767053</v>
      </c>
      <c r="AP1835" s="130" t="str">
        <f t="shared" si="486"/>
        <v/>
      </c>
      <c r="AQ1835" s="130" t="str">
        <f t="shared" si="481"/>
        <v/>
      </c>
      <c r="AR1835" s="150">
        <f t="shared" si="482"/>
        <v>0</v>
      </c>
      <c r="AS1835" s="150" t="str">
        <f t="shared" si="483"/>
        <v/>
      </c>
      <c r="AT1835" s="150" t="str">
        <f t="shared" si="484"/>
        <v/>
      </c>
      <c r="AU1835" s="150"/>
      <c r="AV1835" s="150"/>
      <c r="AW1835" s="150"/>
      <c r="AX1835" s="150"/>
      <c r="AY1835" s="150"/>
      <c r="AZ1835" s="150"/>
      <c r="BA1835" s="150"/>
      <c r="BB1835" s="131"/>
      <c r="BC1835" s="132"/>
      <c r="BD1835" s="131"/>
      <c r="BE1835" s="153"/>
      <c r="BF1835" s="154"/>
      <c r="BG1835" s="155"/>
      <c r="BH1835" s="155"/>
      <c r="BI1835" s="156"/>
      <c r="BJ1835" s="156"/>
      <c r="BK1835" s="133"/>
      <c r="BM1835" s="134">
        <v>1243</v>
      </c>
      <c r="BN1835" s="157">
        <f t="shared" si="488"/>
        <v>7.948800000000162</v>
      </c>
      <c r="BO1835" s="158">
        <f t="shared" si="489"/>
        <v>0.33713033700108647</v>
      </c>
      <c r="BP1835" s="159">
        <f t="shared" si="490"/>
        <v>5.694227906383742E-4</v>
      </c>
      <c r="BQ1835" s="160" t="str">
        <f t="shared" si="491"/>
        <v/>
      </c>
      <c r="BR1835" s="160" t="str">
        <f t="shared" si="487"/>
        <v/>
      </c>
    </row>
    <row r="1836" spans="11:70" ht="20.100000000000001" customHeight="1" x14ac:dyDescent="0.25">
      <c r="K1836" s="134">
        <v>1267</v>
      </c>
      <c r="L1836" s="130">
        <f t="shared" si="469"/>
        <v>101.29215233838062</v>
      </c>
      <c r="M1836" s="149">
        <f t="shared" si="470"/>
        <v>2.3780564765195633E-3</v>
      </c>
      <c r="N1836" s="149">
        <f t="shared" si="471"/>
        <v>0.85723974410204506</v>
      </c>
      <c r="O1836" s="130">
        <f t="shared" si="472"/>
        <v>2.3780564765195633E-3</v>
      </c>
      <c r="P1836" s="130" t="str">
        <f t="shared" si="473"/>
        <v/>
      </c>
      <c r="Q1836" s="130" t="str">
        <f t="shared" si="474"/>
        <v/>
      </c>
      <c r="R1836" s="130">
        <f t="shared" si="475"/>
        <v>1.752725896802956E-5</v>
      </c>
      <c r="S1836" s="130" t="str">
        <f t="shared" si="476"/>
        <v/>
      </c>
      <c r="T1836" s="130" t="str">
        <f t="shared" si="477"/>
        <v/>
      </c>
      <c r="X1836" s="134"/>
      <c r="Z1836" s="149"/>
      <c r="AA1836" s="149"/>
      <c r="AE1836" s="151"/>
      <c r="AF1836" s="150"/>
      <c r="AK1836" s="134">
        <v>1267</v>
      </c>
      <c r="AL1836" s="130">
        <f t="shared" si="478"/>
        <v>1.0680000000000005</v>
      </c>
      <c r="AM1836" s="149">
        <f t="shared" si="479"/>
        <v>0.22554162817311998</v>
      </c>
      <c r="AN1836" s="149">
        <f t="shared" si="480"/>
        <v>0.85723974410204518</v>
      </c>
      <c r="AO1836" s="130">
        <f t="shared" si="485"/>
        <v>0.22554162817311998</v>
      </c>
      <c r="AP1836" s="130" t="str">
        <f t="shared" si="486"/>
        <v/>
      </c>
      <c r="AQ1836" s="130" t="str">
        <f t="shared" si="481"/>
        <v/>
      </c>
      <c r="AR1836" s="150">
        <f t="shared" si="482"/>
        <v>0</v>
      </c>
      <c r="AS1836" s="150" t="str">
        <f t="shared" si="483"/>
        <v/>
      </c>
      <c r="AT1836" s="150" t="str">
        <f t="shared" si="484"/>
        <v/>
      </c>
      <c r="AU1836" s="150"/>
      <c r="AV1836" s="150"/>
      <c r="AW1836" s="150"/>
      <c r="AX1836" s="150"/>
      <c r="AY1836" s="150"/>
      <c r="AZ1836" s="150"/>
      <c r="BA1836" s="150"/>
      <c r="BB1836" s="131"/>
      <c r="BC1836" s="132"/>
      <c r="BD1836" s="131"/>
      <c r="BE1836" s="153"/>
      <c r="BF1836" s="154"/>
      <c r="BG1836" s="155"/>
      <c r="BH1836" s="155"/>
      <c r="BI1836" s="156"/>
      <c r="BJ1836" s="156"/>
      <c r="BK1836" s="133"/>
      <c r="BM1836" s="134">
        <v>1244</v>
      </c>
      <c r="BN1836" s="157">
        <f t="shared" si="488"/>
        <v>7.9552000000001621</v>
      </c>
      <c r="BO1836" s="158">
        <f t="shared" si="489"/>
        <v>0.33656091421044809</v>
      </c>
      <c r="BP1836" s="159">
        <f t="shared" si="490"/>
        <v>5.6874629911973784E-4</v>
      </c>
      <c r="BQ1836" s="160" t="str">
        <f t="shared" si="491"/>
        <v/>
      </c>
      <c r="BR1836" s="160" t="str">
        <f t="shared" si="487"/>
        <v/>
      </c>
    </row>
    <row r="1837" spans="11:70" ht="20.100000000000001" customHeight="1" x14ac:dyDescent="0.25">
      <c r="K1837" s="134">
        <v>1268</v>
      </c>
      <c r="L1837" s="130">
        <f t="shared" si="469"/>
        <v>101.67152369545323</v>
      </c>
      <c r="M1837" s="149">
        <f t="shared" si="470"/>
        <v>2.3679001448537978E-3</v>
      </c>
      <c r="N1837" s="149">
        <f t="shared" si="471"/>
        <v>0.85813998393014901</v>
      </c>
      <c r="O1837" s="130">
        <f t="shared" si="472"/>
        <v>2.3679001448537978E-3</v>
      </c>
      <c r="P1837" s="130" t="str">
        <f t="shared" si="473"/>
        <v/>
      </c>
      <c r="Q1837" s="130" t="str">
        <f t="shared" si="474"/>
        <v/>
      </c>
      <c r="R1837" s="130">
        <f t="shared" si="475"/>
        <v>1.776077542130941E-5</v>
      </c>
      <c r="S1837" s="130" t="str">
        <f t="shared" si="476"/>
        <v/>
      </c>
      <c r="T1837" s="130" t="str">
        <f t="shared" si="477"/>
        <v/>
      </c>
      <c r="X1837" s="134"/>
      <c r="Z1837" s="149"/>
      <c r="AA1837" s="149"/>
      <c r="AE1837" s="151"/>
      <c r="AF1837" s="150"/>
      <c r="AK1837" s="134">
        <v>1268</v>
      </c>
      <c r="AL1837" s="130">
        <f t="shared" si="478"/>
        <v>1.0720000000000001</v>
      </c>
      <c r="AM1837" s="149">
        <f t="shared" si="479"/>
        <v>0.22457837284138993</v>
      </c>
      <c r="AN1837" s="149">
        <f t="shared" si="480"/>
        <v>0.85813998393014912</v>
      </c>
      <c r="AO1837" s="130">
        <f t="shared" si="485"/>
        <v>0.22457837284138993</v>
      </c>
      <c r="AP1837" s="130" t="str">
        <f t="shared" si="486"/>
        <v/>
      </c>
      <c r="AQ1837" s="130" t="str">
        <f t="shared" si="481"/>
        <v/>
      </c>
      <c r="AR1837" s="150">
        <f t="shared" si="482"/>
        <v>0</v>
      </c>
      <c r="AS1837" s="150" t="str">
        <f t="shared" si="483"/>
        <v/>
      </c>
      <c r="AT1837" s="150" t="str">
        <f t="shared" si="484"/>
        <v/>
      </c>
      <c r="AU1837" s="150"/>
      <c r="AV1837" s="150"/>
      <c r="AW1837" s="150"/>
      <c r="AX1837" s="150"/>
      <c r="AY1837" s="150"/>
      <c r="AZ1837" s="150"/>
      <c r="BA1837" s="150"/>
      <c r="BB1837" s="131"/>
      <c r="BC1837" s="132"/>
      <c r="BD1837" s="131"/>
      <c r="BE1837" s="153"/>
      <c r="BF1837" s="154"/>
      <c r="BG1837" s="155"/>
      <c r="BH1837" s="155"/>
      <c r="BI1837" s="156"/>
      <c r="BJ1837" s="156"/>
      <c r="BK1837" s="133"/>
      <c r="BM1837" s="134">
        <v>1245</v>
      </c>
      <c r="BN1837" s="157">
        <f t="shared" si="488"/>
        <v>7.9616000000001623</v>
      </c>
      <c r="BO1837" s="158">
        <f t="shared" si="489"/>
        <v>0.33599216791132835</v>
      </c>
      <c r="BP1837" s="159">
        <f t="shared" si="490"/>
        <v>5.680696928541118E-4</v>
      </c>
      <c r="BQ1837" s="160" t="str">
        <f t="shared" si="491"/>
        <v/>
      </c>
      <c r="BR1837" s="160" t="str">
        <f t="shared" si="487"/>
        <v/>
      </c>
    </row>
    <row r="1838" spans="11:70" ht="20.100000000000001" customHeight="1" x14ac:dyDescent="0.25">
      <c r="K1838" s="134">
        <v>1269</v>
      </c>
      <c r="L1838" s="130">
        <f t="shared" si="469"/>
        <v>102.05089505252579</v>
      </c>
      <c r="M1838" s="149">
        <f t="shared" si="470"/>
        <v>2.357749465103027E-3</v>
      </c>
      <c r="N1838" s="149">
        <f t="shared" si="471"/>
        <v>0.85903637179950754</v>
      </c>
      <c r="O1838" s="130">
        <f t="shared" si="472"/>
        <v>2.357749465103027E-3</v>
      </c>
      <c r="P1838" s="130" t="str">
        <f t="shared" si="473"/>
        <v/>
      </c>
      <c r="Q1838" s="130" t="str">
        <f t="shared" si="474"/>
        <v/>
      </c>
      <c r="R1838" s="130">
        <f t="shared" si="475"/>
        <v>1.7997115068570816E-5</v>
      </c>
      <c r="S1838" s="130" t="str">
        <f t="shared" si="476"/>
        <v/>
      </c>
      <c r="T1838" s="130" t="str">
        <f t="shared" si="477"/>
        <v/>
      </c>
      <c r="X1838" s="134"/>
      <c r="Z1838" s="149"/>
      <c r="AA1838" s="149"/>
      <c r="AE1838" s="151"/>
      <c r="AF1838" s="150"/>
      <c r="AK1838" s="134">
        <v>1269</v>
      </c>
      <c r="AL1838" s="130">
        <f t="shared" si="478"/>
        <v>1.0760000000000005</v>
      </c>
      <c r="AM1838" s="149">
        <f t="shared" si="479"/>
        <v>0.22361565355332497</v>
      </c>
      <c r="AN1838" s="149">
        <f t="shared" si="480"/>
        <v>0.85903637179950787</v>
      </c>
      <c r="AO1838" s="130">
        <f t="shared" si="485"/>
        <v>0.22361565355332497</v>
      </c>
      <c r="AP1838" s="130" t="str">
        <f t="shared" si="486"/>
        <v/>
      </c>
      <c r="AQ1838" s="130" t="str">
        <f t="shared" si="481"/>
        <v/>
      </c>
      <c r="AR1838" s="150">
        <f t="shared" si="482"/>
        <v>0</v>
      </c>
      <c r="AS1838" s="150" t="str">
        <f t="shared" si="483"/>
        <v/>
      </c>
      <c r="AT1838" s="150" t="str">
        <f t="shared" si="484"/>
        <v/>
      </c>
      <c r="AU1838" s="150"/>
      <c r="AV1838" s="150"/>
      <c r="AW1838" s="150"/>
      <c r="AX1838" s="150"/>
      <c r="AY1838" s="150"/>
      <c r="AZ1838" s="150"/>
      <c r="BA1838" s="150"/>
      <c r="BB1838" s="131"/>
      <c r="BC1838" s="132"/>
      <c r="BD1838" s="131"/>
      <c r="BE1838" s="153"/>
      <c r="BF1838" s="154"/>
      <c r="BG1838" s="155"/>
      <c r="BH1838" s="155"/>
      <c r="BI1838" s="156"/>
      <c r="BJ1838" s="156"/>
      <c r="BK1838" s="133"/>
      <c r="BM1838" s="134">
        <v>1246</v>
      </c>
      <c r="BN1838" s="157">
        <f t="shared" si="488"/>
        <v>7.9680000000001625</v>
      </c>
      <c r="BO1838" s="158">
        <f t="shared" si="489"/>
        <v>0.33542409821847424</v>
      </c>
      <c r="BP1838" s="159">
        <f t="shared" si="490"/>
        <v>5.6739297563762614E-4</v>
      </c>
      <c r="BQ1838" s="160" t="str">
        <f t="shared" si="491"/>
        <v/>
      </c>
      <c r="BR1838" s="160" t="str">
        <f t="shared" si="487"/>
        <v/>
      </c>
    </row>
    <row r="1839" spans="11:70" ht="20.100000000000001" customHeight="1" x14ac:dyDescent="0.25">
      <c r="K1839" s="134">
        <v>1270</v>
      </c>
      <c r="L1839" s="130">
        <f t="shared" si="469"/>
        <v>102.4302664095984</v>
      </c>
      <c r="M1839" s="149">
        <f t="shared" si="470"/>
        <v>2.3476047371616404E-3</v>
      </c>
      <c r="N1839" s="149">
        <f t="shared" si="471"/>
        <v>0.85992890991123094</v>
      </c>
      <c r="O1839" s="130">
        <f t="shared" si="472"/>
        <v>2.3476047371616404E-3</v>
      </c>
      <c r="P1839" s="130" t="str">
        <f t="shared" si="473"/>
        <v/>
      </c>
      <c r="Q1839" s="130" t="str">
        <f t="shared" si="474"/>
        <v/>
      </c>
      <c r="R1839" s="130">
        <f t="shared" si="475"/>
        <v>1.8236307864453924E-5</v>
      </c>
      <c r="S1839" s="130" t="str">
        <f t="shared" si="476"/>
        <v/>
      </c>
      <c r="T1839" s="130" t="str">
        <f t="shared" si="477"/>
        <v/>
      </c>
      <c r="X1839" s="134"/>
      <c r="Z1839" s="149"/>
      <c r="AA1839" s="149"/>
      <c r="AE1839" s="151"/>
      <c r="AF1839" s="150"/>
      <c r="AK1839" s="134">
        <v>1270</v>
      </c>
      <c r="AL1839" s="130">
        <f t="shared" si="478"/>
        <v>1.08</v>
      </c>
      <c r="AM1839" s="149">
        <f t="shared" si="479"/>
        <v>0.22265349875176113</v>
      </c>
      <c r="AN1839" s="149">
        <f t="shared" si="480"/>
        <v>0.85992890991123094</v>
      </c>
      <c r="AO1839" s="130">
        <f t="shared" si="485"/>
        <v>0.22265349875176113</v>
      </c>
      <c r="AP1839" s="130" t="str">
        <f t="shared" si="486"/>
        <v/>
      </c>
      <c r="AQ1839" s="130" t="str">
        <f t="shared" si="481"/>
        <v/>
      </c>
      <c r="AR1839" s="150">
        <f t="shared" si="482"/>
        <v>0</v>
      </c>
      <c r="AS1839" s="150" t="str">
        <f t="shared" si="483"/>
        <v/>
      </c>
      <c r="AT1839" s="150" t="str">
        <f t="shared" si="484"/>
        <v/>
      </c>
      <c r="AU1839" s="150"/>
      <c r="AV1839" s="150"/>
      <c r="AW1839" s="150"/>
      <c r="AX1839" s="150"/>
      <c r="AY1839" s="150"/>
      <c r="AZ1839" s="150"/>
      <c r="BA1839" s="150"/>
      <c r="BB1839" s="131"/>
      <c r="BC1839" s="132"/>
      <c r="BD1839" s="131"/>
      <c r="BE1839" s="153"/>
      <c r="BF1839" s="154"/>
      <c r="BG1839" s="155"/>
      <c r="BH1839" s="155"/>
      <c r="BI1839" s="156"/>
      <c r="BJ1839" s="156"/>
      <c r="BK1839" s="133"/>
      <c r="BM1839" s="134">
        <v>1247</v>
      </c>
      <c r="BN1839" s="157">
        <f t="shared" si="488"/>
        <v>7.9744000000001627</v>
      </c>
      <c r="BO1839" s="158">
        <f t="shared" si="489"/>
        <v>0.33485670524283662</v>
      </c>
      <c r="BP1839" s="159">
        <f t="shared" si="490"/>
        <v>5.6671615125430952E-4</v>
      </c>
      <c r="BQ1839" s="160" t="str">
        <f t="shared" si="491"/>
        <v/>
      </c>
      <c r="BR1839" s="160" t="str">
        <f t="shared" si="487"/>
        <v/>
      </c>
    </row>
    <row r="1840" spans="11:70" ht="20.100000000000001" customHeight="1" x14ac:dyDescent="0.25">
      <c r="K1840" s="134">
        <v>1271</v>
      </c>
      <c r="L1840" s="130">
        <f t="shared" si="469"/>
        <v>102.80963776667096</v>
      </c>
      <c r="M1840" s="149">
        <f t="shared" si="470"/>
        <v>2.337466259350995E-3</v>
      </c>
      <c r="N1840" s="149">
        <f t="shared" si="471"/>
        <v>0.86081760057990198</v>
      </c>
      <c r="O1840" s="130">
        <f t="shared" si="472"/>
        <v>2.337466259350995E-3</v>
      </c>
      <c r="P1840" s="130" t="str">
        <f t="shared" si="473"/>
        <v/>
      </c>
      <c r="Q1840" s="130" t="str">
        <f t="shared" si="474"/>
        <v/>
      </c>
      <c r="R1840" s="130">
        <f t="shared" si="475"/>
        <v>1.8478384024097283E-5</v>
      </c>
      <c r="S1840" s="130" t="str">
        <f t="shared" si="476"/>
        <v/>
      </c>
      <c r="T1840" s="130" t="str">
        <f t="shared" si="477"/>
        <v/>
      </c>
      <c r="X1840" s="134"/>
      <c r="Z1840" s="149"/>
      <c r="AA1840" s="149"/>
      <c r="AE1840" s="151"/>
      <c r="AF1840" s="150"/>
      <c r="AK1840" s="134">
        <v>1271</v>
      </c>
      <c r="AL1840" s="130">
        <f t="shared" si="478"/>
        <v>1.0840000000000005</v>
      </c>
      <c r="AM1840" s="149">
        <f t="shared" si="479"/>
        <v>0.22169193673034224</v>
      </c>
      <c r="AN1840" s="149">
        <f t="shared" si="480"/>
        <v>0.8608176005799022</v>
      </c>
      <c r="AO1840" s="130">
        <f t="shared" si="485"/>
        <v>0.22169193673034224</v>
      </c>
      <c r="AP1840" s="130" t="str">
        <f t="shared" si="486"/>
        <v/>
      </c>
      <c r="AQ1840" s="130" t="str">
        <f t="shared" si="481"/>
        <v/>
      </c>
      <c r="AR1840" s="150">
        <f t="shared" si="482"/>
        <v>0</v>
      </c>
      <c r="AS1840" s="150" t="str">
        <f t="shared" si="483"/>
        <v/>
      </c>
      <c r="AT1840" s="150" t="str">
        <f t="shared" si="484"/>
        <v/>
      </c>
      <c r="AU1840" s="150"/>
      <c r="AV1840" s="150"/>
      <c r="AW1840" s="150"/>
      <c r="AX1840" s="150"/>
      <c r="AY1840" s="150"/>
      <c r="AZ1840" s="150"/>
      <c r="BA1840" s="150"/>
      <c r="BB1840" s="131"/>
      <c r="BC1840" s="132"/>
      <c r="BD1840" s="131"/>
      <c r="BE1840" s="153"/>
      <c r="BF1840" s="154"/>
      <c r="BG1840" s="155"/>
      <c r="BH1840" s="155"/>
      <c r="BI1840" s="156"/>
      <c r="BJ1840" s="156"/>
      <c r="BK1840" s="133"/>
      <c r="BM1840" s="134">
        <v>1248</v>
      </c>
      <c r="BN1840" s="157">
        <f t="shared" si="488"/>
        <v>7.9808000000001629</v>
      </c>
      <c r="BO1840" s="158">
        <f t="shared" si="489"/>
        <v>0.33428998909158231</v>
      </c>
      <c r="BP1840" s="159">
        <f t="shared" si="490"/>
        <v>5.6603922347603364E-4</v>
      </c>
      <c r="BQ1840" s="160" t="str">
        <f t="shared" si="491"/>
        <v/>
      </c>
      <c r="BR1840" s="160" t="str">
        <f t="shared" si="487"/>
        <v/>
      </c>
    </row>
    <row r="1841" spans="11:70" ht="20.100000000000001" customHeight="1" x14ac:dyDescent="0.25">
      <c r="K1841" s="134">
        <v>1272</v>
      </c>
      <c r="L1841" s="130">
        <f t="shared" si="469"/>
        <v>103.18900912374357</v>
      </c>
      <c r="M1841" s="149">
        <f t="shared" si="470"/>
        <v>2.3273343284071235E-3</v>
      </c>
      <c r="N1841" s="149">
        <f t="shared" si="471"/>
        <v>0.86170244623297831</v>
      </c>
      <c r="O1841" s="130">
        <f t="shared" si="472"/>
        <v>2.3273343284071235E-3</v>
      </c>
      <c r="P1841" s="130" t="str">
        <f t="shared" si="473"/>
        <v/>
      </c>
      <c r="Q1841" s="130" t="str">
        <f t="shared" si="474"/>
        <v/>
      </c>
      <c r="R1841" s="130">
        <f t="shared" si="475"/>
        <v>1.8723374024653494E-5</v>
      </c>
      <c r="S1841" s="130" t="str">
        <f t="shared" si="476"/>
        <v/>
      </c>
      <c r="T1841" s="130" t="str">
        <f t="shared" si="477"/>
        <v/>
      </c>
      <c r="X1841" s="134"/>
      <c r="Z1841" s="149"/>
      <c r="AA1841" s="149"/>
      <c r="AE1841" s="151"/>
      <c r="AF1841" s="150"/>
      <c r="AK1841" s="134">
        <v>1272</v>
      </c>
      <c r="AL1841" s="130">
        <f t="shared" si="478"/>
        <v>1.0880000000000001</v>
      </c>
      <c r="AM1841" s="149">
        <f t="shared" si="479"/>
        <v>0.22073099563235687</v>
      </c>
      <c r="AN1841" s="149">
        <f t="shared" si="480"/>
        <v>0.86170244623297843</v>
      </c>
      <c r="AO1841" s="130">
        <f t="shared" si="485"/>
        <v>0.22073099563235687</v>
      </c>
      <c r="AP1841" s="130" t="str">
        <f t="shared" si="486"/>
        <v/>
      </c>
      <c r="AQ1841" s="130" t="str">
        <f t="shared" si="481"/>
        <v/>
      </c>
      <c r="AR1841" s="150">
        <f t="shared" si="482"/>
        <v>0</v>
      </c>
      <c r="AS1841" s="150" t="str">
        <f t="shared" si="483"/>
        <v/>
      </c>
      <c r="AT1841" s="150" t="str">
        <f t="shared" si="484"/>
        <v/>
      </c>
      <c r="AU1841" s="150"/>
      <c r="AV1841" s="150"/>
      <c r="AW1841" s="150"/>
      <c r="AX1841" s="150"/>
      <c r="AY1841" s="150"/>
      <c r="AZ1841" s="150"/>
      <c r="BA1841" s="150"/>
      <c r="BB1841" s="131"/>
      <c r="BC1841" s="132"/>
      <c r="BD1841" s="131"/>
      <c r="BE1841" s="153"/>
      <c r="BF1841" s="154"/>
      <c r="BG1841" s="155"/>
      <c r="BH1841" s="155"/>
      <c r="BI1841" s="156"/>
      <c r="BJ1841" s="156"/>
      <c r="BK1841" s="133"/>
      <c r="BM1841" s="134">
        <v>1249</v>
      </c>
      <c r="BN1841" s="157">
        <f t="shared" si="488"/>
        <v>7.9872000000001631</v>
      </c>
      <c r="BO1841" s="158">
        <f t="shared" si="489"/>
        <v>0.33372394986810627</v>
      </c>
      <c r="BP1841" s="159">
        <f t="shared" si="490"/>
        <v>5.6536219606001525E-4</v>
      </c>
      <c r="BQ1841" s="160" t="str">
        <f t="shared" si="491"/>
        <v/>
      </c>
      <c r="BR1841" s="160" t="str">
        <f t="shared" si="487"/>
        <v/>
      </c>
    </row>
    <row r="1842" spans="11:70" ht="20.100000000000001" customHeight="1" x14ac:dyDescent="0.25">
      <c r="K1842" s="134">
        <v>1273</v>
      </c>
      <c r="L1842" s="130">
        <f t="shared" si="469"/>
        <v>103.56838048081613</v>
      </c>
      <c r="M1842" s="149">
        <f t="shared" si="470"/>
        <v>2.3172092394686409E-3</v>
      </c>
      <c r="N1842" s="149">
        <f t="shared" si="471"/>
        <v>0.86258344941018783</v>
      </c>
      <c r="O1842" s="130">
        <f t="shared" si="472"/>
        <v>2.3172092394686409E-3</v>
      </c>
      <c r="P1842" s="130" t="str">
        <f t="shared" si="473"/>
        <v/>
      </c>
      <c r="Q1842" s="130" t="str">
        <f t="shared" si="474"/>
        <v/>
      </c>
      <c r="R1842" s="130">
        <f t="shared" si="475"/>
        <v>1.8971308606803844E-5</v>
      </c>
      <c r="S1842" s="130" t="str">
        <f t="shared" si="476"/>
        <v/>
      </c>
      <c r="T1842" s="130" t="str">
        <f t="shared" si="477"/>
        <v/>
      </c>
      <c r="X1842" s="134"/>
      <c r="Z1842" s="149"/>
      <c r="AA1842" s="149"/>
      <c r="AE1842" s="151"/>
      <c r="AF1842" s="150"/>
      <c r="AK1842" s="134">
        <v>1273</v>
      </c>
      <c r="AL1842" s="130">
        <f t="shared" si="478"/>
        <v>1.0920000000000005</v>
      </c>
      <c r="AM1842" s="149">
        <f t="shared" si="479"/>
        <v>0.21977070344958852</v>
      </c>
      <c r="AN1842" s="149">
        <f t="shared" si="480"/>
        <v>0.86258344941018805</v>
      </c>
      <c r="AO1842" s="130">
        <f t="shared" si="485"/>
        <v>0.21977070344958852</v>
      </c>
      <c r="AP1842" s="130" t="str">
        <f t="shared" si="486"/>
        <v/>
      </c>
      <c r="AQ1842" s="130" t="str">
        <f t="shared" si="481"/>
        <v/>
      </c>
      <c r="AR1842" s="150">
        <f t="shared" si="482"/>
        <v>0</v>
      </c>
      <c r="AS1842" s="150" t="str">
        <f t="shared" si="483"/>
        <v/>
      </c>
      <c r="AT1842" s="150" t="str">
        <f t="shared" si="484"/>
        <v/>
      </c>
      <c r="AU1842" s="150"/>
      <c r="AV1842" s="150"/>
      <c r="AW1842" s="150"/>
      <c r="AX1842" s="150"/>
      <c r="AY1842" s="150"/>
      <c r="AZ1842" s="150"/>
      <c r="BA1842" s="150"/>
      <c r="BB1842" s="131"/>
      <c r="BC1842" s="132"/>
      <c r="BD1842" s="131"/>
      <c r="BE1842" s="153"/>
      <c r="BF1842" s="154"/>
      <c r="BG1842" s="155"/>
      <c r="BH1842" s="155"/>
      <c r="BI1842" s="156"/>
      <c r="BJ1842" s="156"/>
      <c r="BK1842" s="133"/>
      <c r="BM1842" s="134">
        <v>1250</v>
      </c>
      <c r="BN1842" s="157">
        <f t="shared" si="488"/>
        <v>7.9936000000001632</v>
      </c>
      <c r="BO1842" s="158">
        <f t="shared" si="489"/>
        <v>0.33315858767204626</v>
      </c>
      <c r="BP1842" s="159">
        <f t="shared" si="490"/>
        <v>5.6468507275270197E-4</v>
      </c>
      <c r="BQ1842" s="160" t="str">
        <f t="shared" si="491"/>
        <v/>
      </c>
      <c r="BR1842" s="160" t="str">
        <f t="shared" si="487"/>
        <v/>
      </c>
    </row>
    <row r="1843" spans="11:70" ht="20.100000000000001" customHeight="1" x14ac:dyDescent="0.25">
      <c r="K1843" s="134">
        <v>1274</v>
      </c>
      <c r="L1843" s="130">
        <f t="shared" si="469"/>
        <v>103.94775183788875</v>
      </c>
      <c r="M1843" s="149">
        <f t="shared" si="470"/>
        <v>2.3070912860648097E-3</v>
      </c>
      <c r="N1843" s="149">
        <f t="shared" si="471"/>
        <v>0.86346061276292096</v>
      </c>
      <c r="O1843" s="130">
        <f t="shared" si="472"/>
        <v>2.3070912860648097E-3</v>
      </c>
      <c r="P1843" s="130" t="str">
        <f t="shared" si="473"/>
        <v/>
      </c>
      <c r="Q1843" s="130" t="str">
        <f t="shared" si="474"/>
        <v/>
      </c>
      <c r="R1843" s="130">
        <f t="shared" si="475"/>
        <v>1.9222218776271777E-5</v>
      </c>
      <c r="S1843" s="130" t="str">
        <f t="shared" si="476"/>
        <v/>
      </c>
      <c r="T1843" s="130" t="str">
        <f t="shared" si="477"/>
        <v/>
      </c>
      <c r="X1843" s="134"/>
      <c r="Z1843" s="149"/>
      <c r="AA1843" s="149"/>
      <c r="AE1843" s="151"/>
      <c r="AF1843" s="150"/>
      <c r="AK1843" s="134">
        <v>1274</v>
      </c>
      <c r="AL1843" s="130">
        <f t="shared" si="478"/>
        <v>1.0960000000000001</v>
      </c>
      <c r="AM1843" s="149">
        <f t="shared" si="479"/>
        <v>0.21881108802118646</v>
      </c>
      <c r="AN1843" s="149">
        <f t="shared" si="480"/>
        <v>0.86346061276292108</v>
      </c>
      <c r="AO1843" s="130">
        <f t="shared" si="485"/>
        <v>0.21881108802118646</v>
      </c>
      <c r="AP1843" s="130" t="str">
        <f t="shared" si="486"/>
        <v/>
      </c>
      <c r="AQ1843" s="130" t="str">
        <f t="shared" si="481"/>
        <v/>
      </c>
      <c r="AR1843" s="150">
        <f t="shared" si="482"/>
        <v>0</v>
      </c>
      <c r="AS1843" s="150" t="str">
        <f t="shared" si="483"/>
        <v/>
      </c>
      <c r="AT1843" s="150" t="str">
        <f t="shared" si="484"/>
        <v/>
      </c>
      <c r="AU1843" s="150"/>
      <c r="AV1843" s="150"/>
      <c r="AW1843" s="150"/>
      <c r="AX1843" s="150"/>
      <c r="AY1843" s="150"/>
      <c r="AZ1843" s="150"/>
      <c r="BA1843" s="150"/>
      <c r="BB1843" s="131"/>
      <c r="BC1843" s="132"/>
      <c r="BD1843" s="131"/>
      <c r="BE1843" s="153"/>
      <c r="BF1843" s="154"/>
      <c r="BG1843" s="155"/>
      <c r="BH1843" s="155"/>
      <c r="BI1843" s="156"/>
      <c r="BJ1843" s="156"/>
      <c r="BK1843" s="133"/>
      <c r="BM1843" s="134">
        <v>1251</v>
      </c>
      <c r="BN1843" s="157">
        <f t="shared" si="488"/>
        <v>8.0000000000001634</v>
      </c>
      <c r="BO1843" s="158">
        <f t="shared" si="489"/>
        <v>0.33259390259929356</v>
      </c>
      <c r="BP1843" s="159">
        <f t="shared" si="490"/>
        <v>5.6400785728660807E-4</v>
      </c>
      <c r="BQ1843" s="160" t="str">
        <f t="shared" si="491"/>
        <v/>
      </c>
      <c r="BR1843" s="160" t="str">
        <f t="shared" si="487"/>
        <v/>
      </c>
    </row>
    <row r="1844" spans="11:70" ht="20.100000000000001" customHeight="1" x14ac:dyDescent="0.25">
      <c r="K1844" s="134">
        <v>1275</v>
      </c>
      <c r="L1844" s="130">
        <f t="shared" si="469"/>
        <v>104.3271231949613</v>
      </c>
      <c r="M1844" s="149">
        <f t="shared" si="470"/>
        <v>2.2969807601038055E-3</v>
      </c>
      <c r="N1844" s="149">
        <f t="shared" si="471"/>
        <v>0.86433393905361733</v>
      </c>
      <c r="O1844" s="130">
        <f t="shared" si="472"/>
        <v>2.2969807601038055E-3</v>
      </c>
      <c r="P1844" s="130" t="str">
        <f t="shared" si="473"/>
        <v/>
      </c>
      <c r="Q1844" s="130" t="str">
        <f t="shared" si="474"/>
        <v/>
      </c>
      <c r="R1844" s="130">
        <f t="shared" si="475"/>
        <v>1.9476135805335166E-5</v>
      </c>
      <c r="S1844" s="130" t="str">
        <f t="shared" si="476"/>
        <v/>
      </c>
      <c r="T1844" s="130" t="str">
        <f t="shared" si="477"/>
        <v/>
      </c>
      <c r="X1844" s="134"/>
      <c r="Z1844" s="149"/>
      <c r="AA1844" s="149"/>
      <c r="AE1844" s="151"/>
      <c r="AF1844" s="150"/>
      <c r="AK1844" s="134">
        <v>1275</v>
      </c>
      <c r="AL1844" s="130">
        <f t="shared" si="478"/>
        <v>1.1000000000000005</v>
      </c>
      <c r="AM1844" s="149">
        <f t="shared" si="479"/>
        <v>0.21785217703255041</v>
      </c>
      <c r="AN1844" s="149">
        <f t="shared" si="480"/>
        <v>0.86433393905361744</v>
      </c>
      <c r="AO1844" s="130">
        <f t="shared" si="485"/>
        <v>0.21785217703255041</v>
      </c>
      <c r="AP1844" s="130" t="str">
        <f t="shared" si="486"/>
        <v/>
      </c>
      <c r="AQ1844" s="130" t="str">
        <f t="shared" si="481"/>
        <v/>
      </c>
      <c r="AR1844" s="150">
        <f t="shared" si="482"/>
        <v>0</v>
      </c>
      <c r="AS1844" s="150" t="str">
        <f t="shared" si="483"/>
        <v/>
      </c>
      <c r="AT1844" s="150" t="str">
        <f t="shared" si="484"/>
        <v/>
      </c>
      <c r="AU1844" s="150"/>
      <c r="AV1844" s="150"/>
      <c r="AW1844" s="150"/>
      <c r="AX1844" s="150"/>
      <c r="AY1844" s="150"/>
      <c r="AZ1844" s="150"/>
      <c r="BA1844" s="150"/>
      <c r="BB1844" s="131"/>
      <c r="BC1844" s="132"/>
      <c r="BD1844" s="131"/>
      <c r="BE1844" s="153"/>
      <c r="BF1844" s="154"/>
      <c r="BG1844" s="155"/>
      <c r="BH1844" s="155"/>
      <c r="BI1844" s="156"/>
      <c r="BJ1844" s="156"/>
      <c r="BK1844" s="133"/>
      <c r="BM1844" s="134">
        <v>1252</v>
      </c>
      <c r="BN1844" s="157">
        <f t="shared" si="488"/>
        <v>8.0064000000001627</v>
      </c>
      <c r="BO1844" s="158">
        <f t="shared" si="489"/>
        <v>0.33202989474200695</v>
      </c>
      <c r="BP1844" s="159">
        <f t="shared" si="490"/>
        <v>5.6333055338209093E-4</v>
      </c>
      <c r="BQ1844" s="160" t="str">
        <f t="shared" si="491"/>
        <v/>
      </c>
      <c r="BR1844" s="160" t="str">
        <f t="shared" si="487"/>
        <v/>
      </c>
    </row>
    <row r="1845" spans="11:70" ht="20.100000000000001" customHeight="1" x14ac:dyDescent="0.25">
      <c r="K1845" s="134">
        <v>1276</v>
      </c>
      <c r="L1845" s="130">
        <f t="shared" si="469"/>
        <v>104.70649455203392</v>
      </c>
      <c r="M1845" s="149">
        <f t="shared" si="470"/>
        <v>2.2868779518611499E-3</v>
      </c>
      <c r="N1845" s="149">
        <f t="shared" si="471"/>
        <v>0.86520343115514875</v>
      </c>
      <c r="O1845" s="130">
        <f t="shared" si="472"/>
        <v>2.2868779518611499E-3</v>
      </c>
      <c r="P1845" s="130" t="str">
        <f t="shared" si="473"/>
        <v/>
      </c>
      <c r="Q1845" s="130" t="str">
        <f t="shared" si="474"/>
        <v/>
      </c>
      <c r="R1845" s="130">
        <f t="shared" si="475"/>
        <v>1.9733091234336985E-5</v>
      </c>
      <c r="S1845" s="130" t="str">
        <f t="shared" si="476"/>
        <v/>
      </c>
      <c r="T1845" s="130" t="str">
        <f t="shared" si="477"/>
        <v/>
      </c>
      <c r="X1845" s="134"/>
      <c r="Z1845" s="149"/>
      <c r="AA1845" s="149"/>
      <c r="AE1845" s="151"/>
      <c r="AF1845" s="150"/>
      <c r="AK1845" s="134">
        <v>1276</v>
      </c>
      <c r="AL1845" s="130">
        <f t="shared" si="478"/>
        <v>1.1040000000000001</v>
      </c>
      <c r="AM1845" s="149">
        <f t="shared" si="479"/>
        <v>0.21689399801423551</v>
      </c>
      <c r="AN1845" s="149">
        <f t="shared" si="480"/>
        <v>0.86520343115514886</v>
      </c>
      <c r="AO1845" s="130">
        <f t="shared" si="485"/>
        <v>0.21689399801423551</v>
      </c>
      <c r="AP1845" s="130" t="str">
        <f t="shared" si="486"/>
        <v/>
      </c>
      <c r="AQ1845" s="130" t="str">
        <f t="shared" si="481"/>
        <v/>
      </c>
      <c r="AR1845" s="150">
        <f t="shared" si="482"/>
        <v>0</v>
      </c>
      <c r="AS1845" s="150" t="str">
        <f t="shared" si="483"/>
        <v/>
      </c>
      <c r="AT1845" s="150" t="str">
        <f t="shared" si="484"/>
        <v/>
      </c>
      <c r="AU1845" s="150"/>
      <c r="AV1845" s="150"/>
      <c r="AW1845" s="150"/>
      <c r="AX1845" s="150"/>
      <c r="AY1845" s="150"/>
      <c r="AZ1845" s="150"/>
      <c r="BA1845" s="150"/>
      <c r="BB1845" s="131"/>
      <c r="BC1845" s="132"/>
      <c r="BD1845" s="131"/>
      <c r="BE1845" s="153"/>
      <c r="BF1845" s="154"/>
      <c r="BG1845" s="155"/>
      <c r="BH1845" s="155"/>
      <c r="BI1845" s="156"/>
      <c r="BJ1845" s="156"/>
      <c r="BK1845" s="133"/>
      <c r="BM1845" s="134">
        <v>1253</v>
      </c>
      <c r="BN1845" s="157">
        <f t="shared" si="488"/>
        <v>8.012800000000162</v>
      </c>
      <c r="BO1845" s="158">
        <f t="shared" si="489"/>
        <v>0.33146656418862486</v>
      </c>
      <c r="BP1845" s="159">
        <f t="shared" si="490"/>
        <v>5.626531647466293E-4</v>
      </c>
      <c r="BQ1845" s="160" t="str">
        <f t="shared" si="491"/>
        <v/>
      </c>
      <c r="BR1845" s="160" t="str">
        <f t="shared" si="487"/>
        <v/>
      </c>
    </row>
    <row r="1846" spans="11:70" ht="20.100000000000001" customHeight="1" x14ac:dyDescent="0.25">
      <c r="K1846" s="134">
        <v>1277</v>
      </c>
      <c r="L1846" s="130">
        <f t="shared" si="469"/>
        <v>105.08586590910647</v>
      </c>
      <c r="M1846" s="149">
        <f t="shared" si="470"/>
        <v>2.2767831499683321E-3</v>
      </c>
      <c r="N1846" s="149">
        <f t="shared" si="471"/>
        <v>0.866069092050198</v>
      </c>
      <c r="O1846" s="130">
        <f t="shared" si="472"/>
        <v>2.2767831499683321E-3</v>
      </c>
      <c r="P1846" s="130" t="str">
        <f t="shared" si="473"/>
        <v/>
      </c>
      <c r="Q1846" s="130" t="str">
        <f t="shared" si="474"/>
        <v/>
      </c>
      <c r="R1846" s="130">
        <f t="shared" si="475"/>
        <v>1.9993116873194543E-5</v>
      </c>
      <c r="S1846" s="130" t="str">
        <f t="shared" si="476"/>
        <v/>
      </c>
      <c r="T1846" s="130" t="str">
        <f t="shared" si="477"/>
        <v/>
      </c>
      <c r="X1846" s="134"/>
      <c r="Z1846" s="149"/>
      <c r="AA1846" s="149"/>
      <c r="AE1846" s="151"/>
      <c r="AF1846" s="150"/>
      <c r="AK1846" s="134">
        <v>1277</v>
      </c>
      <c r="AL1846" s="130">
        <f t="shared" si="478"/>
        <v>1.1080000000000005</v>
      </c>
      <c r="AM1846" s="149">
        <f t="shared" si="479"/>
        <v>0.21593657834087099</v>
      </c>
      <c r="AN1846" s="149">
        <f t="shared" si="480"/>
        <v>0.86606909205019833</v>
      </c>
      <c r="AO1846" s="130">
        <f t="shared" si="485"/>
        <v>0.21593657834087099</v>
      </c>
      <c r="AP1846" s="130" t="str">
        <f t="shared" si="486"/>
        <v/>
      </c>
      <c r="AQ1846" s="130" t="str">
        <f t="shared" si="481"/>
        <v/>
      </c>
      <c r="AR1846" s="150">
        <f t="shared" si="482"/>
        <v>0</v>
      </c>
      <c r="AS1846" s="150" t="str">
        <f t="shared" si="483"/>
        <v/>
      </c>
      <c r="AT1846" s="150" t="str">
        <f t="shared" si="484"/>
        <v/>
      </c>
      <c r="AU1846" s="150"/>
      <c r="AV1846" s="150"/>
      <c r="AW1846" s="150"/>
      <c r="AX1846" s="150"/>
      <c r="AY1846" s="150"/>
      <c r="AZ1846" s="150"/>
      <c r="BA1846" s="150"/>
      <c r="BB1846" s="131"/>
      <c r="BC1846" s="132"/>
      <c r="BD1846" s="131"/>
      <c r="BE1846" s="153"/>
      <c r="BF1846" s="154"/>
      <c r="BG1846" s="155"/>
      <c r="BH1846" s="155"/>
      <c r="BI1846" s="156"/>
      <c r="BJ1846" s="156"/>
      <c r="BK1846" s="133"/>
      <c r="BM1846" s="134">
        <v>1254</v>
      </c>
      <c r="BN1846" s="157">
        <f t="shared" si="488"/>
        <v>8.0192000000001613</v>
      </c>
      <c r="BO1846" s="158">
        <f t="shared" si="489"/>
        <v>0.33090391102387823</v>
      </c>
      <c r="BP1846" s="159">
        <f t="shared" si="490"/>
        <v>5.6197569507432377E-4</v>
      </c>
      <c r="BQ1846" s="160" t="str">
        <f t="shared" si="491"/>
        <v/>
      </c>
      <c r="BR1846" s="160" t="str">
        <f t="shared" si="487"/>
        <v/>
      </c>
    </row>
    <row r="1847" spans="11:70" ht="20.100000000000001" customHeight="1" x14ac:dyDescent="0.25">
      <c r="K1847" s="134">
        <v>1278</v>
      </c>
      <c r="L1847" s="130">
        <f t="shared" si="469"/>
        <v>105.46523726617909</v>
      </c>
      <c r="M1847" s="149">
        <f t="shared" si="470"/>
        <v>2.266696641401601E-3</v>
      </c>
      <c r="N1847" s="149">
        <f t="shared" si="471"/>
        <v>0.86693092483063294</v>
      </c>
      <c r="O1847" s="130">
        <f t="shared" si="472"/>
        <v>2.266696641401601E-3</v>
      </c>
      <c r="P1847" s="130" t="str">
        <f t="shared" si="473"/>
        <v/>
      </c>
      <c r="Q1847" s="130" t="str">
        <f t="shared" si="474"/>
        <v/>
      </c>
      <c r="R1847" s="130">
        <f t="shared" si="475"/>
        <v>2.0256244802906777E-5</v>
      </c>
      <c r="S1847" s="130" t="str">
        <f t="shared" si="476"/>
        <v/>
      </c>
      <c r="T1847" s="130" t="str">
        <f t="shared" si="477"/>
        <v/>
      </c>
      <c r="X1847" s="134"/>
      <c r="Z1847" s="149"/>
      <c r="AA1847" s="149"/>
      <c r="AE1847" s="151"/>
      <c r="AF1847" s="150"/>
      <c r="AK1847" s="134">
        <v>1278</v>
      </c>
      <c r="AL1847" s="130">
        <f t="shared" si="478"/>
        <v>1.1120000000000001</v>
      </c>
      <c r="AM1847" s="149">
        <f t="shared" si="479"/>
        <v>0.21497994523009986</v>
      </c>
      <c r="AN1847" s="149">
        <f t="shared" si="480"/>
        <v>0.86693092483063294</v>
      </c>
      <c r="AO1847" s="130">
        <f t="shared" si="485"/>
        <v>0.21497994523009986</v>
      </c>
      <c r="AP1847" s="130" t="str">
        <f t="shared" si="486"/>
        <v/>
      </c>
      <c r="AQ1847" s="130" t="str">
        <f t="shared" si="481"/>
        <v/>
      </c>
      <c r="AR1847" s="150">
        <f t="shared" si="482"/>
        <v>0</v>
      </c>
      <c r="AS1847" s="150" t="str">
        <f t="shared" si="483"/>
        <v/>
      </c>
      <c r="AT1847" s="150" t="str">
        <f t="shared" si="484"/>
        <v/>
      </c>
      <c r="AU1847" s="150"/>
      <c r="AV1847" s="150"/>
      <c r="AW1847" s="150"/>
      <c r="AX1847" s="150"/>
      <c r="AY1847" s="150"/>
      <c r="AZ1847" s="150"/>
      <c r="BA1847" s="150"/>
      <c r="BB1847" s="131"/>
      <c r="BC1847" s="132"/>
      <c r="BD1847" s="131"/>
      <c r="BE1847" s="153"/>
      <c r="BF1847" s="154"/>
      <c r="BG1847" s="155"/>
      <c r="BH1847" s="155"/>
      <c r="BI1847" s="156"/>
      <c r="BJ1847" s="156"/>
      <c r="BK1847" s="133"/>
      <c r="BM1847" s="134">
        <v>1255</v>
      </c>
      <c r="BN1847" s="157">
        <f t="shared" si="488"/>
        <v>8.0256000000001606</v>
      </c>
      <c r="BO1847" s="158">
        <f t="shared" si="489"/>
        <v>0.3303419353288039</v>
      </c>
      <c r="BP1847" s="159">
        <f t="shared" si="490"/>
        <v>5.6129814804861677E-4</v>
      </c>
      <c r="BQ1847" s="160" t="str">
        <f t="shared" si="491"/>
        <v/>
      </c>
      <c r="BR1847" s="160" t="str">
        <f t="shared" si="487"/>
        <v/>
      </c>
    </row>
    <row r="1848" spans="11:70" ht="20.100000000000001" customHeight="1" x14ac:dyDescent="0.25">
      <c r="K1848" s="134">
        <v>1279</v>
      </c>
      <c r="L1848" s="130">
        <f t="shared" si="469"/>
        <v>105.84460862325164</v>
      </c>
      <c r="M1848" s="149">
        <f t="shared" si="470"/>
        <v>2.2566187114709574E-3</v>
      </c>
      <c r="N1848" s="149">
        <f t="shared" si="471"/>
        <v>0.86778893269687551</v>
      </c>
      <c r="O1848" s="130">
        <f t="shared" si="472"/>
        <v>2.2566187114709574E-3</v>
      </c>
      <c r="P1848" s="130" t="str">
        <f t="shared" si="473"/>
        <v/>
      </c>
      <c r="Q1848" s="130" t="str">
        <f t="shared" si="474"/>
        <v/>
      </c>
      <c r="R1848" s="130">
        <f t="shared" si="475"/>
        <v>2.0522507377059686E-5</v>
      </c>
      <c r="S1848" s="130" t="str">
        <f t="shared" si="476"/>
        <v/>
      </c>
      <c r="T1848" s="130" t="str">
        <f t="shared" si="477"/>
        <v/>
      </c>
      <c r="X1848" s="134"/>
      <c r="Z1848" s="149"/>
      <c r="AA1848" s="149"/>
      <c r="AE1848" s="151"/>
      <c r="AF1848" s="150"/>
      <c r="AK1848" s="134">
        <v>1279</v>
      </c>
      <c r="AL1848" s="130">
        <f t="shared" si="478"/>
        <v>1.1160000000000005</v>
      </c>
      <c r="AM1848" s="149">
        <f t="shared" si="479"/>
        <v>0.21402412574153201</v>
      </c>
      <c r="AN1848" s="149">
        <f t="shared" si="480"/>
        <v>0.86778893269687574</v>
      </c>
      <c r="AO1848" s="130">
        <f t="shared" si="485"/>
        <v>0.21402412574153201</v>
      </c>
      <c r="AP1848" s="130" t="str">
        <f t="shared" si="486"/>
        <v/>
      </c>
      <c r="AQ1848" s="130" t="str">
        <f t="shared" si="481"/>
        <v/>
      </c>
      <c r="AR1848" s="150">
        <f t="shared" si="482"/>
        <v>0</v>
      </c>
      <c r="AS1848" s="150" t="str">
        <f t="shared" si="483"/>
        <v/>
      </c>
      <c r="AT1848" s="150" t="str">
        <f t="shared" si="484"/>
        <v/>
      </c>
      <c r="AU1848" s="150"/>
      <c r="AV1848" s="150"/>
      <c r="AW1848" s="150"/>
      <c r="AX1848" s="150"/>
      <c r="AY1848" s="150"/>
      <c r="AZ1848" s="150"/>
      <c r="BA1848" s="150"/>
      <c r="BB1848" s="131"/>
      <c r="BC1848" s="132"/>
      <c r="BD1848" s="131"/>
      <c r="BE1848" s="153"/>
      <c r="BF1848" s="154"/>
      <c r="BG1848" s="155"/>
      <c r="BH1848" s="155"/>
      <c r="BI1848" s="156"/>
      <c r="BJ1848" s="156"/>
      <c r="BK1848" s="133"/>
      <c r="BM1848" s="134">
        <v>1256</v>
      </c>
      <c r="BN1848" s="157">
        <f t="shared" si="488"/>
        <v>8.0320000000001599</v>
      </c>
      <c r="BO1848" s="158">
        <f t="shared" si="489"/>
        <v>0.32978063718075529</v>
      </c>
      <c r="BP1848" s="159">
        <f t="shared" si="490"/>
        <v>5.6062052733835133E-4</v>
      </c>
      <c r="BQ1848" s="160" t="str">
        <f t="shared" si="491"/>
        <v/>
      </c>
      <c r="BR1848" s="160" t="str">
        <f t="shared" si="487"/>
        <v/>
      </c>
    </row>
    <row r="1849" spans="11:70" ht="20.100000000000001" customHeight="1" x14ac:dyDescent="0.25">
      <c r="K1849" s="134">
        <v>1280</v>
      </c>
      <c r="L1849" s="130">
        <f t="shared" ref="L1849:L1912" si="492">L$563+(K1849*L$566)</f>
        <v>106.22397998032426</v>
      </c>
      <c r="M1849" s="149">
        <f t="shared" ref="M1849:M1912" si="493">_xlfn.NORM.DIST(L1849,L$560,L$561,0)</f>
        <v>2.2465496438093036E-3</v>
      </c>
      <c r="N1849" s="149">
        <f t="shared" ref="N1849:N1912" si="494">_xlfn.NORM.DIST(L1849,L$560,L$561,1)</f>
        <v>0.86864311895726931</v>
      </c>
      <c r="O1849" s="130">
        <f t="shared" ref="O1849:O1912" si="495">IF(OR(N1849&lt;P$565,N1849&gt;P$566),M1849,"")</f>
        <v>2.2465496438093036E-3</v>
      </c>
      <c r="P1849" s="130" t="str">
        <f t="shared" ref="P1849:P1912" si="496">IF(AND(N1849&gt;P$565,N1849&lt;P$566),M1849,"")</f>
        <v/>
      </c>
      <c r="Q1849" s="130" t="str">
        <f t="shared" ref="Q1849:Q1912" si="497">IF(M1849=MAX(M$569:M$2569),M1849,"")</f>
        <v/>
      </c>
      <c r="R1849" s="130">
        <f t="shared" ref="R1849:R1912" si="498">_xlfn.NORM.DIST(L1849,P$561,P$562,0)</f>
        <v>2.079193722332966E-5</v>
      </c>
      <c r="S1849" s="130" t="str">
        <f t="shared" ref="S1849:S1912" si="499">IF(R1849=MAX(R$569:R$2569),M1849,"")</f>
        <v/>
      </c>
      <c r="T1849" s="130" t="str">
        <f t="shared" ref="T1849:T1912" si="500">IF(S1849=MIN(S$569:S$2569),S1849,"")</f>
        <v/>
      </c>
      <c r="X1849" s="134"/>
      <c r="Z1849" s="149"/>
      <c r="AA1849" s="149"/>
      <c r="AE1849" s="151"/>
      <c r="AF1849" s="150"/>
      <c r="AK1849" s="134">
        <v>1280</v>
      </c>
      <c r="AL1849" s="130">
        <f t="shared" ref="AL1849:AL1912" si="501">AL$563+(AK1849*AL$566)</f>
        <v>1.1200000000000001</v>
      </c>
      <c r="AM1849" s="149">
        <f t="shared" ref="AM1849:AM1912" si="502">_xlfn.NORM.DIST(AL1849,AL$560,AL$561,0)</f>
        <v>0.21306914677571784</v>
      </c>
      <c r="AN1849" s="149">
        <f t="shared" ref="AN1849:AN1912" si="503">_xlfn.NORM.DIST(AL1849,AL$560,AL$561,1)</f>
        <v>0.86864311895726931</v>
      </c>
      <c r="AO1849" s="130">
        <f t="shared" si="485"/>
        <v>0.21306914677571784</v>
      </c>
      <c r="AP1849" s="130" t="str">
        <f t="shared" si="486"/>
        <v/>
      </c>
      <c r="AQ1849" s="130" t="str">
        <f t="shared" ref="AQ1849:AQ1912" si="504">IF(AM1849=MAX(AM$569:AM$2569),AM1849,"")</f>
        <v/>
      </c>
      <c r="AR1849" s="150">
        <f t="shared" ref="AR1849:AR1912" si="505">_xlfn.NORM.DIST(AK1849,AP$561,AP$562,0)</f>
        <v>0</v>
      </c>
      <c r="AS1849" s="150" t="str">
        <f t="shared" ref="AS1849:AS1912" si="506">IF(AR1849=MAX(AR$569:AR$2569),AM1849,"")</f>
        <v/>
      </c>
      <c r="AT1849" s="150" t="str">
        <f t="shared" ref="AT1849:AT1912" si="507">IF(AS1849=MIN(AS$569:AS$2569),AS1849,"")</f>
        <v/>
      </c>
      <c r="AU1849" s="150"/>
      <c r="AV1849" s="150"/>
      <c r="AW1849" s="150"/>
      <c r="AX1849" s="150"/>
      <c r="AY1849" s="150"/>
      <c r="AZ1849" s="150"/>
      <c r="BA1849" s="150"/>
      <c r="BB1849" s="131"/>
      <c r="BC1849" s="132"/>
      <c r="BD1849" s="131"/>
      <c r="BE1849" s="153"/>
      <c r="BF1849" s="154"/>
      <c r="BG1849" s="155"/>
      <c r="BH1849" s="155"/>
      <c r="BI1849" s="156"/>
      <c r="BJ1849" s="156"/>
      <c r="BK1849" s="133"/>
      <c r="BM1849" s="134">
        <v>1257</v>
      </c>
      <c r="BN1849" s="157">
        <f t="shared" si="488"/>
        <v>8.0384000000001592</v>
      </c>
      <c r="BO1849" s="158">
        <f t="shared" si="489"/>
        <v>0.32922001665341694</v>
      </c>
      <c r="BP1849" s="159">
        <f t="shared" si="490"/>
        <v>5.599428365997694E-4</v>
      </c>
      <c r="BQ1849" s="160" t="str">
        <f t="shared" si="491"/>
        <v/>
      </c>
      <c r="BR1849" s="160" t="str">
        <f t="shared" si="487"/>
        <v/>
      </c>
    </row>
    <row r="1850" spans="11:70" ht="20.100000000000001" customHeight="1" x14ac:dyDescent="0.25">
      <c r="K1850" s="134">
        <v>1281</v>
      </c>
      <c r="L1850" s="130">
        <f t="shared" si="492"/>
        <v>106.60335133739682</v>
      </c>
      <c r="M1850" s="149">
        <f t="shared" si="493"/>
        <v>2.236489720361801E-3</v>
      </c>
      <c r="N1850" s="149">
        <f t="shared" si="494"/>
        <v>0.86949348702743934</v>
      </c>
      <c r="O1850" s="130">
        <f t="shared" si="495"/>
        <v>2.236489720361801E-3</v>
      </c>
      <c r="P1850" s="130" t="str">
        <f t="shared" si="496"/>
        <v/>
      </c>
      <c r="Q1850" s="130" t="str">
        <f t="shared" si="497"/>
        <v/>
      </c>
      <c r="R1850" s="130">
        <f t="shared" si="498"/>
        <v>2.106456724498424E-5</v>
      </c>
      <c r="S1850" s="130" t="str">
        <f t="shared" si="499"/>
        <v/>
      </c>
      <c r="T1850" s="130" t="str">
        <f t="shared" si="500"/>
        <v/>
      </c>
      <c r="X1850" s="134"/>
      <c r="Z1850" s="149"/>
      <c r="AA1850" s="149"/>
      <c r="AE1850" s="151"/>
      <c r="AF1850" s="150"/>
      <c r="AK1850" s="134">
        <v>1281</v>
      </c>
      <c r="AL1850" s="130">
        <f t="shared" si="501"/>
        <v>1.1239999999999997</v>
      </c>
      <c r="AM1850" s="149">
        <f t="shared" si="502"/>
        <v>0.21211503507313653</v>
      </c>
      <c r="AN1850" s="149">
        <f t="shared" si="503"/>
        <v>0.86949348702743945</v>
      </c>
      <c r="AO1850" s="130">
        <f t="shared" ref="AO1850:AO1913" si="508">IF(OR(AN1850&lt;AP$565,AN1850&gt;AP$566),AM1850,"")</f>
        <v>0.21211503507313653</v>
      </c>
      <c r="AP1850" s="130" t="str">
        <f t="shared" ref="AP1850:AP1913" si="509">IF(AND(AN1850&gt;AP$565,AN1850&lt;AP$566),AM1850,"")</f>
        <v/>
      </c>
      <c r="AQ1850" s="130" t="str">
        <f t="shared" si="504"/>
        <v/>
      </c>
      <c r="AR1850" s="150">
        <f t="shared" si="505"/>
        <v>0</v>
      </c>
      <c r="AS1850" s="150" t="str">
        <f t="shared" si="506"/>
        <v/>
      </c>
      <c r="AT1850" s="150" t="str">
        <f t="shared" si="507"/>
        <v/>
      </c>
      <c r="AU1850" s="150"/>
      <c r="AV1850" s="150"/>
      <c r="AW1850" s="150"/>
      <c r="AX1850" s="150"/>
      <c r="AY1850" s="150"/>
      <c r="AZ1850" s="150"/>
      <c r="BA1850" s="150"/>
      <c r="BB1850" s="131"/>
      <c r="BC1850" s="132"/>
      <c r="BD1850" s="131"/>
      <c r="BE1850" s="153"/>
      <c r="BF1850" s="154"/>
      <c r="BG1850" s="155"/>
      <c r="BH1850" s="155"/>
      <c r="BI1850" s="156"/>
      <c r="BJ1850" s="156"/>
      <c r="BK1850" s="133"/>
      <c r="BM1850" s="134">
        <v>1258</v>
      </c>
      <c r="BN1850" s="157">
        <f t="shared" si="488"/>
        <v>8.0448000000001585</v>
      </c>
      <c r="BO1850" s="158">
        <f t="shared" si="489"/>
        <v>0.32866007381681717</v>
      </c>
      <c r="BP1850" s="159">
        <f t="shared" si="490"/>
        <v>5.5926507947862136E-4</v>
      </c>
      <c r="BQ1850" s="160" t="str">
        <f t="shared" si="491"/>
        <v/>
      </c>
      <c r="BR1850" s="160" t="str">
        <f t="shared" si="487"/>
        <v/>
      </c>
    </row>
    <row r="1851" spans="11:70" ht="20.100000000000001" customHeight="1" x14ac:dyDescent="0.25">
      <c r="K1851" s="134">
        <v>1282</v>
      </c>
      <c r="L1851" s="130">
        <f t="shared" si="492"/>
        <v>106.98272269446943</v>
      </c>
      <c r="M1851" s="149">
        <f t="shared" si="493"/>
        <v>2.2264392213753835E-3</v>
      </c>
      <c r="N1851" s="149">
        <f t="shared" si="494"/>
        <v>0.87034004042965174</v>
      </c>
      <c r="O1851" s="130">
        <f t="shared" si="495"/>
        <v>2.2264392213753835E-3</v>
      </c>
      <c r="P1851" s="130" t="str">
        <f t="shared" si="496"/>
        <v/>
      </c>
      <c r="Q1851" s="130" t="str">
        <f t="shared" si="497"/>
        <v/>
      </c>
      <c r="R1851" s="130">
        <f t="shared" si="498"/>
        <v>2.1340430622381018E-5</v>
      </c>
      <c r="S1851" s="130" t="str">
        <f t="shared" si="499"/>
        <v/>
      </c>
      <c r="T1851" s="130" t="str">
        <f t="shared" si="500"/>
        <v/>
      </c>
      <c r="X1851" s="134"/>
      <c r="Z1851" s="149"/>
      <c r="AA1851" s="149"/>
      <c r="AE1851" s="151"/>
      <c r="AF1851" s="150"/>
      <c r="AK1851" s="134">
        <v>1282</v>
      </c>
      <c r="AL1851" s="130">
        <f t="shared" si="501"/>
        <v>1.1280000000000001</v>
      </c>
      <c r="AM1851" s="149">
        <f t="shared" si="502"/>
        <v>0.21116181721320312</v>
      </c>
      <c r="AN1851" s="149">
        <f t="shared" si="503"/>
        <v>0.87034004042965185</v>
      </c>
      <c r="AO1851" s="130">
        <f t="shared" si="508"/>
        <v>0.21116181721320312</v>
      </c>
      <c r="AP1851" s="130" t="str">
        <f t="shared" si="509"/>
        <v/>
      </c>
      <c r="AQ1851" s="130" t="str">
        <f t="shared" si="504"/>
        <v/>
      </c>
      <c r="AR1851" s="150">
        <f t="shared" si="505"/>
        <v>0</v>
      </c>
      <c r="AS1851" s="150" t="str">
        <f t="shared" si="506"/>
        <v/>
      </c>
      <c r="AT1851" s="150" t="str">
        <f t="shared" si="507"/>
        <v/>
      </c>
      <c r="AU1851" s="150"/>
      <c r="AV1851" s="150"/>
      <c r="AW1851" s="150"/>
      <c r="AX1851" s="150"/>
      <c r="AY1851" s="150"/>
      <c r="AZ1851" s="150"/>
      <c r="BA1851" s="150"/>
      <c r="BB1851" s="131"/>
      <c r="BC1851" s="132"/>
      <c r="BD1851" s="131"/>
      <c r="BE1851" s="153"/>
      <c r="BF1851" s="154"/>
      <c r="BG1851" s="155"/>
      <c r="BH1851" s="155"/>
      <c r="BI1851" s="156"/>
      <c r="BJ1851" s="156"/>
      <c r="BK1851" s="133"/>
      <c r="BM1851" s="134">
        <v>1259</v>
      </c>
      <c r="BN1851" s="157">
        <f t="shared" si="488"/>
        <v>8.0512000000001578</v>
      </c>
      <c r="BO1851" s="158">
        <f t="shared" si="489"/>
        <v>0.32810080873733855</v>
      </c>
      <c r="BP1851" s="159">
        <f t="shared" si="490"/>
        <v>5.5858725960544753E-4</v>
      </c>
      <c r="BQ1851" s="160" t="str">
        <f t="shared" si="491"/>
        <v/>
      </c>
      <c r="BR1851" s="160" t="str">
        <f t="shared" si="487"/>
        <v/>
      </c>
    </row>
    <row r="1852" spans="11:70" ht="20.100000000000001" customHeight="1" x14ac:dyDescent="0.25">
      <c r="K1852" s="134">
        <v>1283</v>
      </c>
      <c r="L1852" s="130">
        <f t="shared" si="492"/>
        <v>107.36209405154199</v>
      </c>
      <c r="M1852" s="149">
        <f t="shared" si="493"/>
        <v>2.2163984253884828E-3</v>
      </c>
      <c r="N1852" s="149">
        <f t="shared" si="494"/>
        <v>0.87118278279216566</v>
      </c>
      <c r="O1852" s="130">
        <f t="shared" si="495"/>
        <v>2.2163984253884828E-3</v>
      </c>
      <c r="P1852" s="130" t="str">
        <f t="shared" si="496"/>
        <v/>
      </c>
      <c r="Q1852" s="130" t="str">
        <f t="shared" si="497"/>
        <v/>
      </c>
      <c r="R1852" s="130">
        <f t="shared" si="498"/>
        <v>2.1619560814463022E-5</v>
      </c>
      <c r="S1852" s="130" t="str">
        <f t="shared" si="499"/>
        <v/>
      </c>
      <c r="T1852" s="130" t="str">
        <f t="shared" si="500"/>
        <v/>
      </c>
      <c r="X1852" s="134"/>
      <c r="Z1852" s="149"/>
      <c r="AA1852" s="149"/>
      <c r="AE1852" s="151"/>
      <c r="AF1852" s="150"/>
      <c r="AK1852" s="134">
        <v>1283</v>
      </c>
      <c r="AL1852" s="130">
        <f t="shared" si="501"/>
        <v>1.1319999999999997</v>
      </c>
      <c r="AM1852" s="149">
        <f t="shared" si="502"/>
        <v>0.21020951961329321</v>
      </c>
      <c r="AN1852" s="149">
        <f t="shared" si="503"/>
        <v>0.87118278279216566</v>
      </c>
      <c r="AO1852" s="130">
        <f t="shared" si="508"/>
        <v>0.21020951961329321</v>
      </c>
      <c r="AP1852" s="130" t="str">
        <f t="shared" si="509"/>
        <v/>
      </c>
      <c r="AQ1852" s="130" t="str">
        <f t="shared" si="504"/>
        <v/>
      </c>
      <c r="AR1852" s="150">
        <f t="shared" si="505"/>
        <v>0</v>
      </c>
      <c r="AS1852" s="150" t="str">
        <f t="shared" si="506"/>
        <v/>
      </c>
      <c r="AT1852" s="150" t="str">
        <f t="shared" si="507"/>
        <v/>
      </c>
      <c r="AU1852" s="150"/>
      <c r="AV1852" s="150"/>
      <c r="AW1852" s="150"/>
      <c r="AX1852" s="150"/>
      <c r="AY1852" s="150"/>
      <c r="AZ1852" s="150"/>
      <c r="BA1852" s="150"/>
      <c r="BB1852" s="131"/>
      <c r="BC1852" s="132"/>
      <c r="BD1852" s="131"/>
      <c r="BE1852" s="153"/>
      <c r="BF1852" s="154"/>
      <c r="BG1852" s="155"/>
      <c r="BH1852" s="155"/>
      <c r="BI1852" s="156"/>
      <c r="BJ1852" s="156"/>
      <c r="BK1852" s="133"/>
      <c r="BM1852" s="134">
        <v>1260</v>
      </c>
      <c r="BN1852" s="157">
        <f t="shared" si="488"/>
        <v>8.0576000000001571</v>
      </c>
      <c r="BO1852" s="158">
        <f t="shared" si="489"/>
        <v>0.3275422214777331</v>
      </c>
      <c r="BP1852" s="159">
        <f t="shared" si="490"/>
        <v>5.5790938059985251E-4</v>
      </c>
      <c r="BQ1852" s="160" t="str">
        <f t="shared" si="491"/>
        <v/>
      </c>
      <c r="BR1852" s="160" t="str">
        <f t="shared" si="487"/>
        <v/>
      </c>
    </row>
    <row r="1853" spans="11:70" ht="20.100000000000001" customHeight="1" x14ac:dyDescent="0.25">
      <c r="K1853" s="134">
        <v>1284</v>
      </c>
      <c r="L1853" s="130">
        <f t="shared" si="492"/>
        <v>107.7414654086146</v>
      </c>
      <c r="M1853" s="149">
        <f t="shared" si="493"/>
        <v>2.2063676092208997E-3</v>
      </c>
      <c r="N1853" s="149">
        <f t="shared" si="494"/>
        <v>0.87202171784858451</v>
      </c>
      <c r="O1853" s="130">
        <f t="shared" si="495"/>
        <v>2.2063676092208997E-3</v>
      </c>
      <c r="P1853" s="130" t="str">
        <f t="shared" si="496"/>
        <v/>
      </c>
      <c r="Q1853" s="130" t="str">
        <f t="shared" si="497"/>
        <v/>
      </c>
      <c r="R1853" s="130">
        <f t="shared" si="498"/>
        <v>2.190199156025221E-5</v>
      </c>
      <c r="S1853" s="130" t="str">
        <f t="shared" si="499"/>
        <v/>
      </c>
      <c r="T1853" s="130" t="str">
        <f t="shared" si="500"/>
        <v/>
      </c>
      <c r="X1853" s="134"/>
      <c r="Z1853" s="149"/>
      <c r="AA1853" s="149"/>
      <c r="AE1853" s="151"/>
      <c r="AF1853" s="150"/>
      <c r="AK1853" s="134">
        <v>1284</v>
      </c>
      <c r="AL1853" s="130">
        <f t="shared" si="501"/>
        <v>1.1360000000000001</v>
      </c>
      <c r="AM1853" s="149">
        <f t="shared" si="502"/>
        <v>0.20925816852778276</v>
      </c>
      <c r="AN1853" s="149">
        <f t="shared" si="503"/>
        <v>0.87202171784858462</v>
      </c>
      <c r="AO1853" s="130">
        <f t="shared" si="508"/>
        <v>0.20925816852778276</v>
      </c>
      <c r="AP1853" s="130" t="str">
        <f t="shared" si="509"/>
        <v/>
      </c>
      <c r="AQ1853" s="130" t="str">
        <f t="shared" si="504"/>
        <v/>
      </c>
      <c r="AR1853" s="150">
        <f t="shared" si="505"/>
        <v>0</v>
      </c>
      <c r="AS1853" s="150" t="str">
        <f t="shared" si="506"/>
        <v/>
      </c>
      <c r="AT1853" s="150" t="str">
        <f t="shared" si="507"/>
        <v/>
      </c>
      <c r="AU1853" s="150"/>
      <c r="AV1853" s="150"/>
      <c r="AW1853" s="150"/>
      <c r="AX1853" s="150"/>
      <c r="AY1853" s="150"/>
      <c r="AZ1853" s="150"/>
      <c r="BA1853" s="150"/>
      <c r="BB1853" s="131"/>
      <c r="BC1853" s="132"/>
      <c r="BD1853" s="131"/>
      <c r="BE1853" s="153"/>
      <c r="BF1853" s="154"/>
      <c r="BG1853" s="155"/>
      <c r="BH1853" s="155"/>
      <c r="BI1853" s="156"/>
      <c r="BJ1853" s="156"/>
      <c r="BK1853" s="133"/>
      <c r="BM1853" s="134">
        <v>1261</v>
      </c>
      <c r="BN1853" s="157">
        <f t="shared" si="488"/>
        <v>8.0640000000001564</v>
      </c>
      <c r="BO1853" s="158">
        <f t="shared" si="489"/>
        <v>0.32698431209713325</v>
      </c>
      <c r="BP1853" s="159">
        <f t="shared" si="490"/>
        <v>5.5723144606850683E-4</v>
      </c>
      <c r="BQ1853" s="160" t="str">
        <f t="shared" si="491"/>
        <v/>
      </c>
      <c r="BR1853" s="160" t="str">
        <f t="shared" si="487"/>
        <v/>
      </c>
    </row>
    <row r="1854" spans="11:70" ht="20.100000000000001" customHeight="1" x14ac:dyDescent="0.25">
      <c r="K1854" s="134">
        <v>1285</v>
      </c>
      <c r="L1854" s="130">
        <f t="shared" si="492"/>
        <v>108.12083676568716</v>
      </c>
      <c r="M1854" s="149">
        <f t="shared" si="493"/>
        <v>2.1963470479638989E-3</v>
      </c>
      <c r="N1854" s="149">
        <f t="shared" si="494"/>
        <v>0.87285684943720165</v>
      </c>
      <c r="O1854" s="130">
        <f t="shared" si="495"/>
        <v>2.1963470479638989E-3</v>
      </c>
      <c r="P1854" s="130" t="str">
        <f t="shared" si="496"/>
        <v/>
      </c>
      <c r="Q1854" s="130" t="str">
        <f t="shared" si="497"/>
        <v/>
      </c>
      <c r="R1854" s="130">
        <f t="shared" si="498"/>
        <v>2.2187756880339032E-5</v>
      </c>
      <c r="S1854" s="130" t="str">
        <f t="shared" si="499"/>
        <v/>
      </c>
      <c r="T1854" s="130" t="str">
        <f t="shared" si="500"/>
        <v/>
      </c>
      <c r="X1854" s="134"/>
      <c r="Z1854" s="149"/>
      <c r="AA1854" s="149"/>
      <c r="AE1854" s="151"/>
      <c r="AF1854" s="150"/>
      <c r="AK1854" s="134">
        <v>1285</v>
      </c>
      <c r="AL1854" s="130">
        <f t="shared" si="501"/>
        <v>1.1399999999999997</v>
      </c>
      <c r="AM1854" s="149">
        <f t="shared" si="502"/>
        <v>0.20830779004710845</v>
      </c>
      <c r="AN1854" s="149">
        <f t="shared" si="503"/>
        <v>0.87285684943720176</v>
      </c>
      <c r="AO1854" s="130">
        <f t="shared" si="508"/>
        <v>0.20830779004710845</v>
      </c>
      <c r="AP1854" s="130" t="str">
        <f t="shared" si="509"/>
        <v/>
      </c>
      <c r="AQ1854" s="130" t="str">
        <f t="shared" si="504"/>
        <v/>
      </c>
      <c r="AR1854" s="150">
        <f t="shared" si="505"/>
        <v>0</v>
      </c>
      <c r="AS1854" s="150" t="str">
        <f t="shared" si="506"/>
        <v/>
      </c>
      <c r="AT1854" s="150" t="str">
        <f t="shared" si="507"/>
        <v/>
      </c>
      <c r="AU1854" s="150"/>
      <c r="AV1854" s="150"/>
      <c r="AW1854" s="150"/>
      <c r="AX1854" s="150"/>
      <c r="AY1854" s="150"/>
      <c r="AZ1854" s="150"/>
      <c r="BA1854" s="150"/>
      <c r="BB1854" s="131"/>
      <c r="BC1854" s="132"/>
      <c r="BD1854" s="131"/>
      <c r="BE1854" s="153"/>
      <c r="BF1854" s="154"/>
      <c r="BG1854" s="155"/>
      <c r="BH1854" s="155"/>
      <c r="BI1854" s="156"/>
      <c r="BJ1854" s="156"/>
      <c r="BK1854" s="133"/>
      <c r="BM1854" s="134">
        <v>1262</v>
      </c>
      <c r="BN1854" s="157">
        <f t="shared" si="488"/>
        <v>8.0704000000001557</v>
      </c>
      <c r="BO1854" s="158">
        <f t="shared" si="489"/>
        <v>0.32642708065106474</v>
      </c>
      <c r="BP1854" s="159">
        <f t="shared" si="490"/>
        <v>5.5655345960553548E-4</v>
      </c>
      <c r="BQ1854" s="160" t="str">
        <f t="shared" si="491"/>
        <v/>
      </c>
      <c r="BR1854" s="160" t="str">
        <f t="shared" si="487"/>
        <v/>
      </c>
    </row>
    <row r="1855" spans="11:70" ht="20.100000000000001" customHeight="1" x14ac:dyDescent="0.25">
      <c r="K1855" s="134">
        <v>1286</v>
      </c>
      <c r="L1855" s="130">
        <f t="shared" si="492"/>
        <v>108.50020812275977</v>
      </c>
      <c r="M1855" s="149">
        <f t="shared" si="493"/>
        <v>2.1863370149704494E-3</v>
      </c>
      <c r="N1855" s="149">
        <f t="shared" si="494"/>
        <v>0.87368818150034266</v>
      </c>
      <c r="O1855" s="130">
        <f t="shared" si="495"/>
        <v>2.1863370149704494E-3</v>
      </c>
      <c r="P1855" s="130" t="str">
        <f t="shared" si="496"/>
        <v/>
      </c>
      <c r="Q1855" s="130" t="str">
        <f t="shared" si="497"/>
        <v/>
      </c>
      <c r="R1855" s="130">
        <f t="shared" si="498"/>
        <v>2.2476891078369671E-5</v>
      </c>
      <c r="S1855" s="130" t="str">
        <f t="shared" si="499"/>
        <v/>
      </c>
      <c r="T1855" s="130" t="str">
        <f t="shared" si="500"/>
        <v/>
      </c>
      <c r="X1855" s="134"/>
      <c r="Z1855" s="149"/>
      <c r="AA1855" s="149"/>
      <c r="AE1855" s="151"/>
      <c r="AF1855" s="150"/>
      <c r="AK1855" s="134">
        <v>1286</v>
      </c>
      <c r="AL1855" s="130">
        <f t="shared" si="501"/>
        <v>1.1440000000000001</v>
      </c>
      <c r="AM1855" s="149">
        <f t="shared" si="502"/>
        <v>0.20735841009684183</v>
      </c>
      <c r="AN1855" s="149">
        <f t="shared" si="503"/>
        <v>0.87368818150034278</v>
      </c>
      <c r="AO1855" s="130">
        <f t="shared" si="508"/>
        <v>0.20735841009684183</v>
      </c>
      <c r="AP1855" s="130" t="str">
        <f t="shared" si="509"/>
        <v/>
      </c>
      <c r="AQ1855" s="130" t="str">
        <f t="shared" si="504"/>
        <v/>
      </c>
      <c r="AR1855" s="150">
        <f t="shared" si="505"/>
        <v>0</v>
      </c>
      <c r="AS1855" s="150" t="str">
        <f t="shared" si="506"/>
        <v/>
      </c>
      <c r="AT1855" s="150" t="str">
        <f t="shared" si="507"/>
        <v/>
      </c>
      <c r="AU1855" s="150"/>
      <c r="AV1855" s="150"/>
      <c r="AW1855" s="150"/>
      <c r="AX1855" s="150"/>
      <c r="AY1855" s="150"/>
      <c r="AZ1855" s="150"/>
      <c r="BA1855" s="150"/>
      <c r="BB1855" s="131"/>
      <c r="BC1855" s="132"/>
      <c r="BD1855" s="131"/>
      <c r="BE1855" s="153"/>
      <c r="BF1855" s="154"/>
      <c r="BG1855" s="155"/>
      <c r="BH1855" s="155"/>
      <c r="BI1855" s="156"/>
      <c r="BJ1855" s="156"/>
      <c r="BK1855" s="133"/>
      <c r="BM1855" s="134">
        <v>1263</v>
      </c>
      <c r="BN1855" s="157">
        <f t="shared" si="488"/>
        <v>8.076800000000155</v>
      </c>
      <c r="BO1855" s="158">
        <f t="shared" si="489"/>
        <v>0.3258705271914592</v>
      </c>
      <c r="BP1855" s="159">
        <f t="shared" si="490"/>
        <v>5.5587542479168528E-4</v>
      </c>
      <c r="BQ1855" s="160" t="str">
        <f t="shared" si="491"/>
        <v/>
      </c>
      <c r="BR1855" s="160" t="str">
        <f t="shared" si="487"/>
        <v/>
      </c>
    </row>
    <row r="1856" spans="11:70" ht="20.100000000000001" customHeight="1" x14ac:dyDescent="0.25">
      <c r="K1856" s="134">
        <v>1287</v>
      </c>
      <c r="L1856" s="130">
        <f t="shared" si="492"/>
        <v>108.87957947983233</v>
      </c>
      <c r="M1856" s="149">
        <f t="shared" si="493"/>
        <v>2.1763377818456785E-3</v>
      </c>
      <c r="N1856" s="149">
        <f t="shared" si="494"/>
        <v>0.8745157180837041</v>
      </c>
      <c r="O1856" s="130">
        <f t="shared" si="495"/>
        <v>2.1763377818456785E-3</v>
      </c>
      <c r="P1856" s="130" t="str">
        <f t="shared" si="496"/>
        <v/>
      </c>
      <c r="Q1856" s="130" t="str">
        <f t="shared" si="497"/>
        <v/>
      </c>
      <c r="R1856" s="130">
        <f t="shared" si="498"/>
        <v>2.2769428742529054E-5</v>
      </c>
      <c r="S1856" s="130" t="str">
        <f t="shared" si="499"/>
        <v/>
      </c>
      <c r="T1856" s="130" t="str">
        <f t="shared" si="500"/>
        <v/>
      </c>
      <c r="X1856" s="134"/>
      <c r="Z1856" s="149"/>
      <c r="AA1856" s="149"/>
      <c r="AE1856" s="151"/>
      <c r="AF1856" s="150"/>
      <c r="AK1856" s="134">
        <v>1287</v>
      </c>
      <c r="AL1856" s="130">
        <f t="shared" si="501"/>
        <v>1.1479999999999997</v>
      </c>
      <c r="AM1856" s="149">
        <f t="shared" si="502"/>
        <v>0.20641005443678451</v>
      </c>
      <c r="AN1856" s="149">
        <f t="shared" si="503"/>
        <v>0.8745157180837041</v>
      </c>
      <c r="AO1856" s="130">
        <f t="shared" si="508"/>
        <v>0.20641005443678451</v>
      </c>
      <c r="AP1856" s="130" t="str">
        <f t="shared" si="509"/>
        <v/>
      </c>
      <c r="AQ1856" s="130" t="str">
        <f t="shared" si="504"/>
        <v/>
      </c>
      <c r="AR1856" s="150">
        <f t="shared" si="505"/>
        <v>0</v>
      </c>
      <c r="AS1856" s="150" t="str">
        <f t="shared" si="506"/>
        <v/>
      </c>
      <c r="AT1856" s="150" t="str">
        <f t="shared" si="507"/>
        <v/>
      </c>
      <c r="AU1856" s="150"/>
      <c r="AV1856" s="150"/>
      <c r="AW1856" s="150"/>
      <c r="AX1856" s="150"/>
      <c r="AY1856" s="150"/>
      <c r="AZ1856" s="150"/>
      <c r="BA1856" s="150"/>
      <c r="BB1856" s="131"/>
      <c r="BC1856" s="132"/>
      <c r="BD1856" s="131"/>
      <c r="BE1856" s="153"/>
      <c r="BF1856" s="154"/>
      <c r="BG1856" s="155"/>
      <c r="BH1856" s="155"/>
      <c r="BI1856" s="156"/>
      <c r="BJ1856" s="156"/>
      <c r="BK1856" s="133"/>
      <c r="BM1856" s="134">
        <v>1264</v>
      </c>
      <c r="BN1856" s="157">
        <f t="shared" si="488"/>
        <v>8.0832000000001543</v>
      </c>
      <c r="BO1856" s="158">
        <f t="shared" si="489"/>
        <v>0.32531465176666752</v>
      </c>
      <c r="BP1856" s="159">
        <f t="shared" si="490"/>
        <v>5.5519734519748898E-4</v>
      </c>
      <c r="BQ1856" s="160" t="str">
        <f t="shared" si="491"/>
        <v/>
      </c>
      <c r="BR1856" s="160" t="str">
        <f t="shared" si="487"/>
        <v/>
      </c>
    </row>
    <row r="1857" spans="11:70" ht="20.100000000000001" customHeight="1" x14ac:dyDescent="0.25">
      <c r="K1857" s="134">
        <v>1288</v>
      </c>
      <c r="L1857" s="130">
        <f t="shared" si="492"/>
        <v>109.25895083690494</v>
      </c>
      <c r="M1857" s="149">
        <f t="shared" si="493"/>
        <v>2.1663496184374819E-3</v>
      </c>
      <c r="N1857" s="149">
        <f t="shared" si="494"/>
        <v>0.87533946333568891</v>
      </c>
      <c r="O1857" s="130">
        <f t="shared" si="495"/>
        <v>2.1663496184374819E-3</v>
      </c>
      <c r="P1857" s="130" t="str">
        <f t="shared" si="496"/>
        <v/>
      </c>
      <c r="Q1857" s="130" t="str">
        <f t="shared" si="497"/>
        <v/>
      </c>
      <c r="R1857" s="130">
        <f t="shared" si="498"/>
        <v>2.3065404747021208E-5</v>
      </c>
      <c r="S1857" s="130" t="str">
        <f t="shared" si="499"/>
        <v/>
      </c>
      <c r="T1857" s="130" t="str">
        <f t="shared" si="500"/>
        <v/>
      </c>
      <c r="X1857" s="134"/>
      <c r="Z1857" s="149"/>
      <c r="AA1857" s="149"/>
      <c r="AE1857" s="151"/>
      <c r="AF1857" s="150"/>
      <c r="AK1857" s="134">
        <v>1288</v>
      </c>
      <c r="AL1857" s="130">
        <f t="shared" si="501"/>
        <v>1.1520000000000001</v>
      </c>
      <c r="AM1857" s="149">
        <f t="shared" si="502"/>
        <v>0.20546274866007688</v>
      </c>
      <c r="AN1857" s="149">
        <f t="shared" si="503"/>
        <v>0.87533946333568891</v>
      </c>
      <c r="AO1857" s="130">
        <f t="shared" si="508"/>
        <v>0.20546274866007688</v>
      </c>
      <c r="AP1857" s="130" t="str">
        <f t="shared" si="509"/>
        <v/>
      </c>
      <c r="AQ1857" s="130" t="str">
        <f t="shared" si="504"/>
        <v/>
      </c>
      <c r="AR1857" s="150">
        <f t="shared" si="505"/>
        <v>0</v>
      </c>
      <c r="AS1857" s="150" t="str">
        <f t="shared" si="506"/>
        <v/>
      </c>
      <c r="AT1857" s="150" t="str">
        <f t="shared" si="507"/>
        <v/>
      </c>
      <c r="AU1857" s="150"/>
      <c r="AV1857" s="150"/>
      <c r="AW1857" s="150"/>
      <c r="AX1857" s="150"/>
      <c r="AY1857" s="150"/>
      <c r="AZ1857" s="150"/>
      <c r="BA1857" s="150"/>
      <c r="BB1857" s="131"/>
      <c r="BC1857" s="132"/>
      <c r="BD1857" s="131"/>
      <c r="BE1857" s="153"/>
      <c r="BF1857" s="154"/>
      <c r="BG1857" s="155"/>
      <c r="BH1857" s="155"/>
      <c r="BI1857" s="156"/>
      <c r="BJ1857" s="156"/>
      <c r="BK1857" s="133"/>
      <c r="BM1857" s="134">
        <v>1265</v>
      </c>
      <c r="BN1857" s="157">
        <f t="shared" si="488"/>
        <v>8.0896000000001536</v>
      </c>
      <c r="BO1857" s="158">
        <f t="shared" si="489"/>
        <v>0.32475945442147003</v>
      </c>
      <c r="BP1857" s="159">
        <f t="shared" si="490"/>
        <v>5.5451922437854684E-4</v>
      </c>
      <c r="BQ1857" s="160" t="str">
        <f t="shared" si="491"/>
        <v/>
      </c>
      <c r="BR1857" s="160" t="str">
        <f t="shared" si="487"/>
        <v/>
      </c>
    </row>
    <row r="1858" spans="11:70" ht="20.100000000000001" customHeight="1" x14ac:dyDescent="0.25">
      <c r="K1858" s="134">
        <v>1289</v>
      </c>
      <c r="L1858" s="130">
        <f t="shared" si="492"/>
        <v>109.6383221939775</v>
      </c>
      <c r="M1858" s="149">
        <f t="shared" si="493"/>
        <v>2.1563727928273417E-3</v>
      </c>
      <c r="N1858" s="149">
        <f t="shared" si="494"/>
        <v>0.87615942150673742</v>
      </c>
      <c r="O1858" s="130">
        <f t="shared" si="495"/>
        <v>2.1563727928273417E-3</v>
      </c>
      <c r="P1858" s="130" t="str">
        <f t="shared" si="496"/>
        <v/>
      </c>
      <c r="Q1858" s="130" t="str">
        <f t="shared" si="497"/>
        <v/>
      </c>
      <c r="R1858" s="130">
        <f t="shared" si="498"/>
        <v>2.336485425354485E-5</v>
      </c>
      <c r="S1858" s="130" t="str">
        <f t="shared" si="499"/>
        <v/>
      </c>
      <c r="T1858" s="130" t="str">
        <f t="shared" si="500"/>
        <v/>
      </c>
      <c r="X1858" s="134"/>
      <c r="Z1858" s="149"/>
      <c r="AA1858" s="149"/>
      <c r="AE1858" s="151"/>
      <c r="AF1858" s="150"/>
      <c r="AK1858" s="134">
        <v>1289</v>
      </c>
      <c r="AL1858" s="130">
        <f t="shared" si="501"/>
        <v>1.1559999999999997</v>
      </c>
      <c r="AM1858" s="149">
        <f t="shared" si="502"/>
        <v>0.20451651819232805</v>
      </c>
      <c r="AN1858" s="149">
        <f t="shared" si="503"/>
        <v>0.87615942150673753</v>
      </c>
      <c r="AO1858" s="130">
        <f t="shared" si="508"/>
        <v>0.20451651819232805</v>
      </c>
      <c r="AP1858" s="130" t="str">
        <f t="shared" si="509"/>
        <v/>
      </c>
      <c r="AQ1858" s="130" t="str">
        <f t="shared" si="504"/>
        <v/>
      </c>
      <c r="AR1858" s="150">
        <f t="shared" si="505"/>
        <v>0</v>
      </c>
      <c r="AS1858" s="150" t="str">
        <f t="shared" si="506"/>
        <v/>
      </c>
      <c r="AT1858" s="150" t="str">
        <f t="shared" si="507"/>
        <v/>
      </c>
      <c r="AU1858" s="150"/>
      <c r="AV1858" s="150"/>
      <c r="AW1858" s="150"/>
      <c r="AX1858" s="150"/>
      <c r="AY1858" s="150"/>
      <c r="AZ1858" s="150"/>
      <c r="BA1858" s="150"/>
      <c r="BB1858" s="131"/>
      <c r="BC1858" s="132"/>
      <c r="BD1858" s="131"/>
      <c r="BE1858" s="153"/>
      <c r="BF1858" s="154"/>
      <c r="BG1858" s="155"/>
      <c r="BH1858" s="155"/>
      <c r="BI1858" s="156"/>
      <c r="BJ1858" s="156"/>
      <c r="BK1858" s="133"/>
      <c r="BM1858" s="134">
        <v>1266</v>
      </c>
      <c r="BN1858" s="157">
        <f t="shared" si="488"/>
        <v>8.0960000000001529</v>
      </c>
      <c r="BO1858" s="158">
        <f t="shared" si="489"/>
        <v>0.32420493519709148</v>
      </c>
      <c r="BP1858" s="159">
        <f t="shared" si="490"/>
        <v>5.5384106587946791E-4</v>
      </c>
      <c r="BQ1858" s="160" t="str">
        <f t="shared" si="491"/>
        <v/>
      </c>
      <c r="BR1858" s="160" t="str">
        <f t="shared" si="487"/>
        <v/>
      </c>
    </row>
    <row r="1859" spans="11:70" ht="20.100000000000001" customHeight="1" x14ac:dyDescent="0.25">
      <c r="K1859" s="134">
        <v>1290</v>
      </c>
      <c r="L1859" s="130">
        <f t="shared" si="492"/>
        <v>110.01769355105012</v>
      </c>
      <c r="M1859" s="149">
        <f t="shared" si="493"/>
        <v>2.146407571321304E-3</v>
      </c>
      <c r="N1859" s="149">
        <f t="shared" si="494"/>
        <v>0.87697559694865657</v>
      </c>
      <c r="O1859" s="130">
        <f t="shared" si="495"/>
        <v>2.146407571321304E-3</v>
      </c>
      <c r="P1859" s="130" t="str">
        <f t="shared" si="496"/>
        <v/>
      </c>
      <c r="Q1859" s="130" t="str">
        <f t="shared" si="497"/>
        <v/>
      </c>
      <c r="R1859" s="130">
        <f t="shared" si="498"/>
        <v>2.3667812712766021E-5</v>
      </c>
      <c r="S1859" s="130" t="str">
        <f t="shared" si="499"/>
        <v/>
      </c>
      <c r="T1859" s="130" t="str">
        <f t="shared" si="500"/>
        <v/>
      </c>
      <c r="X1859" s="134"/>
      <c r="Z1859" s="149"/>
      <c r="AA1859" s="149"/>
      <c r="AE1859" s="151"/>
      <c r="AF1859" s="150"/>
      <c r="AK1859" s="134">
        <v>1290</v>
      </c>
      <c r="AL1859" s="130">
        <f t="shared" si="501"/>
        <v>1.1600000000000001</v>
      </c>
      <c r="AM1859" s="149">
        <f t="shared" si="502"/>
        <v>0.20357138829075938</v>
      </c>
      <c r="AN1859" s="149">
        <f t="shared" si="503"/>
        <v>0.87697559694865668</v>
      </c>
      <c r="AO1859" s="130">
        <f t="shared" si="508"/>
        <v>0.20357138829075938</v>
      </c>
      <c r="AP1859" s="130" t="str">
        <f t="shared" si="509"/>
        <v/>
      </c>
      <c r="AQ1859" s="130" t="str">
        <f t="shared" si="504"/>
        <v/>
      </c>
      <c r="AR1859" s="150">
        <f t="shared" si="505"/>
        <v>0</v>
      </c>
      <c r="AS1859" s="150" t="str">
        <f t="shared" si="506"/>
        <v/>
      </c>
      <c r="AT1859" s="150" t="str">
        <f t="shared" si="507"/>
        <v/>
      </c>
      <c r="AU1859" s="150"/>
      <c r="AV1859" s="150"/>
      <c r="AW1859" s="150"/>
      <c r="AX1859" s="150"/>
      <c r="AY1859" s="150"/>
      <c r="AZ1859" s="150"/>
      <c r="BA1859" s="150"/>
      <c r="BB1859" s="131"/>
      <c r="BC1859" s="132"/>
      <c r="BD1859" s="131"/>
      <c r="BE1859" s="153"/>
      <c r="BF1859" s="154"/>
      <c r="BG1859" s="155"/>
      <c r="BH1859" s="155"/>
      <c r="BI1859" s="156"/>
      <c r="BJ1859" s="156"/>
      <c r="BK1859" s="133"/>
      <c r="BM1859" s="134">
        <v>1267</v>
      </c>
      <c r="BN1859" s="157">
        <f t="shared" si="488"/>
        <v>8.1024000000001521</v>
      </c>
      <c r="BO1859" s="158">
        <f t="shared" si="489"/>
        <v>0.32365109413121201</v>
      </c>
      <c r="BP1859" s="159">
        <f t="shared" si="490"/>
        <v>5.531628732312055E-4</v>
      </c>
      <c r="BQ1859" s="160" t="str">
        <f t="shared" si="491"/>
        <v/>
      </c>
      <c r="BR1859" s="160" t="str">
        <f t="shared" si="487"/>
        <v/>
      </c>
    </row>
    <row r="1860" spans="11:70" ht="20.100000000000001" customHeight="1" x14ac:dyDescent="0.25">
      <c r="K1860" s="134">
        <v>1291</v>
      </c>
      <c r="L1860" s="130">
        <f t="shared" si="492"/>
        <v>110.39706490812267</v>
      </c>
      <c r="M1860" s="149">
        <f t="shared" si="493"/>
        <v>2.1364542184411635E-3</v>
      </c>
      <c r="N1860" s="149">
        <f t="shared" si="494"/>
        <v>0.87778799411394337</v>
      </c>
      <c r="O1860" s="130">
        <f t="shared" si="495"/>
        <v>2.1364542184411635E-3</v>
      </c>
      <c r="P1860" s="130" t="str">
        <f t="shared" si="496"/>
        <v/>
      </c>
      <c r="Q1860" s="130" t="str">
        <f t="shared" si="497"/>
        <v/>
      </c>
      <c r="R1860" s="130">
        <f t="shared" si="498"/>
        <v>2.397431586578568E-5</v>
      </c>
      <c r="S1860" s="130" t="str">
        <f t="shared" si="499"/>
        <v/>
      </c>
      <c r="T1860" s="130" t="str">
        <f t="shared" si="500"/>
        <v/>
      </c>
      <c r="X1860" s="134"/>
      <c r="Z1860" s="149"/>
      <c r="AA1860" s="149"/>
      <c r="AE1860" s="151"/>
      <c r="AF1860" s="150"/>
      <c r="AK1860" s="134">
        <v>1291</v>
      </c>
      <c r="AL1860" s="130">
        <f t="shared" si="501"/>
        <v>1.1639999999999997</v>
      </c>
      <c r="AM1860" s="149">
        <f t="shared" si="502"/>
        <v>0.20262738404336914</v>
      </c>
      <c r="AN1860" s="149">
        <f t="shared" si="503"/>
        <v>0.87778799411394337</v>
      </c>
      <c r="AO1860" s="130">
        <f t="shared" si="508"/>
        <v>0.20262738404336914</v>
      </c>
      <c r="AP1860" s="130" t="str">
        <f t="shared" si="509"/>
        <v/>
      </c>
      <c r="AQ1860" s="130" t="str">
        <f t="shared" si="504"/>
        <v/>
      </c>
      <c r="AR1860" s="150">
        <f t="shared" si="505"/>
        <v>0</v>
      </c>
      <c r="AS1860" s="150" t="str">
        <f t="shared" si="506"/>
        <v/>
      </c>
      <c r="AT1860" s="150" t="str">
        <f t="shared" si="507"/>
        <v/>
      </c>
      <c r="AU1860" s="150"/>
      <c r="AV1860" s="150"/>
      <c r="AW1860" s="150"/>
      <c r="AX1860" s="150"/>
      <c r="AY1860" s="150"/>
      <c r="AZ1860" s="150"/>
      <c r="BA1860" s="150"/>
      <c r="BB1860" s="131"/>
      <c r="BC1860" s="132"/>
      <c r="BD1860" s="131"/>
      <c r="BE1860" s="153"/>
      <c r="BF1860" s="154"/>
      <c r="BG1860" s="155"/>
      <c r="BH1860" s="155"/>
      <c r="BI1860" s="156"/>
      <c r="BJ1860" s="156"/>
      <c r="BK1860" s="133"/>
      <c r="BM1860" s="134">
        <v>1268</v>
      </c>
      <c r="BN1860" s="157">
        <f t="shared" si="488"/>
        <v>8.1088000000001514</v>
      </c>
      <c r="BO1860" s="158">
        <f t="shared" si="489"/>
        <v>0.32309793125798081</v>
      </c>
      <c r="BP1860" s="159">
        <f t="shared" si="490"/>
        <v>5.5248464995405477E-4</v>
      </c>
      <c r="BQ1860" s="160" t="str">
        <f t="shared" si="491"/>
        <v/>
      </c>
      <c r="BR1860" s="160" t="str">
        <f t="shared" si="487"/>
        <v/>
      </c>
    </row>
    <row r="1861" spans="11:70" ht="20.100000000000001" customHeight="1" x14ac:dyDescent="0.25">
      <c r="K1861" s="134">
        <v>1292</v>
      </c>
      <c r="L1861" s="130">
        <f t="shared" si="492"/>
        <v>110.77643626519529</v>
      </c>
      <c r="M1861" s="149">
        <f t="shared" si="493"/>
        <v>2.126512996915807E-3</v>
      </c>
      <c r="N1861" s="149">
        <f t="shared" si="494"/>
        <v>0.87859661755510732</v>
      </c>
      <c r="O1861" s="130">
        <f t="shared" si="495"/>
        <v>2.126512996915807E-3</v>
      </c>
      <c r="P1861" s="130" t="str">
        <f t="shared" si="496"/>
        <v/>
      </c>
      <c r="Q1861" s="130" t="str">
        <f t="shared" si="497"/>
        <v/>
      </c>
      <c r="R1861" s="130">
        <f t="shared" si="498"/>
        <v>2.4284399745603853E-5</v>
      </c>
      <c r="S1861" s="130" t="str">
        <f t="shared" si="499"/>
        <v/>
      </c>
      <c r="T1861" s="130" t="str">
        <f t="shared" si="500"/>
        <v/>
      </c>
      <c r="X1861" s="134"/>
      <c r="Z1861" s="149"/>
      <c r="AA1861" s="149"/>
      <c r="AE1861" s="151"/>
      <c r="AF1861" s="150"/>
      <c r="AK1861" s="134">
        <v>1292</v>
      </c>
      <c r="AL1861" s="130">
        <f t="shared" si="501"/>
        <v>1.1680000000000001</v>
      </c>
      <c r="AM1861" s="149">
        <f t="shared" si="502"/>
        <v>0.20168453036811068</v>
      </c>
      <c r="AN1861" s="149">
        <f t="shared" si="503"/>
        <v>0.87859661755510743</v>
      </c>
      <c r="AO1861" s="130">
        <f t="shared" si="508"/>
        <v>0.20168453036811068</v>
      </c>
      <c r="AP1861" s="130" t="str">
        <f t="shared" si="509"/>
        <v/>
      </c>
      <c r="AQ1861" s="130" t="str">
        <f t="shared" si="504"/>
        <v/>
      </c>
      <c r="AR1861" s="150">
        <f t="shared" si="505"/>
        <v>0</v>
      </c>
      <c r="AS1861" s="150" t="str">
        <f t="shared" si="506"/>
        <v/>
      </c>
      <c r="AT1861" s="150" t="str">
        <f t="shared" si="507"/>
        <v/>
      </c>
      <c r="AU1861" s="150"/>
      <c r="AV1861" s="150"/>
      <c r="AW1861" s="150"/>
      <c r="AX1861" s="150"/>
      <c r="AY1861" s="150"/>
      <c r="AZ1861" s="150"/>
      <c r="BA1861" s="150"/>
      <c r="BB1861" s="131"/>
      <c r="BC1861" s="132"/>
      <c r="BD1861" s="131"/>
      <c r="BE1861" s="153"/>
      <c r="BF1861" s="154"/>
      <c r="BG1861" s="155"/>
      <c r="BH1861" s="155"/>
      <c r="BI1861" s="156"/>
      <c r="BJ1861" s="156"/>
      <c r="BK1861" s="133"/>
      <c r="BM1861" s="134">
        <v>1269</v>
      </c>
      <c r="BN1861" s="157">
        <f t="shared" si="488"/>
        <v>8.1152000000001507</v>
      </c>
      <c r="BO1861" s="158">
        <f t="shared" si="489"/>
        <v>0.32254544660802675</v>
      </c>
      <c r="BP1861" s="159">
        <f t="shared" si="490"/>
        <v>5.5180639955432209E-4</v>
      </c>
      <c r="BQ1861" s="160" t="str">
        <f t="shared" si="491"/>
        <v/>
      </c>
      <c r="BR1861" s="160" t="str">
        <f t="shared" si="487"/>
        <v/>
      </c>
    </row>
    <row r="1862" spans="11:70" ht="20.100000000000001" customHeight="1" x14ac:dyDescent="0.25">
      <c r="K1862" s="134">
        <v>1293</v>
      </c>
      <c r="L1862" s="130">
        <f t="shared" si="492"/>
        <v>111.15580762226784</v>
      </c>
      <c r="M1862" s="149">
        <f t="shared" si="493"/>
        <v>2.1165841676727636E-3</v>
      </c>
      <c r="N1862" s="149">
        <f t="shared" si="494"/>
        <v>0.8794014719239881</v>
      </c>
      <c r="O1862" s="130">
        <f t="shared" si="495"/>
        <v>2.1165841676727636E-3</v>
      </c>
      <c r="P1862" s="130" t="str">
        <f t="shared" si="496"/>
        <v/>
      </c>
      <c r="Q1862" s="130" t="str">
        <f t="shared" si="497"/>
        <v/>
      </c>
      <c r="R1862" s="130">
        <f t="shared" si="498"/>
        <v>2.4598100678578271E-5</v>
      </c>
      <c r="S1862" s="130" t="str">
        <f t="shared" si="499"/>
        <v/>
      </c>
      <c r="T1862" s="130" t="str">
        <f t="shared" si="500"/>
        <v/>
      </c>
      <c r="X1862" s="134"/>
      <c r="Z1862" s="149"/>
      <c r="AA1862" s="149"/>
      <c r="AE1862" s="151"/>
      <c r="AF1862" s="150"/>
      <c r="AK1862" s="134">
        <v>1293</v>
      </c>
      <c r="AL1862" s="130">
        <f t="shared" si="501"/>
        <v>1.1719999999999997</v>
      </c>
      <c r="AM1862" s="149">
        <f t="shared" si="502"/>
        <v>0.20074285201209183</v>
      </c>
      <c r="AN1862" s="149">
        <f t="shared" si="503"/>
        <v>0.87940147192398821</v>
      </c>
      <c r="AO1862" s="130">
        <f t="shared" si="508"/>
        <v>0.20074285201209183</v>
      </c>
      <c r="AP1862" s="130" t="str">
        <f t="shared" si="509"/>
        <v/>
      </c>
      <c r="AQ1862" s="130" t="str">
        <f t="shared" si="504"/>
        <v/>
      </c>
      <c r="AR1862" s="150">
        <f t="shared" si="505"/>
        <v>0</v>
      </c>
      <c r="AS1862" s="150" t="str">
        <f t="shared" si="506"/>
        <v/>
      </c>
      <c r="AT1862" s="150" t="str">
        <f t="shared" si="507"/>
        <v/>
      </c>
      <c r="AU1862" s="150"/>
      <c r="AV1862" s="150"/>
      <c r="AW1862" s="150"/>
      <c r="AX1862" s="150"/>
      <c r="AY1862" s="150"/>
      <c r="AZ1862" s="150"/>
      <c r="BA1862" s="150"/>
      <c r="BB1862" s="131"/>
      <c r="BC1862" s="132"/>
      <c r="BD1862" s="131"/>
      <c r="BE1862" s="153"/>
      <c r="BF1862" s="154"/>
      <c r="BG1862" s="155"/>
      <c r="BH1862" s="155"/>
      <c r="BI1862" s="156"/>
      <c r="BJ1862" s="156"/>
      <c r="BK1862" s="133"/>
      <c r="BM1862" s="134">
        <v>1270</v>
      </c>
      <c r="BN1862" s="157">
        <f t="shared" si="488"/>
        <v>8.12160000000015</v>
      </c>
      <c r="BO1862" s="158">
        <f t="shared" si="489"/>
        <v>0.32199364020847243</v>
      </c>
      <c r="BP1862" s="159">
        <f t="shared" si="490"/>
        <v>5.5112812552704504E-4</v>
      </c>
      <c r="BQ1862" s="160" t="str">
        <f t="shared" si="491"/>
        <v/>
      </c>
      <c r="BR1862" s="160" t="str">
        <f t="shared" si="487"/>
        <v/>
      </c>
    </row>
    <row r="1863" spans="11:70" ht="20.100000000000001" customHeight="1" x14ac:dyDescent="0.25">
      <c r="K1863" s="134">
        <v>1294</v>
      </c>
      <c r="L1863" s="130">
        <f t="shared" si="492"/>
        <v>111.53517897934046</v>
      </c>
      <c r="M1863" s="149">
        <f t="shared" si="493"/>
        <v>2.1066679898299125E-3</v>
      </c>
      <c r="N1863" s="149">
        <f t="shared" si="494"/>
        <v>0.88020256197107127</v>
      </c>
      <c r="O1863" s="130">
        <f t="shared" si="495"/>
        <v>2.1066679898299125E-3</v>
      </c>
      <c r="P1863" s="130" t="str">
        <f t="shared" si="496"/>
        <v/>
      </c>
      <c r="Q1863" s="130" t="str">
        <f t="shared" si="497"/>
        <v/>
      </c>
      <c r="R1863" s="130">
        <f t="shared" si="498"/>
        <v>2.491545528587925E-5</v>
      </c>
      <c r="S1863" s="130" t="str">
        <f t="shared" si="499"/>
        <v/>
      </c>
      <c r="T1863" s="130" t="str">
        <f t="shared" si="500"/>
        <v/>
      </c>
      <c r="X1863" s="134"/>
      <c r="Z1863" s="149"/>
      <c r="AA1863" s="149"/>
      <c r="AE1863" s="151"/>
      <c r="AF1863" s="150"/>
      <c r="AK1863" s="134">
        <v>1294</v>
      </c>
      <c r="AL1863" s="130">
        <f t="shared" si="501"/>
        <v>1.1760000000000002</v>
      </c>
      <c r="AM1863" s="149">
        <f t="shared" si="502"/>
        <v>0.19980237355078795</v>
      </c>
      <c r="AN1863" s="149">
        <f t="shared" si="503"/>
        <v>0.88020256197107138</v>
      </c>
      <c r="AO1863" s="130">
        <f t="shared" si="508"/>
        <v>0.19980237355078795</v>
      </c>
      <c r="AP1863" s="130" t="str">
        <f t="shared" si="509"/>
        <v/>
      </c>
      <c r="AQ1863" s="130" t="str">
        <f t="shared" si="504"/>
        <v/>
      </c>
      <c r="AR1863" s="150">
        <f t="shared" si="505"/>
        <v>0</v>
      </c>
      <c r="AS1863" s="150" t="str">
        <f t="shared" si="506"/>
        <v/>
      </c>
      <c r="AT1863" s="150" t="str">
        <f t="shared" si="507"/>
        <v/>
      </c>
      <c r="AU1863" s="150"/>
      <c r="AV1863" s="150"/>
      <c r="AW1863" s="150"/>
      <c r="AX1863" s="150"/>
      <c r="AY1863" s="150"/>
      <c r="AZ1863" s="150"/>
      <c r="BA1863" s="150"/>
      <c r="BB1863" s="131"/>
      <c r="BC1863" s="132"/>
      <c r="BD1863" s="131"/>
      <c r="BE1863" s="153"/>
      <c r="BF1863" s="154"/>
      <c r="BG1863" s="155"/>
      <c r="BH1863" s="155"/>
      <c r="BI1863" s="156"/>
      <c r="BJ1863" s="156"/>
      <c r="BK1863" s="133"/>
      <c r="BM1863" s="134">
        <v>1271</v>
      </c>
      <c r="BN1863" s="157">
        <f t="shared" si="488"/>
        <v>8.1280000000001493</v>
      </c>
      <c r="BO1863" s="158">
        <f t="shared" si="489"/>
        <v>0.32144251208294539</v>
      </c>
      <c r="BP1863" s="159">
        <f t="shared" si="490"/>
        <v>5.5044983135393855E-4</v>
      </c>
      <c r="BQ1863" s="160" t="str">
        <f t="shared" si="491"/>
        <v/>
      </c>
      <c r="BR1863" s="160" t="str">
        <f t="shared" si="487"/>
        <v/>
      </c>
    </row>
    <row r="1864" spans="11:70" ht="20.100000000000001" customHeight="1" x14ac:dyDescent="0.25">
      <c r="K1864" s="134">
        <v>1295</v>
      </c>
      <c r="L1864" s="130">
        <f t="shared" si="492"/>
        <v>111.91455033641307</v>
      </c>
      <c r="M1864" s="149">
        <f t="shared" si="493"/>
        <v>2.0967647206874039E-3</v>
      </c>
      <c r="N1864" s="149">
        <f t="shared" si="494"/>
        <v>0.88099989254479927</v>
      </c>
      <c r="O1864" s="130">
        <f t="shared" si="495"/>
        <v>2.0967647206874039E-3</v>
      </c>
      <c r="P1864" s="130" t="str">
        <f t="shared" si="496"/>
        <v/>
      </c>
      <c r="Q1864" s="130" t="str">
        <f t="shared" si="497"/>
        <v/>
      </c>
      <c r="R1864" s="130">
        <f t="shared" si="498"/>
        <v>2.5236500484938768E-5</v>
      </c>
      <c r="S1864" s="130" t="str">
        <f t="shared" si="499"/>
        <v/>
      </c>
      <c r="T1864" s="130" t="str">
        <f t="shared" si="500"/>
        <v/>
      </c>
      <c r="X1864" s="134"/>
      <c r="Z1864" s="149"/>
      <c r="AA1864" s="149"/>
      <c r="AE1864" s="151"/>
      <c r="AF1864" s="150"/>
      <c r="AK1864" s="134">
        <v>1295</v>
      </c>
      <c r="AL1864" s="130">
        <f t="shared" si="501"/>
        <v>1.1799999999999997</v>
      </c>
      <c r="AM1864" s="149">
        <f t="shared" si="502"/>
        <v>0.19886311938727594</v>
      </c>
      <c r="AN1864" s="149">
        <f t="shared" si="503"/>
        <v>0.88099989254479927</v>
      </c>
      <c r="AO1864" s="130">
        <f t="shared" si="508"/>
        <v>0.19886311938727594</v>
      </c>
      <c r="AP1864" s="130" t="str">
        <f t="shared" si="509"/>
        <v/>
      </c>
      <c r="AQ1864" s="130" t="str">
        <f t="shared" si="504"/>
        <v/>
      </c>
      <c r="AR1864" s="150">
        <f t="shared" si="505"/>
        <v>0</v>
      </c>
      <c r="AS1864" s="150" t="str">
        <f t="shared" si="506"/>
        <v/>
      </c>
      <c r="AT1864" s="150" t="str">
        <f t="shared" si="507"/>
        <v/>
      </c>
      <c r="AU1864" s="150"/>
      <c r="AV1864" s="150"/>
      <c r="AW1864" s="150"/>
      <c r="AX1864" s="150"/>
      <c r="AY1864" s="150"/>
      <c r="AZ1864" s="150"/>
      <c r="BA1864" s="150"/>
      <c r="BB1864" s="131"/>
      <c r="BC1864" s="132"/>
      <c r="BD1864" s="131"/>
      <c r="BE1864" s="153"/>
      <c r="BF1864" s="154"/>
      <c r="BG1864" s="155"/>
      <c r="BH1864" s="155"/>
      <c r="BI1864" s="156"/>
      <c r="BJ1864" s="156"/>
      <c r="BK1864" s="133"/>
      <c r="BM1864" s="134">
        <v>1272</v>
      </c>
      <c r="BN1864" s="157">
        <f t="shared" si="488"/>
        <v>8.1344000000001486</v>
      </c>
      <c r="BO1864" s="158">
        <f t="shared" si="489"/>
        <v>0.32089206225159145</v>
      </c>
      <c r="BP1864" s="159">
        <f t="shared" si="490"/>
        <v>5.4977152050511569E-4</v>
      </c>
      <c r="BQ1864" s="160" t="str">
        <f t="shared" si="491"/>
        <v/>
      </c>
      <c r="BR1864" s="160" t="str">
        <f t="shared" si="487"/>
        <v/>
      </c>
    </row>
    <row r="1865" spans="11:70" ht="20.100000000000001" customHeight="1" x14ac:dyDescent="0.25">
      <c r="K1865" s="134">
        <v>1296</v>
      </c>
      <c r="L1865" s="130">
        <f t="shared" si="492"/>
        <v>112.29392169348563</v>
      </c>
      <c r="M1865" s="149">
        <f t="shared" si="493"/>
        <v>2.086874615719735E-3</v>
      </c>
      <c r="N1865" s="149">
        <f t="shared" si="494"/>
        <v>0.88179346859088092</v>
      </c>
      <c r="O1865" s="130">
        <f t="shared" si="495"/>
        <v>2.086874615719735E-3</v>
      </c>
      <c r="P1865" s="130" t="str">
        <f t="shared" si="496"/>
        <v/>
      </c>
      <c r="Q1865" s="130" t="str">
        <f t="shared" si="497"/>
        <v/>
      </c>
      <c r="R1865" s="130">
        <f t="shared" si="498"/>
        <v>2.556127349089511E-5</v>
      </c>
      <c r="S1865" s="130" t="str">
        <f t="shared" si="499"/>
        <v/>
      </c>
      <c r="T1865" s="130" t="str">
        <f t="shared" si="500"/>
        <v/>
      </c>
      <c r="X1865" s="134"/>
      <c r="Z1865" s="149"/>
      <c r="AA1865" s="149"/>
      <c r="AE1865" s="151"/>
      <c r="AF1865" s="150"/>
      <c r="AK1865" s="134">
        <v>1296</v>
      </c>
      <c r="AL1865" s="130">
        <f t="shared" si="501"/>
        <v>1.1840000000000002</v>
      </c>
      <c r="AM1865" s="149">
        <f t="shared" si="502"/>
        <v>0.19792511375148211</v>
      </c>
      <c r="AN1865" s="149">
        <f t="shared" si="503"/>
        <v>0.88179346859088092</v>
      </c>
      <c r="AO1865" s="130">
        <f t="shared" si="508"/>
        <v>0.19792511375148211</v>
      </c>
      <c r="AP1865" s="130" t="str">
        <f t="shared" si="509"/>
        <v/>
      </c>
      <c r="AQ1865" s="130" t="str">
        <f t="shared" si="504"/>
        <v/>
      </c>
      <c r="AR1865" s="150">
        <f t="shared" si="505"/>
        <v>0</v>
      </c>
      <c r="AS1865" s="150" t="str">
        <f t="shared" si="506"/>
        <v/>
      </c>
      <c r="AT1865" s="150" t="str">
        <f t="shared" si="507"/>
        <v/>
      </c>
      <c r="AU1865" s="150"/>
      <c r="AV1865" s="150"/>
      <c r="AW1865" s="150"/>
      <c r="AX1865" s="150"/>
      <c r="AY1865" s="150"/>
      <c r="AZ1865" s="150"/>
      <c r="BA1865" s="150"/>
      <c r="BB1865" s="131"/>
      <c r="BC1865" s="132"/>
      <c r="BD1865" s="131"/>
      <c r="BE1865" s="153"/>
      <c r="BF1865" s="154"/>
      <c r="BG1865" s="155"/>
      <c r="BH1865" s="155"/>
      <c r="BI1865" s="156"/>
      <c r="BJ1865" s="156"/>
      <c r="BK1865" s="133"/>
      <c r="BM1865" s="134">
        <v>1273</v>
      </c>
      <c r="BN1865" s="157">
        <f t="shared" si="488"/>
        <v>8.1408000000001479</v>
      </c>
      <c r="BO1865" s="158">
        <f t="shared" si="489"/>
        <v>0.32034229073108633</v>
      </c>
      <c r="BP1865" s="159">
        <f t="shared" si="490"/>
        <v>5.4909319643775545E-4</v>
      </c>
      <c r="BQ1865" s="160" t="str">
        <f t="shared" si="491"/>
        <v/>
      </c>
      <c r="BR1865" s="160" t="str">
        <f t="shared" si="487"/>
        <v/>
      </c>
    </row>
    <row r="1866" spans="11:70" ht="20.100000000000001" customHeight="1" x14ac:dyDescent="0.25">
      <c r="K1866" s="134">
        <v>1297</v>
      </c>
      <c r="L1866" s="130">
        <f t="shared" si="492"/>
        <v>112.67329305055824</v>
      </c>
      <c r="M1866" s="149">
        <f t="shared" si="493"/>
        <v>2.0769979285680221E-3</v>
      </c>
      <c r="N1866" s="149">
        <f t="shared" si="494"/>
        <v>0.88258329515159728</v>
      </c>
      <c r="O1866" s="130">
        <f t="shared" si="495"/>
        <v>2.0769979285680221E-3</v>
      </c>
      <c r="P1866" s="130" t="str">
        <f t="shared" si="496"/>
        <v/>
      </c>
      <c r="Q1866" s="130" t="str">
        <f t="shared" si="497"/>
        <v/>
      </c>
      <c r="R1866" s="130">
        <f t="shared" si="498"/>
        <v>2.5889811818031651E-5</v>
      </c>
      <c r="S1866" s="130" t="str">
        <f t="shared" si="499"/>
        <v/>
      </c>
      <c r="T1866" s="130" t="str">
        <f t="shared" si="500"/>
        <v/>
      </c>
      <c r="X1866" s="134"/>
      <c r="Z1866" s="149"/>
      <c r="AA1866" s="149"/>
      <c r="AE1866" s="151"/>
      <c r="AF1866" s="150"/>
      <c r="AK1866" s="134">
        <v>1297</v>
      </c>
      <c r="AL1866" s="130">
        <f t="shared" si="501"/>
        <v>1.1879999999999997</v>
      </c>
      <c r="AM1866" s="149">
        <f t="shared" si="502"/>
        <v>0.19698838069945057</v>
      </c>
      <c r="AN1866" s="149">
        <f t="shared" si="503"/>
        <v>0.88258329515159728</v>
      </c>
      <c r="AO1866" s="130">
        <f t="shared" si="508"/>
        <v>0.19698838069945057</v>
      </c>
      <c r="AP1866" s="130" t="str">
        <f t="shared" si="509"/>
        <v/>
      </c>
      <c r="AQ1866" s="130" t="str">
        <f t="shared" si="504"/>
        <v/>
      </c>
      <c r="AR1866" s="150">
        <f t="shared" si="505"/>
        <v>0</v>
      </c>
      <c r="AS1866" s="150" t="str">
        <f t="shared" si="506"/>
        <v/>
      </c>
      <c r="AT1866" s="150" t="str">
        <f t="shared" si="507"/>
        <v/>
      </c>
      <c r="AU1866" s="150"/>
      <c r="AV1866" s="150"/>
      <c r="AW1866" s="150"/>
      <c r="AX1866" s="150"/>
      <c r="AY1866" s="150"/>
      <c r="AZ1866" s="150"/>
      <c r="BA1866" s="150"/>
      <c r="BB1866" s="131"/>
      <c r="BC1866" s="132"/>
      <c r="BD1866" s="131"/>
      <c r="BE1866" s="153"/>
      <c r="BF1866" s="154"/>
      <c r="BG1866" s="155"/>
      <c r="BH1866" s="155"/>
      <c r="BI1866" s="156"/>
      <c r="BJ1866" s="156"/>
      <c r="BK1866" s="133"/>
      <c r="BM1866" s="134">
        <v>1274</v>
      </c>
      <c r="BN1866" s="157">
        <f t="shared" si="488"/>
        <v>8.1472000000001472</v>
      </c>
      <c r="BO1866" s="158">
        <f t="shared" si="489"/>
        <v>0.31979319753464858</v>
      </c>
      <c r="BP1866" s="159">
        <f t="shared" si="490"/>
        <v>5.4841486259721295E-4</v>
      </c>
      <c r="BQ1866" s="160" t="str">
        <f t="shared" si="491"/>
        <v/>
      </c>
      <c r="BR1866" s="160" t="str">
        <f t="shared" si="487"/>
        <v/>
      </c>
    </row>
    <row r="1867" spans="11:70" ht="20.100000000000001" customHeight="1" x14ac:dyDescent="0.25">
      <c r="K1867" s="134">
        <v>1298</v>
      </c>
      <c r="L1867" s="130">
        <f t="shared" si="492"/>
        <v>113.0526644076308</v>
      </c>
      <c r="M1867" s="149">
        <f t="shared" si="493"/>
        <v>2.0671349110324591E-3</v>
      </c>
      <c r="N1867" s="149">
        <f t="shared" si="494"/>
        <v>0.88336937736510446</v>
      </c>
      <c r="O1867" s="130">
        <f t="shared" si="495"/>
        <v>2.0671349110324591E-3</v>
      </c>
      <c r="P1867" s="130" t="str">
        <f t="shared" si="496"/>
        <v/>
      </c>
      <c r="Q1867" s="130" t="str">
        <f t="shared" si="497"/>
        <v/>
      </c>
      <c r="R1867" s="130">
        <f t="shared" si="498"/>
        <v>2.6222153281210357E-5</v>
      </c>
      <c r="S1867" s="130" t="str">
        <f t="shared" si="499"/>
        <v/>
      </c>
      <c r="T1867" s="130" t="str">
        <f t="shared" si="500"/>
        <v/>
      </c>
      <c r="X1867" s="134"/>
      <c r="Z1867" s="149"/>
      <c r="AA1867" s="149"/>
      <c r="AE1867" s="151"/>
      <c r="AF1867" s="150"/>
      <c r="AK1867" s="134">
        <v>1298</v>
      </c>
      <c r="AL1867" s="130">
        <f t="shared" si="501"/>
        <v>1.1920000000000002</v>
      </c>
      <c r="AM1867" s="149">
        <f t="shared" si="502"/>
        <v>0.19605294411262605</v>
      </c>
      <c r="AN1867" s="149">
        <f t="shared" si="503"/>
        <v>0.88336937736510468</v>
      </c>
      <c r="AO1867" s="130">
        <f t="shared" si="508"/>
        <v>0.19605294411262605</v>
      </c>
      <c r="AP1867" s="130" t="str">
        <f t="shared" si="509"/>
        <v/>
      </c>
      <c r="AQ1867" s="130" t="str">
        <f t="shared" si="504"/>
        <v/>
      </c>
      <c r="AR1867" s="150">
        <f t="shared" si="505"/>
        <v>0</v>
      </c>
      <c r="AS1867" s="150" t="str">
        <f t="shared" si="506"/>
        <v/>
      </c>
      <c r="AT1867" s="150" t="str">
        <f t="shared" si="507"/>
        <v/>
      </c>
      <c r="AU1867" s="150"/>
      <c r="AV1867" s="150"/>
      <c r="AW1867" s="150"/>
      <c r="AX1867" s="150"/>
      <c r="AY1867" s="150"/>
      <c r="AZ1867" s="150"/>
      <c r="BA1867" s="150"/>
      <c r="BB1867" s="131"/>
      <c r="BC1867" s="132"/>
      <c r="BD1867" s="131"/>
      <c r="BE1867" s="153"/>
      <c r="BF1867" s="154"/>
      <c r="BG1867" s="155"/>
      <c r="BH1867" s="155"/>
      <c r="BI1867" s="156"/>
      <c r="BJ1867" s="156"/>
      <c r="BK1867" s="133"/>
      <c r="BM1867" s="134">
        <v>1275</v>
      </c>
      <c r="BN1867" s="157">
        <f t="shared" si="488"/>
        <v>8.1536000000001465</v>
      </c>
      <c r="BO1867" s="158">
        <f t="shared" si="489"/>
        <v>0.31924478267205136</v>
      </c>
      <c r="BP1867" s="159">
        <f t="shared" si="490"/>
        <v>5.4773652241696391E-4</v>
      </c>
      <c r="BQ1867" s="160" t="str">
        <f t="shared" si="491"/>
        <v/>
      </c>
      <c r="BR1867" s="160" t="str">
        <f t="shared" si="487"/>
        <v/>
      </c>
    </row>
    <row r="1868" spans="11:70" ht="20.100000000000001" customHeight="1" x14ac:dyDescent="0.25">
      <c r="K1868" s="134">
        <v>1299</v>
      </c>
      <c r="L1868" s="130">
        <f t="shared" si="492"/>
        <v>113.43203576470341</v>
      </c>
      <c r="M1868" s="149">
        <f t="shared" si="493"/>
        <v>2.0572858130649446E-3</v>
      </c>
      <c r="N1868" s="149">
        <f t="shared" si="494"/>
        <v>0.88415172046473456</v>
      </c>
      <c r="O1868" s="130">
        <f t="shared" si="495"/>
        <v>2.0572858130649446E-3</v>
      </c>
      <c r="P1868" s="130" t="str">
        <f t="shared" si="496"/>
        <v/>
      </c>
      <c r="Q1868" s="130" t="str">
        <f t="shared" si="497"/>
        <v/>
      </c>
      <c r="R1868" s="130">
        <f t="shared" si="498"/>
        <v>2.6558335997299589E-5</v>
      </c>
      <c r="S1868" s="130" t="str">
        <f t="shared" si="499"/>
        <v/>
      </c>
      <c r="T1868" s="130" t="str">
        <f t="shared" si="500"/>
        <v/>
      </c>
      <c r="X1868" s="134"/>
      <c r="Z1868" s="149"/>
      <c r="AA1868" s="149"/>
      <c r="AE1868" s="151"/>
      <c r="AF1868" s="150"/>
      <c r="AK1868" s="134">
        <v>1299</v>
      </c>
      <c r="AL1868" s="130">
        <f t="shared" si="501"/>
        <v>1.1959999999999997</v>
      </c>
      <c r="AM1868" s="149">
        <f t="shared" si="502"/>
        <v>0.19511882769715705</v>
      </c>
      <c r="AN1868" s="149">
        <f t="shared" si="503"/>
        <v>0.88415172046473456</v>
      </c>
      <c r="AO1868" s="130">
        <f t="shared" si="508"/>
        <v>0.19511882769715705</v>
      </c>
      <c r="AP1868" s="130" t="str">
        <f t="shared" si="509"/>
        <v/>
      </c>
      <c r="AQ1868" s="130" t="str">
        <f t="shared" si="504"/>
        <v/>
      </c>
      <c r="AR1868" s="150">
        <f t="shared" si="505"/>
        <v>0</v>
      </c>
      <c r="AS1868" s="150" t="str">
        <f t="shared" si="506"/>
        <v/>
      </c>
      <c r="AT1868" s="150" t="str">
        <f t="shared" si="507"/>
        <v/>
      </c>
      <c r="AU1868" s="150"/>
      <c r="AV1868" s="150"/>
      <c r="AW1868" s="150"/>
      <c r="AX1868" s="150"/>
      <c r="AY1868" s="150"/>
      <c r="AZ1868" s="150"/>
      <c r="BA1868" s="150"/>
      <c r="BB1868" s="131"/>
      <c r="BC1868" s="132"/>
      <c r="BD1868" s="131"/>
      <c r="BE1868" s="153"/>
      <c r="BF1868" s="154"/>
      <c r="BG1868" s="155"/>
      <c r="BH1868" s="155"/>
      <c r="BI1868" s="156"/>
      <c r="BJ1868" s="156"/>
      <c r="BK1868" s="133"/>
      <c r="BM1868" s="134">
        <v>1276</v>
      </c>
      <c r="BN1868" s="157">
        <f t="shared" si="488"/>
        <v>8.1600000000001458</v>
      </c>
      <c r="BO1868" s="158">
        <f t="shared" si="489"/>
        <v>0.3186970461496344</v>
      </c>
      <c r="BP1868" s="159">
        <f t="shared" si="490"/>
        <v>5.4705817931677281E-4</v>
      </c>
      <c r="BQ1868" s="160" t="str">
        <f t="shared" si="491"/>
        <v/>
      </c>
      <c r="BR1868" s="160" t="str">
        <f t="shared" si="487"/>
        <v/>
      </c>
    </row>
    <row r="1869" spans="11:70" ht="20.100000000000001" customHeight="1" x14ac:dyDescent="0.25">
      <c r="K1869" s="134">
        <v>1300</v>
      </c>
      <c r="L1869" s="130">
        <f t="shared" si="492"/>
        <v>113.81140712177597</v>
      </c>
      <c r="M1869" s="149">
        <f t="shared" si="493"/>
        <v>2.0474508827619123E-3</v>
      </c>
      <c r="N1869" s="149">
        <f t="shared" si="494"/>
        <v>0.88493032977829167</v>
      </c>
      <c r="O1869" s="130">
        <f t="shared" si="495"/>
        <v>2.0474508827619123E-3</v>
      </c>
      <c r="P1869" s="130" t="str">
        <f t="shared" si="496"/>
        <v/>
      </c>
      <c r="Q1869" s="130" t="str">
        <f t="shared" si="497"/>
        <v/>
      </c>
      <c r="R1869" s="130">
        <f t="shared" si="498"/>
        <v>2.6898398386595396E-5</v>
      </c>
      <c r="S1869" s="130" t="str">
        <f t="shared" si="499"/>
        <v/>
      </c>
      <c r="T1869" s="130" t="str">
        <f t="shared" si="500"/>
        <v/>
      </c>
      <c r="X1869" s="134"/>
      <c r="Z1869" s="149"/>
      <c r="AA1869" s="149"/>
      <c r="AE1869" s="151"/>
      <c r="AF1869" s="150"/>
      <c r="AK1869" s="134">
        <v>1300</v>
      </c>
      <c r="AL1869" s="130">
        <f t="shared" si="501"/>
        <v>1.2000000000000002</v>
      </c>
      <c r="AM1869" s="149">
        <f t="shared" si="502"/>
        <v>0.19418605498321292</v>
      </c>
      <c r="AN1869" s="149">
        <f t="shared" si="503"/>
        <v>0.88493032977829178</v>
      </c>
      <c r="AO1869" s="130">
        <f t="shared" si="508"/>
        <v>0.19418605498321292</v>
      </c>
      <c r="AP1869" s="130" t="str">
        <f t="shared" si="509"/>
        <v/>
      </c>
      <c r="AQ1869" s="130" t="str">
        <f t="shared" si="504"/>
        <v/>
      </c>
      <c r="AR1869" s="150">
        <f t="shared" si="505"/>
        <v>0</v>
      </c>
      <c r="AS1869" s="150" t="str">
        <f t="shared" si="506"/>
        <v/>
      </c>
      <c r="AT1869" s="150" t="str">
        <f t="shared" si="507"/>
        <v/>
      </c>
      <c r="AU1869" s="150"/>
      <c r="AV1869" s="150"/>
      <c r="AW1869" s="150"/>
      <c r="AX1869" s="150"/>
      <c r="AY1869" s="150"/>
      <c r="AZ1869" s="150"/>
      <c r="BA1869" s="150"/>
      <c r="BB1869" s="131"/>
      <c r="BC1869" s="132"/>
      <c r="BD1869" s="131"/>
      <c r="BE1869" s="153"/>
      <c r="BF1869" s="154"/>
      <c r="BG1869" s="155"/>
      <c r="BH1869" s="155"/>
      <c r="BI1869" s="156"/>
      <c r="BJ1869" s="156"/>
      <c r="BK1869" s="133"/>
      <c r="BM1869" s="134">
        <v>1277</v>
      </c>
      <c r="BN1869" s="157">
        <f t="shared" si="488"/>
        <v>8.1664000000001451</v>
      </c>
      <c r="BO1869" s="158">
        <f t="shared" si="489"/>
        <v>0.31814998797031763</v>
      </c>
      <c r="BP1869" s="159">
        <f t="shared" si="490"/>
        <v>5.4637983670580148E-4</v>
      </c>
      <c r="BQ1869" s="160" t="str">
        <f t="shared" si="491"/>
        <v/>
      </c>
      <c r="BR1869" s="160" t="str">
        <f t="shared" si="487"/>
        <v/>
      </c>
    </row>
    <row r="1870" spans="11:70" ht="20.100000000000001" customHeight="1" x14ac:dyDescent="0.25">
      <c r="K1870" s="134">
        <v>1301</v>
      </c>
      <c r="L1870" s="130">
        <f t="shared" si="492"/>
        <v>114.19077847884859</v>
      </c>
      <c r="M1870" s="149">
        <f t="shared" si="493"/>
        <v>2.0376303663573168E-3</v>
      </c>
      <c r="N1870" s="149">
        <f t="shared" si="494"/>
        <v>0.8857052107273482</v>
      </c>
      <c r="O1870" s="130">
        <f t="shared" si="495"/>
        <v>2.0376303663573168E-3</v>
      </c>
      <c r="P1870" s="130" t="str">
        <f t="shared" si="496"/>
        <v/>
      </c>
      <c r="Q1870" s="130" t="str">
        <f t="shared" si="497"/>
        <v/>
      </c>
      <c r="R1870" s="130">
        <f t="shared" si="498"/>
        <v>2.7242379174237565E-5</v>
      </c>
      <c r="S1870" s="130" t="str">
        <f t="shared" si="499"/>
        <v/>
      </c>
      <c r="T1870" s="130" t="str">
        <f t="shared" si="500"/>
        <v/>
      </c>
      <c r="X1870" s="134"/>
      <c r="Z1870" s="149"/>
      <c r="AA1870" s="149"/>
      <c r="AE1870" s="151"/>
      <c r="AF1870" s="150"/>
      <c r="AK1870" s="134">
        <v>1301</v>
      </c>
      <c r="AL1870" s="130">
        <f t="shared" si="501"/>
        <v>1.2039999999999997</v>
      </c>
      <c r="AM1870" s="149">
        <f t="shared" si="502"/>
        <v>0.19325464932432182</v>
      </c>
      <c r="AN1870" s="149">
        <f t="shared" si="503"/>
        <v>0.8857052107273482</v>
      </c>
      <c r="AO1870" s="130">
        <f t="shared" si="508"/>
        <v>0.19325464932432182</v>
      </c>
      <c r="AP1870" s="130" t="str">
        <f t="shared" si="509"/>
        <v/>
      </c>
      <c r="AQ1870" s="130" t="str">
        <f t="shared" si="504"/>
        <v/>
      </c>
      <c r="AR1870" s="150">
        <f t="shared" si="505"/>
        <v>0</v>
      </c>
      <c r="AS1870" s="150" t="str">
        <f t="shared" si="506"/>
        <v/>
      </c>
      <c r="AT1870" s="150" t="str">
        <f t="shared" si="507"/>
        <v/>
      </c>
      <c r="AU1870" s="150"/>
      <c r="AV1870" s="150"/>
      <c r="AW1870" s="150"/>
      <c r="AX1870" s="150"/>
      <c r="AY1870" s="150"/>
      <c r="AZ1870" s="150"/>
      <c r="BA1870" s="150"/>
      <c r="BB1870" s="131"/>
      <c r="BC1870" s="132"/>
      <c r="BD1870" s="131"/>
      <c r="BE1870" s="153"/>
      <c r="BF1870" s="154"/>
      <c r="BG1870" s="155"/>
      <c r="BH1870" s="155"/>
      <c r="BI1870" s="156"/>
      <c r="BJ1870" s="156"/>
      <c r="BK1870" s="133"/>
      <c r="BM1870" s="134">
        <v>1278</v>
      </c>
      <c r="BN1870" s="157">
        <f t="shared" si="488"/>
        <v>8.1728000000001444</v>
      </c>
      <c r="BO1870" s="158">
        <f t="shared" si="489"/>
        <v>0.31760360813361183</v>
      </c>
      <c r="BP1870" s="159">
        <f t="shared" si="490"/>
        <v>5.4570149797950052E-4</v>
      </c>
      <c r="BQ1870" s="160" t="str">
        <f t="shared" si="491"/>
        <v/>
      </c>
      <c r="BR1870" s="160" t="str">
        <f t="shared" si="487"/>
        <v/>
      </c>
    </row>
    <row r="1871" spans="11:70" ht="20.100000000000001" customHeight="1" x14ac:dyDescent="0.25">
      <c r="K1871" s="134">
        <v>1302</v>
      </c>
      <c r="L1871" s="130">
        <f t="shared" si="492"/>
        <v>114.57014983592114</v>
      </c>
      <c r="M1871" s="149">
        <f t="shared" si="493"/>
        <v>2.0278245082158302E-3</v>
      </c>
      <c r="N1871" s="149">
        <f t="shared" si="494"/>
        <v>0.8864763688265358</v>
      </c>
      <c r="O1871" s="130">
        <f t="shared" si="495"/>
        <v>2.0278245082158302E-3</v>
      </c>
      <c r="P1871" s="130" t="str">
        <f t="shared" si="496"/>
        <v/>
      </c>
      <c r="Q1871" s="130" t="str">
        <f t="shared" si="497"/>
        <v/>
      </c>
      <c r="R1871" s="130">
        <f t="shared" si="498"/>
        <v>2.759031739161811E-5</v>
      </c>
      <c r="S1871" s="130" t="str">
        <f t="shared" si="499"/>
        <v/>
      </c>
      <c r="T1871" s="130" t="str">
        <f t="shared" si="500"/>
        <v/>
      </c>
      <c r="X1871" s="134"/>
      <c r="Z1871" s="149"/>
      <c r="AA1871" s="149"/>
      <c r="AE1871" s="151"/>
      <c r="AF1871" s="150"/>
      <c r="AK1871" s="134">
        <v>1302</v>
      </c>
      <c r="AL1871" s="130">
        <f t="shared" si="501"/>
        <v>1.2080000000000002</v>
      </c>
      <c r="AM1871" s="149">
        <f t="shared" si="502"/>
        <v>0.19232463389672244</v>
      </c>
      <c r="AN1871" s="149">
        <f t="shared" si="503"/>
        <v>0.88647636882653602</v>
      </c>
      <c r="AO1871" s="130">
        <f t="shared" si="508"/>
        <v>0.19232463389672244</v>
      </c>
      <c r="AP1871" s="130" t="str">
        <f t="shared" si="509"/>
        <v/>
      </c>
      <c r="AQ1871" s="130" t="str">
        <f t="shared" si="504"/>
        <v/>
      </c>
      <c r="AR1871" s="150">
        <f t="shared" si="505"/>
        <v>0</v>
      </c>
      <c r="AS1871" s="150" t="str">
        <f t="shared" si="506"/>
        <v/>
      </c>
      <c r="AT1871" s="150" t="str">
        <f t="shared" si="507"/>
        <v/>
      </c>
      <c r="AU1871" s="150"/>
      <c r="AV1871" s="150"/>
      <c r="AW1871" s="150"/>
      <c r="AX1871" s="150"/>
      <c r="AY1871" s="150"/>
      <c r="AZ1871" s="150"/>
      <c r="BA1871" s="150"/>
      <c r="BB1871" s="131"/>
      <c r="BC1871" s="132"/>
      <c r="BD1871" s="131"/>
      <c r="BE1871" s="153"/>
      <c r="BF1871" s="154"/>
      <c r="BG1871" s="155"/>
      <c r="BH1871" s="155"/>
      <c r="BI1871" s="156"/>
      <c r="BJ1871" s="156"/>
      <c r="BK1871" s="133"/>
      <c r="BM1871" s="134">
        <v>1279</v>
      </c>
      <c r="BN1871" s="157">
        <f t="shared" si="488"/>
        <v>8.1792000000001437</v>
      </c>
      <c r="BO1871" s="158">
        <f t="shared" si="489"/>
        <v>0.31705790663563233</v>
      </c>
      <c r="BP1871" s="159">
        <f t="shared" si="490"/>
        <v>5.4502316652282889E-4</v>
      </c>
      <c r="BQ1871" s="160" t="str">
        <f t="shared" si="491"/>
        <v/>
      </c>
      <c r="BR1871" s="160" t="str">
        <f t="shared" si="487"/>
        <v/>
      </c>
    </row>
    <row r="1872" spans="11:70" ht="20.100000000000001" customHeight="1" x14ac:dyDescent="0.25">
      <c r="K1872" s="134">
        <v>1303</v>
      </c>
      <c r="L1872" s="130">
        <f t="shared" si="492"/>
        <v>114.94952119299376</v>
      </c>
      <c r="M1872" s="149">
        <f t="shared" si="493"/>
        <v>2.0180335508261952E-3</v>
      </c>
      <c r="N1872" s="149">
        <f t="shared" si="494"/>
        <v>0.88724380968283612</v>
      </c>
      <c r="O1872" s="130">
        <f t="shared" si="495"/>
        <v>2.0180335508261952E-3</v>
      </c>
      <c r="P1872" s="130" t="str">
        <f t="shared" si="496"/>
        <v/>
      </c>
      <c r="Q1872" s="130" t="str">
        <f t="shared" si="497"/>
        <v/>
      </c>
      <c r="R1872" s="130">
        <f t="shared" si="498"/>
        <v>2.7942252377784376E-5</v>
      </c>
      <c r="S1872" s="130" t="str">
        <f t="shared" si="499"/>
        <v/>
      </c>
      <c r="T1872" s="130" t="str">
        <f t="shared" si="500"/>
        <v/>
      </c>
      <c r="X1872" s="134"/>
      <c r="Z1872" s="149"/>
      <c r="AA1872" s="149"/>
      <c r="AE1872" s="151"/>
      <c r="AF1872" s="150"/>
      <c r="AK1872" s="134">
        <v>1303</v>
      </c>
      <c r="AL1872" s="130">
        <f t="shared" si="501"/>
        <v>1.2119999999999997</v>
      </c>
      <c r="AM1872" s="149">
        <f t="shared" si="502"/>
        <v>0.19139603169873612</v>
      </c>
      <c r="AN1872" s="149">
        <f t="shared" si="503"/>
        <v>0.88724380968283612</v>
      </c>
      <c r="AO1872" s="130">
        <f t="shared" si="508"/>
        <v>0.19139603169873612</v>
      </c>
      <c r="AP1872" s="130" t="str">
        <f t="shared" si="509"/>
        <v/>
      </c>
      <c r="AQ1872" s="130" t="str">
        <f t="shared" si="504"/>
        <v/>
      </c>
      <c r="AR1872" s="150">
        <f t="shared" si="505"/>
        <v>0</v>
      </c>
      <c r="AS1872" s="150" t="str">
        <f t="shared" si="506"/>
        <v/>
      </c>
      <c r="AT1872" s="150" t="str">
        <f t="shared" si="507"/>
        <v/>
      </c>
      <c r="AU1872" s="150"/>
      <c r="AV1872" s="150"/>
      <c r="AW1872" s="150"/>
      <c r="AX1872" s="150"/>
      <c r="AY1872" s="150"/>
      <c r="AZ1872" s="150"/>
      <c r="BA1872" s="150"/>
      <c r="BB1872" s="131"/>
      <c r="BC1872" s="132"/>
      <c r="BD1872" s="131"/>
      <c r="BE1872" s="153"/>
      <c r="BF1872" s="154"/>
      <c r="BG1872" s="155"/>
      <c r="BH1872" s="155"/>
      <c r="BI1872" s="156"/>
      <c r="BJ1872" s="156"/>
      <c r="BK1872" s="133"/>
      <c r="BM1872" s="134">
        <v>1280</v>
      </c>
      <c r="BN1872" s="157">
        <f t="shared" si="488"/>
        <v>8.185600000000143</v>
      </c>
      <c r="BO1872" s="158">
        <f t="shared" si="489"/>
        <v>0.3165128834691095</v>
      </c>
      <c r="BP1872" s="159">
        <f t="shared" si="490"/>
        <v>5.4434484570686781E-4</v>
      </c>
      <c r="BQ1872" s="160" t="str">
        <f t="shared" si="491"/>
        <v/>
      </c>
      <c r="BR1872" s="160" t="str">
        <f t="shared" si="487"/>
        <v/>
      </c>
    </row>
    <row r="1873" spans="11:70" ht="20.100000000000001" customHeight="1" x14ac:dyDescent="0.25">
      <c r="K1873" s="134">
        <v>1304</v>
      </c>
      <c r="L1873" s="130">
        <f t="shared" si="492"/>
        <v>115.32889255006631</v>
      </c>
      <c r="M1873" s="149">
        <f t="shared" si="493"/>
        <v>2.0082577347947787E-3</v>
      </c>
      <c r="N1873" s="149">
        <f t="shared" si="494"/>
        <v>0.88800753899486629</v>
      </c>
      <c r="O1873" s="130">
        <f t="shared" si="495"/>
        <v>2.0082577347947787E-3</v>
      </c>
      <c r="P1873" s="130" t="str">
        <f t="shared" si="496"/>
        <v/>
      </c>
      <c r="Q1873" s="130" t="str">
        <f t="shared" si="497"/>
        <v/>
      </c>
      <c r="R1873" s="130">
        <f t="shared" si="498"/>
        <v>2.8298223780833977E-5</v>
      </c>
      <c r="S1873" s="130" t="str">
        <f t="shared" si="499"/>
        <v/>
      </c>
      <c r="T1873" s="130" t="str">
        <f t="shared" si="500"/>
        <v/>
      </c>
      <c r="X1873" s="134"/>
      <c r="Z1873" s="149"/>
      <c r="AA1873" s="149"/>
      <c r="AE1873" s="151"/>
      <c r="AF1873" s="150"/>
      <c r="AK1873" s="134">
        <v>1304</v>
      </c>
      <c r="AL1873" s="130">
        <f t="shared" si="501"/>
        <v>1.2160000000000002</v>
      </c>
      <c r="AM1873" s="149">
        <f t="shared" si="502"/>
        <v>0.19046886555015335</v>
      </c>
      <c r="AN1873" s="149">
        <f t="shared" si="503"/>
        <v>0.8880075389948664</v>
      </c>
      <c r="AO1873" s="130">
        <f t="shared" si="508"/>
        <v>0.19046886555015335</v>
      </c>
      <c r="AP1873" s="130" t="str">
        <f t="shared" si="509"/>
        <v/>
      </c>
      <c r="AQ1873" s="130" t="str">
        <f t="shared" si="504"/>
        <v/>
      </c>
      <c r="AR1873" s="150">
        <f t="shared" si="505"/>
        <v>0</v>
      </c>
      <c r="AS1873" s="150" t="str">
        <f t="shared" si="506"/>
        <v/>
      </c>
      <c r="AT1873" s="150" t="str">
        <f t="shared" si="507"/>
        <v/>
      </c>
      <c r="AU1873" s="150"/>
      <c r="AV1873" s="150"/>
      <c r="AW1873" s="150"/>
      <c r="AX1873" s="150"/>
      <c r="AY1873" s="150"/>
      <c r="AZ1873" s="150"/>
      <c r="BA1873" s="150"/>
      <c r="BB1873" s="131"/>
      <c r="BC1873" s="132"/>
      <c r="BD1873" s="131"/>
      <c r="BE1873" s="153"/>
      <c r="BF1873" s="154"/>
      <c r="BG1873" s="155"/>
      <c r="BH1873" s="155"/>
      <c r="BI1873" s="156"/>
      <c r="BJ1873" s="156"/>
      <c r="BK1873" s="133"/>
      <c r="BM1873" s="134">
        <v>1281</v>
      </c>
      <c r="BN1873" s="157">
        <f t="shared" si="488"/>
        <v>8.1920000000001423</v>
      </c>
      <c r="BO1873" s="158">
        <f t="shared" si="489"/>
        <v>0.31596853862340263</v>
      </c>
      <c r="BP1873" s="159">
        <f t="shared" si="490"/>
        <v>5.4366653889181826E-4</v>
      </c>
      <c r="BQ1873" s="160" t="str">
        <f t="shared" si="491"/>
        <v/>
      </c>
      <c r="BR1873" s="160" t="str">
        <f t="shared" ref="BR1873:BR1936" si="510">IF($BO1873&lt;(1-$BK$605),$BP1873,"")</f>
        <v/>
      </c>
    </row>
    <row r="1874" spans="11:70" ht="20.100000000000001" customHeight="1" x14ac:dyDescent="0.25">
      <c r="K1874" s="134">
        <v>1305</v>
      </c>
      <c r="L1874" s="130">
        <f t="shared" si="492"/>
        <v>115.70826390713893</v>
      </c>
      <c r="M1874" s="149">
        <f t="shared" si="493"/>
        <v>1.9984972988392924E-3</v>
      </c>
      <c r="N1874" s="149">
        <f t="shared" si="494"/>
        <v>0.88876756255216538</v>
      </c>
      <c r="O1874" s="130">
        <f t="shared" si="495"/>
        <v>1.9984972988392924E-3</v>
      </c>
      <c r="P1874" s="130" t="str">
        <f t="shared" si="496"/>
        <v/>
      </c>
      <c r="Q1874" s="130" t="str">
        <f t="shared" si="497"/>
        <v/>
      </c>
      <c r="R1874" s="130">
        <f t="shared" si="498"/>
        <v>2.8658271559304065E-5</v>
      </c>
      <c r="S1874" s="130" t="str">
        <f t="shared" si="499"/>
        <v/>
      </c>
      <c r="T1874" s="130" t="str">
        <f t="shared" si="500"/>
        <v/>
      </c>
      <c r="X1874" s="134"/>
      <c r="Z1874" s="149"/>
      <c r="AA1874" s="149"/>
      <c r="AE1874" s="151"/>
      <c r="AF1874" s="150"/>
      <c r="AK1874" s="134">
        <v>1305</v>
      </c>
      <c r="AL1874" s="130">
        <f t="shared" si="501"/>
        <v>1.2199999999999998</v>
      </c>
      <c r="AM1874" s="149">
        <f t="shared" si="502"/>
        <v>0.1895431580916403</v>
      </c>
      <c r="AN1874" s="149">
        <f t="shared" si="503"/>
        <v>0.88876756255216538</v>
      </c>
      <c r="AO1874" s="130">
        <f t="shared" si="508"/>
        <v>0.1895431580916403</v>
      </c>
      <c r="AP1874" s="130" t="str">
        <f t="shared" si="509"/>
        <v/>
      </c>
      <c r="AQ1874" s="130" t="str">
        <f t="shared" si="504"/>
        <v/>
      </c>
      <c r="AR1874" s="150">
        <f t="shared" si="505"/>
        <v>0</v>
      </c>
      <c r="AS1874" s="150" t="str">
        <f t="shared" si="506"/>
        <v/>
      </c>
      <c r="AT1874" s="150" t="str">
        <f t="shared" si="507"/>
        <v/>
      </c>
      <c r="AU1874" s="150"/>
      <c r="AV1874" s="150"/>
      <c r="AW1874" s="150"/>
      <c r="AX1874" s="150"/>
      <c r="AY1874" s="150"/>
      <c r="AZ1874" s="150"/>
      <c r="BA1874" s="150"/>
      <c r="BB1874" s="131"/>
      <c r="BC1874" s="132"/>
      <c r="BD1874" s="131"/>
      <c r="BE1874" s="153"/>
      <c r="BF1874" s="154"/>
      <c r="BG1874" s="155"/>
      <c r="BH1874" s="155"/>
      <c r="BI1874" s="156"/>
      <c r="BJ1874" s="156"/>
      <c r="BK1874" s="133"/>
      <c r="BM1874" s="134">
        <v>1282</v>
      </c>
      <c r="BN1874" s="157">
        <f t="shared" ref="BN1874:BN1937" si="511">BN1873+$BQ$590</f>
        <v>8.1984000000001416</v>
      </c>
      <c r="BO1874" s="158">
        <f t="shared" ref="BO1874:BO1937" si="512">_xlfn.CHISQ.DIST.RT(BN1874,7)</f>
        <v>0.31542487208451081</v>
      </c>
      <c r="BP1874" s="159">
        <f t="shared" ref="BP1874:BP1937" si="513">BO1874-BO1875</f>
        <v>5.4298824942394797E-4</v>
      </c>
      <c r="BQ1874" s="160" t="str">
        <f t="shared" ref="BQ1874:BQ1937" si="514">IF(BO1874&lt;(1-$BK$597),BP1874,"")</f>
        <v/>
      </c>
      <c r="BR1874" s="160" t="str">
        <f t="shared" si="510"/>
        <v/>
      </c>
    </row>
    <row r="1875" spans="11:70" ht="20.100000000000001" customHeight="1" x14ac:dyDescent="0.25">
      <c r="K1875" s="134">
        <v>1306</v>
      </c>
      <c r="L1875" s="130">
        <f t="shared" si="492"/>
        <v>116.08763526421149</v>
      </c>
      <c r="M1875" s="149">
        <f t="shared" si="493"/>
        <v>1.9887524797827095E-3</v>
      </c>
      <c r="N1875" s="149">
        <f t="shared" si="494"/>
        <v>0.88952388623447542</v>
      </c>
      <c r="O1875" s="130">
        <f t="shared" si="495"/>
        <v>1.9887524797827095E-3</v>
      </c>
      <c r="P1875" s="130" t="str">
        <f t="shared" si="496"/>
        <v/>
      </c>
      <c r="Q1875" s="130" t="str">
        <f t="shared" si="497"/>
        <v/>
      </c>
      <c r="R1875" s="130">
        <f t="shared" si="498"/>
        <v>2.9022435983551857E-5</v>
      </c>
      <c r="S1875" s="130" t="str">
        <f t="shared" si="499"/>
        <v/>
      </c>
      <c r="T1875" s="130" t="str">
        <f t="shared" si="500"/>
        <v/>
      </c>
      <c r="X1875" s="134"/>
      <c r="Z1875" s="149"/>
      <c r="AA1875" s="149"/>
      <c r="AE1875" s="151"/>
      <c r="AF1875" s="150"/>
      <c r="AK1875" s="134">
        <v>1306</v>
      </c>
      <c r="AL1875" s="130">
        <f t="shared" si="501"/>
        <v>1.2240000000000002</v>
      </c>
      <c r="AM1875" s="149">
        <f t="shared" si="502"/>
        <v>0.18861893178415948</v>
      </c>
      <c r="AN1875" s="149">
        <f t="shared" si="503"/>
        <v>0.88952388623447554</v>
      </c>
      <c r="AO1875" s="130">
        <f t="shared" si="508"/>
        <v>0.18861893178415948</v>
      </c>
      <c r="AP1875" s="130" t="str">
        <f t="shared" si="509"/>
        <v/>
      </c>
      <c r="AQ1875" s="130" t="str">
        <f t="shared" si="504"/>
        <v/>
      </c>
      <c r="AR1875" s="150">
        <f t="shared" si="505"/>
        <v>0</v>
      </c>
      <c r="AS1875" s="150" t="str">
        <f t="shared" si="506"/>
        <v/>
      </c>
      <c r="AT1875" s="150" t="str">
        <f t="shared" si="507"/>
        <v/>
      </c>
      <c r="AU1875" s="150"/>
      <c r="AV1875" s="150"/>
      <c r="AW1875" s="150"/>
      <c r="AX1875" s="150"/>
      <c r="AY1875" s="150"/>
      <c r="AZ1875" s="150"/>
      <c r="BA1875" s="150"/>
      <c r="BB1875" s="131"/>
      <c r="BC1875" s="132"/>
      <c r="BD1875" s="131"/>
      <c r="BE1875" s="153"/>
      <c r="BF1875" s="154"/>
      <c r="BG1875" s="155"/>
      <c r="BH1875" s="155"/>
      <c r="BI1875" s="156"/>
      <c r="BJ1875" s="156"/>
      <c r="BK1875" s="133"/>
      <c r="BM1875" s="134">
        <v>1283</v>
      </c>
      <c r="BN1875" s="157">
        <f t="shared" si="511"/>
        <v>8.2048000000001409</v>
      </c>
      <c r="BO1875" s="158">
        <f t="shared" si="512"/>
        <v>0.31488188383508686</v>
      </c>
      <c r="BP1875" s="159">
        <f t="shared" si="513"/>
        <v>5.4230998064047631E-4</v>
      </c>
      <c r="BQ1875" s="160" t="str">
        <f t="shared" si="514"/>
        <v/>
      </c>
      <c r="BR1875" s="160" t="str">
        <f t="shared" si="510"/>
        <v/>
      </c>
    </row>
    <row r="1876" spans="11:70" ht="20.100000000000001" customHeight="1" x14ac:dyDescent="0.25">
      <c r="K1876" s="134">
        <v>1307</v>
      </c>
      <c r="L1876" s="130">
        <f t="shared" si="492"/>
        <v>116.4670066212841</v>
      </c>
      <c r="M1876" s="149">
        <f t="shared" si="493"/>
        <v>1.9790235125473439E-3</v>
      </c>
      <c r="N1876" s="149">
        <f t="shared" si="494"/>
        <v>0.89027651601102231</v>
      </c>
      <c r="O1876" s="130">
        <f t="shared" si="495"/>
        <v>1.9790235125473439E-3</v>
      </c>
      <c r="P1876" s="130" t="str">
        <f t="shared" si="496"/>
        <v/>
      </c>
      <c r="Q1876" s="130" t="str">
        <f t="shared" si="497"/>
        <v/>
      </c>
      <c r="R1876" s="130">
        <f t="shared" si="498"/>
        <v>2.9390757637129095E-5</v>
      </c>
      <c r="S1876" s="130" t="str">
        <f t="shared" si="499"/>
        <v/>
      </c>
      <c r="T1876" s="130" t="str">
        <f t="shared" si="500"/>
        <v/>
      </c>
      <c r="X1876" s="134"/>
      <c r="Z1876" s="149"/>
      <c r="AA1876" s="149"/>
      <c r="AE1876" s="151"/>
      <c r="AF1876" s="150"/>
      <c r="AK1876" s="134">
        <v>1307</v>
      </c>
      <c r="AL1876" s="130">
        <f t="shared" si="501"/>
        <v>1.2279999999999998</v>
      </c>
      <c r="AM1876" s="149">
        <f t="shared" si="502"/>
        <v>0.18769620890841079</v>
      </c>
      <c r="AN1876" s="149">
        <f t="shared" si="503"/>
        <v>0.89027651601102231</v>
      </c>
      <c r="AO1876" s="130">
        <f t="shared" si="508"/>
        <v>0.18769620890841079</v>
      </c>
      <c r="AP1876" s="130" t="str">
        <f t="shared" si="509"/>
        <v/>
      </c>
      <c r="AQ1876" s="130" t="str">
        <f t="shared" si="504"/>
        <v/>
      </c>
      <c r="AR1876" s="150">
        <f t="shared" si="505"/>
        <v>0</v>
      </c>
      <c r="AS1876" s="150" t="str">
        <f t="shared" si="506"/>
        <v/>
      </c>
      <c r="AT1876" s="150" t="str">
        <f t="shared" si="507"/>
        <v/>
      </c>
      <c r="AU1876" s="150"/>
      <c r="AV1876" s="150"/>
      <c r="AW1876" s="150"/>
      <c r="AX1876" s="150"/>
      <c r="AY1876" s="150"/>
      <c r="AZ1876" s="150"/>
      <c r="BA1876" s="150"/>
      <c r="BB1876" s="131"/>
      <c r="BC1876" s="132"/>
      <c r="BD1876" s="131"/>
      <c r="BE1876" s="153"/>
      <c r="BF1876" s="154"/>
      <c r="BG1876" s="155"/>
      <c r="BH1876" s="155"/>
      <c r="BI1876" s="156"/>
      <c r="BJ1876" s="156"/>
      <c r="BK1876" s="133"/>
      <c r="BM1876" s="134">
        <v>1284</v>
      </c>
      <c r="BN1876" s="157">
        <f t="shared" si="511"/>
        <v>8.2112000000001402</v>
      </c>
      <c r="BO1876" s="158">
        <f t="shared" si="512"/>
        <v>0.31433957385444639</v>
      </c>
      <c r="BP1876" s="159">
        <f t="shared" si="513"/>
        <v>5.4163173586313507E-4</v>
      </c>
      <c r="BQ1876" s="160" t="str">
        <f t="shared" si="514"/>
        <v/>
      </c>
      <c r="BR1876" s="160" t="str">
        <f t="shared" si="510"/>
        <v/>
      </c>
    </row>
    <row r="1877" spans="11:70" ht="20.100000000000001" customHeight="1" x14ac:dyDescent="0.25">
      <c r="K1877" s="134">
        <v>1308</v>
      </c>
      <c r="L1877" s="130">
        <f t="shared" si="492"/>
        <v>116.84637797835666</v>
      </c>
      <c r="M1877" s="149">
        <f t="shared" si="493"/>
        <v>1.9693106301491296E-3</v>
      </c>
      <c r="N1877" s="149">
        <f t="shared" si="494"/>
        <v>0.89102545793979293</v>
      </c>
      <c r="O1877" s="130">
        <f t="shared" si="495"/>
        <v>1.9693106301491296E-3</v>
      </c>
      <c r="P1877" s="130" t="str">
        <f t="shared" si="496"/>
        <v/>
      </c>
      <c r="Q1877" s="130" t="str">
        <f t="shared" si="497"/>
        <v/>
      </c>
      <c r="R1877" s="130">
        <f t="shared" si="498"/>
        <v>2.9763277418147339E-5</v>
      </c>
      <c r="S1877" s="130" t="str">
        <f t="shared" si="499"/>
        <v/>
      </c>
      <c r="T1877" s="130" t="str">
        <f t="shared" si="500"/>
        <v/>
      </c>
      <c r="X1877" s="134"/>
      <c r="Z1877" s="149"/>
      <c r="AA1877" s="149"/>
      <c r="AE1877" s="151"/>
      <c r="AF1877" s="150"/>
      <c r="AK1877" s="134">
        <v>1308</v>
      </c>
      <c r="AL1877" s="130">
        <f t="shared" si="501"/>
        <v>1.2320000000000002</v>
      </c>
      <c r="AM1877" s="149">
        <f t="shared" si="502"/>
        <v>0.18677501156428639</v>
      </c>
      <c r="AN1877" s="149">
        <f t="shared" si="503"/>
        <v>0.89102545793979304</v>
      </c>
      <c r="AO1877" s="130">
        <f t="shared" si="508"/>
        <v>0.18677501156428639</v>
      </c>
      <c r="AP1877" s="130" t="str">
        <f t="shared" si="509"/>
        <v/>
      </c>
      <c r="AQ1877" s="130" t="str">
        <f t="shared" si="504"/>
        <v/>
      </c>
      <c r="AR1877" s="150">
        <f t="shared" si="505"/>
        <v>0</v>
      </c>
      <c r="AS1877" s="150" t="str">
        <f t="shared" si="506"/>
        <v/>
      </c>
      <c r="AT1877" s="150" t="str">
        <f t="shared" si="507"/>
        <v/>
      </c>
      <c r="AU1877" s="150"/>
      <c r="AV1877" s="150"/>
      <c r="AW1877" s="150"/>
      <c r="AX1877" s="150"/>
      <c r="AY1877" s="150"/>
      <c r="AZ1877" s="150"/>
      <c r="BA1877" s="150"/>
      <c r="BB1877" s="131"/>
      <c r="BC1877" s="132"/>
      <c r="BD1877" s="131"/>
      <c r="BE1877" s="153"/>
      <c r="BF1877" s="154"/>
      <c r="BG1877" s="155"/>
      <c r="BH1877" s="155"/>
      <c r="BI1877" s="156"/>
      <c r="BJ1877" s="156"/>
      <c r="BK1877" s="133"/>
      <c r="BM1877" s="134">
        <v>1285</v>
      </c>
      <c r="BN1877" s="157">
        <f t="shared" si="511"/>
        <v>8.2176000000001395</v>
      </c>
      <c r="BO1877" s="158">
        <f t="shared" si="512"/>
        <v>0.31379794211858325</v>
      </c>
      <c r="BP1877" s="159">
        <f t="shared" si="513"/>
        <v>5.4095351840394157E-4</v>
      </c>
      <c r="BQ1877" s="160" t="str">
        <f t="shared" si="514"/>
        <v/>
      </c>
      <c r="BR1877" s="160" t="str">
        <f t="shared" si="510"/>
        <v/>
      </c>
    </row>
    <row r="1878" spans="11:70" ht="20.100000000000001" customHeight="1" x14ac:dyDescent="0.25">
      <c r="K1878" s="134">
        <v>1309</v>
      </c>
      <c r="L1878" s="130">
        <f t="shared" si="492"/>
        <v>117.22574933542927</v>
      </c>
      <c r="M1878" s="149">
        <f t="shared" si="493"/>
        <v>1.9596140636920605E-3</v>
      </c>
      <c r="N1878" s="149">
        <f t="shared" si="494"/>
        <v>0.89177071816681164</v>
      </c>
      <c r="O1878" s="130">
        <f t="shared" si="495"/>
        <v>1.9596140636920605E-3</v>
      </c>
      <c r="P1878" s="130" t="str">
        <f t="shared" si="496"/>
        <v/>
      </c>
      <c r="Q1878" s="130" t="str">
        <f t="shared" si="497"/>
        <v/>
      </c>
      <c r="R1878" s="130">
        <f t="shared" si="498"/>
        <v>3.0140036540636693E-5</v>
      </c>
      <c r="S1878" s="130" t="str">
        <f t="shared" si="499"/>
        <v/>
      </c>
      <c r="T1878" s="130" t="str">
        <f t="shared" si="500"/>
        <v/>
      </c>
      <c r="X1878" s="134"/>
      <c r="Z1878" s="149"/>
      <c r="AA1878" s="149"/>
      <c r="AE1878" s="151"/>
      <c r="AF1878" s="150"/>
      <c r="AK1878" s="134">
        <v>1309</v>
      </c>
      <c r="AL1878" s="130">
        <f t="shared" si="501"/>
        <v>1.2359999999999998</v>
      </c>
      <c r="AM1878" s="149">
        <f t="shared" si="502"/>
        <v>0.18585536167034583</v>
      </c>
      <c r="AN1878" s="149">
        <f t="shared" si="503"/>
        <v>0.89177071816681164</v>
      </c>
      <c r="AO1878" s="130">
        <f t="shared" si="508"/>
        <v>0.18585536167034583</v>
      </c>
      <c r="AP1878" s="130" t="str">
        <f t="shared" si="509"/>
        <v/>
      </c>
      <c r="AQ1878" s="130" t="str">
        <f t="shared" si="504"/>
        <v/>
      </c>
      <c r="AR1878" s="150">
        <f t="shared" si="505"/>
        <v>0</v>
      </c>
      <c r="AS1878" s="150" t="str">
        <f t="shared" si="506"/>
        <v/>
      </c>
      <c r="AT1878" s="150" t="str">
        <f t="shared" si="507"/>
        <v/>
      </c>
      <c r="AU1878" s="150"/>
      <c r="AV1878" s="150"/>
      <c r="AW1878" s="150"/>
      <c r="AX1878" s="150"/>
      <c r="AY1878" s="150"/>
      <c r="AZ1878" s="150"/>
      <c r="BA1878" s="150"/>
      <c r="BB1878" s="131"/>
      <c r="BC1878" s="132"/>
      <c r="BD1878" s="131"/>
      <c r="BE1878" s="153"/>
      <c r="BF1878" s="154"/>
      <c r="BG1878" s="155"/>
      <c r="BH1878" s="155"/>
      <c r="BI1878" s="156"/>
      <c r="BJ1878" s="156"/>
      <c r="BK1878" s="133"/>
      <c r="BM1878" s="134">
        <v>1286</v>
      </c>
      <c r="BN1878" s="157">
        <f t="shared" si="511"/>
        <v>8.2240000000001388</v>
      </c>
      <c r="BO1878" s="158">
        <f t="shared" si="512"/>
        <v>0.31325698860017931</v>
      </c>
      <c r="BP1878" s="159">
        <f t="shared" si="513"/>
        <v>5.4027533156147944E-4</v>
      </c>
      <c r="BQ1878" s="160" t="str">
        <f t="shared" si="514"/>
        <v/>
      </c>
      <c r="BR1878" s="160" t="str">
        <f t="shared" si="510"/>
        <v/>
      </c>
    </row>
    <row r="1879" spans="11:70" ht="20.100000000000001" customHeight="1" x14ac:dyDescent="0.25">
      <c r="K1879" s="134">
        <v>1310</v>
      </c>
      <c r="L1879" s="130">
        <f t="shared" si="492"/>
        <v>117.60512069250183</v>
      </c>
      <c r="M1879" s="149">
        <f t="shared" si="493"/>
        <v>1.9499340423628302E-3</v>
      </c>
      <c r="N1879" s="149">
        <f t="shared" si="494"/>
        <v>0.89251230292541306</v>
      </c>
      <c r="O1879" s="130">
        <f t="shared" si="495"/>
        <v>1.9499340423628302E-3</v>
      </c>
      <c r="P1879" s="130" t="str">
        <f t="shared" si="496"/>
        <v/>
      </c>
      <c r="Q1879" s="130" t="str">
        <f t="shared" si="497"/>
        <v/>
      </c>
      <c r="R1879" s="130">
        <f t="shared" si="498"/>
        <v>3.0521076535894912E-5</v>
      </c>
      <c r="S1879" s="130" t="str">
        <f t="shared" si="499"/>
        <v/>
      </c>
      <c r="T1879" s="130" t="str">
        <f t="shared" si="500"/>
        <v/>
      </c>
      <c r="X1879" s="134"/>
      <c r="Z1879" s="149"/>
      <c r="AA1879" s="149"/>
      <c r="AE1879" s="151"/>
      <c r="AF1879" s="150"/>
      <c r="AK1879" s="134">
        <v>1310</v>
      </c>
      <c r="AL1879" s="130">
        <f t="shared" si="501"/>
        <v>1.2400000000000002</v>
      </c>
      <c r="AM1879" s="149">
        <f t="shared" si="502"/>
        <v>0.18493728096330525</v>
      </c>
      <c r="AN1879" s="149">
        <f t="shared" si="503"/>
        <v>0.89251230292541317</v>
      </c>
      <c r="AO1879" s="130">
        <f t="shared" si="508"/>
        <v>0.18493728096330525</v>
      </c>
      <c r="AP1879" s="130" t="str">
        <f t="shared" si="509"/>
        <v/>
      </c>
      <c r="AQ1879" s="130" t="str">
        <f t="shared" si="504"/>
        <v/>
      </c>
      <c r="AR1879" s="150">
        <f t="shared" si="505"/>
        <v>0</v>
      </c>
      <c r="AS1879" s="150" t="str">
        <f t="shared" si="506"/>
        <v/>
      </c>
      <c r="AT1879" s="150" t="str">
        <f t="shared" si="507"/>
        <v/>
      </c>
      <c r="AU1879" s="150"/>
      <c r="AV1879" s="150"/>
      <c r="AW1879" s="150"/>
      <c r="AX1879" s="150"/>
      <c r="AY1879" s="150"/>
      <c r="AZ1879" s="150"/>
      <c r="BA1879" s="150"/>
      <c r="BB1879" s="131"/>
      <c r="BC1879" s="132"/>
      <c r="BD1879" s="131"/>
      <c r="BE1879" s="153"/>
      <c r="BF1879" s="154"/>
      <c r="BG1879" s="155"/>
      <c r="BH1879" s="155"/>
      <c r="BI1879" s="156"/>
      <c r="BJ1879" s="156"/>
      <c r="BK1879" s="133"/>
      <c r="BM1879" s="134">
        <v>1287</v>
      </c>
      <c r="BN1879" s="157">
        <f t="shared" si="511"/>
        <v>8.230400000000138</v>
      </c>
      <c r="BO1879" s="158">
        <f t="shared" si="512"/>
        <v>0.31271671326861783</v>
      </c>
      <c r="BP1879" s="159">
        <f t="shared" si="513"/>
        <v>5.3959717862289702E-4</v>
      </c>
      <c r="BQ1879" s="160" t="str">
        <f t="shared" si="514"/>
        <v/>
      </c>
      <c r="BR1879" s="160" t="str">
        <f t="shared" si="510"/>
        <v/>
      </c>
    </row>
    <row r="1880" spans="11:70" ht="20.100000000000001" customHeight="1" x14ac:dyDescent="0.25">
      <c r="K1880" s="134">
        <v>1311</v>
      </c>
      <c r="L1880" s="130">
        <f t="shared" si="492"/>
        <v>117.98449204957444</v>
      </c>
      <c r="M1880" s="149">
        <f t="shared" si="493"/>
        <v>1.9402707934256295E-3</v>
      </c>
      <c r="N1880" s="149">
        <f t="shared" si="494"/>
        <v>0.89325021853551456</v>
      </c>
      <c r="O1880" s="130">
        <f t="shared" si="495"/>
        <v>1.9402707934256295E-3</v>
      </c>
      <c r="P1880" s="130" t="str">
        <f t="shared" si="496"/>
        <v/>
      </c>
      <c r="Q1880" s="130" t="str">
        <f t="shared" si="497"/>
        <v/>
      </c>
      <c r="R1880" s="130">
        <f t="shared" si="498"/>
        <v>3.09064392538294E-5</v>
      </c>
      <c r="S1880" s="130" t="str">
        <f t="shared" si="499"/>
        <v/>
      </c>
      <c r="T1880" s="130" t="str">
        <f t="shared" si="500"/>
        <v/>
      </c>
      <c r="X1880" s="134"/>
      <c r="Z1880" s="149"/>
      <c r="AA1880" s="149"/>
      <c r="AE1880" s="151"/>
      <c r="AF1880" s="150"/>
      <c r="AK1880" s="134">
        <v>1311</v>
      </c>
      <c r="AL1880" s="130">
        <f t="shared" si="501"/>
        <v>1.2439999999999998</v>
      </c>
      <c r="AM1880" s="149">
        <f t="shared" si="502"/>
        <v>0.1840207909975464</v>
      </c>
      <c r="AN1880" s="149">
        <f t="shared" si="503"/>
        <v>0.89325021853551456</v>
      </c>
      <c r="AO1880" s="130">
        <f t="shared" si="508"/>
        <v>0.1840207909975464</v>
      </c>
      <c r="AP1880" s="130" t="str">
        <f t="shared" si="509"/>
        <v/>
      </c>
      <c r="AQ1880" s="130" t="str">
        <f t="shared" si="504"/>
        <v/>
      </c>
      <c r="AR1880" s="150">
        <f t="shared" si="505"/>
        <v>0</v>
      </c>
      <c r="AS1880" s="150" t="str">
        <f t="shared" si="506"/>
        <v/>
      </c>
      <c r="AT1880" s="150" t="str">
        <f t="shared" si="507"/>
        <v/>
      </c>
      <c r="AU1880" s="150"/>
      <c r="AV1880" s="150"/>
      <c r="AW1880" s="150"/>
      <c r="AX1880" s="150"/>
      <c r="AY1880" s="150"/>
      <c r="AZ1880" s="150"/>
      <c r="BA1880" s="150"/>
      <c r="BB1880" s="131"/>
      <c r="BC1880" s="132"/>
      <c r="BD1880" s="131"/>
      <c r="BE1880" s="153"/>
      <c r="BF1880" s="154"/>
      <c r="BG1880" s="155"/>
      <c r="BH1880" s="155"/>
      <c r="BI1880" s="156"/>
      <c r="BJ1880" s="156"/>
      <c r="BK1880" s="133"/>
      <c r="BM1880" s="134">
        <v>1288</v>
      </c>
      <c r="BN1880" s="157">
        <f t="shared" si="511"/>
        <v>8.2368000000001373</v>
      </c>
      <c r="BO1880" s="158">
        <f t="shared" si="512"/>
        <v>0.31217711608999493</v>
      </c>
      <c r="BP1880" s="159">
        <f t="shared" si="513"/>
        <v>5.3891906286401836E-4</v>
      </c>
      <c r="BQ1880" s="160" t="str">
        <f t="shared" si="514"/>
        <v/>
      </c>
      <c r="BR1880" s="160" t="str">
        <f t="shared" si="510"/>
        <v/>
      </c>
    </row>
    <row r="1881" spans="11:70" ht="20.100000000000001" customHeight="1" x14ac:dyDescent="0.25">
      <c r="K1881" s="134">
        <v>1312</v>
      </c>
      <c r="L1881" s="130">
        <f t="shared" si="492"/>
        <v>118.363863406647</v>
      </c>
      <c r="M1881" s="149">
        <f t="shared" si="493"/>
        <v>1.9306245422171459E-3</v>
      </c>
      <c r="N1881" s="149">
        <f t="shared" si="494"/>
        <v>0.89398447140288528</v>
      </c>
      <c r="O1881" s="130">
        <f t="shared" si="495"/>
        <v>1.9306245422171459E-3</v>
      </c>
      <c r="P1881" s="130" t="str">
        <f t="shared" si="496"/>
        <v/>
      </c>
      <c r="Q1881" s="130" t="str">
        <f t="shared" si="497"/>
        <v/>
      </c>
      <c r="R1881" s="130">
        <f t="shared" si="498"/>
        <v>3.1296166864289313E-5</v>
      </c>
      <c r="S1881" s="130" t="str">
        <f t="shared" si="499"/>
        <v/>
      </c>
      <c r="T1881" s="130" t="str">
        <f t="shared" si="500"/>
        <v/>
      </c>
      <c r="X1881" s="134"/>
      <c r="Z1881" s="149"/>
      <c r="AA1881" s="149"/>
      <c r="AE1881" s="151"/>
      <c r="AF1881" s="150"/>
      <c r="AK1881" s="134">
        <v>1312</v>
      </c>
      <c r="AL1881" s="130">
        <f t="shared" si="501"/>
        <v>1.2480000000000002</v>
      </c>
      <c r="AM1881" s="149">
        <f t="shared" si="502"/>
        <v>0.18310591314463986</v>
      </c>
      <c r="AN1881" s="149">
        <f t="shared" si="503"/>
        <v>0.89398447140288551</v>
      </c>
      <c r="AO1881" s="130">
        <f t="shared" si="508"/>
        <v>0.18310591314463986</v>
      </c>
      <c r="AP1881" s="130" t="str">
        <f t="shared" si="509"/>
        <v/>
      </c>
      <c r="AQ1881" s="130" t="str">
        <f t="shared" si="504"/>
        <v/>
      </c>
      <c r="AR1881" s="150">
        <f t="shared" si="505"/>
        <v>0</v>
      </c>
      <c r="AS1881" s="150" t="str">
        <f t="shared" si="506"/>
        <v/>
      </c>
      <c r="AT1881" s="150" t="str">
        <f t="shared" si="507"/>
        <v/>
      </c>
      <c r="AU1881" s="150"/>
      <c r="AV1881" s="150"/>
      <c r="AW1881" s="150"/>
      <c r="AX1881" s="150"/>
      <c r="AY1881" s="150"/>
      <c r="AZ1881" s="150"/>
      <c r="BA1881" s="150"/>
      <c r="BB1881" s="131"/>
      <c r="BC1881" s="132"/>
      <c r="BD1881" s="131"/>
      <c r="BE1881" s="153"/>
      <c r="BF1881" s="154"/>
      <c r="BG1881" s="155"/>
      <c r="BH1881" s="155"/>
      <c r="BI1881" s="156"/>
      <c r="BJ1881" s="156"/>
      <c r="BK1881" s="133"/>
      <c r="BM1881" s="134">
        <v>1289</v>
      </c>
      <c r="BN1881" s="157">
        <f t="shared" si="511"/>
        <v>8.2432000000001366</v>
      </c>
      <c r="BO1881" s="158">
        <f t="shared" si="512"/>
        <v>0.31163819702713091</v>
      </c>
      <c r="BP1881" s="159">
        <f t="shared" si="513"/>
        <v>5.3824098754667871E-4</v>
      </c>
      <c r="BQ1881" s="160" t="str">
        <f t="shared" si="514"/>
        <v/>
      </c>
      <c r="BR1881" s="160" t="str">
        <f t="shared" si="510"/>
        <v/>
      </c>
    </row>
    <row r="1882" spans="11:70" ht="20.100000000000001" customHeight="1" x14ac:dyDescent="0.25">
      <c r="K1882" s="134">
        <v>1313</v>
      </c>
      <c r="L1882" s="130">
        <f t="shared" si="492"/>
        <v>118.74323476371961</v>
      </c>
      <c r="M1882" s="149">
        <f t="shared" si="493"/>
        <v>1.9209955121417192E-3</v>
      </c>
      <c r="N1882" s="149">
        <f t="shared" si="494"/>
        <v>0.89471506801841472</v>
      </c>
      <c r="O1882" s="130">
        <f t="shared" si="495"/>
        <v>1.9209955121417192E-3</v>
      </c>
      <c r="P1882" s="130" t="str">
        <f t="shared" si="496"/>
        <v/>
      </c>
      <c r="Q1882" s="130" t="str">
        <f t="shared" si="497"/>
        <v/>
      </c>
      <c r="R1882" s="130">
        <f t="shared" si="498"/>
        <v>3.1690301858389945E-5</v>
      </c>
      <c r="S1882" s="130" t="str">
        <f t="shared" si="499"/>
        <v/>
      </c>
      <c r="T1882" s="130" t="str">
        <f t="shared" si="500"/>
        <v/>
      </c>
      <c r="X1882" s="134"/>
      <c r="Z1882" s="149"/>
      <c r="AA1882" s="149"/>
      <c r="AE1882" s="151"/>
      <c r="AF1882" s="150"/>
      <c r="AK1882" s="134">
        <v>1313</v>
      </c>
      <c r="AL1882" s="130">
        <f t="shared" si="501"/>
        <v>1.2519999999999998</v>
      </c>
      <c r="AM1882" s="149">
        <f t="shared" si="502"/>
        <v>0.18219266859288816</v>
      </c>
      <c r="AN1882" s="149">
        <f t="shared" si="503"/>
        <v>0.89471506801841472</v>
      </c>
      <c r="AO1882" s="130">
        <f t="shared" si="508"/>
        <v>0.18219266859288816</v>
      </c>
      <c r="AP1882" s="130" t="str">
        <f t="shared" si="509"/>
        <v/>
      </c>
      <c r="AQ1882" s="130" t="str">
        <f t="shared" si="504"/>
        <v/>
      </c>
      <c r="AR1882" s="150">
        <f t="shared" si="505"/>
        <v>0</v>
      </c>
      <c r="AS1882" s="150" t="str">
        <f t="shared" si="506"/>
        <v/>
      </c>
      <c r="AT1882" s="150" t="str">
        <f t="shared" si="507"/>
        <v/>
      </c>
      <c r="AU1882" s="150"/>
      <c r="AV1882" s="150"/>
      <c r="AW1882" s="150"/>
      <c r="AX1882" s="150"/>
      <c r="AY1882" s="150"/>
      <c r="AZ1882" s="150"/>
      <c r="BA1882" s="150"/>
      <c r="BB1882" s="131"/>
      <c r="BC1882" s="132"/>
      <c r="BD1882" s="131"/>
      <c r="BE1882" s="153"/>
      <c r="BF1882" s="154"/>
      <c r="BG1882" s="155"/>
      <c r="BH1882" s="155"/>
      <c r="BI1882" s="156"/>
      <c r="BJ1882" s="156"/>
      <c r="BK1882" s="133"/>
      <c r="BM1882" s="134">
        <v>1290</v>
      </c>
      <c r="BN1882" s="157">
        <f t="shared" si="511"/>
        <v>8.2496000000001359</v>
      </c>
      <c r="BO1882" s="158">
        <f t="shared" si="512"/>
        <v>0.31109995603958424</v>
      </c>
      <c r="BP1882" s="159">
        <f t="shared" si="513"/>
        <v>5.3756295592255476E-4</v>
      </c>
      <c r="BQ1882" s="160" t="str">
        <f t="shared" si="514"/>
        <v/>
      </c>
      <c r="BR1882" s="160" t="str">
        <f t="shared" si="510"/>
        <v/>
      </c>
    </row>
    <row r="1883" spans="11:70" ht="20.100000000000001" customHeight="1" x14ac:dyDescent="0.25">
      <c r="K1883" s="134">
        <v>1314</v>
      </c>
      <c r="L1883" s="130">
        <f t="shared" si="492"/>
        <v>119.12260612079217</v>
      </c>
      <c r="M1883" s="149">
        <f t="shared" si="493"/>
        <v>1.9113839246666963E-3</v>
      </c>
      <c r="N1883" s="149">
        <f t="shared" si="494"/>
        <v>0.89544201495737763</v>
      </c>
      <c r="O1883" s="130">
        <f t="shared" si="495"/>
        <v>1.9113839246666963E-3</v>
      </c>
      <c r="P1883" s="130" t="str">
        <f t="shared" si="496"/>
        <v/>
      </c>
      <c r="Q1883" s="130" t="str">
        <f t="shared" si="497"/>
        <v/>
      </c>
      <c r="R1883" s="130">
        <f t="shared" si="498"/>
        <v>3.2088887049826633E-5</v>
      </c>
      <c r="S1883" s="130" t="str">
        <f t="shared" si="499"/>
        <v/>
      </c>
      <c r="T1883" s="130" t="str">
        <f t="shared" si="500"/>
        <v/>
      </c>
      <c r="X1883" s="134"/>
      <c r="Z1883" s="149"/>
      <c r="AA1883" s="149"/>
      <c r="AE1883" s="151"/>
      <c r="AF1883" s="150"/>
      <c r="AK1883" s="134">
        <v>1314</v>
      </c>
      <c r="AL1883" s="130">
        <f t="shared" si="501"/>
        <v>1.2560000000000002</v>
      </c>
      <c r="AM1883" s="149">
        <f t="shared" si="502"/>
        <v>0.18128107834688265</v>
      </c>
      <c r="AN1883" s="149">
        <f t="shared" si="503"/>
        <v>0.89544201495737774</v>
      </c>
      <c r="AO1883" s="130">
        <f t="shared" si="508"/>
        <v>0.18128107834688265</v>
      </c>
      <c r="AP1883" s="130" t="str">
        <f t="shared" si="509"/>
        <v/>
      </c>
      <c r="AQ1883" s="130" t="str">
        <f t="shared" si="504"/>
        <v/>
      </c>
      <c r="AR1883" s="150">
        <f t="shared" si="505"/>
        <v>0</v>
      </c>
      <c r="AS1883" s="150" t="str">
        <f t="shared" si="506"/>
        <v/>
      </c>
      <c r="AT1883" s="150" t="str">
        <f t="shared" si="507"/>
        <v/>
      </c>
      <c r="AU1883" s="150"/>
      <c r="AV1883" s="150"/>
      <c r="AW1883" s="150"/>
      <c r="AX1883" s="150"/>
      <c r="AY1883" s="150"/>
      <c r="AZ1883" s="150"/>
      <c r="BA1883" s="150"/>
      <c r="BB1883" s="131"/>
      <c r="BC1883" s="132"/>
      <c r="BD1883" s="131"/>
      <c r="BE1883" s="153"/>
      <c r="BF1883" s="154"/>
      <c r="BG1883" s="155"/>
      <c r="BH1883" s="155"/>
      <c r="BI1883" s="156"/>
      <c r="BJ1883" s="156"/>
      <c r="BK1883" s="133"/>
      <c r="BM1883" s="134">
        <v>1291</v>
      </c>
      <c r="BN1883" s="157">
        <f t="shared" si="511"/>
        <v>8.2560000000001352</v>
      </c>
      <c r="BO1883" s="158">
        <f t="shared" si="512"/>
        <v>0.31056239308366168</v>
      </c>
      <c r="BP1883" s="159">
        <f t="shared" si="513"/>
        <v>5.3688497123072221E-4</v>
      </c>
      <c r="BQ1883" s="160" t="str">
        <f t="shared" si="514"/>
        <v/>
      </c>
      <c r="BR1883" s="160" t="str">
        <f t="shared" si="510"/>
        <v/>
      </c>
    </row>
    <row r="1884" spans="11:70" ht="20.100000000000001" customHeight="1" x14ac:dyDescent="0.25">
      <c r="K1884" s="134">
        <v>1315</v>
      </c>
      <c r="L1884" s="130">
        <f t="shared" si="492"/>
        <v>119.50197747786478</v>
      </c>
      <c r="M1884" s="149">
        <f t="shared" si="493"/>
        <v>1.9017899993179423E-3</v>
      </c>
      <c r="N1884" s="149">
        <f t="shared" si="494"/>
        <v>0.89616531887869966</v>
      </c>
      <c r="O1884" s="130">
        <f t="shared" si="495"/>
        <v>1.9017899993179423E-3</v>
      </c>
      <c r="P1884" s="130" t="str">
        <f t="shared" si="496"/>
        <v/>
      </c>
      <c r="Q1884" s="130" t="str">
        <f t="shared" si="497"/>
        <v/>
      </c>
      <c r="R1884" s="130">
        <f t="shared" si="498"/>
        <v>3.2491965576180702E-5</v>
      </c>
      <c r="S1884" s="130" t="str">
        <f t="shared" si="499"/>
        <v/>
      </c>
      <c r="T1884" s="130" t="str">
        <f t="shared" si="500"/>
        <v/>
      </c>
      <c r="X1884" s="134"/>
      <c r="Z1884" s="149"/>
      <c r="AA1884" s="149"/>
      <c r="AE1884" s="151"/>
      <c r="AF1884" s="150"/>
      <c r="AK1884" s="134">
        <v>1315</v>
      </c>
      <c r="AL1884" s="130">
        <f t="shared" si="501"/>
        <v>1.2599999999999998</v>
      </c>
      <c r="AM1884" s="149">
        <f t="shared" si="502"/>
        <v>0.18037116322708038</v>
      </c>
      <c r="AN1884" s="149">
        <f t="shared" si="503"/>
        <v>0.89616531887869966</v>
      </c>
      <c r="AO1884" s="130">
        <f t="shared" si="508"/>
        <v>0.18037116322708038</v>
      </c>
      <c r="AP1884" s="130" t="str">
        <f t="shared" si="509"/>
        <v/>
      </c>
      <c r="AQ1884" s="130" t="str">
        <f t="shared" si="504"/>
        <v/>
      </c>
      <c r="AR1884" s="150">
        <f t="shared" si="505"/>
        <v>0</v>
      </c>
      <c r="AS1884" s="150" t="str">
        <f t="shared" si="506"/>
        <v/>
      </c>
      <c r="AT1884" s="150" t="str">
        <f t="shared" si="507"/>
        <v/>
      </c>
      <c r="AU1884" s="150"/>
      <c r="AV1884" s="150"/>
      <c r="AW1884" s="150"/>
      <c r="AX1884" s="150"/>
      <c r="AY1884" s="150"/>
      <c r="AZ1884" s="150"/>
      <c r="BA1884" s="150"/>
      <c r="BB1884" s="131"/>
      <c r="BC1884" s="132"/>
      <c r="BD1884" s="131"/>
      <c r="BE1884" s="153"/>
      <c r="BF1884" s="154"/>
      <c r="BG1884" s="155"/>
      <c r="BH1884" s="155"/>
      <c r="BI1884" s="156"/>
      <c r="BJ1884" s="156"/>
      <c r="BK1884" s="133"/>
      <c r="BM1884" s="134">
        <v>1292</v>
      </c>
      <c r="BN1884" s="157">
        <f t="shared" si="511"/>
        <v>8.2624000000001345</v>
      </c>
      <c r="BO1884" s="158">
        <f t="shared" si="512"/>
        <v>0.31002550811243096</v>
      </c>
      <c r="BP1884" s="159">
        <f t="shared" si="513"/>
        <v>5.3620703669804426E-4</v>
      </c>
      <c r="BQ1884" s="160" t="str">
        <f t="shared" si="514"/>
        <v/>
      </c>
      <c r="BR1884" s="160" t="str">
        <f t="shared" si="510"/>
        <v/>
      </c>
    </row>
    <row r="1885" spans="11:70" ht="20.100000000000001" customHeight="1" x14ac:dyDescent="0.25">
      <c r="K1885" s="134">
        <v>1316</v>
      </c>
      <c r="L1885" s="130">
        <f t="shared" si="492"/>
        <v>119.88134883493734</v>
      </c>
      <c r="M1885" s="149">
        <f t="shared" si="493"/>
        <v>1.8922139536755546E-3</v>
      </c>
      <c r="N1885" s="149">
        <f t="shared" si="494"/>
        <v>0.89688498652421866</v>
      </c>
      <c r="O1885" s="130">
        <f t="shared" si="495"/>
        <v>1.8922139536755546E-3</v>
      </c>
      <c r="P1885" s="130" t="str">
        <f t="shared" si="496"/>
        <v/>
      </c>
      <c r="Q1885" s="130" t="str">
        <f t="shared" si="497"/>
        <v/>
      </c>
      <c r="R1885" s="130">
        <f t="shared" si="498"/>
        <v>3.2899580900214295E-5</v>
      </c>
      <c r="S1885" s="130" t="str">
        <f t="shared" si="499"/>
        <v/>
      </c>
      <c r="T1885" s="130" t="str">
        <f t="shared" si="500"/>
        <v/>
      </c>
      <c r="X1885" s="134"/>
      <c r="Z1885" s="149"/>
      <c r="AA1885" s="149"/>
      <c r="AE1885" s="151"/>
      <c r="AF1885" s="150"/>
      <c r="AK1885" s="134">
        <v>1316</v>
      </c>
      <c r="AL1885" s="130">
        <f t="shared" si="501"/>
        <v>1.2640000000000002</v>
      </c>
      <c r="AM1885" s="149">
        <f t="shared" si="502"/>
        <v>0.17946294386939476</v>
      </c>
      <c r="AN1885" s="149">
        <f t="shared" si="503"/>
        <v>0.89688498652421877</v>
      </c>
      <c r="AO1885" s="130">
        <f t="shared" si="508"/>
        <v>0.17946294386939476</v>
      </c>
      <c r="AP1885" s="130" t="str">
        <f t="shared" si="509"/>
        <v/>
      </c>
      <c r="AQ1885" s="130" t="str">
        <f t="shared" si="504"/>
        <v/>
      </c>
      <c r="AR1885" s="150">
        <f t="shared" si="505"/>
        <v>0</v>
      </c>
      <c r="AS1885" s="150" t="str">
        <f t="shared" si="506"/>
        <v/>
      </c>
      <c r="AT1885" s="150" t="str">
        <f t="shared" si="507"/>
        <v/>
      </c>
      <c r="AU1885" s="150"/>
      <c r="AV1885" s="150"/>
      <c r="AW1885" s="150"/>
      <c r="AX1885" s="150"/>
      <c r="AY1885" s="150"/>
      <c r="AZ1885" s="150"/>
      <c r="BA1885" s="150"/>
      <c r="BB1885" s="131"/>
      <c r="BC1885" s="132"/>
      <c r="BD1885" s="131"/>
      <c r="BE1885" s="153"/>
      <c r="BF1885" s="154"/>
      <c r="BG1885" s="155"/>
      <c r="BH1885" s="155"/>
      <c r="BI1885" s="156"/>
      <c r="BJ1885" s="156"/>
      <c r="BK1885" s="133"/>
      <c r="BM1885" s="134">
        <v>1293</v>
      </c>
      <c r="BN1885" s="157">
        <f t="shared" si="511"/>
        <v>8.2688000000001338</v>
      </c>
      <c r="BO1885" s="158">
        <f t="shared" si="512"/>
        <v>0.30948930107573291</v>
      </c>
      <c r="BP1885" s="159">
        <f t="shared" si="513"/>
        <v>5.3552915553961578E-4</v>
      </c>
      <c r="BQ1885" s="160" t="str">
        <f t="shared" si="514"/>
        <v/>
      </c>
      <c r="BR1885" s="160" t="str">
        <f t="shared" si="510"/>
        <v/>
      </c>
    </row>
    <row r="1886" spans="11:70" ht="20.100000000000001" customHeight="1" x14ac:dyDescent="0.25">
      <c r="K1886" s="134">
        <v>1317</v>
      </c>
      <c r="L1886" s="130">
        <f t="shared" si="492"/>
        <v>120.26072019200996</v>
      </c>
      <c r="M1886" s="149">
        <f t="shared" si="493"/>
        <v>1.8826560033697226E-3</v>
      </c>
      <c r="N1886" s="149">
        <f t="shared" si="494"/>
        <v>0.89760102471794712</v>
      </c>
      <c r="O1886" s="130">
        <f t="shared" si="495"/>
        <v>1.8826560033697226E-3</v>
      </c>
      <c r="P1886" s="130" t="str">
        <f t="shared" si="496"/>
        <v/>
      </c>
      <c r="Q1886" s="130" t="str">
        <f t="shared" si="497"/>
        <v/>
      </c>
      <c r="R1886" s="130">
        <f t="shared" si="498"/>
        <v>3.331177681115666E-5</v>
      </c>
      <c r="S1886" s="130" t="str">
        <f t="shared" si="499"/>
        <v/>
      </c>
      <c r="T1886" s="130" t="str">
        <f t="shared" si="500"/>
        <v/>
      </c>
      <c r="X1886" s="134"/>
      <c r="Z1886" s="149"/>
      <c r="AA1886" s="149"/>
      <c r="AE1886" s="151"/>
      <c r="AF1886" s="150"/>
      <c r="AK1886" s="134">
        <v>1317</v>
      </c>
      <c r="AL1886" s="130">
        <f t="shared" si="501"/>
        <v>1.2679999999999998</v>
      </c>
      <c r="AM1886" s="149">
        <f t="shared" si="502"/>
        <v>0.178556440724806</v>
      </c>
      <c r="AN1886" s="149">
        <f t="shared" si="503"/>
        <v>0.89760102471794712</v>
      </c>
      <c r="AO1886" s="130">
        <f t="shared" si="508"/>
        <v>0.178556440724806</v>
      </c>
      <c r="AP1886" s="130" t="str">
        <f t="shared" si="509"/>
        <v/>
      </c>
      <c r="AQ1886" s="130" t="str">
        <f t="shared" si="504"/>
        <v/>
      </c>
      <c r="AR1886" s="150">
        <f t="shared" si="505"/>
        <v>0</v>
      </c>
      <c r="AS1886" s="150" t="str">
        <f t="shared" si="506"/>
        <v/>
      </c>
      <c r="AT1886" s="150" t="str">
        <f t="shared" si="507"/>
        <v/>
      </c>
      <c r="AU1886" s="150"/>
      <c r="AV1886" s="150"/>
      <c r="AW1886" s="150"/>
      <c r="AX1886" s="150"/>
      <c r="AY1886" s="150"/>
      <c r="AZ1886" s="150"/>
      <c r="BA1886" s="150"/>
      <c r="BB1886" s="131"/>
      <c r="BC1886" s="132"/>
      <c r="BD1886" s="131"/>
      <c r="BE1886" s="153"/>
      <c r="BF1886" s="154"/>
      <c r="BG1886" s="155"/>
      <c r="BH1886" s="155"/>
      <c r="BI1886" s="156"/>
      <c r="BJ1886" s="156"/>
      <c r="BK1886" s="133"/>
      <c r="BM1886" s="134">
        <v>1294</v>
      </c>
      <c r="BN1886" s="157">
        <f t="shared" si="511"/>
        <v>8.2752000000001331</v>
      </c>
      <c r="BO1886" s="158">
        <f t="shared" si="512"/>
        <v>0.3089537719201933</v>
      </c>
      <c r="BP1886" s="159">
        <f t="shared" si="513"/>
        <v>5.3485133095909632E-4</v>
      </c>
      <c r="BQ1886" s="160" t="str">
        <f t="shared" si="514"/>
        <v/>
      </c>
      <c r="BR1886" s="160" t="str">
        <f t="shared" si="510"/>
        <v/>
      </c>
    </row>
    <row r="1887" spans="11:70" ht="20.100000000000001" customHeight="1" x14ac:dyDescent="0.25">
      <c r="K1887" s="134">
        <v>1318</v>
      </c>
      <c r="L1887" s="130">
        <f t="shared" si="492"/>
        <v>120.64009154908251</v>
      </c>
      <c r="M1887" s="149">
        <f t="shared" si="493"/>
        <v>1.8731163620767971E-3</v>
      </c>
      <c r="N1887" s="149">
        <f t="shared" si="494"/>
        <v>0.89831344036533034</v>
      </c>
      <c r="O1887" s="130">
        <f t="shared" si="495"/>
        <v>1.8731163620767971E-3</v>
      </c>
      <c r="P1887" s="130" t="str">
        <f t="shared" si="496"/>
        <v/>
      </c>
      <c r="Q1887" s="130" t="str">
        <f t="shared" si="497"/>
        <v/>
      </c>
      <c r="R1887" s="130">
        <f t="shared" si="498"/>
        <v>3.3728597425979123E-5</v>
      </c>
      <c r="S1887" s="130" t="str">
        <f t="shared" si="499"/>
        <v/>
      </c>
      <c r="T1887" s="130" t="str">
        <f t="shared" si="500"/>
        <v/>
      </c>
      <c r="X1887" s="134"/>
      <c r="Z1887" s="149"/>
      <c r="AA1887" s="149"/>
      <c r="AE1887" s="151"/>
      <c r="AF1887" s="150"/>
      <c r="AK1887" s="134">
        <v>1318</v>
      </c>
      <c r="AL1887" s="130">
        <f t="shared" si="501"/>
        <v>1.2720000000000002</v>
      </c>
      <c r="AM1887" s="149">
        <f t="shared" si="502"/>
        <v>0.1776516740589851</v>
      </c>
      <c r="AN1887" s="149">
        <f t="shared" si="503"/>
        <v>0.89831344036533045</v>
      </c>
      <c r="AO1887" s="130">
        <f t="shared" si="508"/>
        <v>0.1776516740589851</v>
      </c>
      <c r="AP1887" s="130" t="str">
        <f t="shared" si="509"/>
        <v/>
      </c>
      <c r="AQ1887" s="130" t="str">
        <f t="shared" si="504"/>
        <v/>
      </c>
      <c r="AR1887" s="150">
        <f t="shared" si="505"/>
        <v>0</v>
      </c>
      <c r="AS1887" s="150" t="str">
        <f t="shared" si="506"/>
        <v/>
      </c>
      <c r="AT1887" s="150" t="str">
        <f t="shared" si="507"/>
        <v/>
      </c>
      <c r="AU1887" s="150"/>
      <c r="AV1887" s="150"/>
      <c r="AW1887" s="150"/>
      <c r="AX1887" s="150"/>
      <c r="AY1887" s="150"/>
      <c r="AZ1887" s="150"/>
      <c r="BA1887" s="150"/>
      <c r="BB1887" s="131"/>
      <c r="BC1887" s="132"/>
      <c r="BD1887" s="131"/>
      <c r="BE1887" s="153"/>
      <c r="BF1887" s="154"/>
      <c r="BG1887" s="155"/>
      <c r="BH1887" s="155"/>
      <c r="BI1887" s="156"/>
      <c r="BJ1887" s="156"/>
      <c r="BK1887" s="133"/>
      <c r="BM1887" s="134">
        <v>1295</v>
      </c>
      <c r="BN1887" s="157">
        <f t="shared" si="511"/>
        <v>8.2816000000001324</v>
      </c>
      <c r="BO1887" s="158">
        <f t="shared" si="512"/>
        <v>0.3084189205892342</v>
      </c>
      <c r="BP1887" s="159">
        <f t="shared" si="513"/>
        <v>5.3417356614804401E-4</v>
      </c>
      <c r="BQ1887" s="160" t="str">
        <f t="shared" si="514"/>
        <v/>
      </c>
      <c r="BR1887" s="160" t="str">
        <f t="shared" si="510"/>
        <v/>
      </c>
    </row>
    <row r="1888" spans="11:70" ht="20.100000000000001" customHeight="1" x14ac:dyDescent="0.25">
      <c r="K1888" s="134">
        <v>1319</v>
      </c>
      <c r="L1888" s="130">
        <f t="shared" si="492"/>
        <v>121.01946290615513</v>
      </c>
      <c r="M1888" s="149">
        <f t="shared" si="493"/>
        <v>1.8635952415155042E-3</v>
      </c>
      <c r="N1888" s="149">
        <f t="shared" si="494"/>
        <v>0.89902224045250556</v>
      </c>
      <c r="O1888" s="130">
        <f t="shared" si="495"/>
        <v>1.8635952415155042E-3</v>
      </c>
      <c r="P1888" s="130" t="str">
        <f t="shared" si="496"/>
        <v/>
      </c>
      <c r="Q1888" s="130" t="str">
        <f t="shared" si="497"/>
        <v/>
      </c>
      <c r="R1888" s="130">
        <f t="shared" si="498"/>
        <v>3.4150087190660823E-5</v>
      </c>
      <c r="S1888" s="130" t="str">
        <f t="shared" si="499"/>
        <v/>
      </c>
      <c r="T1888" s="130" t="str">
        <f t="shared" si="500"/>
        <v/>
      </c>
      <c r="X1888" s="134"/>
      <c r="Z1888" s="149"/>
      <c r="AA1888" s="149"/>
      <c r="AE1888" s="151"/>
      <c r="AF1888" s="150"/>
      <c r="AK1888" s="134">
        <v>1319</v>
      </c>
      <c r="AL1888" s="130">
        <f t="shared" si="501"/>
        <v>1.2759999999999998</v>
      </c>
      <c r="AM1888" s="149">
        <f t="shared" si="502"/>
        <v>0.17674866395193792</v>
      </c>
      <c r="AN1888" s="149">
        <f t="shared" si="503"/>
        <v>0.89902224045250567</v>
      </c>
      <c r="AO1888" s="130">
        <f t="shared" si="508"/>
        <v>0.17674866395193792</v>
      </c>
      <c r="AP1888" s="130" t="str">
        <f t="shared" si="509"/>
        <v/>
      </c>
      <c r="AQ1888" s="130" t="str">
        <f t="shared" si="504"/>
        <v/>
      </c>
      <c r="AR1888" s="150">
        <f t="shared" si="505"/>
        <v>0</v>
      </c>
      <c r="AS1888" s="150" t="str">
        <f t="shared" si="506"/>
        <v/>
      </c>
      <c r="AT1888" s="150" t="str">
        <f t="shared" si="507"/>
        <v/>
      </c>
      <c r="AU1888" s="150"/>
      <c r="AV1888" s="150"/>
      <c r="AW1888" s="150"/>
      <c r="AX1888" s="150"/>
      <c r="AY1888" s="150"/>
      <c r="AZ1888" s="150"/>
      <c r="BA1888" s="150"/>
      <c r="BB1888" s="131"/>
      <c r="BC1888" s="132"/>
      <c r="BD1888" s="131"/>
      <c r="BE1888" s="153"/>
      <c r="BF1888" s="154"/>
      <c r="BG1888" s="155"/>
      <c r="BH1888" s="155"/>
      <c r="BI1888" s="156"/>
      <c r="BJ1888" s="156"/>
      <c r="BK1888" s="133"/>
      <c r="BM1888" s="134">
        <v>1296</v>
      </c>
      <c r="BN1888" s="157">
        <f t="shared" si="511"/>
        <v>8.2880000000001317</v>
      </c>
      <c r="BO1888" s="158">
        <f t="shared" si="512"/>
        <v>0.30788474702308616</v>
      </c>
      <c r="BP1888" s="159">
        <f t="shared" si="513"/>
        <v>5.3349586428491635E-4</v>
      </c>
      <c r="BQ1888" s="160" t="str">
        <f t="shared" si="514"/>
        <v/>
      </c>
      <c r="BR1888" s="160" t="str">
        <f t="shared" si="510"/>
        <v/>
      </c>
    </row>
    <row r="1889" spans="11:70" ht="20.100000000000001" customHeight="1" x14ac:dyDescent="0.25">
      <c r="K1889" s="134">
        <v>1320</v>
      </c>
      <c r="L1889" s="130">
        <f t="shared" si="492"/>
        <v>121.39883426322768</v>
      </c>
      <c r="M1889" s="149">
        <f t="shared" si="493"/>
        <v>1.8540928514433619E-3</v>
      </c>
      <c r="N1889" s="149">
        <f t="shared" si="494"/>
        <v>0.89972743204555783</v>
      </c>
      <c r="O1889" s="130">
        <f t="shared" si="495"/>
        <v>1.8540928514433619E-3</v>
      </c>
      <c r="P1889" s="130" t="str">
        <f t="shared" si="496"/>
        <v/>
      </c>
      <c r="Q1889" s="130" t="str">
        <f t="shared" si="497"/>
        <v/>
      </c>
      <c r="R1889" s="130">
        <f t="shared" si="498"/>
        <v>3.4576290881442592E-5</v>
      </c>
      <c r="S1889" s="130" t="str">
        <f t="shared" si="499"/>
        <v/>
      </c>
      <c r="T1889" s="130" t="str">
        <f t="shared" si="500"/>
        <v/>
      </c>
      <c r="X1889" s="134"/>
      <c r="Z1889" s="149"/>
      <c r="AA1889" s="149"/>
      <c r="AE1889" s="151"/>
      <c r="AF1889" s="150"/>
      <c r="AK1889" s="134">
        <v>1320</v>
      </c>
      <c r="AL1889" s="130">
        <f t="shared" si="501"/>
        <v>1.2800000000000002</v>
      </c>
      <c r="AM1889" s="149">
        <f t="shared" si="502"/>
        <v>0.17584743029766231</v>
      </c>
      <c r="AN1889" s="149">
        <f t="shared" si="503"/>
        <v>0.89972743204555794</v>
      </c>
      <c r="AO1889" s="130">
        <f t="shared" si="508"/>
        <v>0.17584743029766231</v>
      </c>
      <c r="AP1889" s="130" t="str">
        <f t="shared" si="509"/>
        <v/>
      </c>
      <c r="AQ1889" s="130" t="str">
        <f t="shared" si="504"/>
        <v/>
      </c>
      <c r="AR1889" s="150">
        <f t="shared" si="505"/>
        <v>0</v>
      </c>
      <c r="AS1889" s="150" t="str">
        <f t="shared" si="506"/>
        <v/>
      </c>
      <c r="AT1889" s="150" t="str">
        <f t="shared" si="507"/>
        <v/>
      </c>
      <c r="AU1889" s="150"/>
      <c r="AV1889" s="150"/>
      <c r="AW1889" s="150"/>
      <c r="AX1889" s="150"/>
      <c r="AY1889" s="150"/>
      <c r="AZ1889" s="150"/>
      <c r="BA1889" s="150"/>
      <c r="BB1889" s="131"/>
      <c r="BC1889" s="132"/>
      <c r="BD1889" s="131"/>
      <c r="BE1889" s="153"/>
      <c r="BF1889" s="154"/>
      <c r="BG1889" s="155"/>
      <c r="BH1889" s="155"/>
      <c r="BI1889" s="156"/>
      <c r="BJ1889" s="156"/>
      <c r="BK1889" s="133"/>
      <c r="BM1889" s="134">
        <v>1297</v>
      </c>
      <c r="BN1889" s="157">
        <f t="shared" si="511"/>
        <v>8.294400000000131</v>
      </c>
      <c r="BO1889" s="158">
        <f t="shared" si="512"/>
        <v>0.30735125115880124</v>
      </c>
      <c r="BP1889" s="159">
        <f t="shared" si="513"/>
        <v>5.3281822853840088E-4</v>
      </c>
      <c r="BQ1889" s="160" t="str">
        <f t="shared" si="514"/>
        <v/>
      </c>
      <c r="BR1889" s="160" t="str">
        <f t="shared" si="510"/>
        <v/>
      </c>
    </row>
    <row r="1890" spans="11:70" ht="20.100000000000001" customHeight="1" x14ac:dyDescent="0.25">
      <c r="K1890" s="134">
        <v>1321</v>
      </c>
      <c r="L1890" s="130">
        <f t="shared" si="492"/>
        <v>121.7782056203003</v>
      </c>
      <c r="M1890" s="149">
        <f t="shared" si="493"/>
        <v>1.8446093996532477E-3</v>
      </c>
      <c r="N1890" s="149">
        <f t="shared" si="494"/>
        <v>0.90042902228977573</v>
      </c>
      <c r="O1890" s="130">
        <f t="shared" si="495"/>
        <v>1.8446093996532477E-3</v>
      </c>
      <c r="P1890" s="130" t="str">
        <f t="shared" si="496"/>
        <v/>
      </c>
      <c r="Q1890" s="130" t="str">
        <f t="shared" si="497"/>
        <v/>
      </c>
      <c r="R1890" s="130">
        <f t="shared" si="498"/>
        <v>3.5007253606070963E-5</v>
      </c>
      <c r="S1890" s="130" t="str">
        <f t="shared" si="499"/>
        <v/>
      </c>
      <c r="T1890" s="130" t="str">
        <f t="shared" si="500"/>
        <v/>
      </c>
      <c r="X1890" s="134"/>
      <c r="Z1890" s="149"/>
      <c r="AA1890" s="149"/>
      <c r="AE1890" s="151"/>
      <c r="AF1890" s="150"/>
      <c r="AK1890" s="134">
        <v>1321</v>
      </c>
      <c r="AL1890" s="130">
        <f t="shared" si="501"/>
        <v>1.2839999999999998</v>
      </c>
      <c r="AM1890" s="149">
        <f t="shared" si="502"/>
        <v>0.1749479928038255</v>
      </c>
      <c r="AN1890" s="149">
        <f t="shared" si="503"/>
        <v>0.90042902228977573</v>
      </c>
      <c r="AO1890" s="130">
        <f t="shared" si="508"/>
        <v>0.1749479928038255</v>
      </c>
      <c r="AP1890" s="130" t="str">
        <f t="shared" si="509"/>
        <v/>
      </c>
      <c r="AQ1890" s="130" t="str">
        <f t="shared" si="504"/>
        <v/>
      </c>
      <c r="AR1890" s="150">
        <f t="shared" si="505"/>
        <v>0</v>
      </c>
      <c r="AS1890" s="150" t="str">
        <f t="shared" si="506"/>
        <v/>
      </c>
      <c r="AT1890" s="150" t="str">
        <f t="shared" si="507"/>
        <v/>
      </c>
      <c r="AU1890" s="150"/>
      <c r="AV1890" s="150"/>
      <c r="AW1890" s="150"/>
      <c r="AX1890" s="150"/>
      <c r="AY1890" s="150"/>
      <c r="AZ1890" s="150"/>
      <c r="BA1890" s="150"/>
      <c r="BB1890" s="131"/>
      <c r="BC1890" s="132"/>
      <c r="BD1890" s="131"/>
      <c r="BE1890" s="153"/>
      <c r="BF1890" s="154"/>
      <c r="BG1890" s="155"/>
      <c r="BH1890" s="155"/>
      <c r="BI1890" s="156"/>
      <c r="BJ1890" s="156"/>
      <c r="BK1890" s="133"/>
      <c r="BM1890" s="134">
        <v>1298</v>
      </c>
      <c r="BN1890" s="157">
        <f t="shared" si="511"/>
        <v>8.3008000000001303</v>
      </c>
      <c r="BO1890" s="158">
        <f t="shared" si="512"/>
        <v>0.30681843293026284</v>
      </c>
      <c r="BP1890" s="159">
        <f t="shared" si="513"/>
        <v>5.3214066206452859E-4</v>
      </c>
      <c r="BQ1890" s="160" t="str">
        <f t="shared" si="514"/>
        <v/>
      </c>
      <c r="BR1890" s="160" t="str">
        <f t="shared" si="510"/>
        <v/>
      </c>
    </row>
    <row r="1891" spans="11:70" ht="20.100000000000001" customHeight="1" x14ac:dyDescent="0.25">
      <c r="K1891" s="134">
        <v>1322</v>
      </c>
      <c r="L1891" s="130">
        <f t="shared" si="492"/>
        <v>122.15757697737291</v>
      </c>
      <c r="M1891" s="149">
        <f t="shared" si="493"/>
        <v>1.8351450919701611E-3</v>
      </c>
      <c r="N1891" s="149">
        <f t="shared" si="494"/>
        <v>0.90112701840890552</v>
      </c>
      <c r="O1891" s="130">
        <f t="shared" si="495"/>
        <v>1.8351450919701611E-3</v>
      </c>
      <c r="P1891" s="130" t="str">
        <f t="shared" si="496"/>
        <v/>
      </c>
      <c r="Q1891" s="130" t="str">
        <f t="shared" si="497"/>
        <v/>
      </c>
      <c r="R1891" s="130">
        <f t="shared" si="498"/>
        <v>3.5443020805030387E-5</v>
      </c>
      <c r="S1891" s="130" t="str">
        <f t="shared" si="499"/>
        <v/>
      </c>
      <c r="T1891" s="130" t="str">
        <f t="shared" si="500"/>
        <v/>
      </c>
      <c r="X1891" s="134"/>
      <c r="Z1891" s="149"/>
      <c r="AA1891" s="149"/>
      <c r="AE1891" s="151"/>
      <c r="AF1891" s="150"/>
      <c r="AK1891" s="134">
        <v>1322</v>
      </c>
      <c r="AL1891" s="130">
        <f t="shared" si="501"/>
        <v>1.2880000000000003</v>
      </c>
      <c r="AM1891" s="149">
        <f t="shared" si="502"/>
        <v>0.17405037099145421</v>
      </c>
      <c r="AN1891" s="149">
        <f t="shared" si="503"/>
        <v>0.90112701840890552</v>
      </c>
      <c r="AO1891" s="130">
        <f t="shared" si="508"/>
        <v>0.17405037099145421</v>
      </c>
      <c r="AP1891" s="130" t="str">
        <f t="shared" si="509"/>
        <v/>
      </c>
      <c r="AQ1891" s="130" t="str">
        <f t="shared" si="504"/>
        <v/>
      </c>
      <c r="AR1891" s="150">
        <f t="shared" si="505"/>
        <v>0</v>
      </c>
      <c r="AS1891" s="150" t="str">
        <f t="shared" si="506"/>
        <v/>
      </c>
      <c r="AT1891" s="150" t="str">
        <f t="shared" si="507"/>
        <v/>
      </c>
      <c r="AU1891" s="150"/>
      <c r="AV1891" s="150"/>
      <c r="AW1891" s="150"/>
      <c r="AX1891" s="150"/>
      <c r="AY1891" s="150"/>
      <c r="AZ1891" s="150"/>
      <c r="BA1891" s="150"/>
      <c r="BB1891" s="131"/>
      <c r="BC1891" s="132"/>
      <c r="BD1891" s="131"/>
      <c r="BE1891" s="153"/>
      <c r="BF1891" s="154"/>
      <c r="BG1891" s="155"/>
      <c r="BH1891" s="155"/>
      <c r="BI1891" s="156"/>
      <c r="BJ1891" s="156"/>
      <c r="BK1891" s="133"/>
      <c r="BM1891" s="134">
        <v>1299</v>
      </c>
      <c r="BN1891" s="157">
        <f t="shared" si="511"/>
        <v>8.3072000000001296</v>
      </c>
      <c r="BO1891" s="158">
        <f t="shared" si="512"/>
        <v>0.30628629226819831</v>
      </c>
      <c r="BP1891" s="159">
        <f t="shared" si="513"/>
        <v>5.3146316800584126E-4</v>
      </c>
      <c r="BQ1891" s="160" t="str">
        <f t="shared" si="514"/>
        <v/>
      </c>
      <c r="BR1891" s="160" t="str">
        <f t="shared" si="510"/>
        <v/>
      </c>
    </row>
    <row r="1892" spans="11:70" ht="20.100000000000001" customHeight="1" x14ac:dyDescent="0.25">
      <c r="K1892" s="134">
        <v>1323</v>
      </c>
      <c r="L1892" s="130">
        <f t="shared" si="492"/>
        <v>122.53694833444547</v>
      </c>
      <c r="M1892" s="149">
        <f t="shared" si="493"/>
        <v>1.8257001322481462E-3</v>
      </c>
      <c r="N1892" s="149">
        <f t="shared" si="494"/>
        <v>0.9018214277044031</v>
      </c>
      <c r="O1892" s="130">
        <f t="shared" si="495"/>
        <v>1.8257001322481462E-3</v>
      </c>
      <c r="P1892" s="130" t="str">
        <f t="shared" si="496"/>
        <v/>
      </c>
      <c r="Q1892" s="130" t="str">
        <f t="shared" si="497"/>
        <v/>
      </c>
      <c r="R1892" s="130">
        <f t="shared" si="498"/>
        <v>3.5883638252764247E-5</v>
      </c>
      <c r="S1892" s="130" t="str">
        <f t="shared" si="499"/>
        <v/>
      </c>
      <c r="T1892" s="130" t="str">
        <f t="shared" si="500"/>
        <v/>
      </c>
      <c r="X1892" s="134"/>
      <c r="Z1892" s="149"/>
      <c r="AA1892" s="149"/>
      <c r="AE1892" s="151"/>
      <c r="AF1892" s="150"/>
      <c r="AK1892" s="134">
        <v>1323</v>
      </c>
      <c r="AL1892" s="130">
        <f t="shared" si="501"/>
        <v>1.2919999999999998</v>
      </c>
      <c r="AM1892" s="149">
        <f t="shared" si="502"/>
        <v>0.17315458419464502</v>
      </c>
      <c r="AN1892" s="149">
        <f t="shared" si="503"/>
        <v>0.90182142770440321</v>
      </c>
      <c r="AO1892" s="130">
        <f t="shared" si="508"/>
        <v>0.17315458419464502</v>
      </c>
      <c r="AP1892" s="130" t="str">
        <f t="shared" si="509"/>
        <v/>
      </c>
      <c r="AQ1892" s="130" t="str">
        <f t="shared" si="504"/>
        <v/>
      </c>
      <c r="AR1892" s="150">
        <f t="shared" si="505"/>
        <v>0</v>
      </c>
      <c r="AS1892" s="150" t="str">
        <f t="shared" si="506"/>
        <v/>
      </c>
      <c r="AT1892" s="150" t="str">
        <f t="shared" si="507"/>
        <v/>
      </c>
      <c r="AU1892" s="150"/>
      <c r="AV1892" s="150"/>
      <c r="AW1892" s="150"/>
      <c r="AX1892" s="150"/>
      <c r="AY1892" s="150"/>
      <c r="AZ1892" s="150"/>
      <c r="BA1892" s="150"/>
      <c r="BB1892" s="131"/>
      <c r="BC1892" s="132"/>
      <c r="BD1892" s="131"/>
      <c r="BE1892" s="153"/>
      <c r="BF1892" s="154"/>
      <c r="BG1892" s="155"/>
      <c r="BH1892" s="155"/>
      <c r="BI1892" s="156"/>
      <c r="BJ1892" s="156"/>
      <c r="BK1892" s="133"/>
      <c r="BM1892" s="134">
        <v>1300</v>
      </c>
      <c r="BN1892" s="157">
        <f t="shared" si="511"/>
        <v>8.3136000000001289</v>
      </c>
      <c r="BO1892" s="158">
        <f t="shared" si="512"/>
        <v>0.30575482910019247</v>
      </c>
      <c r="BP1892" s="159">
        <f t="shared" si="513"/>
        <v>5.3078574949655399E-4</v>
      </c>
      <c r="BQ1892" s="160" t="str">
        <f t="shared" si="514"/>
        <v/>
      </c>
      <c r="BR1892" s="160" t="str">
        <f t="shared" si="510"/>
        <v/>
      </c>
    </row>
    <row r="1893" spans="11:70" ht="20.100000000000001" customHeight="1" x14ac:dyDescent="0.25">
      <c r="K1893" s="134">
        <v>1324</v>
      </c>
      <c r="L1893" s="130">
        <f t="shared" si="492"/>
        <v>122.91631969151808</v>
      </c>
      <c r="M1893" s="149">
        <f t="shared" si="493"/>
        <v>1.8162747223673854E-3</v>
      </c>
      <c r="N1893" s="149">
        <f t="shared" si="494"/>
        <v>0.90251225755468756</v>
      </c>
      <c r="O1893" s="130">
        <f t="shared" si="495"/>
        <v>1.8162747223673854E-3</v>
      </c>
      <c r="P1893" s="130" t="str">
        <f t="shared" si="496"/>
        <v/>
      </c>
      <c r="Q1893" s="130" t="str">
        <f t="shared" si="497"/>
        <v/>
      </c>
      <c r="R1893" s="130">
        <f t="shared" si="498"/>
        <v>3.6329152058884565E-5</v>
      </c>
      <c r="S1893" s="130" t="str">
        <f t="shared" si="499"/>
        <v/>
      </c>
      <c r="T1893" s="130" t="str">
        <f t="shared" si="500"/>
        <v/>
      </c>
      <c r="X1893" s="134"/>
      <c r="Z1893" s="149"/>
      <c r="AA1893" s="149"/>
      <c r="AE1893" s="151"/>
      <c r="AF1893" s="150"/>
      <c r="AK1893" s="134">
        <v>1324</v>
      </c>
      <c r="AL1893" s="130">
        <f t="shared" si="501"/>
        <v>1.2960000000000003</v>
      </c>
      <c r="AM1893" s="149">
        <f t="shared" si="502"/>
        <v>0.17226065156028758</v>
      </c>
      <c r="AN1893" s="149">
        <f t="shared" si="503"/>
        <v>0.90251225755468756</v>
      </c>
      <c r="AO1893" s="130">
        <f t="shared" si="508"/>
        <v>0.17226065156028758</v>
      </c>
      <c r="AP1893" s="130" t="str">
        <f t="shared" si="509"/>
        <v/>
      </c>
      <c r="AQ1893" s="130" t="str">
        <f t="shared" si="504"/>
        <v/>
      </c>
      <c r="AR1893" s="150">
        <f t="shared" si="505"/>
        <v>0</v>
      </c>
      <c r="AS1893" s="150" t="str">
        <f t="shared" si="506"/>
        <v/>
      </c>
      <c r="AT1893" s="150" t="str">
        <f t="shared" si="507"/>
        <v/>
      </c>
      <c r="AU1893" s="150"/>
      <c r="AV1893" s="150"/>
      <c r="AW1893" s="150"/>
      <c r="AX1893" s="150"/>
      <c r="AY1893" s="150"/>
      <c r="AZ1893" s="150"/>
      <c r="BA1893" s="150"/>
      <c r="BB1893" s="131"/>
      <c r="BC1893" s="132"/>
      <c r="BD1893" s="131"/>
      <c r="BE1893" s="153"/>
      <c r="BF1893" s="154"/>
      <c r="BG1893" s="155"/>
      <c r="BH1893" s="155"/>
      <c r="BI1893" s="156"/>
      <c r="BJ1893" s="156"/>
      <c r="BK1893" s="133"/>
      <c r="BM1893" s="134">
        <v>1301</v>
      </c>
      <c r="BN1893" s="157">
        <f t="shared" si="511"/>
        <v>8.3200000000001282</v>
      </c>
      <c r="BO1893" s="158">
        <f t="shared" si="512"/>
        <v>0.30522404335069592</v>
      </c>
      <c r="BP1893" s="159">
        <f t="shared" si="513"/>
        <v>5.3010840965550532E-4</v>
      </c>
      <c r="BQ1893" s="160" t="str">
        <f t="shared" si="514"/>
        <v/>
      </c>
      <c r="BR1893" s="160" t="str">
        <f t="shared" si="510"/>
        <v/>
      </c>
    </row>
    <row r="1894" spans="11:70" ht="20.100000000000001" customHeight="1" x14ac:dyDescent="0.25">
      <c r="K1894" s="134">
        <v>1325</v>
      </c>
      <c r="L1894" s="130">
        <f t="shared" si="492"/>
        <v>123.29569104859064</v>
      </c>
      <c r="M1894" s="149">
        <f t="shared" si="493"/>
        <v>1.8068690622314832E-3</v>
      </c>
      <c r="N1894" s="149">
        <f t="shared" si="494"/>
        <v>0.90319951541438959</v>
      </c>
      <c r="O1894" s="130">
        <f t="shared" si="495"/>
        <v>1.8068690622314832E-3</v>
      </c>
      <c r="P1894" s="130" t="str">
        <f t="shared" si="496"/>
        <v/>
      </c>
      <c r="Q1894" s="130" t="str">
        <f t="shared" si="497"/>
        <v/>
      </c>
      <c r="R1894" s="130">
        <f t="shared" si="498"/>
        <v>3.6779608669368679E-5</v>
      </c>
      <c r="S1894" s="130" t="str">
        <f t="shared" si="499"/>
        <v/>
      </c>
      <c r="T1894" s="130" t="str">
        <f t="shared" si="500"/>
        <v/>
      </c>
      <c r="X1894" s="134"/>
      <c r="Z1894" s="149"/>
      <c r="AA1894" s="149"/>
      <c r="AE1894" s="151"/>
      <c r="AF1894" s="150"/>
      <c r="AK1894" s="134">
        <v>1325</v>
      </c>
      <c r="AL1894" s="130">
        <f t="shared" si="501"/>
        <v>1.2999999999999998</v>
      </c>
      <c r="AM1894" s="149">
        <f t="shared" si="502"/>
        <v>0.17136859204780741</v>
      </c>
      <c r="AN1894" s="149">
        <f t="shared" si="503"/>
        <v>0.9031995154143897</v>
      </c>
      <c r="AO1894" s="130">
        <f t="shared" si="508"/>
        <v>0.17136859204780741</v>
      </c>
      <c r="AP1894" s="130" t="str">
        <f t="shared" si="509"/>
        <v/>
      </c>
      <c r="AQ1894" s="130" t="str">
        <f t="shared" si="504"/>
        <v/>
      </c>
      <c r="AR1894" s="150">
        <f t="shared" si="505"/>
        <v>0</v>
      </c>
      <c r="AS1894" s="150" t="str">
        <f t="shared" si="506"/>
        <v/>
      </c>
      <c r="AT1894" s="150" t="str">
        <f t="shared" si="507"/>
        <v/>
      </c>
      <c r="AU1894" s="150"/>
      <c r="AV1894" s="150"/>
      <c r="AW1894" s="150"/>
      <c r="AX1894" s="150"/>
      <c r="AY1894" s="150"/>
      <c r="AZ1894" s="150"/>
      <c r="BA1894" s="150"/>
      <c r="BB1894" s="131"/>
      <c r="BC1894" s="132"/>
      <c r="BD1894" s="131"/>
      <c r="BE1894" s="153"/>
      <c r="BF1894" s="154"/>
      <c r="BG1894" s="155"/>
      <c r="BH1894" s="155"/>
      <c r="BI1894" s="156"/>
      <c r="BJ1894" s="156"/>
      <c r="BK1894" s="133"/>
      <c r="BM1894" s="134">
        <v>1302</v>
      </c>
      <c r="BN1894" s="157">
        <f t="shared" si="511"/>
        <v>8.3264000000001275</v>
      </c>
      <c r="BO1894" s="158">
        <f t="shared" si="512"/>
        <v>0.30469393494104041</v>
      </c>
      <c r="BP1894" s="159">
        <f t="shared" si="513"/>
        <v>5.2943115159220788E-4</v>
      </c>
      <c r="BQ1894" s="160" t="str">
        <f t="shared" si="514"/>
        <v/>
      </c>
      <c r="BR1894" s="160" t="str">
        <f t="shared" si="510"/>
        <v/>
      </c>
    </row>
    <row r="1895" spans="11:70" ht="20.100000000000001" customHeight="1" x14ac:dyDescent="0.25">
      <c r="K1895" s="134">
        <v>1326</v>
      </c>
      <c r="L1895" s="130">
        <f t="shared" si="492"/>
        <v>123.67506240566325</v>
      </c>
      <c r="M1895" s="149">
        <f t="shared" si="493"/>
        <v>1.7974833497648975E-3</v>
      </c>
      <c r="N1895" s="149">
        <f t="shared" si="494"/>
        <v>0.90388320881360318</v>
      </c>
      <c r="O1895" s="130">
        <f t="shared" si="495"/>
        <v>1.7974833497648975E-3</v>
      </c>
      <c r="P1895" s="130" t="str">
        <f t="shared" si="496"/>
        <v/>
      </c>
      <c r="Q1895" s="130" t="str">
        <f t="shared" si="497"/>
        <v/>
      </c>
      <c r="R1895" s="130">
        <f t="shared" si="498"/>
        <v>3.7235054867745389E-5</v>
      </c>
      <c r="S1895" s="130" t="str">
        <f t="shared" si="499"/>
        <v/>
      </c>
      <c r="T1895" s="130" t="str">
        <f t="shared" si="500"/>
        <v/>
      </c>
      <c r="X1895" s="134"/>
      <c r="Z1895" s="149"/>
      <c r="AA1895" s="149"/>
      <c r="AE1895" s="151"/>
      <c r="AF1895" s="150"/>
      <c r="AK1895" s="134">
        <v>1326</v>
      </c>
      <c r="AL1895" s="130">
        <f t="shared" si="501"/>
        <v>1.3040000000000003</v>
      </c>
      <c r="AM1895" s="149">
        <f t="shared" si="502"/>
        <v>0.17047842442892194</v>
      </c>
      <c r="AN1895" s="149">
        <f t="shared" si="503"/>
        <v>0.90388320881360318</v>
      </c>
      <c r="AO1895" s="130">
        <f t="shared" si="508"/>
        <v>0.17047842442892194</v>
      </c>
      <c r="AP1895" s="130" t="str">
        <f t="shared" si="509"/>
        <v/>
      </c>
      <c r="AQ1895" s="130" t="str">
        <f t="shared" si="504"/>
        <v/>
      </c>
      <c r="AR1895" s="150">
        <f t="shared" si="505"/>
        <v>0</v>
      </c>
      <c r="AS1895" s="150" t="str">
        <f t="shared" si="506"/>
        <v/>
      </c>
      <c r="AT1895" s="150" t="str">
        <f t="shared" si="507"/>
        <v/>
      </c>
      <c r="AU1895" s="150"/>
      <c r="AV1895" s="150"/>
      <c r="AW1895" s="150"/>
      <c r="AX1895" s="150"/>
      <c r="AY1895" s="150"/>
      <c r="AZ1895" s="150"/>
      <c r="BA1895" s="150"/>
      <c r="BB1895" s="131"/>
      <c r="BC1895" s="132"/>
      <c r="BD1895" s="131"/>
      <c r="BE1895" s="153"/>
      <c r="BF1895" s="154"/>
      <c r="BG1895" s="155"/>
      <c r="BH1895" s="155"/>
      <c r="BI1895" s="156"/>
      <c r="BJ1895" s="156"/>
      <c r="BK1895" s="133"/>
      <c r="BM1895" s="134">
        <v>1303</v>
      </c>
      <c r="BN1895" s="157">
        <f t="shared" si="511"/>
        <v>8.3328000000001268</v>
      </c>
      <c r="BO1895" s="158">
        <f t="shared" si="512"/>
        <v>0.3041645037894482</v>
      </c>
      <c r="BP1895" s="159">
        <f t="shared" si="513"/>
        <v>5.2875397840351779E-4</v>
      </c>
      <c r="BQ1895" s="160" t="str">
        <f t="shared" si="514"/>
        <v/>
      </c>
      <c r="BR1895" s="160" t="str">
        <f t="shared" si="510"/>
        <v/>
      </c>
    </row>
    <row r="1896" spans="11:70" ht="20.100000000000001" customHeight="1" x14ac:dyDescent="0.25">
      <c r="K1896" s="134">
        <v>1327</v>
      </c>
      <c r="L1896" s="130">
        <f t="shared" si="492"/>
        <v>124.05443376273581</v>
      </c>
      <c r="M1896" s="149">
        <f t="shared" si="493"/>
        <v>1.7881177809105657E-3</v>
      </c>
      <c r="N1896" s="149">
        <f t="shared" si="494"/>
        <v>0.90456334535713256</v>
      </c>
      <c r="O1896" s="130">
        <f t="shared" si="495"/>
        <v>1.7881177809105657E-3</v>
      </c>
      <c r="P1896" s="130" t="str">
        <f t="shared" si="496"/>
        <v/>
      </c>
      <c r="Q1896" s="130" t="str">
        <f t="shared" si="497"/>
        <v/>
      </c>
      <c r="R1896" s="130">
        <f t="shared" si="498"/>
        <v>3.7695537776266698E-5</v>
      </c>
      <c r="S1896" s="130" t="str">
        <f t="shared" si="499"/>
        <v/>
      </c>
      <c r="T1896" s="130" t="str">
        <f t="shared" si="500"/>
        <v/>
      </c>
      <c r="X1896" s="134"/>
      <c r="Z1896" s="149"/>
      <c r="AA1896" s="149"/>
      <c r="AE1896" s="151"/>
      <c r="AF1896" s="150"/>
      <c r="AK1896" s="134">
        <v>1327</v>
      </c>
      <c r="AL1896" s="130">
        <f t="shared" si="501"/>
        <v>1.3079999999999998</v>
      </c>
      <c r="AM1896" s="149">
        <f t="shared" si="502"/>
        <v>0.16959016728741586</v>
      </c>
      <c r="AN1896" s="149">
        <f t="shared" si="503"/>
        <v>0.90456334535713256</v>
      </c>
      <c r="AO1896" s="130">
        <f t="shared" si="508"/>
        <v>0.16959016728741586</v>
      </c>
      <c r="AP1896" s="130" t="str">
        <f t="shared" si="509"/>
        <v/>
      </c>
      <c r="AQ1896" s="130" t="str">
        <f t="shared" si="504"/>
        <v/>
      </c>
      <c r="AR1896" s="150">
        <f t="shared" si="505"/>
        <v>0</v>
      </c>
      <c r="AS1896" s="150" t="str">
        <f t="shared" si="506"/>
        <v/>
      </c>
      <c r="AT1896" s="150" t="str">
        <f t="shared" si="507"/>
        <v/>
      </c>
      <c r="AU1896" s="150"/>
      <c r="AV1896" s="150"/>
      <c r="AW1896" s="150"/>
      <c r="AX1896" s="150"/>
      <c r="AY1896" s="150"/>
      <c r="AZ1896" s="150"/>
      <c r="BA1896" s="150"/>
      <c r="BB1896" s="131"/>
      <c r="BC1896" s="132"/>
      <c r="BD1896" s="131"/>
      <c r="BE1896" s="153"/>
      <c r="BF1896" s="154"/>
      <c r="BG1896" s="155"/>
      <c r="BH1896" s="155"/>
      <c r="BI1896" s="156"/>
      <c r="BJ1896" s="156"/>
      <c r="BK1896" s="133"/>
      <c r="BM1896" s="134">
        <v>1304</v>
      </c>
      <c r="BN1896" s="157">
        <f t="shared" si="511"/>
        <v>8.3392000000001261</v>
      </c>
      <c r="BO1896" s="158">
        <f t="shared" si="512"/>
        <v>0.30363574981104469</v>
      </c>
      <c r="BP1896" s="159">
        <f t="shared" si="513"/>
        <v>5.2807689317485584E-4</v>
      </c>
      <c r="BQ1896" s="160" t="str">
        <f t="shared" si="514"/>
        <v/>
      </c>
      <c r="BR1896" s="160" t="str">
        <f t="shared" si="510"/>
        <v/>
      </c>
    </row>
    <row r="1897" spans="11:70" ht="20.100000000000001" customHeight="1" x14ac:dyDescent="0.25">
      <c r="K1897" s="134">
        <v>1328</v>
      </c>
      <c r="L1897" s="130">
        <f t="shared" si="492"/>
        <v>124.43380511980843</v>
      </c>
      <c r="M1897" s="149">
        <f t="shared" si="493"/>
        <v>1.7787725496276807E-3</v>
      </c>
      <c r="N1897" s="149">
        <f t="shared" si="494"/>
        <v>0.90523993272374148</v>
      </c>
      <c r="O1897" s="130">
        <f t="shared" si="495"/>
        <v>1.7787725496276807E-3</v>
      </c>
      <c r="P1897" s="130" t="str">
        <f t="shared" si="496"/>
        <v/>
      </c>
      <c r="Q1897" s="130" t="str">
        <f t="shared" si="497"/>
        <v/>
      </c>
      <c r="R1897" s="130">
        <f t="shared" si="498"/>
        <v>3.8161104857068858E-5</v>
      </c>
      <c r="S1897" s="130" t="str">
        <f t="shared" si="499"/>
        <v/>
      </c>
      <c r="T1897" s="130" t="str">
        <f t="shared" si="500"/>
        <v/>
      </c>
      <c r="X1897" s="134"/>
      <c r="Z1897" s="149"/>
      <c r="AA1897" s="149"/>
      <c r="AE1897" s="151"/>
      <c r="AF1897" s="150"/>
      <c r="AK1897" s="134">
        <v>1328</v>
      </c>
      <c r="AL1897" s="130">
        <f t="shared" si="501"/>
        <v>1.3120000000000003</v>
      </c>
      <c r="AM1897" s="149">
        <f t="shared" si="502"/>
        <v>0.16870383901892946</v>
      </c>
      <c r="AN1897" s="149">
        <f t="shared" si="503"/>
        <v>0.90523993272374159</v>
      </c>
      <c r="AO1897" s="130">
        <f t="shared" si="508"/>
        <v>0.16870383901892946</v>
      </c>
      <c r="AP1897" s="130" t="str">
        <f t="shared" si="509"/>
        <v/>
      </c>
      <c r="AQ1897" s="130" t="str">
        <f t="shared" si="504"/>
        <v/>
      </c>
      <c r="AR1897" s="150">
        <f t="shared" si="505"/>
        <v>0</v>
      </c>
      <c r="AS1897" s="150" t="str">
        <f t="shared" si="506"/>
        <v/>
      </c>
      <c r="AT1897" s="150" t="str">
        <f t="shared" si="507"/>
        <v/>
      </c>
      <c r="AU1897" s="150"/>
      <c r="AV1897" s="150"/>
      <c r="AW1897" s="150"/>
      <c r="AX1897" s="150"/>
      <c r="AY1897" s="150"/>
      <c r="AZ1897" s="150"/>
      <c r="BA1897" s="150"/>
      <c r="BB1897" s="131"/>
      <c r="BC1897" s="132"/>
      <c r="BD1897" s="131"/>
      <c r="BE1897" s="153"/>
      <c r="BF1897" s="154"/>
      <c r="BG1897" s="155"/>
      <c r="BH1897" s="155"/>
      <c r="BI1897" s="156"/>
      <c r="BJ1897" s="156"/>
      <c r="BK1897" s="133"/>
      <c r="BM1897" s="134">
        <v>1305</v>
      </c>
      <c r="BN1897" s="157">
        <f t="shared" si="511"/>
        <v>8.3456000000001254</v>
      </c>
      <c r="BO1897" s="158">
        <f t="shared" si="512"/>
        <v>0.30310767291786983</v>
      </c>
      <c r="BP1897" s="159">
        <f t="shared" si="513"/>
        <v>5.2739989897970796E-4</v>
      </c>
      <c r="BQ1897" s="160" t="str">
        <f t="shared" si="514"/>
        <v/>
      </c>
      <c r="BR1897" s="160" t="str">
        <f t="shared" si="510"/>
        <v/>
      </c>
    </row>
    <row r="1898" spans="11:70" ht="20.100000000000001" customHeight="1" x14ac:dyDescent="0.25">
      <c r="K1898" s="134">
        <v>1329</v>
      </c>
      <c r="L1898" s="130">
        <f t="shared" si="492"/>
        <v>124.81317647688098</v>
      </c>
      <c r="M1898" s="149">
        <f t="shared" si="493"/>
        <v>1.7694478478896527E-3</v>
      </c>
      <c r="N1898" s="149">
        <f t="shared" si="494"/>
        <v>0.90591297866539944</v>
      </c>
      <c r="O1898" s="130">
        <f t="shared" si="495"/>
        <v>1.7694478478896527E-3</v>
      </c>
      <c r="P1898" s="130" t="str">
        <f t="shared" si="496"/>
        <v/>
      </c>
      <c r="Q1898" s="130" t="str">
        <f t="shared" si="497"/>
        <v/>
      </c>
      <c r="R1898" s="130">
        <f t="shared" si="498"/>
        <v>3.8631803913318317E-5</v>
      </c>
      <c r="S1898" s="130" t="str">
        <f t="shared" si="499"/>
        <v/>
      </c>
      <c r="T1898" s="130" t="str">
        <f t="shared" si="500"/>
        <v/>
      </c>
      <c r="X1898" s="134"/>
      <c r="Z1898" s="149"/>
      <c r="AA1898" s="149"/>
      <c r="AE1898" s="151"/>
      <c r="AF1898" s="150"/>
      <c r="AK1898" s="134">
        <v>1329</v>
      </c>
      <c r="AL1898" s="130">
        <f t="shared" si="501"/>
        <v>1.3159999999999998</v>
      </c>
      <c r="AM1898" s="149">
        <f t="shared" si="502"/>
        <v>0.16781945783076629</v>
      </c>
      <c r="AN1898" s="149">
        <f t="shared" si="503"/>
        <v>0.90591297866539944</v>
      </c>
      <c r="AO1898" s="130">
        <f t="shared" si="508"/>
        <v>0.16781945783076629</v>
      </c>
      <c r="AP1898" s="130" t="str">
        <f t="shared" si="509"/>
        <v/>
      </c>
      <c r="AQ1898" s="130" t="str">
        <f t="shared" si="504"/>
        <v/>
      </c>
      <c r="AR1898" s="150">
        <f t="shared" si="505"/>
        <v>0</v>
      </c>
      <c r="AS1898" s="150" t="str">
        <f t="shared" si="506"/>
        <v/>
      </c>
      <c r="AT1898" s="150" t="str">
        <f t="shared" si="507"/>
        <v/>
      </c>
      <c r="AU1898" s="150"/>
      <c r="AV1898" s="150"/>
      <c r="AW1898" s="150"/>
      <c r="AX1898" s="150"/>
      <c r="AY1898" s="150"/>
      <c r="AZ1898" s="150"/>
      <c r="BA1898" s="150"/>
      <c r="BB1898" s="131"/>
      <c r="BC1898" s="132"/>
      <c r="BD1898" s="131"/>
      <c r="BE1898" s="153"/>
      <c r="BF1898" s="154"/>
      <c r="BG1898" s="155"/>
      <c r="BH1898" s="155"/>
      <c r="BI1898" s="156"/>
      <c r="BJ1898" s="156"/>
      <c r="BK1898" s="133"/>
      <c r="BM1898" s="134">
        <v>1306</v>
      </c>
      <c r="BN1898" s="157">
        <f t="shared" si="511"/>
        <v>8.3520000000001247</v>
      </c>
      <c r="BO1898" s="158">
        <f t="shared" si="512"/>
        <v>0.30258027301889012</v>
      </c>
      <c r="BP1898" s="159">
        <f t="shared" si="513"/>
        <v>5.2672299888023577E-4</v>
      </c>
      <c r="BQ1898" s="160" t="str">
        <f t="shared" si="514"/>
        <v/>
      </c>
      <c r="BR1898" s="160" t="str">
        <f t="shared" si="510"/>
        <v/>
      </c>
    </row>
    <row r="1899" spans="11:70" ht="20.100000000000001" customHeight="1" x14ac:dyDescent="0.25">
      <c r="K1899" s="134">
        <v>1330</v>
      </c>
      <c r="L1899" s="130">
        <f t="shared" si="492"/>
        <v>125.1925478339536</v>
      </c>
      <c r="M1899" s="149">
        <f t="shared" si="493"/>
        <v>1.7601438656822275E-3</v>
      </c>
      <c r="N1899" s="149">
        <f t="shared" si="494"/>
        <v>0.90658249100652821</v>
      </c>
      <c r="O1899" s="130">
        <f t="shared" si="495"/>
        <v>1.7601438656822275E-3</v>
      </c>
      <c r="P1899" s="130" t="str">
        <f t="shared" si="496"/>
        <v/>
      </c>
      <c r="Q1899" s="130" t="str">
        <f t="shared" si="497"/>
        <v/>
      </c>
      <c r="R1899" s="130">
        <f t="shared" si="498"/>
        <v>3.9107683090346511E-5</v>
      </c>
      <c r="S1899" s="130" t="str">
        <f t="shared" si="499"/>
        <v/>
      </c>
      <c r="T1899" s="130" t="str">
        <f t="shared" si="500"/>
        <v/>
      </c>
      <c r="X1899" s="134"/>
      <c r="Z1899" s="149"/>
      <c r="AA1899" s="149"/>
      <c r="AE1899" s="151"/>
      <c r="AF1899" s="150"/>
      <c r="AK1899" s="134">
        <v>1330</v>
      </c>
      <c r="AL1899" s="130">
        <f t="shared" si="501"/>
        <v>1.3200000000000003</v>
      </c>
      <c r="AM1899" s="149">
        <f t="shared" si="502"/>
        <v>0.16693704174171375</v>
      </c>
      <c r="AN1899" s="149">
        <f t="shared" si="503"/>
        <v>0.90658249100652832</v>
      </c>
      <c r="AO1899" s="130">
        <f t="shared" si="508"/>
        <v>0.16693704174171375</v>
      </c>
      <c r="AP1899" s="130" t="str">
        <f t="shared" si="509"/>
        <v/>
      </c>
      <c r="AQ1899" s="130" t="str">
        <f t="shared" si="504"/>
        <v/>
      </c>
      <c r="AR1899" s="150">
        <f t="shared" si="505"/>
        <v>0</v>
      </c>
      <c r="AS1899" s="150" t="str">
        <f t="shared" si="506"/>
        <v/>
      </c>
      <c r="AT1899" s="150" t="str">
        <f t="shared" si="507"/>
        <v/>
      </c>
      <c r="AU1899" s="150"/>
      <c r="AV1899" s="150"/>
      <c r="AW1899" s="150"/>
      <c r="AX1899" s="150"/>
      <c r="AY1899" s="150"/>
      <c r="AZ1899" s="150"/>
      <c r="BA1899" s="150"/>
      <c r="BB1899" s="131"/>
      <c r="BC1899" s="132"/>
      <c r="BD1899" s="131"/>
      <c r="BE1899" s="153"/>
      <c r="BF1899" s="154"/>
      <c r="BG1899" s="155"/>
      <c r="BH1899" s="155"/>
      <c r="BI1899" s="156"/>
      <c r="BJ1899" s="156"/>
      <c r="BK1899" s="133"/>
      <c r="BM1899" s="134">
        <v>1307</v>
      </c>
      <c r="BN1899" s="157">
        <f t="shared" si="511"/>
        <v>8.358400000000124</v>
      </c>
      <c r="BO1899" s="158">
        <f t="shared" si="512"/>
        <v>0.30205355002000989</v>
      </c>
      <c r="BP1899" s="159">
        <f t="shared" si="513"/>
        <v>5.2604619592677704E-4</v>
      </c>
      <c r="BQ1899" s="160" t="str">
        <f t="shared" si="514"/>
        <v/>
      </c>
      <c r="BR1899" s="160" t="str">
        <f t="shared" si="510"/>
        <v/>
      </c>
    </row>
    <row r="1900" spans="11:70" ht="20.100000000000001" customHeight="1" x14ac:dyDescent="0.25">
      <c r="K1900" s="134">
        <v>1331</v>
      </c>
      <c r="L1900" s="130">
        <f t="shared" si="492"/>
        <v>125.57191919102615</v>
      </c>
      <c r="M1900" s="149">
        <f t="shared" si="493"/>
        <v>1.750860791001787E-3</v>
      </c>
      <c r="N1900" s="149">
        <f t="shared" si="494"/>
        <v>0.90724847764324723</v>
      </c>
      <c r="O1900" s="130">
        <f t="shared" si="495"/>
        <v>1.750860791001787E-3</v>
      </c>
      <c r="P1900" s="130" t="str">
        <f t="shared" si="496"/>
        <v/>
      </c>
      <c r="Q1900" s="130" t="str">
        <f t="shared" si="497"/>
        <v/>
      </c>
      <c r="R1900" s="130">
        <f t="shared" si="498"/>
        <v>3.9588790876769024E-5</v>
      </c>
      <c r="S1900" s="130" t="str">
        <f t="shared" si="499"/>
        <v/>
      </c>
      <c r="T1900" s="130" t="str">
        <f t="shared" si="500"/>
        <v/>
      </c>
      <c r="X1900" s="134"/>
      <c r="Z1900" s="149"/>
      <c r="AA1900" s="149"/>
      <c r="AE1900" s="151"/>
      <c r="AF1900" s="150"/>
      <c r="AK1900" s="134">
        <v>1331</v>
      </c>
      <c r="AL1900" s="130">
        <f t="shared" si="501"/>
        <v>1.3239999999999998</v>
      </c>
      <c r="AM1900" s="149">
        <f t="shared" si="502"/>
        <v>0.16605660858188256</v>
      </c>
      <c r="AN1900" s="149">
        <f t="shared" si="503"/>
        <v>0.90724847764324723</v>
      </c>
      <c r="AO1900" s="130">
        <f t="shared" si="508"/>
        <v>0.16605660858188256</v>
      </c>
      <c r="AP1900" s="130" t="str">
        <f t="shared" si="509"/>
        <v/>
      </c>
      <c r="AQ1900" s="130" t="str">
        <f t="shared" si="504"/>
        <v/>
      </c>
      <c r="AR1900" s="150">
        <f t="shared" si="505"/>
        <v>0</v>
      </c>
      <c r="AS1900" s="150" t="str">
        <f t="shared" si="506"/>
        <v/>
      </c>
      <c r="AT1900" s="150" t="str">
        <f t="shared" si="507"/>
        <v/>
      </c>
      <c r="AU1900" s="150"/>
      <c r="AV1900" s="150"/>
      <c r="AW1900" s="150"/>
      <c r="AX1900" s="150"/>
      <c r="AY1900" s="150"/>
      <c r="AZ1900" s="150"/>
      <c r="BA1900" s="150"/>
      <c r="BB1900" s="131"/>
      <c r="BC1900" s="132"/>
      <c r="BD1900" s="131"/>
      <c r="BE1900" s="153"/>
      <c r="BF1900" s="154"/>
      <c r="BG1900" s="155"/>
      <c r="BH1900" s="155"/>
      <c r="BI1900" s="156"/>
      <c r="BJ1900" s="156"/>
      <c r="BK1900" s="133"/>
      <c r="BM1900" s="134">
        <v>1308</v>
      </c>
      <c r="BN1900" s="157">
        <f t="shared" si="511"/>
        <v>8.3648000000001232</v>
      </c>
      <c r="BO1900" s="158">
        <f t="shared" si="512"/>
        <v>0.30152750382408311</v>
      </c>
      <c r="BP1900" s="159">
        <f t="shared" si="513"/>
        <v>5.2536949315717951E-4</v>
      </c>
      <c r="BQ1900" s="160" t="str">
        <f t="shared" si="514"/>
        <v/>
      </c>
      <c r="BR1900" s="160" t="str">
        <f t="shared" si="510"/>
        <v/>
      </c>
    </row>
    <row r="1901" spans="11:70" ht="20.100000000000001" customHeight="1" x14ac:dyDescent="0.25">
      <c r="K1901" s="134">
        <v>1332</v>
      </c>
      <c r="L1901" s="130">
        <f t="shared" si="492"/>
        <v>125.95129054809877</v>
      </c>
      <c r="M1901" s="149">
        <f t="shared" si="493"/>
        <v>1.7415988098537993E-3</v>
      </c>
      <c r="N1901" s="149">
        <f t="shared" si="494"/>
        <v>0.90791094654261895</v>
      </c>
      <c r="O1901" s="130">
        <f t="shared" si="495"/>
        <v>1.7415988098537993E-3</v>
      </c>
      <c r="P1901" s="130" t="str">
        <f t="shared" si="496"/>
        <v/>
      </c>
      <c r="Q1901" s="130" t="str">
        <f t="shared" si="497"/>
        <v/>
      </c>
      <c r="R1901" s="130">
        <f t="shared" si="498"/>
        <v>4.0075176105592943E-5</v>
      </c>
      <c r="S1901" s="130" t="str">
        <f t="shared" si="499"/>
        <v/>
      </c>
      <c r="T1901" s="130" t="str">
        <f t="shared" si="500"/>
        <v/>
      </c>
      <c r="X1901" s="134"/>
      <c r="Z1901" s="149"/>
      <c r="AA1901" s="149"/>
      <c r="AE1901" s="151"/>
      <c r="AF1901" s="150"/>
      <c r="AK1901" s="134">
        <v>1332</v>
      </c>
      <c r="AL1901" s="130">
        <f t="shared" si="501"/>
        <v>1.3280000000000003</v>
      </c>
      <c r="AM1901" s="149">
        <f t="shared" si="502"/>
        <v>0.16517817599255935</v>
      </c>
      <c r="AN1901" s="149">
        <f t="shared" si="503"/>
        <v>0.90791094654261906</v>
      </c>
      <c r="AO1901" s="130">
        <f t="shared" si="508"/>
        <v>0.16517817599255935</v>
      </c>
      <c r="AP1901" s="130" t="str">
        <f t="shared" si="509"/>
        <v/>
      </c>
      <c r="AQ1901" s="130" t="str">
        <f t="shared" si="504"/>
        <v/>
      </c>
      <c r="AR1901" s="150">
        <f t="shared" si="505"/>
        <v>0</v>
      </c>
      <c r="AS1901" s="150" t="str">
        <f t="shared" si="506"/>
        <v/>
      </c>
      <c r="AT1901" s="150" t="str">
        <f t="shared" si="507"/>
        <v/>
      </c>
      <c r="AU1901" s="150"/>
      <c r="AV1901" s="150"/>
      <c r="AW1901" s="150"/>
      <c r="AX1901" s="150"/>
      <c r="AY1901" s="150"/>
      <c r="AZ1901" s="150"/>
      <c r="BA1901" s="150"/>
      <c r="BB1901" s="131"/>
      <c r="BC1901" s="132"/>
      <c r="BD1901" s="131"/>
      <c r="BE1901" s="153"/>
      <c r="BF1901" s="154"/>
      <c r="BG1901" s="155"/>
      <c r="BH1901" s="155"/>
      <c r="BI1901" s="156"/>
      <c r="BJ1901" s="156"/>
      <c r="BK1901" s="133"/>
      <c r="BM1901" s="134">
        <v>1309</v>
      </c>
      <c r="BN1901" s="157">
        <f t="shared" si="511"/>
        <v>8.3712000000001225</v>
      </c>
      <c r="BO1901" s="158">
        <f t="shared" si="512"/>
        <v>0.30100213433092593</v>
      </c>
      <c r="BP1901" s="159">
        <f t="shared" si="513"/>
        <v>5.2469289359946547E-4</v>
      </c>
      <c r="BQ1901" s="160" t="str">
        <f t="shared" si="514"/>
        <v/>
      </c>
      <c r="BR1901" s="160" t="str">
        <f t="shared" si="510"/>
        <v/>
      </c>
    </row>
    <row r="1902" spans="11:70" ht="20.100000000000001" customHeight="1" x14ac:dyDescent="0.25">
      <c r="K1902" s="134">
        <v>1333</v>
      </c>
      <c r="L1902" s="130">
        <f t="shared" si="492"/>
        <v>126.33066190517133</v>
      </c>
      <c r="M1902" s="149">
        <f t="shared" si="493"/>
        <v>1.7323581062514573E-3</v>
      </c>
      <c r="N1902" s="149">
        <f t="shared" si="494"/>
        <v>0.90856990574189311</v>
      </c>
      <c r="O1902" s="130">
        <f t="shared" si="495"/>
        <v>1.7323581062514573E-3</v>
      </c>
      <c r="P1902" s="130" t="str">
        <f t="shared" si="496"/>
        <v/>
      </c>
      <c r="Q1902" s="130" t="str">
        <f t="shared" si="497"/>
        <v/>
      </c>
      <c r="R1902" s="130">
        <f t="shared" si="498"/>
        <v>4.0566887955308129E-5</v>
      </c>
      <c r="S1902" s="130" t="str">
        <f t="shared" si="499"/>
        <v/>
      </c>
      <c r="T1902" s="130" t="str">
        <f t="shared" si="500"/>
        <v/>
      </c>
      <c r="X1902" s="134"/>
      <c r="Z1902" s="149"/>
      <c r="AA1902" s="149"/>
      <c r="AE1902" s="151"/>
      <c r="AF1902" s="150"/>
      <c r="AK1902" s="134">
        <v>1333</v>
      </c>
      <c r="AL1902" s="130">
        <f t="shared" si="501"/>
        <v>1.3319999999999999</v>
      </c>
      <c r="AM1902" s="149">
        <f t="shared" si="502"/>
        <v>0.16430176142607786</v>
      </c>
      <c r="AN1902" s="149">
        <f t="shared" si="503"/>
        <v>0.90856990574189322</v>
      </c>
      <c r="AO1902" s="130">
        <f t="shared" si="508"/>
        <v>0.16430176142607786</v>
      </c>
      <c r="AP1902" s="130" t="str">
        <f t="shared" si="509"/>
        <v/>
      </c>
      <c r="AQ1902" s="130" t="str">
        <f t="shared" si="504"/>
        <v/>
      </c>
      <c r="AR1902" s="150">
        <f t="shared" si="505"/>
        <v>0</v>
      </c>
      <c r="AS1902" s="150" t="str">
        <f t="shared" si="506"/>
        <v/>
      </c>
      <c r="AT1902" s="150" t="str">
        <f t="shared" si="507"/>
        <v/>
      </c>
      <c r="AU1902" s="150"/>
      <c r="AV1902" s="150"/>
      <c r="AW1902" s="150"/>
      <c r="AX1902" s="150"/>
      <c r="AY1902" s="150"/>
      <c r="AZ1902" s="150"/>
      <c r="BA1902" s="150"/>
      <c r="BB1902" s="131"/>
      <c r="BC1902" s="132"/>
      <c r="BD1902" s="131"/>
      <c r="BE1902" s="153"/>
      <c r="BF1902" s="154"/>
      <c r="BG1902" s="155"/>
      <c r="BH1902" s="155"/>
      <c r="BI1902" s="156"/>
      <c r="BJ1902" s="156"/>
      <c r="BK1902" s="133"/>
      <c r="BM1902" s="134">
        <v>1310</v>
      </c>
      <c r="BN1902" s="157">
        <f t="shared" si="511"/>
        <v>8.3776000000001218</v>
      </c>
      <c r="BO1902" s="158">
        <f t="shared" si="512"/>
        <v>0.30047744143732646</v>
      </c>
      <c r="BP1902" s="159">
        <f t="shared" si="513"/>
        <v>5.2401640026883411E-4</v>
      </c>
      <c r="BQ1902" s="160" t="str">
        <f t="shared" si="514"/>
        <v/>
      </c>
      <c r="BR1902" s="160" t="str">
        <f t="shared" si="510"/>
        <v/>
      </c>
    </row>
    <row r="1903" spans="11:70" ht="20.100000000000001" customHeight="1" x14ac:dyDescent="0.25">
      <c r="K1903" s="134">
        <v>1334</v>
      </c>
      <c r="L1903" s="130">
        <f t="shared" si="492"/>
        <v>126.71003326224394</v>
      </c>
      <c r="M1903" s="149">
        <f t="shared" si="493"/>
        <v>1.7231388622144608E-3</v>
      </c>
      <c r="N1903" s="149">
        <f t="shared" si="494"/>
        <v>0.90922536334775084</v>
      </c>
      <c r="O1903" s="130">
        <f t="shared" si="495"/>
        <v>1.7231388622144608E-3</v>
      </c>
      <c r="P1903" s="130" t="str">
        <f t="shared" si="496"/>
        <v/>
      </c>
      <c r="Q1903" s="130" t="str">
        <f t="shared" si="497"/>
        <v/>
      </c>
      <c r="R1903" s="130">
        <f t="shared" si="498"/>
        <v>4.1063975950966096E-5</v>
      </c>
      <c r="S1903" s="130" t="str">
        <f t="shared" si="499"/>
        <v/>
      </c>
      <c r="T1903" s="130" t="str">
        <f t="shared" si="500"/>
        <v/>
      </c>
      <c r="X1903" s="134"/>
      <c r="Z1903" s="149"/>
      <c r="AA1903" s="149"/>
      <c r="AE1903" s="151"/>
      <c r="AF1903" s="150"/>
      <c r="AK1903" s="134">
        <v>1334</v>
      </c>
      <c r="AL1903" s="130">
        <f t="shared" si="501"/>
        <v>1.3360000000000003</v>
      </c>
      <c r="AM1903" s="149">
        <f t="shared" si="502"/>
        <v>0.16342738214570313</v>
      </c>
      <c r="AN1903" s="149">
        <f t="shared" si="503"/>
        <v>0.90922536334775095</v>
      </c>
      <c r="AO1903" s="130">
        <f t="shared" si="508"/>
        <v>0.16342738214570313</v>
      </c>
      <c r="AP1903" s="130" t="str">
        <f t="shared" si="509"/>
        <v/>
      </c>
      <c r="AQ1903" s="130" t="str">
        <f t="shared" si="504"/>
        <v/>
      </c>
      <c r="AR1903" s="150">
        <f t="shared" si="505"/>
        <v>0</v>
      </c>
      <c r="AS1903" s="150" t="str">
        <f t="shared" si="506"/>
        <v/>
      </c>
      <c r="AT1903" s="150" t="str">
        <f t="shared" si="507"/>
        <v/>
      </c>
      <c r="AU1903" s="150"/>
      <c r="AV1903" s="150"/>
      <c r="AW1903" s="150"/>
      <c r="AX1903" s="150"/>
      <c r="AY1903" s="150"/>
      <c r="AZ1903" s="150"/>
      <c r="BA1903" s="150"/>
      <c r="BB1903" s="131"/>
      <c r="BC1903" s="132"/>
      <c r="BD1903" s="131"/>
      <c r="BE1903" s="153"/>
      <c r="BF1903" s="154"/>
      <c r="BG1903" s="155"/>
      <c r="BH1903" s="155"/>
      <c r="BI1903" s="156"/>
      <c r="BJ1903" s="156"/>
      <c r="BK1903" s="133"/>
      <c r="BM1903" s="134">
        <v>1311</v>
      </c>
      <c r="BN1903" s="157">
        <f t="shared" si="511"/>
        <v>8.3840000000001211</v>
      </c>
      <c r="BO1903" s="158">
        <f t="shared" si="512"/>
        <v>0.29995342503705763</v>
      </c>
      <c r="BP1903" s="159">
        <f t="shared" si="513"/>
        <v>5.2334001616938242E-4</v>
      </c>
      <c r="BQ1903" s="160" t="str">
        <f t="shared" si="514"/>
        <v/>
      </c>
      <c r="BR1903" s="160" t="str">
        <f t="shared" si="510"/>
        <v/>
      </c>
    </row>
    <row r="1904" spans="11:70" ht="20.100000000000001" customHeight="1" x14ac:dyDescent="0.25">
      <c r="K1904" s="134">
        <v>1335</v>
      </c>
      <c r="L1904" s="130">
        <f t="shared" si="492"/>
        <v>127.0894046193165</v>
      </c>
      <c r="M1904" s="149">
        <f t="shared" si="493"/>
        <v>1.7139412577679861E-3</v>
      </c>
      <c r="N1904" s="149">
        <f t="shared" si="494"/>
        <v>0.9098773275355474</v>
      </c>
      <c r="O1904" s="130">
        <f t="shared" si="495"/>
        <v>1.7139412577679861E-3</v>
      </c>
      <c r="P1904" s="130" t="str">
        <f t="shared" si="496"/>
        <v/>
      </c>
      <c r="Q1904" s="130" t="str">
        <f t="shared" si="497"/>
        <v/>
      </c>
      <c r="R1904" s="130">
        <f t="shared" si="498"/>
        <v>4.1566489965242222E-5</v>
      </c>
      <c r="S1904" s="130" t="str">
        <f t="shared" si="499"/>
        <v/>
      </c>
      <c r="T1904" s="130" t="str">
        <f t="shared" si="500"/>
        <v/>
      </c>
      <c r="X1904" s="134"/>
      <c r="Z1904" s="149"/>
      <c r="AA1904" s="149"/>
      <c r="AE1904" s="151"/>
      <c r="AF1904" s="150"/>
      <c r="AK1904" s="134">
        <v>1335</v>
      </c>
      <c r="AL1904" s="130">
        <f t="shared" si="501"/>
        <v>1.3399999999999999</v>
      </c>
      <c r="AM1904" s="149">
        <f t="shared" si="502"/>
        <v>0.16255505522553418</v>
      </c>
      <c r="AN1904" s="149">
        <f t="shared" si="503"/>
        <v>0.90987732753554751</v>
      </c>
      <c r="AO1904" s="130">
        <f t="shared" si="508"/>
        <v>0.16255505522553418</v>
      </c>
      <c r="AP1904" s="130" t="str">
        <f t="shared" si="509"/>
        <v/>
      </c>
      <c r="AQ1904" s="130" t="str">
        <f t="shared" si="504"/>
        <v/>
      </c>
      <c r="AR1904" s="150">
        <f t="shared" si="505"/>
        <v>0</v>
      </c>
      <c r="AS1904" s="150" t="str">
        <f t="shared" si="506"/>
        <v/>
      </c>
      <c r="AT1904" s="150" t="str">
        <f t="shared" si="507"/>
        <v/>
      </c>
      <c r="AU1904" s="150"/>
      <c r="AV1904" s="150"/>
      <c r="AW1904" s="150"/>
      <c r="AX1904" s="150"/>
      <c r="AY1904" s="150"/>
      <c r="AZ1904" s="150"/>
      <c r="BA1904" s="150"/>
      <c r="BB1904" s="131"/>
      <c r="BC1904" s="132"/>
      <c r="BD1904" s="131"/>
      <c r="BE1904" s="153"/>
      <c r="BF1904" s="154"/>
      <c r="BG1904" s="155"/>
      <c r="BH1904" s="155"/>
      <c r="BI1904" s="156"/>
      <c r="BJ1904" s="156"/>
      <c r="BK1904" s="133"/>
      <c r="BM1904" s="134">
        <v>1312</v>
      </c>
      <c r="BN1904" s="157">
        <f t="shared" si="511"/>
        <v>8.3904000000001204</v>
      </c>
      <c r="BO1904" s="158">
        <f t="shared" si="512"/>
        <v>0.29943008502088825</v>
      </c>
      <c r="BP1904" s="159">
        <f t="shared" si="513"/>
        <v>5.2266374429343898E-4</v>
      </c>
      <c r="BQ1904" s="160" t="str">
        <f t="shared" si="514"/>
        <v/>
      </c>
      <c r="BR1904" s="160" t="str">
        <f t="shared" si="510"/>
        <v/>
      </c>
    </row>
    <row r="1905" spans="11:70" ht="20.100000000000001" customHeight="1" x14ac:dyDescent="0.25">
      <c r="K1905" s="134">
        <v>1336</v>
      </c>
      <c r="L1905" s="130">
        <f t="shared" si="492"/>
        <v>127.46877597638911</v>
      </c>
      <c r="M1905" s="149">
        <f t="shared" si="493"/>
        <v>1.7047654709417999E-3</v>
      </c>
      <c r="N1905" s="149">
        <f t="shared" si="494"/>
        <v>0.91052580654855697</v>
      </c>
      <c r="O1905" s="130">
        <f t="shared" si="495"/>
        <v>1.7047654709417999E-3</v>
      </c>
      <c r="P1905" s="130" t="str">
        <f t="shared" si="496"/>
        <v/>
      </c>
      <c r="Q1905" s="130" t="str">
        <f t="shared" si="497"/>
        <v/>
      </c>
      <c r="R1905" s="130">
        <f t="shared" si="498"/>
        <v>4.2074480219485065E-5</v>
      </c>
      <c r="S1905" s="130" t="str">
        <f t="shared" si="499"/>
        <v/>
      </c>
      <c r="T1905" s="130" t="str">
        <f t="shared" si="500"/>
        <v/>
      </c>
      <c r="X1905" s="134"/>
      <c r="Z1905" s="149"/>
      <c r="AA1905" s="149"/>
      <c r="AE1905" s="151"/>
      <c r="AF1905" s="150"/>
      <c r="AK1905" s="134">
        <v>1336</v>
      </c>
      <c r="AL1905" s="130">
        <f t="shared" si="501"/>
        <v>1.3440000000000003</v>
      </c>
      <c r="AM1905" s="149">
        <f t="shared" si="502"/>
        <v>0.1616847975504194</v>
      </c>
      <c r="AN1905" s="149">
        <f t="shared" si="503"/>
        <v>0.91052580654855697</v>
      </c>
      <c r="AO1905" s="130">
        <f t="shared" si="508"/>
        <v>0.1616847975504194</v>
      </c>
      <c r="AP1905" s="130" t="str">
        <f t="shared" si="509"/>
        <v/>
      </c>
      <c r="AQ1905" s="130" t="str">
        <f t="shared" si="504"/>
        <v/>
      </c>
      <c r="AR1905" s="150">
        <f t="shared" si="505"/>
        <v>0</v>
      </c>
      <c r="AS1905" s="150" t="str">
        <f t="shared" si="506"/>
        <v/>
      </c>
      <c r="AT1905" s="150" t="str">
        <f t="shared" si="507"/>
        <v/>
      </c>
      <c r="AU1905" s="150"/>
      <c r="AV1905" s="150"/>
      <c r="AW1905" s="150"/>
      <c r="AX1905" s="150"/>
      <c r="AY1905" s="150"/>
      <c r="AZ1905" s="150"/>
      <c r="BA1905" s="150"/>
      <c r="BB1905" s="131"/>
      <c r="BC1905" s="132"/>
      <c r="BD1905" s="131"/>
      <c r="BE1905" s="153"/>
      <c r="BF1905" s="154"/>
      <c r="BG1905" s="155"/>
      <c r="BH1905" s="155"/>
      <c r="BI1905" s="156"/>
      <c r="BJ1905" s="156"/>
      <c r="BK1905" s="133"/>
      <c r="BM1905" s="134">
        <v>1313</v>
      </c>
      <c r="BN1905" s="157">
        <f t="shared" si="511"/>
        <v>8.3968000000001197</v>
      </c>
      <c r="BO1905" s="158">
        <f t="shared" si="512"/>
        <v>0.29890742127659481</v>
      </c>
      <c r="BP1905" s="159">
        <f t="shared" si="513"/>
        <v>5.2198758762139752E-4</v>
      </c>
      <c r="BQ1905" s="160" t="str">
        <f t="shared" si="514"/>
        <v/>
      </c>
      <c r="BR1905" s="160" t="str">
        <f t="shared" si="510"/>
        <v/>
      </c>
    </row>
    <row r="1906" spans="11:70" ht="20.100000000000001" customHeight="1" x14ac:dyDescent="0.25">
      <c r="K1906" s="134">
        <v>1337</v>
      </c>
      <c r="L1906" s="130">
        <f t="shared" si="492"/>
        <v>127.84814733346167</v>
      </c>
      <c r="M1906" s="149">
        <f t="shared" si="493"/>
        <v>1.6956116777695574E-3</v>
      </c>
      <c r="N1906" s="149">
        <f t="shared" si="494"/>
        <v>0.91117080869721334</v>
      </c>
      <c r="O1906" s="130">
        <f t="shared" si="495"/>
        <v>1.6956116777695574E-3</v>
      </c>
      <c r="P1906" s="130" t="str">
        <f t="shared" si="496"/>
        <v/>
      </c>
      <c r="Q1906" s="130" t="str">
        <f t="shared" si="497"/>
        <v/>
      </c>
      <c r="R1906" s="130">
        <f t="shared" si="498"/>
        <v>4.2587997284748372E-5</v>
      </c>
      <c r="S1906" s="130" t="str">
        <f t="shared" si="499"/>
        <v/>
      </c>
      <c r="T1906" s="130" t="str">
        <f t="shared" si="500"/>
        <v/>
      </c>
      <c r="X1906" s="134"/>
      <c r="Z1906" s="149"/>
      <c r="AA1906" s="149"/>
      <c r="AE1906" s="151"/>
      <c r="AF1906" s="150"/>
      <c r="AK1906" s="134">
        <v>1337</v>
      </c>
      <c r="AL1906" s="130">
        <f t="shared" si="501"/>
        <v>1.3479999999999999</v>
      </c>
      <c r="AM1906" s="149">
        <f t="shared" si="502"/>
        <v>0.16081662581589054</v>
      </c>
      <c r="AN1906" s="149">
        <f t="shared" si="503"/>
        <v>0.91117080869721345</v>
      </c>
      <c r="AO1906" s="130">
        <f t="shared" si="508"/>
        <v>0.16081662581589054</v>
      </c>
      <c r="AP1906" s="130" t="str">
        <f t="shared" si="509"/>
        <v/>
      </c>
      <c r="AQ1906" s="130" t="str">
        <f t="shared" si="504"/>
        <v/>
      </c>
      <c r="AR1906" s="150">
        <f t="shared" si="505"/>
        <v>0</v>
      </c>
      <c r="AS1906" s="150" t="str">
        <f t="shared" si="506"/>
        <v/>
      </c>
      <c r="AT1906" s="150" t="str">
        <f t="shared" si="507"/>
        <v/>
      </c>
      <c r="AU1906" s="150"/>
      <c r="AV1906" s="150"/>
      <c r="AW1906" s="150"/>
      <c r="AX1906" s="150"/>
      <c r="AY1906" s="150"/>
      <c r="AZ1906" s="150"/>
      <c r="BA1906" s="150"/>
      <c r="BB1906" s="131"/>
      <c r="BC1906" s="132"/>
      <c r="BD1906" s="131"/>
      <c r="BE1906" s="153"/>
      <c r="BF1906" s="154"/>
      <c r="BG1906" s="155"/>
      <c r="BH1906" s="155"/>
      <c r="BI1906" s="156"/>
      <c r="BJ1906" s="156"/>
      <c r="BK1906" s="133"/>
      <c r="BM1906" s="134">
        <v>1314</v>
      </c>
      <c r="BN1906" s="157">
        <f t="shared" si="511"/>
        <v>8.403200000000119</v>
      </c>
      <c r="BO1906" s="158">
        <f t="shared" si="512"/>
        <v>0.29838543368897341</v>
      </c>
      <c r="BP1906" s="159">
        <f t="shared" si="513"/>
        <v>5.2131154912332667E-4</v>
      </c>
      <c r="BQ1906" s="160" t="str">
        <f t="shared" si="514"/>
        <v/>
      </c>
      <c r="BR1906" s="160" t="str">
        <f t="shared" si="510"/>
        <v/>
      </c>
    </row>
    <row r="1907" spans="11:70" ht="20.100000000000001" customHeight="1" x14ac:dyDescent="0.25">
      <c r="K1907" s="134">
        <v>1338</v>
      </c>
      <c r="L1907" s="130">
        <f t="shared" si="492"/>
        <v>128.22751869053428</v>
      </c>
      <c r="M1907" s="149">
        <f t="shared" si="493"/>
        <v>1.6864800522882401E-3</v>
      </c>
      <c r="N1907" s="149">
        <f t="shared" si="494"/>
        <v>0.91181234235835473</v>
      </c>
      <c r="O1907" s="130">
        <f t="shared" si="495"/>
        <v>1.6864800522882401E-3</v>
      </c>
      <c r="P1907" s="130" t="str">
        <f t="shared" si="496"/>
        <v/>
      </c>
      <c r="Q1907" s="130" t="str">
        <f t="shared" si="497"/>
        <v/>
      </c>
      <c r="R1907" s="130">
        <f t="shared" si="498"/>
        <v>4.3107092082809482E-5</v>
      </c>
      <c r="S1907" s="130" t="str">
        <f t="shared" si="499"/>
        <v/>
      </c>
      <c r="T1907" s="130" t="str">
        <f t="shared" si="500"/>
        <v/>
      </c>
      <c r="X1907" s="134"/>
      <c r="Z1907" s="149"/>
      <c r="AA1907" s="149"/>
      <c r="AE1907" s="151"/>
      <c r="AF1907" s="150"/>
      <c r="AK1907" s="134">
        <v>1338</v>
      </c>
      <c r="AL1907" s="130">
        <f t="shared" si="501"/>
        <v>1.3520000000000003</v>
      </c>
      <c r="AM1907" s="149">
        <f t="shared" si="502"/>
        <v>0.15995055652810899</v>
      </c>
      <c r="AN1907" s="149">
        <f t="shared" si="503"/>
        <v>0.91181234235835484</v>
      </c>
      <c r="AO1907" s="130">
        <f t="shared" si="508"/>
        <v>0.15995055652810899</v>
      </c>
      <c r="AP1907" s="130" t="str">
        <f t="shared" si="509"/>
        <v/>
      </c>
      <c r="AQ1907" s="130" t="str">
        <f t="shared" si="504"/>
        <v/>
      </c>
      <c r="AR1907" s="150">
        <f t="shared" si="505"/>
        <v>0</v>
      </c>
      <c r="AS1907" s="150" t="str">
        <f t="shared" si="506"/>
        <v/>
      </c>
      <c r="AT1907" s="150" t="str">
        <f t="shared" si="507"/>
        <v/>
      </c>
      <c r="AU1907" s="150"/>
      <c r="AV1907" s="150"/>
      <c r="AW1907" s="150"/>
      <c r="AX1907" s="150"/>
      <c r="AY1907" s="150"/>
      <c r="AZ1907" s="150"/>
      <c r="BA1907" s="150"/>
      <c r="BB1907" s="131"/>
      <c r="BC1907" s="132"/>
      <c r="BD1907" s="131"/>
      <c r="BE1907" s="153"/>
      <c r="BF1907" s="154"/>
      <c r="BG1907" s="155"/>
      <c r="BH1907" s="155"/>
      <c r="BI1907" s="156"/>
      <c r="BJ1907" s="156"/>
      <c r="BK1907" s="133"/>
      <c r="BM1907" s="134">
        <v>1315</v>
      </c>
      <c r="BN1907" s="157">
        <f t="shared" si="511"/>
        <v>8.4096000000001183</v>
      </c>
      <c r="BO1907" s="158">
        <f t="shared" si="512"/>
        <v>0.29786412213985008</v>
      </c>
      <c r="BP1907" s="159">
        <f t="shared" si="513"/>
        <v>5.2063563175691607E-4</v>
      </c>
      <c r="BQ1907" s="160" t="str">
        <f t="shared" si="514"/>
        <v/>
      </c>
      <c r="BR1907" s="160" t="str">
        <f t="shared" si="510"/>
        <v/>
      </c>
    </row>
    <row r="1908" spans="11:70" ht="20.100000000000001" customHeight="1" x14ac:dyDescent="0.25">
      <c r="K1908" s="134">
        <v>1339</v>
      </c>
      <c r="L1908" s="130">
        <f t="shared" si="492"/>
        <v>128.60689004760684</v>
      </c>
      <c r="M1908" s="149">
        <f t="shared" si="493"/>
        <v>1.6773707665377815E-3</v>
      </c>
      <c r="N1908" s="149">
        <f t="shared" si="494"/>
        <v>0.91245041597446463</v>
      </c>
      <c r="O1908" s="130">
        <f t="shared" si="495"/>
        <v>1.6773707665377815E-3</v>
      </c>
      <c r="P1908" s="130" t="str">
        <f t="shared" si="496"/>
        <v/>
      </c>
      <c r="Q1908" s="130" t="str">
        <f t="shared" si="497"/>
        <v/>
      </c>
      <c r="R1908" s="130">
        <f t="shared" si="498"/>
        <v>4.3631815887170605E-5</v>
      </c>
      <c r="S1908" s="130" t="str">
        <f t="shared" si="499"/>
        <v/>
      </c>
      <c r="T1908" s="130" t="str">
        <f t="shared" si="500"/>
        <v/>
      </c>
      <c r="X1908" s="134"/>
      <c r="Z1908" s="149"/>
      <c r="AA1908" s="149"/>
      <c r="AE1908" s="151"/>
      <c r="AF1908" s="150"/>
      <c r="AK1908" s="134">
        <v>1339</v>
      </c>
      <c r="AL1908" s="130">
        <f t="shared" si="501"/>
        <v>1.3559999999999999</v>
      </c>
      <c r="AM1908" s="149">
        <f t="shared" si="502"/>
        <v>0.15908660600383065</v>
      </c>
      <c r="AN1908" s="149">
        <f t="shared" si="503"/>
        <v>0.91245041597446463</v>
      </c>
      <c r="AO1908" s="130">
        <f t="shared" si="508"/>
        <v>0.15908660600383065</v>
      </c>
      <c r="AP1908" s="130" t="str">
        <f t="shared" si="509"/>
        <v/>
      </c>
      <c r="AQ1908" s="130" t="str">
        <f t="shared" si="504"/>
        <v/>
      </c>
      <c r="AR1908" s="150">
        <f t="shared" si="505"/>
        <v>0</v>
      </c>
      <c r="AS1908" s="150" t="str">
        <f t="shared" si="506"/>
        <v/>
      </c>
      <c r="AT1908" s="150" t="str">
        <f t="shared" si="507"/>
        <v/>
      </c>
      <c r="AU1908" s="150"/>
      <c r="AV1908" s="150"/>
      <c r="AW1908" s="150"/>
      <c r="AX1908" s="150"/>
      <c r="AY1908" s="150"/>
      <c r="AZ1908" s="150"/>
      <c r="BA1908" s="150"/>
      <c r="BB1908" s="131"/>
      <c r="BC1908" s="132"/>
      <c r="BD1908" s="131"/>
      <c r="BE1908" s="153"/>
      <c r="BF1908" s="154"/>
      <c r="BG1908" s="155"/>
      <c r="BH1908" s="155"/>
      <c r="BI1908" s="156"/>
      <c r="BJ1908" s="156"/>
      <c r="BK1908" s="133"/>
      <c r="BM1908" s="134">
        <v>1316</v>
      </c>
      <c r="BN1908" s="157">
        <f t="shared" si="511"/>
        <v>8.4160000000001176</v>
      </c>
      <c r="BO1908" s="158">
        <f t="shared" si="512"/>
        <v>0.29734348650809317</v>
      </c>
      <c r="BP1908" s="159">
        <f t="shared" si="513"/>
        <v>5.1995983846869764E-4</v>
      </c>
      <c r="BQ1908" s="160" t="str">
        <f t="shared" si="514"/>
        <v/>
      </c>
      <c r="BR1908" s="160" t="str">
        <f t="shared" si="510"/>
        <v/>
      </c>
    </row>
    <row r="1909" spans="11:70" ht="20.100000000000001" customHeight="1" x14ac:dyDescent="0.25">
      <c r="K1909" s="134">
        <v>1340</v>
      </c>
      <c r="L1909" s="130">
        <f t="shared" si="492"/>
        <v>128.98626140467945</v>
      </c>
      <c r="M1909" s="149">
        <f t="shared" si="493"/>
        <v>1.66828399056083E-3</v>
      </c>
      <c r="N1909" s="149">
        <f t="shared" si="494"/>
        <v>0.91308503805291497</v>
      </c>
      <c r="O1909" s="130">
        <f t="shared" si="495"/>
        <v>1.66828399056083E-3</v>
      </c>
      <c r="P1909" s="130" t="str">
        <f t="shared" si="496"/>
        <v/>
      </c>
      <c r="Q1909" s="130" t="str">
        <f t="shared" si="497"/>
        <v/>
      </c>
      <c r="R1909" s="130">
        <f t="shared" si="498"/>
        <v>4.4162220324044519E-5</v>
      </c>
      <c r="S1909" s="130" t="str">
        <f t="shared" si="499"/>
        <v/>
      </c>
      <c r="T1909" s="130" t="str">
        <f t="shared" si="500"/>
        <v/>
      </c>
      <c r="X1909" s="134"/>
      <c r="Z1909" s="149"/>
      <c r="AA1909" s="149"/>
      <c r="AE1909" s="151"/>
      <c r="AF1909" s="150"/>
      <c r="AK1909" s="134">
        <v>1340</v>
      </c>
      <c r="AL1909" s="130">
        <f t="shared" si="501"/>
        <v>1.3600000000000003</v>
      </c>
      <c r="AM1909" s="149">
        <f t="shared" si="502"/>
        <v>0.15822479037038298</v>
      </c>
      <c r="AN1909" s="149">
        <f t="shared" si="503"/>
        <v>0.91308503805291497</v>
      </c>
      <c r="AO1909" s="130">
        <f t="shared" si="508"/>
        <v>0.15822479037038298</v>
      </c>
      <c r="AP1909" s="130" t="str">
        <f t="shared" si="509"/>
        <v/>
      </c>
      <c r="AQ1909" s="130" t="str">
        <f t="shared" si="504"/>
        <v/>
      </c>
      <c r="AR1909" s="150">
        <f t="shared" si="505"/>
        <v>0</v>
      </c>
      <c r="AS1909" s="150" t="str">
        <f t="shared" si="506"/>
        <v/>
      </c>
      <c r="AT1909" s="150" t="str">
        <f t="shared" si="507"/>
        <v/>
      </c>
      <c r="AU1909" s="150"/>
      <c r="AV1909" s="150"/>
      <c r="AW1909" s="150"/>
      <c r="AX1909" s="150"/>
      <c r="AY1909" s="150"/>
      <c r="AZ1909" s="150"/>
      <c r="BA1909" s="150"/>
      <c r="BB1909" s="131"/>
      <c r="BC1909" s="132"/>
      <c r="BD1909" s="131"/>
      <c r="BE1909" s="153"/>
      <c r="BF1909" s="154"/>
      <c r="BG1909" s="155"/>
      <c r="BH1909" s="155"/>
      <c r="BI1909" s="156"/>
      <c r="BJ1909" s="156"/>
      <c r="BK1909" s="133"/>
      <c r="BM1909" s="134">
        <v>1317</v>
      </c>
      <c r="BN1909" s="157">
        <f t="shared" si="511"/>
        <v>8.4224000000001169</v>
      </c>
      <c r="BO1909" s="158">
        <f t="shared" si="512"/>
        <v>0.29682352666962447</v>
      </c>
      <c r="BP1909" s="159">
        <f t="shared" si="513"/>
        <v>5.1928417219321288E-4</v>
      </c>
      <c r="BQ1909" s="160" t="str">
        <f t="shared" si="514"/>
        <v/>
      </c>
      <c r="BR1909" s="160" t="str">
        <f t="shared" si="510"/>
        <v/>
      </c>
    </row>
    <row r="1910" spans="11:70" ht="20.100000000000001" customHeight="1" x14ac:dyDescent="0.25">
      <c r="K1910" s="134">
        <v>1341</v>
      </c>
      <c r="L1910" s="130">
        <f t="shared" si="492"/>
        <v>129.36563276175201</v>
      </c>
      <c r="M1910" s="149">
        <f t="shared" si="493"/>
        <v>1.6592198924026949E-3</v>
      </c>
      <c r="N1910" s="149">
        <f t="shared" si="494"/>
        <v>0.91371621716520779</v>
      </c>
      <c r="O1910" s="130">
        <f t="shared" si="495"/>
        <v>1.6592198924026949E-3</v>
      </c>
      <c r="P1910" s="130" t="str">
        <f t="shared" si="496"/>
        <v/>
      </c>
      <c r="Q1910" s="130" t="str">
        <f t="shared" si="497"/>
        <v/>
      </c>
      <c r="R1910" s="130">
        <f t="shared" si="498"/>
        <v>4.4698357373323952E-5</v>
      </c>
      <c r="S1910" s="130" t="str">
        <f t="shared" si="499"/>
        <v/>
      </c>
      <c r="T1910" s="130" t="str">
        <f t="shared" si="500"/>
        <v/>
      </c>
      <c r="X1910" s="134"/>
      <c r="Z1910" s="149"/>
      <c r="AA1910" s="149"/>
      <c r="AE1910" s="151"/>
      <c r="AF1910" s="150"/>
      <c r="AK1910" s="134">
        <v>1341</v>
      </c>
      <c r="AL1910" s="130">
        <f t="shared" si="501"/>
        <v>1.3639999999999999</v>
      </c>
      <c r="AM1910" s="149">
        <f t="shared" si="502"/>
        <v>0.15736512556566029</v>
      </c>
      <c r="AN1910" s="149">
        <f t="shared" si="503"/>
        <v>0.91371621716520779</v>
      </c>
      <c r="AO1910" s="130">
        <f t="shared" si="508"/>
        <v>0.15736512556566029</v>
      </c>
      <c r="AP1910" s="130" t="str">
        <f t="shared" si="509"/>
        <v/>
      </c>
      <c r="AQ1910" s="130" t="str">
        <f t="shared" si="504"/>
        <v/>
      </c>
      <c r="AR1910" s="150">
        <f t="shared" si="505"/>
        <v>0</v>
      </c>
      <c r="AS1910" s="150" t="str">
        <f t="shared" si="506"/>
        <v/>
      </c>
      <c r="AT1910" s="150" t="str">
        <f t="shared" si="507"/>
        <v/>
      </c>
      <c r="AU1910" s="150"/>
      <c r="AV1910" s="150"/>
      <c r="AW1910" s="150"/>
      <c r="AX1910" s="150"/>
      <c r="AY1910" s="150"/>
      <c r="AZ1910" s="150"/>
      <c r="BA1910" s="150"/>
      <c r="BB1910" s="131"/>
      <c r="BC1910" s="132"/>
      <c r="BD1910" s="131"/>
      <c r="BE1910" s="153"/>
      <c r="BF1910" s="154"/>
      <c r="BG1910" s="155"/>
      <c r="BH1910" s="155"/>
      <c r="BI1910" s="156"/>
      <c r="BJ1910" s="156"/>
      <c r="BK1910" s="133"/>
      <c r="BM1910" s="134">
        <v>1318</v>
      </c>
      <c r="BN1910" s="157">
        <f t="shared" si="511"/>
        <v>8.4288000000001162</v>
      </c>
      <c r="BO1910" s="158">
        <f t="shared" si="512"/>
        <v>0.29630424249743126</v>
      </c>
      <c r="BP1910" s="159">
        <f t="shared" si="513"/>
        <v>5.1860863585490025E-4</v>
      </c>
      <c r="BQ1910" s="160" t="str">
        <f t="shared" si="514"/>
        <v/>
      </c>
      <c r="BR1910" s="160" t="str">
        <f t="shared" si="510"/>
        <v/>
      </c>
    </row>
    <row r="1911" spans="11:70" ht="20.100000000000001" customHeight="1" x14ac:dyDescent="0.25">
      <c r="K1911" s="134">
        <v>1342</v>
      </c>
      <c r="L1911" s="130">
        <f t="shared" si="492"/>
        <v>129.74500411882462</v>
      </c>
      <c r="M1911" s="149">
        <f t="shared" si="493"/>
        <v>1.6501786381114287E-3</v>
      </c>
      <c r="N1911" s="149">
        <f t="shared" si="494"/>
        <v>0.91434396194621825</v>
      </c>
      <c r="O1911" s="130">
        <f t="shared" si="495"/>
        <v>1.6501786381114287E-3</v>
      </c>
      <c r="P1911" s="130" t="str">
        <f t="shared" si="496"/>
        <v/>
      </c>
      <c r="Q1911" s="130" t="str">
        <f t="shared" si="497"/>
        <v/>
      </c>
      <c r="R1911" s="130">
        <f t="shared" si="498"/>
        <v>4.5240279369534085E-5</v>
      </c>
      <c r="S1911" s="130" t="str">
        <f t="shared" si="499"/>
        <v/>
      </c>
      <c r="T1911" s="130" t="str">
        <f t="shared" si="500"/>
        <v/>
      </c>
      <c r="X1911" s="134"/>
      <c r="Z1911" s="149"/>
      <c r="AA1911" s="149"/>
      <c r="AE1911" s="151"/>
      <c r="AF1911" s="150"/>
      <c r="AK1911" s="134">
        <v>1342</v>
      </c>
      <c r="AL1911" s="130">
        <f t="shared" si="501"/>
        <v>1.3680000000000003</v>
      </c>
      <c r="AM1911" s="149">
        <f t="shared" si="502"/>
        <v>0.15650762733813126</v>
      </c>
      <c r="AN1911" s="149">
        <f t="shared" si="503"/>
        <v>0.91434396194621836</v>
      </c>
      <c r="AO1911" s="130">
        <f t="shared" si="508"/>
        <v>0.15650762733813126</v>
      </c>
      <c r="AP1911" s="130" t="str">
        <f t="shared" si="509"/>
        <v/>
      </c>
      <c r="AQ1911" s="130" t="str">
        <f t="shared" si="504"/>
        <v/>
      </c>
      <c r="AR1911" s="150">
        <f t="shared" si="505"/>
        <v>0</v>
      </c>
      <c r="AS1911" s="150" t="str">
        <f t="shared" si="506"/>
        <v/>
      </c>
      <c r="AT1911" s="150" t="str">
        <f t="shared" si="507"/>
        <v/>
      </c>
      <c r="AU1911" s="150"/>
      <c r="AV1911" s="150"/>
      <c r="AW1911" s="150"/>
      <c r="AX1911" s="150"/>
      <c r="AY1911" s="150"/>
      <c r="AZ1911" s="150"/>
      <c r="BA1911" s="150"/>
      <c r="BB1911" s="131"/>
      <c r="BC1911" s="132"/>
      <c r="BD1911" s="131"/>
      <c r="BE1911" s="153"/>
      <c r="BF1911" s="154"/>
      <c r="BG1911" s="155"/>
      <c r="BH1911" s="155"/>
      <c r="BI1911" s="156"/>
      <c r="BJ1911" s="156"/>
      <c r="BK1911" s="133"/>
      <c r="BM1911" s="134">
        <v>1319</v>
      </c>
      <c r="BN1911" s="157">
        <f t="shared" si="511"/>
        <v>8.4352000000001155</v>
      </c>
      <c r="BO1911" s="158">
        <f t="shared" si="512"/>
        <v>0.29578563386157636</v>
      </c>
      <c r="BP1911" s="159">
        <f t="shared" si="513"/>
        <v>5.1793323236509758E-4</v>
      </c>
      <c r="BQ1911" s="160" t="str">
        <f t="shared" si="514"/>
        <v/>
      </c>
      <c r="BR1911" s="160" t="str">
        <f t="shared" si="510"/>
        <v/>
      </c>
    </row>
    <row r="1912" spans="11:70" ht="20.100000000000001" customHeight="1" x14ac:dyDescent="0.25">
      <c r="K1912" s="134">
        <v>1343</v>
      </c>
      <c r="L1912" s="130">
        <f t="shared" si="492"/>
        <v>130.12437547589718</v>
      </c>
      <c r="M1912" s="149">
        <f t="shared" si="493"/>
        <v>1.6411603917380921E-3</v>
      </c>
      <c r="N1912" s="149">
        <f t="shared" si="494"/>
        <v>0.91496828109343631</v>
      </c>
      <c r="O1912" s="130">
        <f t="shared" si="495"/>
        <v>1.6411603917380921E-3</v>
      </c>
      <c r="P1912" s="130" t="str">
        <f t="shared" si="496"/>
        <v/>
      </c>
      <c r="Q1912" s="130" t="str">
        <f t="shared" si="497"/>
        <v/>
      </c>
      <c r="R1912" s="130">
        <f t="shared" si="498"/>
        <v>4.578803900276814E-5</v>
      </c>
      <c r="S1912" s="130" t="str">
        <f t="shared" si="499"/>
        <v/>
      </c>
      <c r="T1912" s="130" t="str">
        <f t="shared" si="500"/>
        <v/>
      </c>
      <c r="X1912" s="134"/>
      <c r="Z1912" s="149"/>
      <c r="AA1912" s="149"/>
      <c r="AE1912" s="151"/>
      <c r="AF1912" s="150"/>
      <c r="AK1912" s="134">
        <v>1343</v>
      </c>
      <c r="AL1912" s="130">
        <f t="shared" si="501"/>
        <v>1.3719999999999999</v>
      </c>
      <c r="AM1912" s="149">
        <f t="shared" si="502"/>
        <v>0.15565231124686443</v>
      </c>
      <c r="AN1912" s="149">
        <f t="shared" si="503"/>
        <v>0.91496828109343631</v>
      </c>
      <c r="AO1912" s="130">
        <f t="shared" si="508"/>
        <v>0.15565231124686443</v>
      </c>
      <c r="AP1912" s="130" t="str">
        <f t="shared" si="509"/>
        <v/>
      </c>
      <c r="AQ1912" s="130" t="str">
        <f t="shared" si="504"/>
        <v/>
      </c>
      <c r="AR1912" s="150">
        <f t="shared" si="505"/>
        <v>0</v>
      </c>
      <c r="AS1912" s="150" t="str">
        <f t="shared" si="506"/>
        <v/>
      </c>
      <c r="AT1912" s="150" t="str">
        <f t="shared" si="507"/>
        <v/>
      </c>
      <c r="AU1912" s="150"/>
      <c r="AV1912" s="150"/>
      <c r="AW1912" s="150"/>
      <c r="AX1912" s="150"/>
      <c r="AY1912" s="150"/>
      <c r="AZ1912" s="150"/>
      <c r="BA1912" s="150"/>
      <c r="BB1912" s="131"/>
      <c r="BC1912" s="132"/>
      <c r="BD1912" s="131"/>
      <c r="BE1912" s="153"/>
      <c r="BF1912" s="154"/>
      <c r="BG1912" s="155"/>
      <c r="BH1912" s="155"/>
      <c r="BI1912" s="156"/>
      <c r="BJ1912" s="156"/>
      <c r="BK1912" s="133"/>
      <c r="BM1912" s="134">
        <v>1320</v>
      </c>
      <c r="BN1912" s="157">
        <f t="shared" si="511"/>
        <v>8.4416000000001148</v>
      </c>
      <c r="BO1912" s="158">
        <f t="shared" si="512"/>
        <v>0.29526770062921126</v>
      </c>
      <c r="BP1912" s="159">
        <f t="shared" si="513"/>
        <v>5.1725796462487317E-4</v>
      </c>
      <c r="BQ1912" s="160" t="str">
        <f t="shared" si="514"/>
        <v/>
      </c>
      <c r="BR1912" s="160" t="str">
        <f t="shared" si="510"/>
        <v/>
      </c>
    </row>
    <row r="1913" spans="11:70" ht="20.100000000000001" customHeight="1" x14ac:dyDescent="0.25">
      <c r="K1913" s="134">
        <v>1344</v>
      </c>
      <c r="L1913" s="130">
        <f t="shared" ref="L1913:L1976" si="515">L$563+(K1913*L$566)</f>
        <v>130.5037468329698</v>
      </c>
      <c r="M1913" s="149">
        <f t="shared" ref="M1913:M1976" si="516">_xlfn.NORM.DIST(L1913,L$560,L$561,0)</f>
        <v>1.6321653153371562E-3</v>
      </c>
      <c r="N1913" s="149">
        <f t="shared" ref="N1913:N1976" si="517">_xlfn.NORM.DIST(L1913,L$560,L$561,1)</f>
        <v>0.91558918336620954</v>
      </c>
      <c r="O1913" s="130">
        <f t="shared" ref="O1913:O1976" si="518">IF(OR(N1913&lt;P$565,N1913&gt;P$566),M1913,"")</f>
        <v>1.6321653153371562E-3</v>
      </c>
      <c r="P1913" s="130" t="str">
        <f t="shared" ref="P1913:P1976" si="519">IF(AND(N1913&gt;P$565,N1913&lt;P$566),M1913,"")</f>
        <v/>
      </c>
      <c r="Q1913" s="130" t="str">
        <f t="shared" ref="Q1913:Q1976" si="520">IF(M1913=MAX(M$569:M$2569),M1913,"")</f>
        <v/>
      </c>
      <c r="R1913" s="130">
        <f t="shared" ref="R1913:R1976" si="521">_xlfn.NORM.DIST(L1913,P$561,P$562,0)</f>
        <v>4.6341689319605786E-5</v>
      </c>
      <c r="S1913" s="130" t="str">
        <f t="shared" ref="S1913:S1976" si="522">IF(R1913=MAX(R$569:R$2569),M1913,"")</f>
        <v/>
      </c>
      <c r="T1913" s="130" t="str">
        <f t="shared" ref="T1913:T1976" si="523">IF(S1913=MIN(S$569:S$2569),S1913,"")</f>
        <v/>
      </c>
      <c r="X1913" s="134"/>
      <c r="Z1913" s="149"/>
      <c r="AA1913" s="149"/>
      <c r="AE1913" s="151"/>
      <c r="AF1913" s="150"/>
      <c r="AK1913" s="134">
        <v>1344</v>
      </c>
      <c r="AL1913" s="130">
        <f t="shared" ref="AL1913:AL1976" si="524">AL$563+(AK1913*AL$566)</f>
        <v>1.3760000000000003</v>
      </c>
      <c r="AM1913" s="149">
        <f t="shared" ref="AM1913:AM1976" si="525">_xlfn.NORM.DIST(AL1913,AL$560,AL$561,0)</f>
        <v>0.15479919266156569</v>
      </c>
      <c r="AN1913" s="149">
        <f t="shared" ref="AN1913:AN1976" si="526">_xlfn.NORM.DIST(AL1913,AL$560,AL$561,1)</f>
        <v>0.91558918336620965</v>
      </c>
      <c r="AO1913" s="130">
        <f t="shared" si="508"/>
        <v>0.15479919266156569</v>
      </c>
      <c r="AP1913" s="130" t="str">
        <f t="shared" si="509"/>
        <v/>
      </c>
      <c r="AQ1913" s="130" t="str">
        <f t="shared" ref="AQ1913:AQ1976" si="527">IF(AM1913=MAX(AM$569:AM$2569),AM1913,"")</f>
        <v/>
      </c>
      <c r="AR1913" s="150">
        <f t="shared" ref="AR1913:AR1976" si="528">_xlfn.NORM.DIST(AK1913,AP$561,AP$562,0)</f>
        <v>0</v>
      </c>
      <c r="AS1913" s="150" t="str">
        <f t="shared" ref="AS1913:AS1976" si="529">IF(AR1913=MAX(AR$569:AR$2569),AM1913,"")</f>
        <v/>
      </c>
      <c r="AT1913" s="150" t="str">
        <f t="shared" ref="AT1913:AT1976" si="530">IF(AS1913=MIN(AS$569:AS$2569),AS1913,"")</f>
        <v/>
      </c>
      <c r="AU1913" s="150"/>
      <c r="AV1913" s="150"/>
      <c r="AW1913" s="150"/>
      <c r="AX1913" s="150"/>
      <c r="AY1913" s="150"/>
      <c r="AZ1913" s="150"/>
      <c r="BA1913" s="150"/>
      <c r="BB1913" s="131"/>
      <c r="BC1913" s="132"/>
      <c r="BD1913" s="131"/>
      <c r="BE1913" s="153"/>
      <c r="BF1913" s="154"/>
      <c r="BG1913" s="155"/>
      <c r="BH1913" s="155"/>
      <c r="BI1913" s="156"/>
      <c r="BJ1913" s="156"/>
      <c r="BK1913" s="133"/>
      <c r="BM1913" s="134">
        <v>1321</v>
      </c>
      <c r="BN1913" s="157">
        <f t="shared" si="511"/>
        <v>8.4480000000001141</v>
      </c>
      <c r="BO1913" s="158">
        <f t="shared" si="512"/>
        <v>0.29475044266458639</v>
      </c>
      <c r="BP1913" s="159">
        <f t="shared" si="513"/>
        <v>5.1658283552458162E-4</v>
      </c>
      <c r="BQ1913" s="160" t="str">
        <f t="shared" si="514"/>
        <v/>
      </c>
      <c r="BR1913" s="160" t="str">
        <f t="shared" si="510"/>
        <v/>
      </c>
    </row>
    <row r="1914" spans="11:70" ht="20.100000000000001" customHeight="1" x14ac:dyDescent="0.25">
      <c r="K1914" s="134">
        <v>1345</v>
      </c>
      <c r="L1914" s="130">
        <f t="shared" si="515"/>
        <v>130.88311819004235</v>
      </c>
      <c r="M1914" s="149">
        <f t="shared" si="516"/>
        <v>1.6231935689670766E-3</v>
      </c>
      <c r="N1914" s="149">
        <f t="shared" si="517"/>
        <v>0.91620667758498564</v>
      </c>
      <c r="O1914" s="130">
        <f t="shared" si="518"/>
        <v>1.6231935689670766E-3</v>
      </c>
      <c r="P1914" s="130" t="str">
        <f t="shared" si="519"/>
        <v/>
      </c>
      <c r="Q1914" s="130" t="str">
        <f t="shared" si="520"/>
        <v/>
      </c>
      <c r="R1914" s="130">
        <f t="shared" si="521"/>
        <v>4.6901283724013986E-5</v>
      </c>
      <c r="S1914" s="130" t="str">
        <f t="shared" si="522"/>
        <v/>
      </c>
      <c r="T1914" s="130" t="str">
        <f t="shared" si="523"/>
        <v/>
      </c>
      <c r="X1914" s="134"/>
      <c r="Z1914" s="149"/>
      <c r="AA1914" s="149"/>
      <c r="AE1914" s="151"/>
      <c r="AF1914" s="150"/>
      <c r="AK1914" s="134">
        <v>1345</v>
      </c>
      <c r="AL1914" s="130">
        <f t="shared" si="524"/>
        <v>1.38</v>
      </c>
      <c r="AM1914" s="149">
        <f t="shared" si="525"/>
        <v>0.15394828676263372</v>
      </c>
      <c r="AN1914" s="149">
        <f t="shared" si="526"/>
        <v>0.91620667758498575</v>
      </c>
      <c r="AO1914" s="130">
        <f t="shared" ref="AO1914:AO1977" si="531">IF(OR(AN1914&lt;AP$565,AN1914&gt;AP$566),AM1914,"")</f>
        <v>0.15394828676263372</v>
      </c>
      <c r="AP1914" s="130" t="str">
        <f t="shared" ref="AP1914:AP1977" si="532">IF(AND(AN1914&gt;AP$565,AN1914&lt;AP$566),AM1914,"")</f>
        <v/>
      </c>
      <c r="AQ1914" s="130" t="str">
        <f t="shared" si="527"/>
        <v/>
      </c>
      <c r="AR1914" s="150">
        <f t="shared" si="528"/>
        <v>0</v>
      </c>
      <c r="AS1914" s="150" t="str">
        <f t="shared" si="529"/>
        <v/>
      </c>
      <c r="AT1914" s="150" t="str">
        <f t="shared" si="530"/>
        <v/>
      </c>
      <c r="AU1914" s="150"/>
      <c r="AV1914" s="150"/>
      <c r="AW1914" s="150"/>
      <c r="AX1914" s="150"/>
      <c r="AY1914" s="150"/>
      <c r="AZ1914" s="150"/>
      <c r="BA1914" s="150"/>
      <c r="BB1914" s="131"/>
      <c r="BC1914" s="132"/>
      <c r="BD1914" s="131"/>
      <c r="BE1914" s="153"/>
      <c r="BF1914" s="154"/>
      <c r="BG1914" s="155"/>
      <c r="BH1914" s="155"/>
      <c r="BI1914" s="156"/>
      <c r="BJ1914" s="156"/>
      <c r="BK1914" s="133"/>
      <c r="BM1914" s="134">
        <v>1322</v>
      </c>
      <c r="BN1914" s="157">
        <f t="shared" si="511"/>
        <v>8.4544000000001134</v>
      </c>
      <c r="BO1914" s="158">
        <f t="shared" si="512"/>
        <v>0.29423385982906181</v>
      </c>
      <c r="BP1914" s="159">
        <f t="shared" si="513"/>
        <v>5.1590784794125488E-4</v>
      </c>
      <c r="BQ1914" s="160" t="str">
        <f t="shared" si="514"/>
        <v/>
      </c>
      <c r="BR1914" s="160" t="str">
        <f t="shared" si="510"/>
        <v/>
      </c>
    </row>
    <row r="1915" spans="11:70" ht="20.100000000000001" customHeight="1" x14ac:dyDescent="0.25">
      <c r="K1915" s="134">
        <v>1346</v>
      </c>
      <c r="L1915" s="130">
        <f t="shared" si="515"/>
        <v>131.26248954711497</v>
      </c>
      <c r="M1915" s="149">
        <f t="shared" si="516"/>
        <v>1.614245310691014E-3</v>
      </c>
      <c r="N1915" s="149">
        <f t="shared" si="517"/>
        <v>0.91682077263055572</v>
      </c>
      <c r="O1915" s="130">
        <f t="shared" si="518"/>
        <v>1.614245310691014E-3</v>
      </c>
      <c r="P1915" s="130" t="str">
        <f t="shared" si="519"/>
        <v/>
      </c>
      <c r="Q1915" s="130" t="str">
        <f t="shared" si="520"/>
        <v/>
      </c>
      <c r="R1915" s="130">
        <f t="shared" si="521"/>
        <v>4.7466875978229822E-5</v>
      </c>
      <c r="S1915" s="130" t="str">
        <f t="shared" si="522"/>
        <v/>
      </c>
      <c r="T1915" s="130" t="str">
        <f t="shared" si="523"/>
        <v/>
      </c>
      <c r="X1915" s="134"/>
      <c r="Z1915" s="149"/>
      <c r="AA1915" s="149"/>
      <c r="AE1915" s="151"/>
      <c r="AF1915" s="150"/>
      <c r="AK1915" s="134">
        <v>1346</v>
      </c>
      <c r="AL1915" s="130">
        <f t="shared" si="524"/>
        <v>1.3840000000000003</v>
      </c>
      <c r="AM1915" s="149">
        <f t="shared" si="525"/>
        <v>0.1530996085412272</v>
      </c>
      <c r="AN1915" s="149">
        <f t="shared" si="526"/>
        <v>0.91682077263055572</v>
      </c>
      <c r="AO1915" s="130">
        <f t="shared" si="531"/>
        <v>0.1530996085412272</v>
      </c>
      <c r="AP1915" s="130" t="str">
        <f t="shared" si="532"/>
        <v/>
      </c>
      <c r="AQ1915" s="130" t="str">
        <f t="shared" si="527"/>
        <v/>
      </c>
      <c r="AR1915" s="150">
        <f t="shared" si="528"/>
        <v>0</v>
      </c>
      <c r="AS1915" s="150" t="str">
        <f t="shared" si="529"/>
        <v/>
      </c>
      <c r="AT1915" s="150" t="str">
        <f t="shared" si="530"/>
        <v/>
      </c>
      <c r="AU1915" s="150"/>
      <c r="AV1915" s="150"/>
      <c r="AW1915" s="150"/>
      <c r="AX1915" s="150"/>
      <c r="AY1915" s="150"/>
      <c r="AZ1915" s="150"/>
      <c r="BA1915" s="150"/>
      <c r="BB1915" s="131"/>
      <c r="BC1915" s="132"/>
      <c r="BD1915" s="131"/>
      <c r="BE1915" s="153"/>
      <c r="BF1915" s="154"/>
      <c r="BG1915" s="155"/>
      <c r="BH1915" s="155"/>
      <c r="BI1915" s="156"/>
      <c r="BJ1915" s="156"/>
      <c r="BK1915" s="133"/>
      <c r="BM1915" s="134">
        <v>1323</v>
      </c>
      <c r="BN1915" s="157">
        <f t="shared" si="511"/>
        <v>8.4608000000001127</v>
      </c>
      <c r="BO1915" s="158">
        <f t="shared" si="512"/>
        <v>0.29371795198112055</v>
      </c>
      <c r="BP1915" s="159">
        <f t="shared" si="513"/>
        <v>5.1523300474221045E-4</v>
      </c>
      <c r="BQ1915" s="160" t="str">
        <f t="shared" si="514"/>
        <v/>
      </c>
      <c r="BR1915" s="160" t="str">
        <f t="shared" si="510"/>
        <v/>
      </c>
    </row>
    <row r="1916" spans="11:70" ht="20.100000000000001" customHeight="1" x14ac:dyDescent="0.25">
      <c r="K1916" s="134">
        <v>1347</v>
      </c>
      <c r="L1916" s="130">
        <f t="shared" si="515"/>
        <v>131.64186090418752</v>
      </c>
      <c r="M1916" s="149">
        <f t="shared" si="516"/>
        <v>1.6053206965777184E-3</v>
      </c>
      <c r="N1916" s="149">
        <f t="shared" si="517"/>
        <v>0.91743147744329656</v>
      </c>
      <c r="O1916" s="130">
        <f t="shared" si="518"/>
        <v>1.6053206965777184E-3</v>
      </c>
      <c r="P1916" s="130" t="str">
        <f t="shared" si="519"/>
        <v/>
      </c>
      <c r="Q1916" s="130" t="str">
        <f t="shared" si="520"/>
        <v/>
      </c>
      <c r="R1916" s="130">
        <f t="shared" si="521"/>
        <v>4.8038520203625202E-5</v>
      </c>
      <c r="S1916" s="130" t="str">
        <f t="shared" si="522"/>
        <v/>
      </c>
      <c r="T1916" s="130" t="str">
        <f t="shared" si="523"/>
        <v/>
      </c>
      <c r="X1916" s="134"/>
      <c r="Z1916" s="149"/>
      <c r="AA1916" s="149"/>
      <c r="AE1916" s="151"/>
      <c r="AF1916" s="150"/>
      <c r="AK1916" s="134">
        <v>1347</v>
      </c>
      <c r="AL1916" s="130">
        <f t="shared" si="524"/>
        <v>1.3879999999999999</v>
      </c>
      <c r="AM1916" s="149">
        <f t="shared" si="525"/>
        <v>0.15225317279934966</v>
      </c>
      <c r="AN1916" s="149">
        <f t="shared" si="526"/>
        <v>0.91743147744329667</v>
      </c>
      <c r="AO1916" s="130">
        <f t="shared" si="531"/>
        <v>0.15225317279934966</v>
      </c>
      <c r="AP1916" s="130" t="str">
        <f t="shared" si="532"/>
        <v/>
      </c>
      <c r="AQ1916" s="130" t="str">
        <f t="shared" si="527"/>
        <v/>
      </c>
      <c r="AR1916" s="150">
        <f t="shared" si="528"/>
        <v>0</v>
      </c>
      <c r="AS1916" s="150" t="str">
        <f t="shared" si="529"/>
        <v/>
      </c>
      <c r="AT1916" s="150" t="str">
        <f t="shared" si="530"/>
        <v/>
      </c>
      <c r="AU1916" s="150"/>
      <c r="AV1916" s="150"/>
      <c r="AW1916" s="150"/>
      <c r="AX1916" s="150"/>
      <c r="AY1916" s="150"/>
      <c r="AZ1916" s="150"/>
      <c r="BA1916" s="150"/>
      <c r="BB1916" s="131"/>
      <c r="BC1916" s="132"/>
      <c r="BD1916" s="131"/>
      <c r="BE1916" s="153"/>
      <c r="BF1916" s="154"/>
      <c r="BG1916" s="155"/>
      <c r="BH1916" s="155"/>
      <c r="BI1916" s="156"/>
      <c r="BJ1916" s="156"/>
      <c r="BK1916" s="133"/>
      <c r="BM1916" s="134">
        <v>1324</v>
      </c>
      <c r="BN1916" s="157">
        <f t="shared" si="511"/>
        <v>8.467200000000112</v>
      </c>
      <c r="BO1916" s="158">
        <f t="shared" si="512"/>
        <v>0.29320271897637834</v>
      </c>
      <c r="BP1916" s="159">
        <f t="shared" si="513"/>
        <v>5.1455830878294195E-4</v>
      </c>
      <c r="BQ1916" s="160" t="str">
        <f t="shared" si="514"/>
        <v/>
      </c>
      <c r="BR1916" s="160" t="str">
        <f t="shared" si="510"/>
        <v/>
      </c>
    </row>
    <row r="1917" spans="11:70" ht="20.100000000000001" customHeight="1" x14ac:dyDescent="0.25">
      <c r="K1917" s="134">
        <v>1348</v>
      </c>
      <c r="L1917" s="130">
        <f t="shared" si="515"/>
        <v>132.02123226126014</v>
      </c>
      <c r="M1917" s="149">
        <f t="shared" si="516"/>
        <v>1.5964198807025549E-3</v>
      </c>
      <c r="N1917" s="149">
        <f t="shared" si="517"/>
        <v>0.91803880102241553</v>
      </c>
      <c r="O1917" s="130">
        <f t="shared" si="518"/>
        <v>1.5964198807025549E-3</v>
      </c>
      <c r="P1917" s="130" t="str">
        <f t="shared" si="519"/>
        <v/>
      </c>
      <c r="Q1917" s="130" t="str">
        <f t="shared" si="520"/>
        <v/>
      </c>
      <c r="R1917" s="130">
        <f t="shared" si="521"/>
        <v>4.8616270881553289E-5</v>
      </c>
      <c r="S1917" s="130" t="str">
        <f t="shared" si="522"/>
        <v/>
      </c>
      <c r="T1917" s="130" t="str">
        <f t="shared" si="523"/>
        <v/>
      </c>
      <c r="X1917" s="134"/>
      <c r="Z1917" s="149"/>
      <c r="AA1917" s="149"/>
      <c r="AE1917" s="151"/>
      <c r="AF1917" s="150"/>
      <c r="AK1917" s="134">
        <v>1348</v>
      </c>
      <c r="AL1917" s="130">
        <f t="shared" si="524"/>
        <v>1.3920000000000003</v>
      </c>
      <c r="AM1917" s="149">
        <f t="shared" si="525"/>
        <v>0.15140899414994616</v>
      </c>
      <c r="AN1917" s="149">
        <f t="shared" si="526"/>
        <v>0.91803880102241564</v>
      </c>
      <c r="AO1917" s="130">
        <f t="shared" si="531"/>
        <v>0.15140899414994616</v>
      </c>
      <c r="AP1917" s="130" t="str">
        <f t="shared" si="532"/>
        <v/>
      </c>
      <c r="AQ1917" s="130" t="str">
        <f t="shared" si="527"/>
        <v/>
      </c>
      <c r="AR1917" s="150">
        <f t="shared" si="528"/>
        <v>0</v>
      </c>
      <c r="AS1917" s="150" t="str">
        <f t="shared" si="529"/>
        <v/>
      </c>
      <c r="AT1917" s="150" t="str">
        <f t="shared" si="530"/>
        <v/>
      </c>
      <c r="AU1917" s="150"/>
      <c r="AV1917" s="150"/>
      <c r="AW1917" s="150"/>
      <c r="AX1917" s="150"/>
      <c r="AY1917" s="150"/>
      <c r="AZ1917" s="150"/>
      <c r="BA1917" s="150"/>
      <c r="BB1917" s="131"/>
      <c r="BC1917" s="132"/>
      <c r="BD1917" s="131"/>
      <c r="BE1917" s="153"/>
      <c r="BF1917" s="154"/>
      <c r="BG1917" s="155"/>
      <c r="BH1917" s="155"/>
      <c r="BI1917" s="156"/>
      <c r="BJ1917" s="156"/>
      <c r="BK1917" s="133"/>
      <c r="BM1917" s="134">
        <v>1325</v>
      </c>
      <c r="BN1917" s="157">
        <f t="shared" si="511"/>
        <v>8.4736000000001113</v>
      </c>
      <c r="BO1917" s="158">
        <f t="shared" si="512"/>
        <v>0.2926881606675954</v>
      </c>
      <c r="BP1917" s="159">
        <f t="shared" si="513"/>
        <v>5.1388376290806281E-4</v>
      </c>
      <c r="BQ1917" s="160" t="str">
        <f t="shared" si="514"/>
        <v/>
      </c>
      <c r="BR1917" s="160" t="str">
        <f t="shared" si="510"/>
        <v/>
      </c>
    </row>
    <row r="1918" spans="11:70" ht="20.100000000000001" customHeight="1" x14ac:dyDescent="0.25">
      <c r="K1918" s="134">
        <v>1349</v>
      </c>
      <c r="L1918" s="130">
        <f t="shared" si="515"/>
        <v>132.40060361833275</v>
      </c>
      <c r="M1918" s="149">
        <f t="shared" si="516"/>
        <v>1.587543015148702E-3</v>
      </c>
      <c r="N1918" s="149">
        <f t="shared" si="517"/>
        <v>0.91864275242519322</v>
      </c>
      <c r="O1918" s="130">
        <f t="shared" si="518"/>
        <v>1.587543015148702E-3</v>
      </c>
      <c r="P1918" s="130" t="str">
        <f t="shared" si="519"/>
        <v/>
      </c>
      <c r="Q1918" s="130" t="str">
        <f t="shared" si="520"/>
        <v/>
      </c>
      <c r="R1918" s="130">
        <f t="shared" si="521"/>
        <v>4.9200182854176099E-5</v>
      </c>
      <c r="S1918" s="130" t="str">
        <f t="shared" si="522"/>
        <v/>
      </c>
      <c r="T1918" s="130" t="str">
        <f t="shared" si="523"/>
        <v/>
      </c>
      <c r="X1918" s="134"/>
      <c r="Z1918" s="149"/>
      <c r="AA1918" s="149"/>
      <c r="AE1918" s="151"/>
      <c r="AF1918" s="150"/>
      <c r="AK1918" s="134">
        <v>1349</v>
      </c>
      <c r="AL1918" s="130">
        <f t="shared" si="524"/>
        <v>1.3959999999999999</v>
      </c>
      <c r="AM1918" s="149">
        <f t="shared" si="525"/>
        <v>0.15056708701701729</v>
      </c>
      <c r="AN1918" s="149">
        <f t="shared" si="526"/>
        <v>0.91864275242519322</v>
      </c>
      <c r="AO1918" s="130">
        <f t="shared" si="531"/>
        <v>0.15056708701701729</v>
      </c>
      <c r="AP1918" s="130" t="str">
        <f t="shared" si="532"/>
        <v/>
      </c>
      <c r="AQ1918" s="130" t="str">
        <f t="shared" si="527"/>
        <v/>
      </c>
      <c r="AR1918" s="150">
        <f t="shared" si="528"/>
        <v>0</v>
      </c>
      <c r="AS1918" s="150" t="str">
        <f t="shared" si="529"/>
        <v/>
      </c>
      <c r="AT1918" s="150" t="str">
        <f t="shared" si="530"/>
        <v/>
      </c>
      <c r="AU1918" s="150"/>
      <c r="AV1918" s="150"/>
      <c r="AW1918" s="150"/>
      <c r="AX1918" s="150"/>
      <c r="AY1918" s="150"/>
      <c r="AZ1918" s="150"/>
      <c r="BA1918" s="150"/>
      <c r="BB1918" s="131"/>
      <c r="BC1918" s="132"/>
      <c r="BD1918" s="131"/>
      <c r="BE1918" s="153"/>
      <c r="BF1918" s="154"/>
      <c r="BG1918" s="155"/>
      <c r="BH1918" s="155"/>
      <c r="BI1918" s="156"/>
      <c r="BJ1918" s="156"/>
      <c r="BK1918" s="133"/>
      <c r="BM1918" s="134">
        <v>1326</v>
      </c>
      <c r="BN1918" s="157">
        <f t="shared" si="511"/>
        <v>8.4800000000001106</v>
      </c>
      <c r="BO1918" s="158">
        <f t="shared" si="512"/>
        <v>0.29217427690468734</v>
      </c>
      <c r="BP1918" s="159">
        <f t="shared" si="513"/>
        <v>5.1320936995025157E-4</v>
      </c>
      <c r="BQ1918" s="160" t="str">
        <f t="shared" si="514"/>
        <v/>
      </c>
      <c r="BR1918" s="160" t="str">
        <f t="shared" si="510"/>
        <v/>
      </c>
    </row>
    <row r="1919" spans="11:70" ht="20.100000000000001" customHeight="1" x14ac:dyDescent="0.25">
      <c r="K1919" s="134">
        <v>1350</v>
      </c>
      <c r="L1919" s="130">
        <f t="shared" si="515"/>
        <v>132.77997497540531</v>
      </c>
      <c r="M1919" s="149">
        <f t="shared" si="516"/>
        <v>1.5786902500084842E-3</v>
      </c>
      <c r="N1919" s="149">
        <f t="shared" si="517"/>
        <v>0.91924334076622893</v>
      </c>
      <c r="O1919" s="130">
        <f t="shared" si="518"/>
        <v>1.5786902500084842E-3</v>
      </c>
      <c r="P1919" s="130" t="str">
        <f t="shared" si="519"/>
        <v/>
      </c>
      <c r="Q1919" s="130" t="str">
        <f t="shared" si="520"/>
        <v/>
      </c>
      <c r="R1919" s="130">
        <f t="shared" si="521"/>
        <v>4.9790311325272361E-5</v>
      </c>
      <c r="S1919" s="130" t="str">
        <f t="shared" si="522"/>
        <v/>
      </c>
      <c r="T1919" s="130" t="str">
        <f t="shared" si="523"/>
        <v/>
      </c>
      <c r="X1919" s="134"/>
      <c r="Z1919" s="149"/>
      <c r="AA1919" s="149"/>
      <c r="AE1919" s="151"/>
      <c r="AF1919" s="150"/>
      <c r="AK1919" s="134">
        <v>1350</v>
      </c>
      <c r="AL1919" s="130">
        <f t="shared" si="524"/>
        <v>1.4000000000000004</v>
      </c>
      <c r="AM1919" s="149">
        <f t="shared" si="525"/>
        <v>0.14972746563574479</v>
      </c>
      <c r="AN1919" s="149">
        <f t="shared" si="526"/>
        <v>0.91924334076622904</v>
      </c>
      <c r="AO1919" s="130">
        <f t="shared" si="531"/>
        <v>0.14972746563574479</v>
      </c>
      <c r="AP1919" s="130" t="str">
        <f t="shared" si="532"/>
        <v/>
      </c>
      <c r="AQ1919" s="130" t="str">
        <f t="shared" si="527"/>
        <v/>
      </c>
      <c r="AR1919" s="150">
        <f t="shared" si="528"/>
        <v>0</v>
      </c>
      <c r="AS1919" s="150" t="str">
        <f t="shared" si="529"/>
        <v/>
      </c>
      <c r="AT1919" s="150" t="str">
        <f t="shared" si="530"/>
        <v/>
      </c>
      <c r="AU1919" s="150"/>
      <c r="AV1919" s="150"/>
      <c r="AW1919" s="150"/>
      <c r="AX1919" s="150"/>
      <c r="AY1919" s="150"/>
      <c r="AZ1919" s="150"/>
      <c r="BA1919" s="150"/>
      <c r="BB1919" s="131"/>
      <c r="BC1919" s="132"/>
      <c r="BD1919" s="131"/>
      <c r="BE1919" s="153"/>
      <c r="BF1919" s="154"/>
      <c r="BG1919" s="155"/>
      <c r="BH1919" s="155"/>
      <c r="BI1919" s="156"/>
      <c r="BJ1919" s="156"/>
      <c r="BK1919" s="133"/>
      <c r="BM1919" s="134">
        <v>1327</v>
      </c>
      <c r="BN1919" s="157">
        <f t="shared" si="511"/>
        <v>8.4864000000001099</v>
      </c>
      <c r="BO1919" s="158">
        <f t="shared" si="512"/>
        <v>0.29166106753473708</v>
      </c>
      <c r="BP1919" s="159">
        <f t="shared" si="513"/>
        <v>5.1253513273086249E-4</v>
      </c>
      <c r="BQ1919" s="160" t="str">
        <f t="shared" si="514"/>
        <v/>
      </c>
      <c r="BR1919" s="160" t="str">
        <f t="shared" si="510"/>
        <v/>
      </c>
    </row>
    <row r="1920" spans="11:70" ht="20.100000000000001" customHeight="1" x14ac:dyDescent="0.25">
      <c r="K1920" s="134">
        <v>1351</v>
      </c>
      <c r="L1920" s="130">
        <f t="shared" si="515"/>
        <v>133.15934633247792</v>
      </c>
      <c r="M1920" s="149">
        <f t="shared" si="516"/>
        <v>1.5698617333848597E-3</v>
      </c>
      <c r="N1920" s="149">
        <f t="shared" si="517"/>
        <v>0.91984057521668516</v>
      </c>
      <c r="O1920" s="130">
        <f t="shared" si="518"/>
        <v>1.5698617333848597E-3</v>
      </c>
      <c r="P1920" s="130" t="str">
        <f t="shared" si="519"/>
        <v/>
      </c>
      <c r="Q1920" s="130" t="str">
        <f t="shared" si="520"/>
        <v/>
      </c>
      <c r="R1920" s="130">
        <f t="shared" si="521"/>
        <v>5.0386711861027646E-5</v>
      </c>
      <c r="S1920" s="130" t="str">
        <f t="shared" si="522"/>
        <v/>
      </c>
      <c r="T1920" s="130" t="str">
        <f t="shared" si="523"/>
        <v/>
      </c>
      <c r="X1920" s="134"/>
      <c r="Z1920" s="149"/>
      <c r="AA1920" s="149"/>
      <c r="AE1920" s="151"/>
      <c r="AF1920" s="150"/>
      <c r="AK1920" s="134">
        <v>1351</v>
      </c>
      <c r="AL1920" s="130">
        <f t="shared" si="524"/>
        <v>1.4039999999999999</v>
      </c>
      <c r="AM1920" s="149">
        <f t="shared" si="525"/>
        <v>0.14889014405263437</v>
      </c>
      <c r="AN1920" s="149">
        <f t="shared" si="526"/>
        <v>0.91984057521668516</v>
      </c>
      <c r="AO1920" s="130">
        <f t="shared" si="531"/>
        <v>0.14889014405263437</v>
      </c>
      <c r="AP1920" s="130" t="str">
        <f t="shared" si="532"/>
        <v/>
      </c>
      <c r="AQ1920" s="130" t="str">
        <f t="shared" si="527"/>
        <v/>
      </c>
      <c r="AR1920" s="150">
        <f t="shared" si="528"/>
        <v>0</v>
      </c>
      <c r="AS1920" s="150" t="str">
        <f t="shared" si="529"/>
        <v/>
      </c>
      <c r="AT1920" s="150" t="str">
        <f t="shared" si="530"/>
        <v/>
      </c>
      <c r="AU1920" s="150"/>
      <c r="AV1920" s="150"/>
      <c r="AW1920" s="150"/>
      <c r="AX1920" s="150"/>
      <c r="AY1920" s="150"/>
      <c r="AZ1920" s="150"/>
      <c r="BA1920" s="150"/>
      <c r="BB1920" s="131"/>
      <c r="BC1920" s="132"/>
      <c r="BD1920" s="131"/>
      <c r="BE1920" s="153"/>
      <c r="BF1920" s="154"/>
      <c r="BG1920" s="155"/>
      <c r="BH1920" s="155"/>
      <c r="BI1920" s="156"/>
      <c r="BJ1920" s="156"/>
      <c r="BK1920" s="133"/>
      <c r="BM1920" s="134">
        <v>1328</v>
      </c>
      <c r="BN1920" s="157">
        <f t="shared" si="511"/>
        <v>8.4928000000001092</v>
      </c>
      <c r="BO1920" s="158">
        <f t="shared" si="512"/>
        <v>0.29114853240200622</v>
      </c>
      <c r="BP1920" s="159">
        <f t="shared" si="513"/>
        <v>5.1186105406181293E-4</v>
      </c>
      <c r="BQ1920" s="160" t="str">
        <f t="shared" si="514"/>
        <v/>
      </c>
      <c r="BR1920" s="160" t="str">
        <f t="shared" si="510"/>
        <v/>
      </c>
    </row>
    <row r="1921" spans="11:70" ht="20.100000000000001" customHeight="1" x14ac:dyDescent="0.25">
      <c r="K1921" s="134">
        <v>1352</v>
      </c>
      <c r="L1921" s="130">
        <f t="shared" si="515"/>
        <v>133.53871768955054</v>
      </c>
      <c r="M1921" s="149">
        <f t="shared" si="516"/>
        <v>1.5610576113930718E-3</v>
      </c>
      <c r="N1921" s="149">
        <f t="shared" si="517"/>
        <v>0.92043446500353332</v>
      </c>
      <c r="O1921" s="130">
        <f t="shared" si="518"/>
        <v>1.5610576113930718E-3</v>
      </c>
      <c r="P1921" s="130" t="str">
        <f t="shared" si="519"/>
        <v/>
      </c>
      <c r="Q1921" s="130" t="str">
        <f t="shared" si="520"/>
        <v/>
      </c>
      <c r="R1921" s="130">
        <f t="shared" si="521"/>
        <v>5.0989440390802448E-5</v>
      </c>
      <c r="S1921" s="130" t="str">
        <f t="shared" si="522"/>
        <v/>
      </c>
      <c r="T1921" s="130" t="str">
        <f t="shared" si="523"/>
        <v/>
      </c>
      <c r="X1921" s="134"/>
      <c r="Z1921" s="149"/>
      <c r="AA1921" s="149"/>
      <c r="AE1921" s="151"/>
      <c r="AF1921" s="150"/>
      <c r="AK1921" s="134">
        <v>1352</v>
      </c>
      <c r="AL1921" s="130">
        <f t="shared" si="524"/>
        <v>1.4080000000000004</v>
      </c>
      <c r="AM1921" s="149">
        <f t="shared" si="525"/>
        <v>0.14805513612567003</v>
      </c>
      <c r="AN1921" s="149">
        <f t="shared" si="526"/>
        <v>0.92043446500353332</v>
      </c>
      <c r="AO1921" s="130">
        <f t="shared" si="531"/>
        <v>0.14805513612567003</v>
      </c>
      <c r="AP1921" s="130" t="str">
        <f t="shared" si="532"/>
        <v/>
      </c>
      <c r="AQ1921" s="130" t="str">
        <f t="shared" si="527"/>
        <v/>
      </c>
      <c r="AR1921" s="150">
        <f t="shared" si="528"/>
        <v>0</v>
      </c>
      <c r="AS1921" s="150" t="str">
        <f t="shared" si="529"/>
        <v/>
      </c>
      <c r="AT1921" s="150" t="str">
        <f t="shared" si="530"/>
        <v/>
      </c>
      <c r="AU1921" s="150"/>
      <c r="AV1921" s="150"/>
      <c r="AW1921" s="150"/>
      <c r="AX1921" s="150"/>
      <c r="AY1921" s="150"/>
      <c r="AZ1921" s="150"/>
      <c r="BA1921" s="150"/>
      <c r="BB1921" s="131"/>
      <c r="BC1921" s="132"/>
      <c r="BD1921" s="131"/>
      <c r="BE1921" s="153"/>
      <c r="BF1921" s="154"/>
      <c r="BG1921" s="155"/>
      <c r="BH1921" s="155"/>
      <c r="BI1921" s="156"/>
      <c r="BJ1921" s="156"/>
      <c r="BK1921" s="133"/>
      <c r="BM1921" s="134">
        <v>1329</v>
      </c>
      <c r="BN1921" s="157">
        <f t="shared" si="511"/>
        <v>8.4992000000001084</v>
      </c>
      <c r="BO1921" s="158">
        <f t="shared" si="512"/>
        <v>0.29063667134794441</v>
      </c>
      <c r="BP1921" s="159">
        <f t="shared" si="513"/>
        <v>5.1118713674158656E-4</v>
      </c>
      <c r="BQ1921" s="160" t="str">
        <f t="shared" si="514"/>
        <v/>
      </c>
      <c r="BR1921" s="160" t="str">
        <f t="shared" si="510"/>
        <v/>
      </c>
    </row>
    <row r="1922" spans="11:70" ht="20.100000000000001" customHeight="1" x14ac:dyDescent="0.25">
      <c r="K1922" s="134">
        <v>1353</v>
      </c>
      <c r="L1922" s="130">
        <f t="shared" si="515"/>
        <v>133.91808904662304</v>
      </c>
      <c r="M1922" s="149">
        <f t="shared" si="516"/>
        <v>1.552278028162434E-3</v>
      </c>
      <c r="N1922" s="149">
        <f t="shared" si="517"/>
        <v>0.92102501940879977</v>
      </c>
      <c r="O1922" s="130">
        <f t="shared" si="518"/>
        <v>1.552278028162434E-3</v>
      </c>
      <c r="P1922" s="130" t="str">
        <f t="shared" si="519"/>
        <v/>
      </c>
      <c r="Q1922" s="130" t="str">
        <f t="shared" si="520"/>
        <v/>
      </c>
      <c r="R1922" s="130">
        <f t="shared" si="521"/>
        <v>5.1598553207882488E-5</v>
      </c>
      <c r="S1922" s="130" t="str">
        <f t="shared" si="522"/>
        <v/>
      </c>
      <c r="T1922" s="130" t="str">
        <f t="shared" si="523"/>
        <v/>
      </c>
      <c r="X1922" s="134"/>
      <c r="Z1922" s="149"/>
      <c r="AA1922" s="149"/>
      <c r="AE1922" s="151"/>
      <c r="AF1922" s="150"/>
      <c r="AK1922" s="134">
        <v>1353</v>
      </c>
      <c r="AL1922" s="130">
        <f t="shared" si="524"/>
        <v>1.4119999999999999</v>
      </c>
      <c r="AM1922" s="149">
        <f t="shared" si="525"/>
        <v>0.14722245552448529</v>
      </c>
      <c r="AN1922" s="149">
        <f t="shared" si="526"/>
        <v>0.92102501940879988</v>
      </c>
      <c r="AO1922" s="130">
        <f t="shared" si="531"/>
        <v>0.14722245552448529</v>
      </c>
      <c r="AP1922" s="130" t="str">
        <f t="shared" si="532"/>
        <v/>
      </c>
      <c r="AQ1922" s="130" t="str">
        <f t="shared" si="527"/>
        <v/>
      </c>
      <c r="AR1922" s="150">
        <f t="shared" si="528"/>
        <v>0</v>
      </c>
      <c r="AS1922" s="150" t="str">
        <f t="shared" si="529"/>
        <v/>
      </c>
      <c r="AT1922" s="150" t="str">
        <f t="shared" si="530"/>
        <v/>
      </c>
      <c r="AU1922" s="150"/>
      <c r="AV1922" s="150"/>
      <c r="AW1922" s="150"/>
      <c r="AX1922" s="150"/>
      <c r="AY1922" s="150"/>
      <c r="AZ1922" s="150"/>
      <c r="BA1922" s="150"/>
      <c r="BB1922" s="131"/>
      <c r="BC1922" s="132"/>
      <c r="BD1922" s="131"/>
      <c r="BE1922" s="153"/>
      <c r="BF1922" s="154"/>
      <c r="BG1922" s="155"/>
      <c r="BH1922" s="155"/>
      <c r="BI1922" s="156"/>
      <c r="BJ1922" s="156"/>
      <c r="BK1922" s="133"/>
      <c r="BM1922" s="134">
        <v>1330</v>
      </c>
      <c r="BN1922" s="157">
        <f t="shared" si="511"/>
        <v>8.5056000000001077</v>
      </c>
      <c r="BO1922" s="158">
        <f t="shared" si="512"/>
        <v>0.29012548421120282</v>
      </c>
      <c r="BP1922" s="159">
        <f t="shared" si="513"/>
        <v>5.1051338355856402E-4</v>
      </c>
      <c r="BQ1922" s="160" t="str">
        <f t="shared" si="514"/>
        <v/>
      </c>
      <c r="BR1922" s="160" t="str">
        <f t="shared" si="510"/>
        <v/>
      </c>
    </row>
    <row r="1923" spans="11:70" ht="20.100000000000001" customHeight="1" x14ac:dyDescent="0.25">
      <c r="K1923" s="134">
        <v>1354</v>
      </c>
      <c r="L1923" s="130">
        <f t="shared" si="515"/>
        <v>134.29746040369565</v>
      </c>
      <c r="M1923" s="149">
        <f t="shared" si="516"/>
        <v>1.543523125838263E-3</v>
      </c>
      <c r="N1923" s="149">
        <f t="shared" si="517"/>
        <v>0.92161224776881379</v>
      </c>
      <c r="O1923" s="130">
        <f t="shared" si="518"/>
        <v>1.543523125838263E-3</v>
      </c>
      <c r="P1923" s="130" t="str">
        <f t="shared" si="519"/>
        <v/>
      </c>
      <c r="Q1923" s="130" t="str">
        <f t="shared" si="520"/>
        <v/>
      </c>
      <c r="R1923" s="130">
        <f t="shared" si="521"/>
        <v>5.2214106970207633E-5</v>
      </c>
      <c r="S1923" s="130" t="str">
        <f t="shared" si="522"/>
        <v/>
      </c>
      <c r="T1923" s="130" t="str">
        <f t="shared" si="523"/>
        <v/>
      </c>
      <c r="X1923" s="134"/>
      <c r="Z1923" s="149"/>
      <c r="AA1923" s="149"/>
      <c r="AE1923" s="151"/>
      <c r="AF1923" s="150"/>
      <c r="AK1923" s="134">
        <v>1354</v>
      </c>
      <c r="AL1923" s="130">
        <f t="shared" si="524"/>
        <v>1.4160000000000004</v>
      </c>
      <c r="AM1923" s="149">
        <f t="shared" si="525"/>
        <v>0.1463921157305455</v>
      </c>
      <c r="AN1923" s="149">
        <f t="shared" si="526"/>
        <v>0.9216122477688139</v>
      </c>
      <c r="AO1923" s="130">
        <f t="shared" si="531"/>
        <v>0.1463921157305455</v>
      </c>
      <c r="AP1923" s="130" t="str">
        <f t="shared" si="532"/>
        <v/>
      </c>
      <c r="AQ1923" s="130" t="str">
        <f t="shared" si="527"/>
        <v/>
      </c>
      <c r="AR1923" s="150">
        <f t="shared" si="528"/>
        <v>0</v>
      </c>
      <c r="AS1923" s="150" t="str">
        <f t="shared" si="529"/>
        <v/>
      </c>
      <c r="AT1923" s="150" t="str">
        <f t="shared" si="530"/>
        <v/>
      </c>
      <c r="AU1923" s="150"/>
      <c r="AV1923" s="150"/>
      <c r="AW1923" s="150"/>
      <c r="AX1923" s="150"/>
      <c r="AY1923" s="150"/>
      <c r="AZ1923" s="150"/>
      <c r="BA1923" s="150"/>
      <c r="BB1923" s="131"/>
      <c r="BC1923" s="132"/>
      <c r="BD1923" s="131"/>
      <c r="BE1923" s="153"/>
      <c r="BF1923" s="154"/>
      <c r="BG1923" s="155"/>
      <c r="BH1923" s="155"/>
      <c r="BI1923" s="156"/>
      <c r="BJ1923" s="156"/>
      <c r="BK1923" s="133"/>
      <c r="BM1923" s="134">
        <v>1331</v>
      </c>
      <c r="BN1923" s="157">
        <f t="shared" si="511"/>
        <v>8.512000000000107</v>
      </c>
      <c r="BO1923" s="158">
        <f t="shared" si="512"/>
        <v>0.28961497082764426</v>
      </c>
      <c r="BP1923" s="159">
        <f t="shared" si="513"/>
        <v>5.0983979729019024E-4</v>
      </c>
      <c r="BQ1923" s="160" t="str">
        <f t="shared" si="514"/>
        <v/>
      </c>
      <c r="BR1923" s="160" t="str">
        <f t="shared" si="510"/>
        <v/>
      </c>
    </row>
    <row r="1924" spans="11:70" ht="20.100000000000001" customHeight="1" x14ac:dyDescent="0.25">
      <c r="K1924" s="134">
        <v>1355</v>
      </c>
      <c r="L1924" s="130">
        <f t="shared" si="515"/>
        <v>134.67683176076827</v>
      </c>
      <c r="M1924" s="149">
        <f t="shared" si="516"/>
        <v>1.5347930445839771E-3</v>
      </c>
      <c r="N1924" s="149">
        <f t="shared" si="517"/>
        <v>0.92219615947345368</v>
      </c>
      <c r="O1924" s="130">
        <f t="shared" si="518"/>
        <v>1.5347930445839771E-3</v>
      </c>
      <c r="P1924" s="130" t="str">
        <f t="shared" si="519"/>
        <v/>
      </c>
      <c r="Q1924" s="130" t="str">
        <f t="shared" si="520"/>
        <v/>
      </c>
      <c r="R1924" s="130">
        <f t="shared" si="521"/>
        <v>5.2836158701079676E-5</v>
      </c>
      <c r="S1924" s="130" t="str">
        <f t="shared" si="522"/>
        <v/>
      </c>
      <c r="T1924" s="130" t="str">
        <f t="shared" si="523"/>
        <v/>
      </c>
      <c r="X1924" s="134"/>
      <c r="Z1924" s="149"/>
      <c r="AA1924" s="149"/>
      <c r="AE1924" s="151"/>
      <c r="AF1924" s="150"/>
      <c r="AK1924" s="134">
        <v>1355</v>
      </c>
      <c r="AL1924" s="130">
        <f t="shared" si="524"/>
        <v>1.42</v>
      </c>
      <c r="AM1924" s="149">
        <f t="shared" si="525"/>
        <v>0.14556413003734761</v>
      </c>
      <c r="AN1924" s="149">
        <f t="shared" si="526"/>
        <v>0.92219615947345368</v>
      </c>
      <c r="AO1924" s="130">
        <f t="shared" si="531"/>
        <v>0.14556413003734761</v>
      </c>
      <c r="AP1924" s="130" t="str">
        <f t="shared" si="532"/>
        <v/>
      </c>
      <c r="AQ1924" s="130" t="str">
        <f t="shared" si="527"/>
        <v/>
      </c>
      <c r="AR1924" s="150">
        <f t="shared" si="528"/>
        <v>0</v>
      </c>
      <c r="AS1924" s="150" t="str">
        <f t="shared" si="529"/>
        <v/>
      </c>
      <c r="AT1924" s="150" t="str">
        <f t="shared" si="530"/>
        <v/>
      </c>
      <c r="AU1924" s="150"/>
      <c r="AV1924" s="150"/>
      <c r="AW1924" s="150"/>
      <c r="AX1924" s="150"/>
      <c r="AY1924" s="150"/>
      <c r="AZ1924" s="150"/>
      <c r="BA1924" s="150"/>
      <c r="BB1924" s="131"/>
      <c r="BC1924" s="132"/>
      <c r="BD1924" s="131"/>
      <c r="BE1924" s="153"/>
      <c r="BF1924" s="154"/>
      <c r="BG1924" s="155"/>
      <c r="BH1924" s="155"/>
      <c r="BI1924" s="156"/>
      <c r="BJ1924" s="156"/>
      <c r="BK1924" s="133"/>
      <c r="BM1924" s="134">
        <v>1332</v>
      </c>
      <c r="BN1924" s="157">
        <f t="shared" si="511"/>
        <v>8.5184000000001063</v>
      </c>
      <c r="BO1924" s="158">
        <f t="shared" si="512"/>
        <v>0.28910513103035407</v>
      </c>
      <c r="BP1924" s="159">
        <f t="shared" si="513"/>
        <v>5.0916638070236386E-4</v>
      </c>
      <c r="BQ1924" s="160" t="str">
        <f t="shared" si="514"/>
        <v/>
      </c>
      <c r="BR1924" s="160" t="str">
        <f t="shared" si="510"/>
        <v/>
      </c>
    </row>
    <row r="1925" spans="11:70" ht="20.100000000000001" customHeight="1" x14ac:dyDescent="0.25">
      <c r="K1925" s="134">
        <v>1356</v>
      </c>
      <c r="L1925" s="130">
        <f t="shared" si="515"/>
        <v>135.05620311784088</v>
      </c>
      <c r="M1925" s="149">
        <f t="shared" si="516"/>
        <v>1.5260879225833242E-3</v>
      </c>
      <c r="N1925" s="149">
        <f t="shared" si="517"/>
        <v>0.92277676396539632</v>
      </c>
      <c r="O1925" s="130">
        <f t="shared" si="518"/>
        <v>1.5260879225833242E-3</v>
      </c>
      <c r="P1925" s="130" t="str">
        <f t="shared" si="519"/>
        <v/>
      </c>
      <c r="Q1925" s="130" t="str">
        <f t="shared" si="520"/>
        <v/>
      </c>
      <c r="R1925" s="130">
        <f t="shared" si="521"/>
        <v>5.3464765789850411E-5</v>
      </c>
      <c r="S1925" s="130" t="str">
        <f t="shared" si="522"/>
        <v/>
      </c>
      <c r="T1925" s="130" t="str">
        <f t="shared" si="523"/>
        <v/>
      </c>
      <c r="X1925" s="134"/>
      <c r="Z1925" s="149"/>
      <c r="AA1925" s="149"/>
      <c r="AE1925" s="151"/>
      <c r="AF1925" s="150"/>
      <c r="AK1925" s="134">
        <v>1356</v>
      </c>
      <c r="AL1925" s="130">
        <f t="shared" si="524"/>
        <v>1.4240000000000004</v>
      </c>
      <c r="AM1925" s="149">
        <f t="shared" si="525"/>
        <v>0.14473851155063003</v>
      </c>
      <c r="AN1925" s="149">
        <f t="shared" si="526"/>
        <v>0.92277676396539632</v>
      </c>
      <c r="AO1925" s="130">
        <f t="shared" si="531"/>
        <v>0.14473851155063003</v>
      </c>
      <c r="AP1925" s="130" t="str">
        <f t="shared" si="532"/>
        <v/>
      </c>
      <c r="AQ1925" s="130" t="str">
        <f t="shared" si="527"/>
        <v/>
      </c>
      <c r="AR1925" s="150">
        <f t="shared" si="528"/>
        <v>0</v>
      </c>
      <c r="AS1925" s="150" t="str">
        <f t="shared" si="529"/>
        <v/>
      </c>
      <c r="AT1925" s="150" t="str">
        <f t="shared" si="530"/>
        <v/>
      </c>
      <c r="AU1925" s="150"/>
      <c r="AV1925" s="150"/>
      <c r="AW1925" s="150"/>
      <c r="AX1925" s="150"/>
      <c r="AY1925" s="150"/>
      <c r="AZ1925" s="150"/>
      <c r="BA1925" s="150"/>
      <c r="BB1925" s="131"/>
      <c r="BC1925" s="132"/>
      <c r="BD1925" s="131"/>
      <c r="BE1925" s="153"/>
      <c r="BF1925" s="154"/>
      <c r="BG1925" s="155"/>
      <c r="BH1925" s="155"/>
      <c r="BI1925" s="156"/>
      <c r="BJ1925" s="156"/>
      <c r="BK1925" s="133"/>
      <c r="BM1925" s="134">
        <v>1333</v>
      </c>
      <c r="BN1925" s="157">
        <f t="shared" si="511"/>
        <v>8.5248000000001056</v>
      </c>
      <c r="BO1925" s="158">
        <f t="shared" si="512"/>
        <v>0.2885959646496517</v>
      </c>
      <c r="BP1925" s="159">
        <f t="shared" si="513"/>
        <v>5.0849313654999229E-4</v>
      </c>
      <c r="BQ1925" s="160" t="str">
        <f t="shared" si="514"/>
        <v/>
      </c>
      <c r="BR1925" s="160" t="str">
        <f t="shared" si="510"/>
        <v/>
      </c>
    </row>
    <row r="1926" spans="11:70" ht="20.100000000000001" customHeight="1" x14ac:dyDescent="0.25">
      <c r="K1926" s="134">
        <v>1357</v>
      </c>
      <c r="L1926" s="130">
        <f t="shared" si="515"/>
        <v>135.43557447491338</v>
      </c>
      <c r="M1926" s="149">
        <f t="shared" si="516"/>
        <v>1.5174078960427592E-3</v>
      </c>
      <c r="N1926" s="149">
        <f t="shared" si="517"/>
        <v>0.92335407073936648</v>
      </c>
      <c r="O1926" s="130">
        <f t="shared" si="518"/>
        <v>1.5174078960427592E-3</v>
      </c>
      <c r="P1926" s="130" t="str">
        <f t="shared" si="519"/>
        <v/>
      </c>
      <c r="Q1926" s="130" t="str">
        <f t="shared" si="520"/>
        <v/>
      </c>
      <c r="R1926" s="130">
        <f t="shared" si="521"/>
        <v>5.4099985992587447E-5</v>
      </c>
      <c r="S1926" s="130" t="str">
        <f t="shared" si="522"/>
        <v/>
      </c>
      <c r="T1926" s="130" t="str">
        <f t="shared" si="523"/>
        <v/>
      </c>
      <c r="X1926" s="134"/>
      <c r="Z1926" s="149"/>
      <c r="AA1926" s="149"/>
      <c r="AE1926" s="151"/>
      <c r="AF1926" s="150"/>
      <c r="AK1926" s="134">
        <v>1357</v>
      </c>
      <c r="AL1926" s="130">
        <f t="shared" si="524"/>
        <v>1.4279999999999999</v>
      </c>
      <c r="AM1926" s="149">
        <f t="shared" si="525"/>
        <v>0.1439152731885999</v>
      </c>
      <c r="AN1926" s="149">
        <f t="shared" si="526"/>
        <v>0.92335407073936659</v>
      </c>
      <c r="AO1926" s="130">
        <f t="shared" si="531"/>
        <v>0.1439152731885999</v>
      </c>
      <c r="AP1926" s="130" t="str">
        <f t="shared" si="532"/>
        <v/>
      </c>
      <c r="AQ1926" s="130" t="str">
        <f t="shared" si="527"/>
        <v/>
      </c>
      <c r="AR1926" s="150">
        <f t="shared" si="528"/>
        <v>0</v>
      </c>
      <c r="AS1926" s="150" t="str">
        <f t="shared" si="529"/>
        <v/>
      </c>
      <c r="AT1926" s="150" t="str">
        <f t="shared" si="530"/>
        <v/>
      </c>
      <c r="AU1926" s="150"/>
      <c r="AV1926" s="150"/>
      <c r="AW1926" s="150"/>
      <c r="AX1926" s="150"/>
      <c r="AY1926" s="150"/>
      <c r="AZ1926" s="150"/>
      <c r="BA1926" s="150"/>
      <c r="BB1926" s="131"/>
      <c r="BC1926" s="132"/>
      <c r="BD1926" s="131"/>
      <c r="BE1926" s="153"/>
      <c r="BF1926" s="154"/>
      <c r="BG1926" s="155"/>
      <c r="BH1926" s="155"/>
      <c r="BI1926" s="156"/>
      <c r="BJ1926" s="156"/>
      <c r="BK1926" s="133"/>
      <c r="BM1926" s="134">
        <v>1334</v>
      </c>
      <c r="BN1926" s="157">
        <f t="shared" si="511"/>
        <v>8.5312000000001049</v>
      </c>
      <c r="BO1926" s="158">
        <f t="shared" si="512"/>
        <v>0.28808747151310171</v>
      </c>
      <c r="BP1926" s="159">
        <f t="shared" si="513"/>
        <v>5.0782006757693621E-4</v>
      </c>
      <c r="BQ1926" s="160" t="str">
        <f t="shared" si="514"/>
        <v/>
      </c>
      <c r="BR1926" s="160" t="str">
        <f t="shared" si="510"/>
        <v/>
      </c>
    </row>
    <row r="1927" spans="11:70" ht="20.100000000000001" customHeight="1" x14ac:dyDescent="0.25">
      <c r="K1927" s="134">
        <v>1358</v>
      </c>
      <c r="L1927" s="130">
        <f t="shared" si="515"/>
        <v>135.81494583198599</v>
      </c>
      <c r="M1927" s="149">
        <f t="shared" si="516"/>
        <v>1.5087530991939608E-3</v>
      </c>
      <c r="N1927" s="149">
        <f t="shared" si="517"/>
        <v>0.92392808934138748</v>
      </c>
      <c r="O1927" s="130">
        <f t="shared" si="518"/>
        <v>1.5087530991939608E-3</v>
      </c>
      <c r="P1927" s="130" t="str">
        <f t="shared" si="519"/>
        <v/>
      </c>
      <c r="Q1927" s="130" t="str">
        <f t="shared" si="520"/>
        <v/>
      </c>
      <c r="R1927" s="130">
        <f t="shared" si="521"/>
        <v>5.4741877432719597E-5</v>
      </c>
      <c r="S1927" s="130" t="str">
        <f t="shared" si="522"/>
        <v/>
      </c>
      <c r="T1927" s="130" t="str">
        <f t="shared" si="523"/>
        <v/>
      </c>
      <c r="X1927" s="134"/>
      <c r="Z1927" s="149"/>
      <c r="AA1927" s="149"/>
      <c r="AE1927" s="151"/>
      <c r="AF1927" s="150"/>
      <c r="AK1927" s="134">
        <v>1358</v>
      </c>
      <c r="AL1927" s="130">
        <f t="shared" si="524"/>
        <v>1.4320000000000004</v>
      </c>
      <c r="AM1927" s="149">
        <f t="shared" si="525"/>
        <v>0.14309442768217082</v>
      </c>
      <c r="AN1927" s="149">
        <f t="shared" si="526"/>
        <v>0.92392808934138759</v>
      </c>
      <c r="AO1927" s="130">
        <f t="shared" si="531"/>
        <v>0.14309442768217082</v>
      </c>
      <c r="AP1927" s="130" t="str">
        <f t="shared" si="532"/>
        <v/>
      </c>
      <c r="AQ1927" s="130" t="str">
        <f t="shared" si="527"/>
        <v/>
      </c>
      <c r="AR1927" s="150">
        <f t="shared" si="528"/>
        <v>0</v>
      </c>
      <c r="AS1927" s="150" t="str">
        <f t="shared" si="529"/>
        <v/>
      </c>
      <c r="AT1927" s="150" t="str">
        <f t="shared" si="530"/>
        <v/>
      </c>
      <c r="AU1927" s="150"/>
      <c r="AV1927" s="150"/>
      <c r="AW1927" s="150"/>
      <c r="AX1927" s="150"/>
      <c r="AY1927" s="150"/>
      <c r="AZ1927" s="150"/>
      <c r="BA1927" s="150"/>
      <c r="BB1927" s="131"/>
      <c r="BC1927" s="132"/>
      <c r="BD1927" s="131"/>
      <c r="BE1927" s="153"/>
      <c r="BF1927" s="154"/>
      <c r="BG1927" s="155"/>
      <c r="BH1927" s="155"/>
      <c r="BI1927" s="156"/>
      <c r="BJ1927" s="156"/>
      <c r="BK1927" s="133"/>
      <c r="BM1927" s="134">
        <v>1335</v>
      </c>
      <c r="BN1927" s="157">
        <f t="shared" si="511"/>
        <v>8.5376000000001042</v>
      </c>
      <c r="BO1927" s="158">
        <f t="shared" si="512"/>
        <v>0.28757965144552478</v>
      </c>
      <c r="BP1927" s="159">
        <f t="shared" si="513"/>
        <v>5.0714717651595409E-4</v>
      </c>
      <c r="BQ1927" s="160" t="str">
        <f t="shared" si="514"/>
        <v/>
      </c>
      <c r="BR1927" s="160" t="str">
        <f t="shared" si="510"/>
        <v/>
      </c>
    </row>
    <row r="1928" spans="11:70" ht="20.100000000000001" customHeight="1" x14ac:dyDescent="0.25">
      <c r="K1928" s="134">
        <v>1359</v>
      </c>
      <c r="L1928" s="130">
        <f t="shared" si="515"/>
        <v>136.19431718905861</v>
      </c>
      <c r="M1928" s="149">
        <f t="shared" si="516"/>
        <v>1.5001236642965105E-3</v>
      </c>
      <c r="N1928" s="149">
        <f t="shared" si="517"/>
        <v>0.92449882936803152</v>
      </c>
      <c r="O1928" s="130">
        <f t="shared" si="518"/>
        <v>1.5001236642965105E-3</v>
      </c>
      <c r="P1928" s="130" t="str">
        <f t="shared" si="519"/>
        <v/>
      </c>
      <c r="Q1928" s="130" t="str">
        <f t="shared" si="520"/>
        <v/>
      </c>
      <c r="R1928" s="130">
        <f t="shared" si="521"/>
        <v>5.5390498601658201E-5</v>
      </c>
      <c r="S1928" s="130" t="str">
        <f t="shared" si="522"/>
        <v/>
      </c>
      <c r="T1928" s="130" t="str">
        <f t="shared" si="523"/>
        <v/>
      </c>
      <c r="X1928" s="134"/>
      <c r="Z1928" s="149"/>
      <c r="AA1928" s="149"/>
      <c r="AE1928" s="151"/>
      <c r="AF1928" s="150"/>
      <c r="AK1928" s="134">
        <v>1359</v>
      </c>
      <c r="AL1928" s="130">
        <f t="shared" si="524"/>
        <v>1.4359999999999999</v>
      </c>
      <c r="AM1928" s="149">
        <f t="shared" si="525"/>
        <v>0.14227598757521709</v>
      </c>
      <c r="AN1928" s="149">
        <f t="shared" si="526"/>
        <v>0.92449882936803152</v>
      </c>
      <c r="AO1928" s="130">
        <f t="shared" si="531"/>
        <v>0.14227598757521709</v>
      </c>
      <c r="AP1928" s="130" t="str">
        <f t="shared" si="532"/>
        <v/>
      </c>
      <c r="AQ1928" s="130" t="str">
        <f t="shared" si="527"/>
        <v/>
      </c>
      <c r="AR1928" s="150">
        <f t="shared" si="528"/>
        <v>0</v>
      </c>
      <c r="AS1928" s="150" t="str">
        <f t="shared" si="529"/>
        <v/>
      </c>
      <c r="AT1928" s="150" t="str">
        <f t="shared" si="530"/>
        <v/>
      </c>
      <c r="AU1928" s="150"/>
      <c r="AV1928" s="150"/>
      <c r="AW1928" s="150"/>
      <c r="AX1928" s="150"/>
      <c r="AY1928" s="150"/>
      <c r="AZ1928" s="150"/>
      <c r="BA1928" s="150"/>
      <c r="BB1928" s="131"/>
      <c r="BC1928" s="132"/>
      <c r="BD1928" s="131"/>
      <c r="BE1928" s="153"/>
      <c r="BF1928" s="154"/>
      <c r="BG1928" s="155"/>
      <c r="BH1928" s="155"/>
      <c r="BI1928" s="156"/>
      <c r="BJ1928" s="156"/>
      <c r="BK1928" s="133"/>
      <c r="BM1928" s="134">
        <v>1336</v>
      </c>
      <c r="BN1928" s="157">
        <f t="shared" si="511"/>
        <v>8.5440000000001035</v>
      </c>
      <c r="BO1928" s="158">
        <f t="shared" si="512"/>
        <v>0.28707250426900882</v>
      </c>
      <c r="BP1928" s="159">
        <f t="shared" si="513"/>
        <v>5.0647446608897972E-4</v>
      </c>
      <c r="BQ1928" s="160" t="str">
        <f t="shared" si="514"/>
        <v/>
      </c>
      <c r="BR1928" s="160" t="str">
        <f t="shared" si="510"/>
        <v/>
      </c>
    </row>
    <row r="1929" spans="11:70" ht="20.100000000000001" customHeight="1" x14ac:dyDescent="0.25">
      <c r="K1929" s="134">
        <v>1360</v>
      </c>
      <c r="L1929" s="130">
        <f t="shared" si="515"/>
        <v>136.57368854613122</v>
      </c>
      <c r="M1929" s="149">
        <f t="shared" si="516"/>
        <v>1.4915197216406892E-3</v>
      </c>
      <c r="N1929" s="149">
        <f t="shared" si="517"/>
        <v>0.92506630046567295</v>
      </c>
      <c r="O1929" s="130">
        <f t="shared" si="518"/>
        <v>1.4915197216406892E-3</v>
      </c>
      <c r="P1929" s="130" t="str">
        <f t="shared" si="519"/>
        <v/>
      </c>
      <c r="Q1929" s="130" t="str">
        <f t="shared" si="520"/>
        <v/>
      </c>
      <c r="R1929" s="130">
        <f t="shared" si="521"/>
        <v>5.6045908359398973E-5</v>
      </c>
      <c r="S1929" s="130" t="str">
        <f t="shared" si="522"/>
        <v/>
      </c>
      <c r="T1929" s="130" t="str">
        <f t="shared" si="523"/>
        <v/>
      </c>
      <c r="X1929" s="134"/>
      <c r="Z1929" s="149"/>
      <c r="AA1929" s="149"/>
      <c r="AE1929" s="151"/>
      <c r="AF1929" s="150"/>
      <c r="AK1929" s="134">
        <v>1360</v>
      </c>
      <c r="AL1929" s="130">
        <f t="shared" si="524"/>
        <v>1.4400000000000004</v>
      </c>
      <c r="AM1929" s="149">
        <f t="shared" si="525"/>
        <v>0.1414599652248387</v>
      </c>
      <c r="AN1929" s="149">
        <f t="shared" si="526"/>
        <v>0.92506630046567306</v>
      </c>
      <c r="AO1929" s="130">
        <f t="shared" si="531"/>
        <v>0.1414599652248387</v>
      </c>
      <c r="AP1929" s="130" t="str">
        <f t="shared" si="532"/>
        <v/>
      </c>
      <c r="AQ1929" s="130" t="str">
        <f t="shared" si="527"/>
        <v/>
      </c>
      <c r="AR1929" s="150">
        <f t="shared" si="528"/>
        <v>0</v>
      </c>
      <c r="AS1929" s="150" t="str">
        <f t="shared" si="529"/>
        <v/>
      </c>
      <c r="AT1929" s="150" t="str">
        <f t="shared" si="530"/>
        <v/>
      </c>
      <c r="AU1929" s="150"/>
      <c r="AV1929" s="150"/>
      <c r="AW1929" s="150"/>
      <c r="AX1929" s="150"/>
      <c r="AY1929" s="150"/>
      <c r="AZ1929" s="150"/>
      <c r="BA1929" s="150"/>
      <c r="BB1929" s="131"/>
      <c r="BC1929" s="132"/>
      <c r="BD1929" s="131"/>
      <c r="BE1929" s="153"/>
      <c r="BF1929" s="154"/>
      <c r="BG1929" s="155"/>
      <c r="BH1929" s="155"/>
      <c r="BI1929" s="156"/>
      <c r="BJ1929" s="156"/>
      <c r="BK1929" s="133"/>
      <c r="BM1929" s="134">
        <v>1337</v>
      </c>
      <c r="BN1929" s="157">
        <f t="shared" si="511"/>
        <v>8.5504000000001028</v>
      </c>
      <c r="BO1929" s="158">
        <f t="shared" si="512"/>
        <v>0.28656602980291984</v>
      </c>
      <c r="BP1929" s="159">
        <f t="shared" si="513"/>
        <v>5.0580193900684467E-4</v>
      </c>
      <c r="BQ1929" s="160" t="str">
        <f t="shared" si="514"/>
        <v/>
      </c>
      <c r="BR1929" s="160" t="str">
        <f t="shared" si="510"/>
        <v/>
      </c>
    </row>
    <row r="1930" spans="11:70" ht="20.100000000000001" customHeight="1" x14ac:dyDescent="0.25">
      <c r="K1930" s="134">
        <v>1361</v>
      </c>
      <c r="L1930" s="130">
        <f t="shared" si="515"/>
        <v>136.95305990320372</v>
      </c>
      <c r="M1930" s="149">
        <f t="shared" si="516"/>
        <v>1.4829413995504346E-3</v>
      </c>
      <c r="N1930" s="149">
        <f t="shared" si="517"/>
        <v>0.92563051232974136</v>
      </c>
      <c r="O1930" s="130">
        <f t="shared" si="518"/>
        <v>1.4829413995504346E-3</v>
      </c>
      <c r="P1930" s="130" t="str">
        <f t="shared" si="519"/>
        <v/>
      </c>
      <c r="Q1930" s="130" t="str">
        <f t="shared" si="520"/>
        <v/>
      </c>
      <c r="R1930" s="130">
        <f t="shared" si="521"/>
        <v>5.6708165935098974E-5</v>
      </c>
      <c r="S1930" s="130" t="str">
        <f t="shared" si="522"/>
        <v/>
      </c>
      <c r="T1930" s="130" t="str">
        <f t="shared" si="523"/>
        <v/>
      </c>
      <c r="X1930" s="134"/>
      <c r="Z1930" s="149"/>
      <c r="AA1930" s="149"/>
      <c r="AE1930" s="151"/>
      <c r="AF1930" s="150"/>
      <c r="AK1930" s="134">
        <v>1361</v>
      </c>
      <c r="AL1930" s="130">
        <f t="shared" si="524"/>
        <v>1.444</v>
      </c>
      <c r="AM1930" s="149">
        <f t="shared" si="525"/>
        <v>0.14064637280164224</v>
      </c>
      <c r="AN1930" s="149">
        <f t="shared" si="526"/>
        <v>0.92563051232974147</v>
      </c>
      <c r="AO1930" s="130">
        <f t="shared" si="531"/>
        <v>0.14064637280164224</v>
      </c>
      <c r="AP1930" s="130" t="str">
        <f t="shared" si="532"/>
        <v/>
      </c>
      <c r="AQ1930" s="130" t="str">
        <f t="shared" si="527"/>
        <v/>
      </c>
      <c r="AR1930" s="150">
        <f t="shared" si="528"/>
        <v>0</v>
      </c>
      <c r="AS1930" s="150" t="str">
        <f t="shared" si="529"/>
        <v/>
      </c>
      <c r="AT1930" s="150" t="str">
        <f t="shared" si="530"/>
        <v/>
      </c>
      <c r="AU1930" s="150"/>
      <c r="AV1930" s="150"/>
      <c r="AW1930" s="150"/>
      <c r="AX1930" s="150"/>
      <c r="AY1930" s="150"/>
      <c r="AZ1930" s="150"/>
      <c r="BA1930" s="150"/>
      <c r="BB1930" s="131"/>
      <c r="BC1930" s="132"/>
      <c r="BD1930" s="131"/>
      <c r="BE1930" s="153"/>
      <c r="BF1930" s="154"/>
      <c r="BG1930" s="155"/>
      <c r="BH1930" s="155"/>
      <c r="BI1930" s="156"/>
      <c r="BJ1930" s="156"/>
      <c r="BK1930" s="133"/>
      <c r="BM1930" s="134">
        <v>1338</v>
      </c>
      <c r="BN1930" s="157">
        <f t="shared" si="511"/>
        <v>8.5568000000001021</v>
      </c>
      <c r="BO1930" s="158">
        <f t="shared" si="512"/>
        <v>0.286060227863913</v>
      </c>
      <c r="BP1930" s="159">
        <f t="shared" si="513"/>
        <v>5.0512959796883417E-4</v>
      </c>
      <c r="BQ1930" s="160" t="str">
        <f t="shared" si="514"/>
        <v/>
      </c>
      <c r="BR1930" s="160" t="str">
        <f t="shared" si="510"/>
        <v/>
      </c>
    </row>
    <row r="1931" spans="11:70" ht="20.100000000000001" customHeight="1" x14ac:dyDescent="0.25">
      <c r="K1931" s="134">
        <v>1362</v>
      </c>
      <c r="L1931" s="130">
        <f t="shared" si="515"/>
        <v>137.33243126027634</v>
      </c>
      <c r="M1931" s="149">
        <f t="shared" si="516"/>
        <v>1.4743888243864175E-3</v>
      </c>
      <c r="N1931" s="149">
        <f t="shared" si="517"/>
        <v>0.92619147470397645</v>
      </c>
      <c r="O1931" s="130">
        <f t="shared" si="518"/>
        <v>1.4743888243864175E-3</v>
      </c>
      <c r="P1931" s="130" t="str">
        <f t="shared" si="519"/>
        <v/>
      </c>
      <c r="Q1931" s="130" t="str">
        <f t="shared" si="520"/>
        <v/>
      </c>
      <c r="R1931" s="130">
        <f t="shared" si="521"/>
        <v>5.7377330927632712E-5</v>
      </c>
      <c r="S1931" s="130" t="str">
        <f t="shared" si="522"/>
        <v/>
      </c>
      <c r="T1931" s="130" t="str">
        <f t="shared" si="523"/>
        <v/>
      </c>
      <c r="X1931" s="134"/>
      <c r="Z1931" s="149"/>
      <c r="AA1931" s="149"/>
      <c r="AE1931" s="151"/>
      <c r="AF1931" s="150"/>
      <c r="AK1931" s="134">
        <v>1362</v>
      </c>
      <c r="AL1931" s="130">
        <f t="shared" si="524"/>
        <v>1.4480000000000004</v>
      </c>
      <c r="AM1931" s="149">
        <f t="shared" si="525"/>
        <v>0.13983522229003253</v>
      </c>
      <c r="AN1931" s="149">
        <f t="shared" si="526"/>
        <v>0.92619147470397656</v>
      </c>
      <c r="AO1931" s="130">
        <f t="shared" si="531"/>
        <v>0.13983522229003253</v>
      </c>
      <c r="AP1931" s="130" t="str">
        <f t="shared" si="532"/>
        <v/>
      </c>
      <c r="AQ1931" s="130" t="str">
        <f t="shared" si="527"/>
        <v/>
      </c>
      <c r="AR1931" s="150">
        <f t="shared" si="528"/>
        <v>0</v>
      </c>
      <c r="AS1931" s="150" t="str">
        <f t="shared" si="529"/>
        <v/>
      </c>
      <c r="AT1931" s="150" t="str">
        <f t="shared" si="530"/>
        <v/>
      </c>
      <c r="AU1931" s="150"/>
      <c r="AV1931" s="150"/>
      <c r="AW1931" s="150"/>
      <c r="AX1931" s="150"/>
      <c r="AY1931" s="150"/>
      <c r="AZ1931" s="150"/>
      <c r="BA1931" s="150"/>
      <c r="BB1931" s="131"/>
      <c r="BC1931" s="132"/>
      <c r="BD1931" s="131"/>
      <c r="BE1931" s="153"/>
      <c r="BF1931" s="154"/>
      <c r="BG1931" s="155"/>
      <c r="BH1931" s="155"/>
      <c r="BI1931" s="156"/>
      <c r="BJ1931" s="156"/>
      <c r="BK1931" s="133"/>
      <c r="BM1931" s="134">
        <v>1339</v>
      </c>
      <c r="BN1931" s="157">
        <f t="shared" si="511"/>
        <v>8.5632000000001014</v>
      </c>
      <c r="BO1931" s="158">
        <f t="shared" si="512"/>
        <v>0.28555509826594416</v>
      </c>
      <c r="BP1931" s="159">
        <f t="shared" si="513"/>
        <v>5.0445744566440798E-4</v>
      </c>
      <c r="BQ1931" s="160" t="str">
        <f t="shared" si="514"/>
        <v/>
      </c>
      <c r="BR1931" s="160" t="str">
        <f t="shared" si="510"/>
        <v/>
      </c>
    </row>
    <row r="1932" spans="11:70" ht="20.100000000000001" customHeight="1" x14ac:dyDescent="0.25">
      <c r="K1932" s="134">
        <v>1363</v>
      </c>
      <c r="L1932" s="130">
        <f t="shared" si="515"/>
        <v>137.71180261734895</v>
      </c>
      <c r="M1932" s="149">
        <f t="shared" si="516"/>
        <v>1.4658621205492833E-3</v>
      </c>
      <c r="N1932" s="149">
        <f t="shared" si="517"/>
        <v>0.92674919737968331</v>
      </c>
      <c r="O1932" s="130">
        <f t="shared" si="518"/>
        <v>1.4658621205492833E-3</v>
      </c>
      <c r="P1932" s="130" t="str">
        <f t="shared" si="519"/>
        <v/>
      </c>
      <c r="Q1932" s="130" t="str">
        <f t="shared" si="520"/>
        <v/>
      </c>
      <c r="R1932" s="130">
        <f t="shared" si="521"/>
        <v>5.8053463306122926E-5</v>
      </c>
      <c r="S1932" s="130" t="str">
        <f t="shared" si="522"/>
        <v/>
      </c>
      <c r="T1932" s="130" t="str">
        <f t="shared" si="523"/>
        <v/>
      </c>
      <c r="X1932" s="134"/>
      <c r="Z1932" s="149"/>
      <c r="AA1932" s="149"/>
      <c r="AE1932" s="151"/>
      <c r="AF1932" s="150"/>
      <c r="AK1932" s="134">
        <v>1363</v>
      </c>
      <c r="AL1932" s="130">
        <f t="shared" si="524"/>
        <v>1.452</v>
      </c>
      <c r="AM1932" s="149">
        <f t="shared" si="525"/>
        <v>0.13902652548852024</v>
      </c>
      <c r="AN1932" s="149">
        <f t="shared" si="526"/>
        <v>0.92674919737968342</v>
      </c>
      <c r="AO1932" s="130">
        <f t="shared" si="531"/>
        <v>0.13902652548852024</v>
      </c>
      <c r="AP1932" s="130" t="str">
        <f t="shared" si="532"/>
        <v/>
      </c>
      <c r="AQ1932" s="130" t="str">
        <f t="shared" si="527"/>
        <v/>
      </c>
      <c r="AR1932" s="150">
        <f t="shared" si="528"/>
        <v>0</v>
      </c>
      <c r="AS1932" s="150" t="str">
        <f t="shared" si="529"/>
        <v/>
      </c>
      <c r="AT1932" s="150" t="str">
        <f t="shared" si="530"/>
        <v/>
      </c>
      <c r="AU1932" s="150"/>
      <c r="AV1932" s="150"/>
      <c r="AW1932" s="150"/>
      <c r="AX1932" s="150"/>
      <c r="AY1932" s="150"/>
      <c r="AZ1932" s="150"/>
      <c r="BA1932" s="150"/>
      <c r="BB1932" s="131"/>
      <c r="BC1932" s="132"/>
      <c r="BD1932" s="131"/>
      <c r="BE1932" s="153"/>
      <c r="BF1932" s="154"/>
      <c r="BG1932" s="155"/>
      <c r="BH1932" s="155"/>
      <c r="BI1932" s="156"/>
      <c r="BJ1932" s="156"/>
      <c r="BK1932" s="133"/>
      <c r="BM1932" s="134">
        <v>1340</v>
      </c>
      <c r="BN1932" s="157">
        <f t="shared" si="511"/>
        <v>8.5696000000001007</v>
      </c>
      <c r="BO1932" s="158">
        <f t="shared" si="512"/>
        <v>0.28505064082027975</v>
      </c>
      <c r="BP1932" s="159">
        <f t="shared" si="513"/>
        <v>5.03785484771202E-4</v>
      </c>
      <c r="BQ1932" s="160" t="str">
        <f t="shared" si="514"/>
        <v/>
      </c>
      <c r="BR1932" s="160" t="str">
        <f t="shared" si="510"/>
        <v/>
      </c>
    </row>
    <row r="1933" spans="11:70" ht="20.100000000000001" customHeight="1" x14ac:dyDescent="0.25">
      <c r="K1933" s="134">
        <v>1364</v>
      </c>
      <c r="L1933" s="130">
        <f t="shared" si="515"/>
        <v>138.09117397442157</v>
      </c>
      <c r="M1933" s="149">
        <f t="shared" si="516"/>
        <v>1.4573614104830099E-3</v>
      </c>
      <c r="N1933" s="149">
        <f t="shared" si="517"/>
        <v>0.92730369019499026</v>
      </c>
      <c r="O1933" s="130">
        <f t="shared" si="518"/>
        <v>1.4573614104830099E-3</v>
      </c>
      <c r="P1933" s="130" t="str">
        <f t="shared" si="519"/>
        <v/>
      </c>
      <c r="Q1933" s="130" t="str">
        <f t="shared" si="520"/>
        <v/>
      </c>
      <c r="R1933" s="130">
        <f t="shared" si="521"/>
        <v>5.8736623410449892E-5</v>
      </c>
      <c r="S1933" s="130" t="str">
        <f t="shared" si="522"/>
        <v/>
      </c>
      <c r="T1933" s="130" t="str">
        <f t="shared" si="523"/>
        <v/>
      </c>
      <c r="X1933" s="134"/>
      <c r="Z1933" s="149"/>
      <c r="AA1933" s="149"/>
      <c r="AE1933" s="151"/>
      <c r="AF1933" s="150"/>
      <c r="AK1933" s="134">
        <v>1364</v>
      </c>
      <c r="AL1933" s="130">
        <f t="shared" si="524"/>
        <v>1.4560000000000004</v>
      </c>
      <c r="AM1933" s="149">
        <f t="shared" si="525"/>
        <v>0.13822029401003955</v>
      </c>
      <c r="AN1933" s="149">
        <f t="shared" si="526"/>
        <v>0.92730369019499026</v>
      </c>
      <c r="AO1933" s="130">
        <f t="shared" si="531"/>
        <v>0.13822029401003955</v>
      </c>
      <c r="AP1933" s="130" t="str">
        <f t="shared" si="532"/>
        <v/>
      </c>
      <c r="AQ1933" s="130" t="str">
        <f t="shared" si="527"/>
        <v/>
      </c>
      <c r="AR1933" s="150">
        <f t="shared" si="528"/>
        <v>0</v>
      </c>
      <c r="AS1933" s="150" t="str">
        <f t="shared" si="529"/>
        <v/>
      </c>
      <c r="AT1933" s="150" t="str">
        <f t="shared" si="530"/>
        <v/>
      </c>
      <c r="AU1933" s="150"/>
      <c r="AV1933" s="150"/>
      <c r="AW1933" s="150"/>
      <c r="AX1933" s="150"/>
      <c r="AY1933" s="150"/>
      <c r="AZ1933" s="150"/>
      <c r="BA1933" s="150"/>
      <c r="BB1933" s="131"/>
      <c r="BC1933" s="132"/>
      <c r="BD1933" s="131"/>
      <c r="BE1933" s="153"/>
      <c r="BF1933" s="154"/>
      <c r="BG1933" s="155"/>
      <c r="BH1933" s="155"/>
      <c r="BI1933" s="156"/>
      <c r="BJ1933" s="156"/>
      <c r="BK1933" s="133"/>
      <c r="BM1933" s="134">
        <v>1341</v>
      </c>
      <c r="BN1933" s="157">
        <f t="shared" si="511"/>
        <v>8.5760000000001</v>
      </c>
      <c r="BO1933" s="158">
        <f t="shared" si="512"/>
        <v>0.28454685533550855</v>
      </c>
      <c r="BP1933" s="159">
        <f t="shared" si="513"/>
        <v>5.0311371795569437E-4</v>
      </c>
      <c r="BQ1933" s="160" t="str">
        <f t="shared" si="514"/>
        <v/>
      </c>
      <c r="BR1933" s="160" t="str">
        <f t="shared" si="510"/>
        <v/>
      </c>
    </row>
    <row r="1934" spans="11:70" ht="20.100000000000001" customHeight="1" x14ac:dyDescent="0.25">
      <c r="K1934" s="134">
        <v>1365</v>
      </c>
      <c r="L1934" s="130">
        <f t="shared" si="515"/>
        <v>138.47054533149407</v>
      </c>
      <c r="M1934" s="149">
        <f t="shared" si="516"/>
        <v>1.4488868146784151E-3</v>
      </c>
      <c r="N1934" s="149">
        <f t="shared" si="517"/>
        <v>0.92785496303410608</v>
      </c>
      <c r="O1934" s="130">
        <f t="shared" si="518"/>
        <v>1.4488868146784151E-3</v>
      </c>
      <c r="P1934" s="130" t="str">
        <f t="shared" si="519"/>
        <v/>
      </c>
      <c r="Q1934" s="130" t="str">
        <f t="shared" si="520"/>
        <v/>
      </c>
      <c r="R1934" s="130">
        <f t="shared" si="521"/>
        <v>5.9426871951735021E-5</v>
      </c>
      <c r="S1934" s="130" t="str">
        <f t="shared" si="522"/>
        <v/>
      </c>
      <c r="T1934" s="130" t="str">
        <f t="shared" si="523"/>
        <v/>
      </c>
      <c r="X1934" s="134"/>
      <c r="Z1934" s="149"/>
      <c r="AA1934" s="149"/>
      <c r="AE1934" s="151"/>
      <c r="AF1934" s="150"/>
      <c r="AK1934" s="134">
        <v>1365</v>
      </c>
      <c r="AL1934" s="130">
        <f t="shared" si="524"/>
        <v>1.46</v>
      </c>
      <c r="AM1934" s="149">
        <f t="shared" si="525"/>
        <v>0.13741653928228179</v>
      </c>
      <c r="AN1934" s="149">
        <f t="shared" si="526"/>
        <v>0.92785496303410619</v>
      </c>
      <c r="AO1934" s="130">
        <f t="shared" si="531"/>
        <v>0.13741653928228179</v>
      </c>
      <c r="AP1934" s="130" t="str">
        <f t="shared" si="532"/>
        <v/>
      </c>
      <c r="AQ1934" s="130" t="str">
        <f t="shared" si="527"/>
        <v/>
      </c>
      <c r="AR1934" s="150">
        <f t="shared" si="528"/>
        <v>0</v>
      </c>
      <c r="AS1934" s="150" t="str">
        <f t="shared" si="529"/>
        <v/>
      </c>
      <c r="AT1934" s="150" t="str">
        <f t="shared" si="530"/>
        <v/>
      </c>
      <c r="AU1934" s="150"/>
      <c r="AV1934" s="150"/>
      <c r="AW1934" s="150"/>
      <c r="AX1934" s="150"/>
      <c r="AY1934" s="150"/>
      <c r="AZ1934" s="150"/>
      <c r="BA1934" s="150"/>
      <c r="BB1934" s="131"/>
      <c r="BC1934" s="132"/>
      <c r="BD1934" s="131"/>
      <c r="BE1934" s="153"/>
      <c r="BF1934" s="154"/>
      <c r="BG1934" s="155"/>
      <c r="BH1934" s="155"/>
      <c r="BI1934" s="156"/>
      <c r="BJ1934" s="156"/>
      <c r="BK1934" s="133"/>
      <c r="BM1934" s="134">
        <v>1342</v>
      </c>
      <c r="BN1934" s="157">
        <f t="shared" si="511"/>
        <v>8.5824000000000993</v>
      </c>
      <c r="BO1934" s="158">
        <f t="shared" si="512"/>
        <v>0.28404374161755286</v>
      </c>
      <c r="BP1934" s="159">
        <f t="shared" si="513"/>
        <v>5.0244214787475983E-4</v>
      </c>
      <c r="BQ1934" s="160" t="str">
        <f t="shared" si="514"/>
        <v/>
      </c>
      <c r="BR1934" s="160" t="str">
        <f t="shared" si="510"/>
        <v/>
      </c>
    </row>
    <row r="1935" spans="11:70" ht="20.100000000000001" customHeight="1" x14ac:dyDescent="0.25">
      <c r="K1935" s="134">
        <v>1366</v>
      </c>
      <c r="L1935" s="130">
        <f t="shared" si="515"/>
        <v>138.84991668856668</v>
      </c>
      <c r="M1935" s="149">
        <f t="shared" si="516"/>
        <v>1.4404384516767817E-3</v>
      </c>
      <c r="N1935" s="149">
        <f t="shared" si="517"/>
        <v>0.9284030258265813</v>
      </c>
      <c r="O1935" s="130">
        <f t="shared" si="518"/>
        <v>1.4404384516767817E-3</v>
      </c>
      <c r="P1935" s="130" t="str">
        <f t="shared" si="519"/>
        <v/>
      </c>
      <c r="Q1935" s="130" t="str">
        <f t="shared" si="520"/>
        <v/>
      </c>
      <c r="R1935" s="130">
        <f t="shared" si="521"/>
        <v>6.0124270012802782E-5</v>
      </c>
      <c r="S1935" s="130" t="str">
        <f t="shared" si="522"/>
        <v/>
      </c>
      <c r="T1935" s="130" t="str">
        <f t="shared" si="523"/>
        <v/>
      </c>
      <c r="X1935" s="134"/>
      <c r="Z1935" s="149"/>
      <c r="AA1935" s="149"/>
      <c r="AE1935" s="151"/>
      <c r="AF1935" s="150"/>
      <c r="AK1935" s="134">
        <v>1366</v>
      </c>
      <c r="AL1935" s="130">
        <f t="shared" si="524"/>
        <v>1.4640000000000004</v>
      </c>
      <c r="AM1935" s="149">
        <f t="shared" si="525"/>
        <v>0.1366152725480389</v>
      </c>
      <c r="AN1935" s="149">
        <f t="shared" si="526"/>
        <v>0.92840302582658141</v>
      </c>
      <c r="AO1935" s="130">
        <f t="shared" si="531"/>
        <v>0.1366152725480389</v>
      </c>
      <c r="AP1935" s="130" t="str">
        <f t="shared" si="532"/>
        <v/>
      </c>
      <c r="AQ1935" s="130" t="str">
        <f t="shared" si="527"/>
        <v/>
      </c>
      <c r="AR1935" s="150">
        <f t="shared" si="528"/>
        <v>0</v>
      </c>
      <c r="AS1935" s="150" t="str">
        <f t="shared" si="529"/>
        <v/>
      </c>
      <c r="AT1935" s="150" t="str">
        <f t="shared" si="530"/>
        <v/>
      </c>
      <c r="AU1935" s="150"/>
      <c r="AV1935" s="150"/>
      <c r="AW1935" s="150"/>
      <c r="AX1935" s="150"/>
      <c r="AY1935" s="150"/>
      <c r="AZ1935" s="150"/>
      <c r="BA1935" s="150"/>
      <c r="BB1935" s="131"/>
      <c r="BC1935" s="132"/>
      <c r="BD1935" s="131"/>
      <c r="BE1935" s="153"/>
      <c r="BF1935" s="154"/>
      <c r="BG1935" s="155"/>
      <c r="BH1935" s="155"/>
      <c r="BI1935" s="156"/>
      <c r="BJ1935" s="156"/>
      <c r="BK1935" s="133"/>
      <c r="BM1935" s="134">
        <v>1343</v>
      </c>
      <c r="BN1935" s="157">
        <f t="shared" si="511"/>
        <v>8.5888000000000986</v>
      </c>
      <c r="BO1935" s="158">
        <f t="shared" si="512"/>
        <v>0.2835412994696781</v>
      </c>
      <c r="BP1935" s="159">
        <f t="shared" si="513"/>
        <v>5.0177077717311613E-4</v>
      </c>
      <c r="BQ1935" s="160" t="str">
        <f t="shared" si="514"/>
        <v/>
      </c>
      <c r="BR1935" s="160" t="str">
        <f t="shared" si="510"/>
        <v/>
      </c>
    </row>
    <row r="1936" spans="11:70" ht="20.100000000000001" customHeight="1" x14ac:dyDescent="0.25">
      <c r="K1936" s="134">
        <v>1367</v>
      </c>
      <c r="L1936" s="130">
        <f t="shared" si="515"/>
        <v>139.22928804563929</v>
      </c>
      <c r="M1936" s="149">
        <f t="shared" si="516"/>
        <v>1.4320164380736472E-3</v>
      </c>
      <c r="N1936" s="149">
        <f t="shared" si="517"/>
        <v>0.92894788854656773</v>
      </c>
      <c r="O1936" s="130">
        <f t="shared" si="518"/>
        <v>1.4320164380736472E-3</v>
      </c>
      <c r="P1936" s="130" t="str">
        <f t="shared" si="519"/>
        <v/>
      </c>
      <c r="Q1936" s="130" t="str">
        <f t="shared" si="520"/>
        <v/>
      </c>
      <c r="R1936" s="130">
        <f t="shared" si="521"/>
        <v>6.0828879048614798E-5</v>
      </c>
      <c r="S1936" s="130" t="str">
        <f t="shared" si="522"/>
        <v/>
      </c>
      <c r="T1936" s="130" t="str">
        <f t="shared" si="523"/>
        <v/>
      </c>
      <c r="X1936" s="134"/>
      <c r="Z1936" s="149"/>
      <c r="AA1936" s="149"/>
      <c r="AE1936" s="151"/>
      <c r="AF1936" s="150"/>
      <c r="AK1936" s="134">
        <v>1367</v>
      </c>
      <c r="AL1936" s="130">
        <f t="shared" si="524"/>
        <v>1.468</v>
      </c>
      <c r="AM1936" s="149">
        <f t="shared" si="525"/>
        <v>0.13581650486556279</v>
      </c>
      <c r="AN1936" s="149">
        <f t="shared" si="526"/>
        <v>0.92894788854656773</v>
      </c>
      <c r="AO1936" s="130">
        <f t="shared" si="531"/>
        <v>0.13581650486556279</v>
      </c>
      <c r="AP1936" s="130" t="str">
        <f t="shared" si="532"/>
        <v/>
      </c>
      <c r="AQ1936" s="130" t="str">
        <f t="shared" si="527"/>
        <v/>
      </c>
      <c r="AR1936" s="150">
        <f t="shared" si="528"/>
        <v>0</v>
      </c>
      <c r="AS1936" s="150" t="str">
        <f t="shared" si="529"/>
        <v/>
      </c>
      <c r="AT1936" s="150" t="str">
        <f t="shared" si="530"/>
        <v/>
      </c>
      <c r="AU1936" s="150"/>
      <c r="AV1936" s="150"/>
      <c r="AW1936" s="150"/>
      <c r="AX1936" s="150"/>
      <c r="AY1936" s="150"/>
      <c r="AZ1936" s="150"/>
      <c r="BA1936" s="150"/>
      <c r="BB1936" s="131"/>
      <c r="BC1936" s="132"/>
      <c r="BD1936" s="131"/>
      <c r="BE1936" s="153"/>
      <c r="BF1936" s="154"/>
      <c r="BG1936" s="155"/>
      <c r="BH1936" s="155"/>
      <c r="BI1936" s="156"/>
      <c r="BJ1936" s="156"/>
      <c r="BK1936" s="133"/>
      <c r="BM1936" s="134">
        <v>1344</v>
      </c>
      <c r="BN1936" s="157">
        <f t="shared" si="511"/>
        <v>8.5952000000000979</v>
      </c>
      <c r="BO1936" s="158">
        <f t="shared" si="512"/>
        <v>0.28303952869250498</v>
      </c>
      <c r="BP1936" s="159">
        <f t="shared" si="513"/>
        <v>5.0109960848493396E-4</v>
      </c>
      <c r="BQ1936" s="160" t="str">
        <f t="shared" si="514"/>
        <v/>
      </c>
      <c r="BR1936" s="160" t="str">
        <f t="shared" si="510"/>
        <v/>
      </c>
    </row>
    <row r="1937" spans="11:70" ht="20.100000000000001" customHeight="1" x14ac:dyDescent="0.25">
      <c r="K1937" s="134">
        <v>1368</v>
      </c>
      <c r="L1937" s="130">
        <f t="shared" si="515"/>
        <v>139.60865940271191</v>
      </c>
      <c r="M1937" s="149">
        <f t="shared" si="516"/>
        <v>1.423620888522697E-3</v>
      </c>
      <c r="N1937" s="149">
        <f t="shared" si="517"/>
        <v>0.92948956121208193</v>
      </c>
      <c r="O1937" s="130">
        <f t="shared" si="518"/>
        <v>1.423620888522697E-3</v>
      </c>
      <c r="P1937" s="130" t="str">
        <f t="shared" si="519"/>
        <v/>
      </c>
      <c r="Q1937" s="130" t="str">
        <f t="shared" si="520"/>
        <v/>
      </c>
      <c r="R1937" s="130">
        <f t="shared" si="521"/>
        <v>6.1540760886682081E-5</v>
      </c>
      <c r="S1937" s="130" t="str">
        <f t="shared" si="522"/>
        <v/>
      </c>
      <c r="T1937" s="130" t="str">
        <f t="shared" si="523"/>
        <v/>
      </c>
      <c r="X1937" s="134"/>
      <c r="Z1937" s="149"/>
      <c r="AA1937" s="149"/>
      <c r="AE1937" s="151"/>
      <c r="AF1937" s="150"/>
      <c r="AK1937" s="134">
        <v>1368</v>
      </c>
      <c r="AL1937" s="130">
        <f t="shared" si="524"/>
        <v>1.4720000000000004</v>
      </c>
      <c r="AM1937" s="149">
        <f t="shared" si="525"/>
        <v>0.13502024710893423</v>
      </c>
      <c r="AN1937" s="149">
        <f t="shared" si="526"/>
        <v>0.92948956121208193</v>
      </c>
      <c r="AO1937" s="130">
        <f t="shared" si="531"/>
        <v>0.13502024710893423</v>
      </c>
      <c r="AP1937" s="130" t="str">
        <f t="shared" si="532"/>
        <v/>
      </c>
      <c r="AQ1937" s="130" t="str">
        <f t="shared" si="527"/>
        <v/>
      </c>
      <c r="AR1937" s="150">
        <f t="shared" si="528"/>
        <v>0</v>
      </c>
      <c r="AS1937" s="150" t="str">
        <f t="shared" si="529"/>
        <v/>
      </c>
      <c r="AT1937" s="150" t="str">
        <f t="shared" si="530"/>
        <v/>
      </c>
      <c r="AU1937" s="150"/>
      <c r="AV1937" s="150"/>
      <c r="AW1937" s="150"/>
      <c r="AX1937" s="150"/>
      <c r="AY1937" s="150"/>
      <c r="AZ1937" s="150"/>
      <c r="BA1937" s="150"/>
      <c r="BB1937" s="131"/>
      <c r="BC1937" s="132"/>
      <c r="BD1937" s="131"/>
      <c r="BE1937" s="153"/>
      <c r="BF1937" s="154"/>
      <c r="BG1937" s="155"/>
      <c r="BH1937" s="155"/>
      <c r="BI1937" s="156"/>
      <c r="BJ1937" s="156"/>
      <c r="BK1937" s="133"/>
      <c r="BM1937" s="134">
        <v>1345</v>
      </c>
      <c r="BN1937" s="157">
        <f t="shared" si="511"/>
        <v>8.6016000000000972</v>
      </c>
      <c r="BO1937" s="158">
        <f t="shared" si="512"/>
        <v>0.28253842908402005</v>
      </c>
      <c r="BP1937" s="159">
        <f t="shared" si="513"/>
        <v>5.0042864443394786E-4</v>
      </c>
      <c r="BQ1937" s="160" t="str">
        <f t="shared" si="514"/>
        <v/>
      </c>
      <c r="BR1937" s="160" t="str">
        <f t="shared" ref="BR1937:BR2000" si="533">IF($BO1937&lt;(1-$BK$605),$BP1937,"")</f>
        <v/>
      </c>
    </row>
    <row r="1938" spans="11:70" ht="20.100000000000001" customHeight="1" x14ac:dyDescent="0.25">
      <c r="K1938" s="134">
        <v>1369</v>
      </c>
      <c r="L1938" s="130">
        <f t="shared" si="515"/>
        <v>139.98803075978441</v>
      </c>
      <c r="M1938" s="149">
        <f t="shared" si="516"/>
        <v>1.4152519157398073E-3</v>
      </c>
      <c r="N1938" s="149">
        <f t="shared" si="517"/>
        <v>0.93002805388426879</v>
      </c>
      <c r="O1938" s="130">
        <f t="shared" si="518"/>
        <v>1.4152519157398073E-3</v>
      </c>
      <c r="P1938" s="130" t="str">
        <f t="shared" si="519"/>
        <v/>
      </c>
      <c r="Q1938" s="130" t="str">
        <f t="shared" si="520"/>
        <v/>
      </c>
      <c r="R1938" s="130">
        <f t="shared" si="521"/>
        <v>6.2259977727450327E-5</v>
      </c>
      <c r="S1938" s="130" t="str">
        <f t="shared" si="522"/>
        <v/>
      </c>
      <c r="T1938" s="130" t="str">
        <f t="shared" si="523"/>
        <v/>
      </c>
      <c r="X1938" s="134"/>
      <c r="Z1938" s="149"/>
      <c r="AA1938" s="149"/>
      <c r="AE1938" s="151"/>
      <c r="AF1938" s="150"/>
      <c r="AK1938" s="134">
        <v>1369</v>
      </c>
      <c r="AL1938" s="130">
        <f t="shared" si="524"/>
        <v>1.476</v>
      </c>
      <c r="AM1938" s="149">
        <f t="shared" si="525"/>
        <v>0.13422650996844704</v>
      </c>
      <c r="AN1938" s="149">
        <f t="shared" si="526"/>
        <v>0.9300280538842689</v>
      </c>
      <c r="AO1938" s="130">
        <f t="shared" si="531"/>
        <v>0.13422650996844704</v>
      </c>
      <c r="AP1938" s="130" t="str">
        <f t="shared" si="532"/>
        <v/>
      </c>
      <c r="AQ1938" s="130" t="str">
        <f t="shared" si="527"/>
        <v/>
      </c>
      <c r="AR1938" s="150">
        <f t="shared" si="528"/>
        <v>0</v>
      </c>
      <c r="AS1938" s="150" t="str">
        <f t="shared" si="529"/>
        <v/>
      </c>
      <c r="AT1938" s="150" t="str">
        <f t="shared" si="530"/>
        <v/>
      </c>
      <c r="AU1938" s="150"/>
      <c r="AV1938" s="150"/>
      <c r="AW1938" s="150"/>
      <c r="AX1938" s="150"/>
      <c r="AY1938" s="150"/>
      <c r="AZ1938" s="150"/>
      <c r="BA1938" s="150"/>
      <c r="BB1938" s="131"/>
      <c r="BC1938" s="132"/>
      <c r="BD1938" s="131"/>
      <c r="BE1938" s="153"/>
      <c r="BF1938" s="154"/>
      <c r="BG1938" s="155"/>
      <c r="BH1938" s="155"/>
      <c r="BI1938" s="156"/>
      <c r="BJ1938" s="156"/>
      <c r="BK1938" s="133"/>
      <c r="BM1938" s="134">
        <v>1346</v>
      </c>
      <c r="BN1938" s="157">
        <f t="shared" ref="BN1938:BN2001" si="534">BN1937+$BQ$590</f>
        <v>8.6080000000000965</v>
      </c>
      <c r="BO1938" s="158">
        <f t="shared" ref="BO1938:BO2001" si="535">_xlfn.CHISQ.DIST.RT(BN1938,7)</f>
        <v>0.2820380004395861</v>
      </c>
      <c r="BP1938" s="159">
        <f t="shared" ref="BP1938:BP2001" si="536">BO1938-BO1939</f>
        <v>4.9975788763267914E-4</v>
      </c>
      <c r="BQ1938" s="160" t="str">
        <f t="shared" ref="BQ1938:BQ2001" si="537">IF(BO1938&lt;(1-$BK$597),BP1938,"")</f>
        <v/>
      </c>
      <c r="BR1938" s="160" t="str">
        <f t="shared" si="533"/>
        <v/>
      </c>
    </row>
    <row r="1939" spans="11:70" ht="20.100000000000001" customHeight="1" x14ac:dyDescent="0.25">
      <c r="K1939" s="134">
        <v>1370</v>
      </c>
      <c r="L1939" s="130">
        <f t="shared" si="515"/>
        <v>140.36740211685702</v>
      </c>
      <c r="M1939" s="149">
        <f t="shared" si="516"/>
        <v>1.4069096305072046E-3</v>
      </c>
      <c r="N1939" s="149">
        <f t="shared" si="517"/>
        <v>0.93056337666666822</v>
      </c>
      <c r="O1939" s="130">
        <f t="shared" si="518"/>
        <v>1.4069096305072046E-3</v>
      </c>
      <c r="P1939" s="130" t="str">
        <f t="shared" si="519"/>
        <v/>
      </c>
      <c r="Q1939" s="130" t="str">
        <f t="shared" si="520"/>
        <v/>
      </c>
      <c r="R1939" s="130">
        <f t="shared" si="521"/>
        <v>6.2986592144661114E-5</v>
      </c>
      <c r="S1939" s="130" t="str">
        <f t="shared" si="522"/>
        <v/>
      </c>
      <c r="T1939" s="130" t="str">
        <f t="shared" si="523"/>
        <v/>
      </c>
      <c r="X1939" s="134"/>
      <c r="Z1939" s="149"/>
      <c r="AA1939" s="149"/>
      <c r="AE1939" s="151"/>
      <c r="AF1939" s="150"/>
      <c r="AK1939" s="134">
        <v>1370</v>
      </c>
      <c r="AL1939" s="130">
        <f t="shared" si="524"/>
        <v>1.4800000000000004</v>
      </c>
      <c r="AM1939" s="149">
        <f t="shared" si="525"/>
        <v>0.1334353039510022</v>
      </c>
      <c r="AN1939" s="149">
        <f t="shared" si="526"/>
        <v>0.93056337666666833</v>
      </c>
      <c r="AO1939" s="130">
        <f t="shared" si="531"/>
        <v>0.1334353039510022</v>
      </c>
      <c r="AP1939" s="130" t="str">
        <f t="shared" si="532"/>
        <v/>
      </c>
      <c r="AQ1939" s="130" t="str">
        <f t="shared" si="527"/>
        <v/>
      </c>
      <c r="AR1939" s="150">
        <f t="shared" si="528"/>
        <v>0</v>
      </c>
      <c r="AS1939" s="150" t="str">
        <f t="shared" si="529"/>
        <v/>
      </c>
      <c r="AT1939" s="150" t="str">
        <f t="shared" si="530"/>
        <v/>
      </c>
      <c r="AU1939" s="150"/>
      <c r="AV1939" s="150"/>
      <c r="AW1939" s="150"/>
      <c r="AX1939" s="150"/>
      <c r="AY1939" s="150"/>
      <c r="AZ1939" s="150"/>
      <c r="BA1939" s="150"/>
      <c r="BB1939" s="131"/>
      <c r="BC1939" s="132"/>
      <c r="BD1939" s="131"/>
      <c r="BE1939" s="153"/>
      <c r="BF1939" s="154"/>
      <c r="BG1939" s="155"/>
      <c r="BH1939" s="155"/>
      <c r="BI1939" s="156"/>
      <c r="BJ1939" s="156"/>
      <c r="BK1939" s="133"/>
      <c r="BM1939" s="134">
        <v>1347</v>
      </c>
      <c r="BN1939" s="157">
        <f t="shared" si="534"/>
        <v>8.6144000000000958</v>
      </c>
      <c r="BO1939" s="158">
        <f t="shared" si="535"/>
        <v>0.28153824255195342</v>
      </c>
      <c r="BP1939" s="159">
        <f t="shared" si="536"/>
        <v>4.9908734068326854E-4</v>
      </c>
      <c r="BQ1939" s="160" t="str">
        <f t="shared" si="537"/>
        <v/>
      </c>
      <c r="BR1939" s="160" t="str">
        <f t="shared" si="533"/>
        <v/>
      </c>
    </row>
    <row r="1940" spans="11:70" ht="20.100000000000001" customHeight="1" x14ac:dyDescent="0.25">
      <c r="K1940" s="134">
        <v>1371</v>
      </c>
      <c r="L1940" s="130">
        <f t="shared" si="515"/>
        <v>140.74677347392964</v>
      </c>
      <c r="M1940" s="149">
        <f t="shared" si="516"/>
        <v>1.3985941416777767E-3</v>
      </c>
      <c r="N1940" s="149">
        <f t="shared" si="517"/>
        <v>0.931095539704481</v>
      </c>
      <c r="O1940" s="130">
        <f t="shared" si="518"/>
        <v>1.3985941416777767E-3</v>
      </c>
      <c r="P1940" s="130" t="str">
        <f t="shared" si="519"/>
        <v/>
      </c>
      <c r="Q1940" s="130" t="str">
        <f t="shared" si="520"/>
        <v/>
      </c>
      <c r="R1940" s="130">
        <f t="shared" si="521"/>
        <v>6.3720667085685607E-5</v>
      </c>
      <c r="S1940" s="130" t="str">
        <f t="shared" si="522"/>
        <v/>
      </c>
      <c r="T1940" s="130" t="str">
        <f t="shared" si="523"/>
        <v/>
      </c>
      <c r="X1940" s="134"/>
      <c r="Z1940" s="149"/>
      <c r="AA1940" s="149"/>
      <c r="AE1940" s="151"/>
      <c r="AF1940" s="150"/>
      <c r="AK1940" s="134">
        <v>1371</v>
      </c>
      <c r="AL1940" s="130">
        <f t="shared" si="524"/>
        <v>1.484</v>
      </c>
      <c r="AM1940" s="149">
        <f t="shared" si="525"/>
        <v>0.13264663938051691</v>
      </c>
      <c r="AN1940" s="149">
        <f t="shared" si="526"/>
        <v>0.931095539704481</v>
      </c>
      <c r="AO1940" s="130">
        <f t="shared" si="531"/>
        <v>0.13264663938051691</v>
      </c>
      <c r="AP1940" s="130" t="str">
        <f t="shared" si="532"/>
        <v/>
      </c>
      <c r="AQ1940" s="130" t="str">
        <f t="shared" si="527"/>
        <v/>
      </c>
      <c r="AR1940" s="150">
        <f t="shared" si="528"/>
        <v>0</v>
      </c>
      <c r="AS1940" s="150" t="str">
        <f t="shared" si="529"/>
        <v/>
      </c>
      <c r="AT1940" s="150" t="str">
        <f t="shared" si="530"/>
        <v/>
      </c>
      <c r="AU1940" s="150"/>
      <c r="AV1940" s="150"/>
      <c r="AW1940" s="150"/>
      <c r="AX1940" s="150"/>
      <c r="AY1940" s="150"/>
      <c r="AZ1940" s="150"/>
      <c r="BA1940" s="150"/>
      <c r="BB1940" s="131"/>
      <c r="BC1940" s="132"/>
      <c r="BD1940" s="131"/>
      <c r="BE1940" s="153"/>
      <c r="BF1940" s="154"/>
      <c r="BG1940" s="155"/>
      <c r="BH1940" s="155"/>
      <c r="BI1940" s="156"/>
      <c r="BJ1940" s="156"/>
      <c r="BK1940" s="133"/>
      <c r="BM1940" s="134">
        <v>1348</v>
      </c>
      <c r="BN1940" s="157">
        <f t="shared" si="534"/>
        <v>8.6208000000000951</v>
      </c>
      <c r="BO1940" s="158">
        <f t="shared" si="535"/>
        <v>0.28103915521127015</v>
      </c>
      <c r="BP1940" s="159">
        <f t="shared" si="536"/>
        <v>4.9841700617642148E-4</v>
      </c>
      <c r="BQ1940" s="160" t="str">
        <f t="shared" si="537"/>
        <v/>
      </c>
      <c r="BR1940" s="160" t="str">
        <f t="shared" si="533"/>
        <v/>
      </c>
    </row>
    <row r="1941" spans="11:70" ht="20.100000000000001" customHeight="1" x14ac:dyDescent="0.25">
      <c r="K1941" s="134">
        <v>1372</v>
      </c>
      <c r="L1941" s="130">
        <f t="shared" si="515"/>
        <v>141.12614483100225</v>
      </c>
      <c r="M1941" s="149">
        <f t="shared" si="516"/>
        <v>1.3903055561794917E-3</v>
      </c>
      <c r="N1941" s="149">
        <f t="shared" si="517"/>
        <v>0.9316245531838383</v>
      </c>
      <c r="O1941" s="130">
        <f t="shared" si="518"/>
        <v>1.3903055561794917E-3</v>
      </c>
      <c r="P1941" s="130" t="str">
        <f t="shared" si="519"/>
        <v/>
      </c>
      <c r="Q1941" s="130" t="str">
        <f t="shared" si="520"/>
        <v/>
      </c>
      <c r="R1941" s="130">
        <f t="shared" si="521"/>
        <v>6.4462265871833332E-5</v>
      </c>
      <c r="S1941" s="130" t="str">
        <f t="shared" si="522"/>
        <v/>
      </c>
      <c r="T1941" s="130" t="str">
        <f t="shared" si="523"/>
        <v/>
      </c>
      <c r="X1941" s="134"/>
      <c r="Z1941" s="149"/>
      <c r="AA1941" s="149"/>
      <c r="AE1941" s="151"/>
      <c r="AF1941" s="150"/>
      <c r="AK1941" s="134">
        <v>1372</v>
      </c>
      <c r="AL1941" s="130">
        <f t="shared" si="524"/>
        <v>1.4880000000000004</v>
      </c>
      <c r="AM1941" s="149">
        <f t="shared" si="525"/>
        <v>0.13186052639834273</v>
      </c>
      <c r="AN1941" s="149">
        <f t="shared" si="526"/>
        <v>0.9316245531838383</v>
      </c>
      <c r="AO1941" s="130">
        <f t="shared" si="531"/>
        <v>0.13186052639834273</v>
      </c>
      <c r="AP1941" s="130" t="str">
        <f t="shared" si="532"/>
        <v/>
      </c>
      <c r="AQ1941" s="130" t="str">
        <f t="shared" si="527"/>
        <v/>
      </c>
      <c r="AR1941" s="150">
        <f t="shared" si="528"/>
        <v>0</v>
      </c>
      <c r="AS1941" s="150" t="str">
        <f t="shared" si="529"/>
        <v/>
      </c>
      <c r="AT1941" s="150" t="str">
        <f t="shared" si="530"/>
        <v/>
      </c>
      <c r="AU1941" s="150"/>
      <c r="AV1941" s="150"/>
      <c r="AW1941" s="150"/>
      <c r="AX1941" s="150"/>
      <c r="AY1941" s="150"/>
      <c r="AZ1941" s="150"/>
      <c r="BA1941" s="150"/>
      <c r="BB1941" s="131"/>
      <c r="BC1941" s="132"/>
      <c r="BD1941" s="131"/>
      <c r="BE1941" s="153"/>
      <c r="BF1941" s="154"/>
      <c r="BG1941" s="155"/>
      <c r="BH1941" s="155"/>
      <c r="BI1941" s="156"/>
      <c r="BJ1941" s="156"/>
      <c r="BK1941" s="133"/>
      <c r="BM1941" s="134">
        <v>1349</v>
      </c>
      <c r="BN1941" s="157">
        <f t="shared" si="534"/>
        <v>8.6272000000000943</v>
      </c>
      <c r="BO1941" s="158">
        <f t="shared" si="535"/>
        <v>0.28054073820509373</v>
      </c>
      <c r="BP1941" s="159">
        <f t="shared" si="536"/>
        <v>4.9774688669268485E-4</v>
      </c>
      <c r="BQ1941" s="160" t="str">
        <f t="shared" si="537"/>
        <v/>
      </c>
      <c r="BR1941" s="160" t="str">
        <f t="shared" si="533"/>
        <v/>
      </c>
    </row>
    <row r="1942" spans="11:70" ht="20.100000000000001" customHeight="1" x14ac:dyDescent="0.25">
      <c r="K1942" s="134">
        <v>1373</v>
      </c>
      <c r="L1942" s="130">
        <f t="shared" si="515"/>
        <v>141.50551618807475</v>
      </c>
      <c r="M1942" s="149">
        <f t="shared" si="516"/>
        <v>1.3820439790199546E-3</v>
      </c>
      <c r="N1942" s="149">
        <f t="shared" si="517"/>
        <v>0.93215042733107234</v>
      </c>
      <c r="O1942" s="130">
        <f t="shared" si="518"/>
        <v>1.3820439790199546E-3</v>
      </c>
      <c r="P1942" s="130" t="str">
        <f t="shared" si="519"/>
        <v/>
      </c>
      <c r="Q1942" s="130" t="str">
        <f t="shared" si="520"/>
        <v/>
      </c>
      <c r="R1942" s="130">
        <f t="shared" si="521"/>
        <v>6.5211452198634016E-5</v>
      </c>
      <c r="S1942" s="130" t="str">
        <f t="shared" si="522"/>
        <v/>
      </c>
      <c r="T1942" s="130" t="str">
        <f t="shared" si="523"/>
        <v/>
      </c>
      <c r="X1942" s="134"/>
      <c r="Z1942" s="149"/>
      <c r="AA1942" s="149"/>
      <c r="AE1942" s="151"/>
      <c r="AF1942" s="150"/>
      <c r="AK1942" s="134">
        <v>1373</v>
      </c>
      <c r="AL1942" s="130">
        <f t="shared" si="524"/>
        <v>1.492</v>
      </c>
      <c r="AM1942" s="149">
        <f t="shared" si="525"/>
        <v>0.13107697496369927</v>
      </c>
      <c r="AN1942" s="149">
        <f t="shared" si="526"/>
        <v>0.93215042733107256</v>
      </c>
      <c r="AO1942" s="130">
        <f t="shared" si="531"/>
        <v>0.13107697496369927</v>
      </c>
      <c r="AP1942" s="130" t="str">
        <f t="shared" si="532"/>
        <v/>
      </c>
      <c r="AQ1942" s="130" t="str">
        <f t="shared" si="527"/>
        <v/>
      </c>
      <c r="AR1942" s="150">
        <f t="shared" si="528"/>
        <v>0</v>
      </c>
      <c r="AS1942" s="150" t="str">
        <f t="shared" si="529"/>
        <v/>
      </c>
      <c r="AT1942" s="150" t="str">
        <f t="shared" si="530"/>
        <v/>
      </c>
      <c r="AU1942" s="150"/>
      <c r="AV1942" s="150"/>
      <c r="AW1942" s="150"/>
      <c r="AX1942" s="150"/>
      <c r="AY1942" s="150"/>
      <c r="AZ1942" s="150"/>
      <c r="BA1942" s="150"/>
      <c r="BB1942" s="131"/>
      <c r="BC1942" s="132"/>
      <c r="BD1942" s="131"/>
      <c r="BE1942" s="153"/>
      <c r="BF1942" s="154"/>
      <c r="BG1942" s="155"/>
      <c r="BH1942" s="155"/>
      <c r="BI1942" s="156"/>
      <c r="BJ1942" s="156"/>
      <c r="BK1942" s="133"/>
      <c r="BM1942" s="134">
        <v>1350</v>
      </c>
      <c r="BN1942" s="157">
        <f t="shared" si="534"/>
        <v>8.6336000000000936</v>
      </c>
      <c r="BO1942" s="158">
        <f t="shared" si="535"/>
        <v>0.28004299131840105</v>
      </c>
      <c r="BP1942" s="159">
        <f t="shared" si="536"/>
        <v>4.9707698480189189E-4</v>
      </c>
      <c r="BQ1942" s="160" t="str">
        <f t="shared" si="537"/>
        <v/>
      </c>
      <c r="BR1942" s="160" t="str">
        <f t="shared" si="533"/>
        <v/>
      </c>
    </row>
    <row r="1943" spans="11:70" ht="20.100000000000001" customHeight="1" x14ac:dyDescent="0.25">
      <c r="K1943" s="134">
        <v>1374</v>
      </c>
      <c r="L1943" s="130">
        <f t="shared" si="515"/>
        <v>141.88488754514736</v>
      </c>
      <c r="M1943" s="149">
        <f t="shared" si="516"/>
        <v>1.3738095132910797E-3</v>
      </c>
      <c r="N1943" s="149">
        <f t="shared" si="517"/>
        <v>0.93267317241198922</v>
      </c>
      <c r="O1943" s="130">
        <f t="shared" si="518"/>
        <v>1.3738095132910797E-3</v>
      </c>
      <c r="P1943" s="130" t="str">
        <f t="shared" si="519"/>
        <v/>
      </c>
      <c r="Q1943" s="130" t="str">
        <f t="shared" si="520"/>
        <v/>
      </c>
      <c r="R1943" s="130">
        <f t="shared" si="521"/>
        <v>6.596829013609343E-5</v>
      </c>
      <c r="S1943" s="130" t="str">
        <f t="shared" si="522"/>
        <v/>
      </c>
      <c r="T1943" s="130" t="str">
        <f t="shared" si="523"/>
        <v/>
      </c>
      <c r="X1943" s="134"/>
      <c r="Z1943" s="149"/>
      <c r="AA1943" s="149"/>
      <c r="AE1943" s="151"/>
      <c r="AF1943" s="150"/>
      <c r="AK1943" s="134">
        <v>1374</v>
      </c>
      <c r="AL1943" s="130">
        <f t="shared" si="524"/>
        <v>1.4960000000000004</v>
      </c>
      <c r="AM1943" s="149">
        <f t="shared" si="525"/>
        <v>0.13029599485411647</v>
      </c>
      <c r="AN1943" s="149">
        <f t="shared" si="526"/>
        <v>0.93267317241198944</v>
      </c>
      <c r="AO1943" s="130">
        <f t="shared" si="531"/>
        <v>0.13029599485411647</v>
      </c>
      <c r="AP1943" s="130" t="str">
        <f t="shared" si="532"/>
        <v/>
      </c>
      <c r="AQ1943" s="130" t="str">
        <f t="shared" si="527"/>
        <v/>
      </c>
      <c r="AR1943" s="150">
        <f t="shared" si="528"/>
        <v>0</v>
      </c>
      <c r="AS1943" s="150" t="str">
        <f t="shared" si="529"/>
        <v/>
      </c>
      <c r="AT1943" s="150" t="str">
        <f t="shared" si="530"/>
        <v/>
      </c>
      <c r="AU1943" s="150"/>
      <c r="AV1943" s="150"/>
      <c r="AW1943" s="150"/>
      <c r="AX1943" s="150"/>
      <c r="AY1943" s="150"/>
      <c r="AZ1943" s="150"/>
      <c r="BA1943" s="150"/>
      <c r="BB1943" s="131"/>
      <c r="BC1943" s="132"/>
      <c r="BD1943" s="131"/>
      <c r="BE1943" s="153"/>
      <c r="BF1943" s="154"/>
      <c r="BG1943" s="155"/>
      <c r="BH1943" s="155"/>
      <c r="BI1943" s="156"/>
      <c r="BJ1943" s="156"/>
      <c r="BK1943" s="133"/>
      <c r="BM1943" s="134">
        <v>1351</v>
      </c>
      <c r="BN1943" s="157">
        <f t="shared" si="534"/>
        <v>8.6400000000000929</v>
      </c>
      <c r="BO1943" s="158">
        <f t="shared" si="535"/>
        <v>0.27954591433359915</v>
      </c>
      <c r="BP1943" s="159">
        <f t="shared" si="536"/>
        <v>4.9640730306238501E-4</v>
      </c>
      <c r="BQ1943" s="160" t="str">
        <f t="shared" si="537"/>
        <v/>
      </c>
      <c r="BR1943" s="160" t="str">
        <f t="shared" si="533"/>
        <v/>
      </c>
    </row>
    <row r="1944" spans="11:70" ht="20.100000000000001" customHeight="1" x14ac:dyDescent="0.25">
      <c r="K1944" s="134">
        <v>1375</v>
      </c>
      <c r="L1944" s="130">
        <f t="shared" si="515"/>
        <v>142.26425890221998</v>
      </c>
      <c r="M1944" s="149">
        <f t="shared" si="516"/>
        <v>1.3656022601739085E-3</v>
      </c>
      <c r="N1944" s="149">
        <f t="shared" si="517"/>
        <v>0.93319279873114191</v>
      </c>
      <c r="O1944" s="130">
        <f t="shared" si="518"/>
        <v>1.3656022601739085E-3</v>
      </c>
      <c r="P1944" s="130" t="str">
        <f t="shared" si="519"/>
        <v/>
      </c>
      <c r="Q1944" s="130" t="str">
        <f t="shared" si="520"/>
        <v/>
      </c>
      <c r="R1944" s="130">
        <f t="shared" si="521"/>
        <v>6.6732844128920311E-5</v>
      </c>
      <c r="S1944" s="130" t="str">
        <f t="shared" si="522"/>
        <v/>
      </c>
      <c r="T1944" s="130" t="str">
        <f t="shared" si="523"/>
        <v/>
      </c>
      <c r="X1944" s="134"/>
      <c r="Z1944" s="149"/>
      <c r="AA1944" s="149"/>
      <c r="AE1944" s="151"/>
      <c r="AF1944" s="150"/>
      <c r="AK1944" s="134">
        <v>1375</v>
      </c>
      <c r="AL1944" s="130">
        <f t="shared" si="524"/>
        <v>1.5</v>
      </c>
      <c r="AM1944" s="149">
        <f t="shared" si="525"/>
        <v>0.12951759566589174</v>
      </c>
      <c r="AN1944" s="149">
        <f t="shared" si="526"/>
        <v>0.93319279873114191</v>
      </c>
      <c r="AO1944" s="130">
        <f t="shared" si="531"/>
        <v>0.12951759566589174</v>
      </c>
      <c r="AP1944" s="130" t="str">
        <f t="shared" si="532"/>
        <v/>
      </c>
      <c r="AQ1944" s="130" t="str">
        <f t="shared" si="527"/>
        <v/>
      </c>
      <c r="AR1944" s="150">
        <f t="shared" si="528"/>
        <v>0</v>
      </c>
      <c r="AS1944" s="150" t="str">
        <f t="shared" si="529"/>
        <v/>
      </c>
      <c r="AT1944" s="150" t="str">
        <f t="shared" si="530"/>
        <v/>
      </c>
      <c r="AU1944" s="150"/>
      <c r="AV1944" s="150"/>
      <c r="AW1944" s="150"/>
      <c r="AX1944" s="150"/>
      <c r="AY1944" s="150"/>
      <c r="AZ1944" s="150"/>
      <c r="BA1944" s="150"/>
      <c r="BB1944" s="131"/>
      <c r="BC1944" s="132"/>
      <c r="BD1944" s="131"/>
      <c r="BE1944" s="153"/>
      <c r="BF1944" s="154"/>
      <c r="BG1944" s="155"/>
      <c r="BH1944" s="155"/>
      <c r="BI1944" s="156"/>
      <c r="BJ1944" s="156"/>
      <c r="BK1944" s="133"/>
      <c r="BM1944" s="134">
        <v>1352</v>
      </c>
      <c r="BN1944" s="157">
        <f t="shared" si="534"/>
        <v>8.6464000000000922</v>
      </c>
      <c r="BO1944" s="158">
        <f t="shared" si="535"/>
        <v>0.27904950703053677</v>
      </c>
      <c r="BP1944" s="159">
        <f t="shared" si="536"/>
        <v>4.9573784402290322E-4</v>
      </c>
      <c r="BQ1944" s="160" t="str">
        <f t="shared" si="537"/>
        <v/>
      </c>
      <c r="BR1944" s="160" t="str">
        <f t="shared" si="533"/>
        <v/>
      </c>
    </row>
    <row r="1945" spans="11:70" ht="20.100000000000001" customHeight="1" x14ac:dyDescent="0.25">
      <c r="K1945" s="134">
        <v>1376</v>
      </c>
      <c r="L1945" s="130">
        <f t="shared" si="515"/>
        <v>142.64363025929259</v>
      </c>
      <c r="M1945" s="149">
        <f t="shared" si="516"/>
        <v>1.3574223189435307E-3</v>
      </c>
      <c r="N1945" s="149">
        <f t="shared" si="517"/>
        <v>0.93370931663110701</v>
      </c>
      <c r="O1945" s="130">
        <f t="shared" si="518"/>
        <v>1.3574223189435307E-3</v>
      </c>
      <c r="P1945" s="130" t="str">
        <f t="shared" si="519"/>
        <v/>
      </c>
      <c r="Q1945" s="130" t="str">
        <f t="shared" si="520"/>
        <v/>
      </c>
      <c r="R1945" s="130">
        <f t="shared" si="521"/>
        <v>6.7505178996727174E-5</v>
      </c>
      <c r="S1945" s="130" t="str">
        <f t="shared" si="522"/>
        <v/>
      </c>
      <c r="T1945" s="130" t="str">
        <f t="shared" si="523"/>
        <v/>
      </c>
      <c r="X1945" s="134"/>
      <c r="Z1945" s="149"/>
      <c r="AA1945" s="149"/>
      <c r="AE1945" s="151"/>
      <c r="AF1945" s="150"/>
      <c r="AK1945" s="134">
        <v>1376</v>
      </c>
      <c r="AL1945" s="130">
        <f t="shared" si="524"/>
        <v>1.5040000000000004</v>
      </c>
      <c r="AM1945" s="149">
        <f t="shared" si="525"/>
        <v>0.12874178681455614</v>
      </c>
      <c r="AN1945" s="149">
        <f t="shared" si="526"/>
        <v>0.93370931663110701</v>
      </c>
      <c r="AO1945" s="130">
        <f t="shared" si="531"/>
        <v>0.12874178681455614</v>
      </c>
      <c r="AP1945" s="130" t="str">
        <f t="shared" si="532"/>
        <v/>
      </c>
      <c r="AQ1945" s="130" t="str">
        <f t="shared" si="527"/>
        <v/>
      </c>
      <c r="AR1945" s="150">
        <f t="shared" si="528"/>
        <v>0</v>
      </c>
      <c r="AS1945" s="150" t="str">
        <f t="shared" si="529"/>
        <v/>
      </c>
      <c r="AT1945" s="150" t="str">
        <f t="shared" si="530"/>
        <v/>
      </c>
      <c r="AU1945" s="150"/>
      <c r="AV1945" s="150"/>
      <c r="AW1945" s="150"/>
      <c r="AX1945" s="150"/>
      <c r="AY1945" s="150"/>
      <c r="AZ1945" s="150"/>
      <c r="BA1945" s="150"/>
      <c r="BB1945" s="131"/>
      <c r="BC1945" s="132"/>
      <c r="BD1945" s="131"/>
      <c r="BE1945" s="153"/>
      <c r="BF1945" s="154"/>
      <c r="BG1945" s="155"/>
      <c r="BH1945" s="155"/>
      <c r="BI1945" s="156"/>
      <c r="BJ1945" s="156"/>
      <c r="BK1945" s="133"/>
      <c r="BM1945" s="134">
        <v>1353</v>
      </c>
      <c r="BN1945" s="157">
        <f t="shared" si="534"/>
        <v>8.6528000000000915</v>
      </c>
      <c r="BO1945" s="158">
        <f t="shared" si="535"/>
        <v>0.27855376918651387</v>
      </c>
      <c r="BP1945" s="159">
        <f t="shared" si="536"/>
        <v>4.9506861022108328E-4</v>
      </c>
      <c r="BQ1945" s="160" t="str">
        <f t="shared" si="537"/>
        <v/>
      </c>
      <c r="BR1945" s="160" t="str">
        <f t="shared" si="533"/>
        <v/>
      </c>
    </row>
    <row r="1946" spans="11:70" ht="20.100000000000001" customHeight="1" x14ac:dyDescent="0.25">
      <c r="K1946" s="134">
        <v>1377</v>
      </c>
      <c r="L1946" s="130">
        <f t="shared" si="515"/>
        <v>143.02300161636521</v>
      </c>
      <c r="M1946" s="149">
        <f t="shared" si="516"/>
        <v>1.3492697869741397E-3</v>
      </c>
      <c r="N1946" s="149">
        <f t="shared" si="517"/>
        <v>0.93422273649176257</v>
      </c>
      <c r="O1946" s="130">
        <f t="shared" si="518"/>
        <v>1.3492697869741397E-3</v>
      </c>
      <c r="P1946" s="130" t="str">
        <f t="shared" si="519"/>
        <v/>
      </c>
      <c r="Q1946" s="130" t="str">
        <f t="shared" si="520"/>
        <v/>
      </c>
      <c r="R1946" s="130">
        <f t="shared" si="521"/>
        <v>6.8285359934203144E-5</v>
      </c>
      <c r="S1946" s="130" t="str">
        <f t="shared" si="522"/>
        <v/>
      </c>
      <c r="T1946" s="130" t="str">
        <f t="shared" si="523"/>
        <v/>
      </c>
      <c r="X1946" s="134"/>
      <c r="Z1946" s="149"/>
      <c r="AA1946" s="149"/>
      <c r="AE1946" s="151"/>
      <c r="AF1946" s="150"/>
      <c r="AK1946" s="134">
        <v>1377</v>
      </c>
      <c r="AL1946" s="130">
        <f t="shared" si="524"/>
        <v>1.508</v>
      </c>
      <c r="AM1946" s="149">
        <f t="shared" si="525"/>
        <v>0.12796857753535484</v>
      </c>
      <c r="AN1946" s="149">
        <f t="shared" si="526"/>
        <v>0.93422273649176257</v>
      </c>
      <c r="AO1946" s="130">
        <f t="shared" si="531"/>
        <v>0.12796857753535484</v>
      </c>
      <c r="AP1946" s="130" t="str">
        <f t="shared" si="532"/>
        <v/>
      </c>
      <c r="AQ1946" s="130" t="str">
        <f t="shared" si="527"/>
        <v/>
      </c>
      <c r="AR1946" s="150">
        <f t="shared" si="528"/>
        <v>0</v>
      </c>
      <c r="AS1946" s="150" t="str">
        <f t="shared" si="529"/>
        <v/>
      </c>
      <c r="AT1946" s="150" t="str">
        <f t="shared" si="530"/>
        <v/>
      </c>
      <c r="AU1946" s="150"/>
      <c r="AV1946" s="150"/>
      <c r="AW1946" s="150"/>
      <c r="AX1946" s="150"/>
      <c r="AY1946" s="150"/>
      <c r="AZ1946" s="150"/>
      <c r="BA1946" s="150"/>
      <c r="BB1946" s="131"/>
      <c r="BC1946" s="132"/>
      <c r="BD1946" s="131"/>
      <c r="BE1946" s="153"/>
      <c r="BF1946" s="154"/>
      <c r="BG1946" s="155"/>
      <c r="BH1946" s="155"/>
      <c r="BI1946" s="156"/>
      <c r="BJ1946" s="156"/>
      <c r="BK1946" s="133"/>
      <c r="BM1946" s="134">
        <v>1354</v>
      </c>
      <c r="BN1946" s="157">
        <f t="shared" si="534"/>
        <v>8.6592000000000908</v>
      </c>
      <c r="BO1946" s="158">
        <f t="shared" si="535"/>
        <v>0.27805870057629278</v>
      </c>
      <c r="BP1946" s="159">
        <f t="shared" si="536"/>
        <v>4.9439960418307116E-4</v>
      </c>
      <c r="BQ1946" s="160" t="str">
        <f t="shared" si="537"/>
        <v/>
      </c>
      <c r="BR1946" s="160" t="str">
        <f t="shared" si="533"/>
        <v/>
      </c>
    </row>
    <row r="1947" spans="11:70" ht="20.100000000000001" customHeight="1" x14ac:dyDescent="0.25">
      <c r="K1947" s="134">
        <v>1378</v>
      </c>
      <c r="L1947" s="130">
        <f t="shared" si="515"/>
        <v>143.40237297343771</v>
      </c>
      <c r="M1947" s="149">
        <f t="shared" si="516"/>
        <v>1.3411447597442027E-3</v>
      </c>
      <c r="N1947" s="149">
        <f t="shared" si="517"/>
        <v>0.93473306872956785</v>
      </c>
      <c r="O1947" s="130">
        <f t="shared" si="518"/>
        <v>1.3411447597442027E-3</v>
      </c>
      <c r="P1947" s="130" t="str">
        <f t="shared" si="519"/>
        <v/>
      </c>
      <c r="Q1947" s="130" t="str">
        <f t="shared" si="520"/>
        <v/>
      </c>
      <c r="R1947" s="130">
        <f t="shared" si="521"/>
        <v>6.9073452511258005E-5</v>
      </c>
      <c r="S1947" s="130" t="str">
        <f t="shared" si="522"/>
        <v/>
      </c>
      <c r="T1947" s="130" t="str">
        <f t="shared" si="523"/>
        <v/>
      </c>
      <c r="X1947" s="134"/>
      <c r="Z1947" s="149"/>
      <c r="AA1947" s="149"/>
      <c r="AE1947" s="151"/>
      <c r="AF1947" s="150"/>
      <c r="AK1947" s="134">
        <v>1378</v>
      </c>
      <c r="AL1947" s="130">
        <f t="shared" si="524"/>
        <v>1.5120000000000005</v>
      </c>
      <c r="AM1947" s="149">
        <f t="shared" si="525"/>
        <v>0.12719797688373641</v>
      </c>
      <c r="AN1947" s="149">
        <f t="shared" si="526"/>
        <v>0.93473306872956796</v>
      </c>
      <c r="AO1947" s="130">
        <f t="shared" si="531"/>
        <v>0.12719797688373641</v>
      </c>
      <c r="AP1947" s="130" t="str">
        <f t="shared" si="532"/>
        <v/>
      </c>
      <c r="AQ1947" s="130" t="str">
        <f t="shared" si="527"/>
        <v/>
      </c>
      <c r="AR1947" s="150">
        <f t="shared" si="528"/>
        <v>0</v>
      </c>
      <c r="AS1947" s="150" t="str">
        <f t="shared" si="529"/>
        <v/>
      </c>
      <c r="AT1947" s="150" t="str">
        <f t="shared" si="530"/>
        <v/>
      </c>
      <c r="AU1947" s="150"/>
      <c r="AV1947" s="150"/>
      <c r="AW1947" s="150"/>
      <c r="AX1947" s="150"/>
      <c r="AY1947" s="150"/>
      <c r="AZ1947" s="150"/>
      <c r="BA1947" s="150"/>
      <c r="BB1947" s="131"/>
      <c r="BC1947" s="132"/>
      <c r="BD1947" s="131"/>
      <c r="BE1947" s="153"/>
      <c r="BF1947" s="154"/>
      <c r="BG1947" s="155"/>
      <c r="BH1947" s="155"/>
      <c r="BI1947" s="156"/>
      <c r="BJ1947" s="156"/>
      <c r="BK1947" s="133"/>
      <c r="BM1947" s="134">
        <v>1355</v>
      </c>
      <c r="BN1947" s="157">
        <f t="shared" si="534"/>
        <v>8.6656000000000901</v>
      </c>
      <c r="BO1947" s="158">
        <f t="shared" si="535"/>
        <v>0.27756430097210971</v>
      </c>
      <c r="BP1947" s="159">
        <f t="shared" si="536"/>
        <v>4.9373082842613103E-4</v>
      </c>
      <c r="BQ1947" s="160" t="str">
        <f t="shared" si="537"/>
        <v/>
      </c>
      <c r="BR1947" s="160" t="str">
        <f t="shared" si="533"/>
        <v/>
      </c>
    </row>
    <row r="1948" spans="11:70" ht="20.100000000000001" customHeight="1" x14ac:dyDescent="0.25">
      <c r="K1948" s="134">
        <v>1379</v>
      </c>
      <c r="L1948" s="130">
        <f t="shared" si="515"/>
        <v>143.78174433051032</v>
      </c>
      <c r="M1948" s="149">
        <f t="shared" si="516"/>
        <v>1.333047330841752E-3</v>
      </c>
      <c r="N1948" s="149">
        <f t="shared" si="517"/>
        <v>0.93524032379684541</v>
      </c>
      <c r="O1948" s="130">
        <f t="shared" si="518"/>
        <v>1.333047330841752E-3</v>
      </c>
      <c r="P1948" s="130" t="str">
        <f t="shared" si="519"/>
        <v/>
      </c>
      <c r="Q1948" s="130" t="str">
        <f t="shared" si="520"/>
        <v/>
      </c>
      <c r="R1948" s="130">
        <f t="shared" si="521"/>
        <v>6.9869522673139054E-5</v>
      </c>
      <c r="S1948" s="130" t="str">
        <f t="shared" si="522"/>
        <v/>
      </c>
      <c r="T1948" s="130" t="str">
        <f t="shared" si="523"/>
        <v/>
      </c>
      <c r="X1948" s="134"/>
      <c r="Z1948" s="149"/>
      <c r="AA1948" s="149"/>
      <c r="AE1948" s="151"/>
      <c r="AF1948" s="150"/>
      <c r="AK1948" s="134">
        <v>1379</v>
      </c>
      <c r="AL1948" s="130">
        <f t="shared" si="524"/>
        <v>1.516</v>
      </c>
      <c r="AM1948" s="149">
        <f t="shared" si="525"/>
        <v>0.12642999373585614</v>
      </c>
      <c r="AN1948" s="149">
        <f t="shared" si="526"/>
        <v>0.93524032379684541</v>
      </c>
      <c r="AO1948" s="130">
        <f t="shared" si="531"/>
        <v>0.12642999373585614</v>
      </c>
      <c r="AP1948" s="130" t="str">
        <f t="shared" si="532"/>
        <v/>
      </c>
      <c r="AQ1948" s="130" t="str">
        <f t="shared" si="527"/>
        <v/>
      </c>
      <c r="AR1948" s="150">
        <f t="shared" si="528"/>
        <v>0</v>
      </c>
      <c r="AS1948" s="150" t="str">
        <f t="shared" si="529"/>
        <v/>
      </c>
      <c r="AT1948" s="150" t="str">
        <f t="shared" si="530"/>
        <v/>
      </c>
      <c r="AU1948" s="150"/>
      <c r="AV1948" s="150"/>
      <c r="AW1948" s="150"/>
      <c r="AX1948" s="150"/>
      <c r="AY1948" s="150"/>
      <c r="AZ1948" s="150"/>
      <c r="BA1948" s="150"/>
      <c r="BB1948" s="131"/>
      <c r="BC1948" s="132"/>
      <c r="BD1948" s="131"/>
      <c r="BE1948" s="153"/>
      <c r="BF1948" s="154"/>
      <c r="BG1948" s="155"/>
      <c r="BH1948" s="155"/>
      <c r="BI1948" s="156"/>
      <c r="BJ1948" s="156"/>
      <c r="BK1948" s="133"/>
      <c r="BM1948" s="134">
        <v>1356</v>
      </c>
      <c r="BN1948" s="157">
        <f t="shared" si="534"/>
        <v>8.6720000000000894</v>
      </c>
      <c r="BO1948" s="158">
        <f t="shared" si="535"/>
        <v>0.27707057014368358</v>
      </c>
      <c r="BP1948" s="159">
        <f t="shared" si="536"/>
        <v>4.930622854557587E-4</v>
      </c>
      <c r="BQ1948" s="160" t="str">
        <f t="shared" si="537"/>
        <v/>
      </c>
      <c r="BR1948" s="160" t="str">
        <f t="shared" si="533"/>
        <v/>
      </c>
    </row>
    <row r="1949" spans="11:70" ht="20.100000000000001" customHeight="1" x14ac:dyDescent="0.25">
      <c r="K1949" s="134">
        <v>1380</v>
      </c>
      <c r="L1949" s="130">
        <f t="shared" si="515"/>
        <v>144.16111568758294</v>
      </c>
      <c r="M1949" s="149">
        <f t="shared" si="516"/>
        <v>1.3249775919698041E-3</v>
      </c>
      <c r="N1949" s="149">
        <f t="shared" si="517"/>
        <v>0.93574451218106414</v>
      </c>
      <c r="O1949" s="130">
        <f t="shared" si="518"/>
        <v>1.3249775919698041E-3</v>
      </c>
      <c r="P1949" s="130" t="str">
        <f t="shared" si="519"/>
        <v/>
      </c>
      <c r="Q1949" s="130" t="str">
        <f t="shared" si="520"/>
        <v/>
      </c>
      <c r="R1949" s="130">
        <f t="shared" si="521"/>
        <v>7.0673636740516561E-5</v>
      </c>
      <c r="S1949" s="130" t="str">
        <f t="shared" si="522"/>
        <v/>
      </c>
      <c r="T1949" s="130" t="str">
        <f t="shared" si="523"/>
        <v/>
      </c>
      <c r="X1949" s="134"/>
      <c r="Z1949" s="149"/>
      <c r="AA1949" s="149"/>
      <c r="AE1949" s="151"/>
      <c r="AF1949" s="150"/>
      <c r="AK1949" s="134">
        <v>1380</v>
      </c>
      <c r="AL1949" s="130">
        <f t="shared" si="524"/>
        <v>1.5200000000000005</v>
      </c>
      <c r="AM1949" s="149">
        <f t="shared" si="525"/>
        <v>0.12566463678908804</v>
      </c>
      <c r="AN1949" s="149">
        <f t="shared" si="526"/>
        <v>0.93574451218106425</v>
      </c>
      <c r="AO1949" s="130">
        <f t="shared" si="531"/>
        <v>0.12566463678908804</v>
      </c>
      <c r="AP1949" s="130" t="str">
        <f t="shared" si="532"/>
        <v/>
      </c>
      <c r="AQ1949" s="130" t="str">
        <f t="shared" si="527"/>
        <v/>
      </c>
      <c r="AR1949" s="150">
        <f t="shared" si="528"/>
        <v>0</v>
      </c>
      <c r="AS1949" s="150" t="str">
        <f t="shared" si="529"/>
        <v/>
      </c>
      <c r="AT1949" s="150" t="str">
        <f t="shared" si="530"/>
        <v/>
      </c>
      <c r="AU1949" s="150"/>
      <c r="AV1949" s="150"/>
      <c r="AW1949" s="150"/>
      <c r="AX1949" s="150"/>
      <c r="AY1949" s="150"/>
      <c r="AZ1949" s="150"/>
      <c r="BA1949" s="150"/>
      <c r="BB1949" s="131"/>
      <c r="BC1949" s="132"/>
      <c r="BD1949" s="131"/>
      <c r="BE1949" s="153"/>
      <c r="BF1949" s="154"/>
      <c r="BG1949" s="155"/>
      <c r="BH1949" s="155"/>
      <c r="BI1949" s="156"/>
      <c r="BJ1949" s="156"/>
      <c r="BK1949" s="133"/>
      <c r="BM1949" s="134">
        <v>1357</v>
      </c>
      <c r="BN1949" s="157">
        <f t="shared" si="534"/>
        <v>8.6784000000000887</v>
      </c>
      <c r="BO1949" s="158">
        <f t="shared" si="535"/>
        <v>0.27657750785822782</v>
      </c>
      <c r="BP1949" s="159">
        <f t="shared" si="536"/>
        <v>4.9239397776645877E-4</v>
      </c>
      <c r="BQ1949" s="160" t="str">
        <f t="shared" si="537"/>
        <v/>
      </c>
      <c r="BR1949" s="160" t="str">
        <f t="shared" si="533"/>
        <v/>
      </c>
    </row>
    <row r="1950" spans="11:70" ht="20.100000000000001" customHeight="1" x14ac:dyDescent="0.25">
      <c r="K1950" s="134">
        <v>1381</v>
      </c>
      <c r="L1950" s="130">
        <f t="shared" si="515"/>
        <v>144.54048704465555</v>
      </c>
      <c r="M1950" s="149">
        <f t="shared" si="516"/>
        <v>1.3169356329518858E-3</v>
      </c>
      <c r="N1950" s="149">
        <f t="shared" si="517"/>
        <v>0.93624564440412639</v>
      </c>
      <c r="O1950" s="130">
        <f t="shared" si="518"/>
        <v>1.3169356329518858E-3</v>
      </c>
      <c r="P1950" s="130" t="str">
        <f t="shared" si="519"/>
        <v/>
      </c>
      <c r="Q1950" s="130" t="str">
        <f t="shared" si="520"/>
        <v/>
      </c>
      <c r="R1950" s="130">
        <f t="shared" si="521"/>
        <v>7.1485861409543099E-5</v>
      </c>
      <c r="S1950" s="130" t="str">
        <f t="shared" si="522"/>
        <v/>
      </c>
      <c r="T1950" s="130" t="str">
        <f t="shared" si="523"/>
        <v/>
      </c>
      <c r="X1950" s="134"/>
      <c r="Z1950" s="149"/>
      <c r="AA1950" s="149"/>
      <c r="AE1950" s="151"/>
      <c r="AF1950" s="150"/>
      <c r="AK1950" s="134">
        <v>1381</v>
      </c>
      <c r="AL1950" s="130">
        <f t="shared" si="524"/>
        <v>1.524</v>
      </c>
      <c r="AM1950" s="149">
        <f t="shared" si="525"/>
        <v>0.12490191456255072</v>
      </c>
      <c r="AN1950" s="149">
        <f t="shared" si="526"/>
        <v>0.93624564440412628</v>
      </c>
      <c r="AO1950" s="130">
        <f t="shared" si="531"/>
        <v>0.12490191456255072</v>
      </c>
      <c r="AP1950" s="130" t="str">
        <f t="shared" si="532"/>
        <v/>
      </c>
      <c r="AQ1950" s="130" t="str">
        <f t="shared" si="527"/>
        <v/>
      </c>
      <c r="AR1950" s="150">
        <f t="shared" si="528"/>
        <v>0</v>
      </c>
      <c r="AS1950" s="150" t="str">
        <f t="shared" si="529"/>
        <v/>
      </c>
      <c r="AT1950" s="150" t="str">
        <f t="shared" si="530"/>
        <v/>
      </c>
      <c r="AU1950" s="150"/>
      <c r="AV1950" s="150"/>
      <c r="AW1950" s="150"/>
      <c r="AX1950" s="150"/>
      <c r="AY1950" s="150"/>
      <c r="AZ1950" s="150"/>
      <c r="BA1950" s="150"/>
      <c r="BB1950" s="131"/>
      <c r="BC1950" s="132"/>
      <c r="BD1950" s="131"/>
      <c r="BE1950" s="153"/>
      <c r="BF1950" s="154"/>
      <c r="BG1950" s="155"/>
      <c r="BH1950" s="155"/>
      <c r="BI1950" s="156"/>
      <c r="BJ1950" s="156"/>
      <c r="BK1950" s="133"/>
      <c r="BM1950" s="134">
        <v>1358</v>
      </c>
      <c r="BN1950" s="157">
        <f t="shared" si="534"/>
        <v>8.684800000000088</v>
      </c>
      <c r="BO1950" s="158">
        <f t="shared" si="535"/>
        <v>0.27608511388046136</v>
      </c>
      <c r="BP1950" s="159">
        <f t="shared" si="536"/>
        <v>4.9172590784363202E-4</v>
      </c>
      <c r="BQ1950" s="160" t="str">
        <f t="shared" si="537"/>
        <v/>
      </c>
      <c r="BR1950" s="160" t="str">
        <f t="shared" si="533"/>
        <v/>
      </c>
    </row>
    <row r="1951" spans="11:70" ht="20.100000000000001" customHeight="1" x14ac:dyDescent="0.25">
      <c r="K1951" s="134">
        <v>1382</v>
      </c>
      <c r="L1951" s="130">
        <f t="shared" si="515"/>
        <v>144.91985840172805</v>
      </c>
      <c r="M1951" s="149">
        <f t="shared" si="516"/>
        <v>1.3089215417376825E-3</v>
      </c>
      <c r="N1951" s="149">
        <f t="shared" si="517"/>
        <v>0.93674373102165454</v>
      </c>
      <c r="O1951" s="130">
        <f t="shared" si="518"/>
        <v>1.3089215417376825E-3</v>
      </c>
      <c r="P1951" s="130" t="str">
        <f t="shared" si="519"/>
        <v/>
      </c>
      <c r="Q1951" s="130" t="str">
        <f t="shared" si="520"/>
        <v/>
      </c>
      <c r="R1951" s="130">
        <f t="shared" si="521"/>
        <v>7.2306263751880466E-5</v>
      </c>
      <c r="S1951" s="130" t="str">
        <f t="shared" si="522"/>
        <v/>
      </c>
      <c r="T1951" s="130" t="str">
        <f t="shared" si="523"/>
        <v/>
      </c>
      <c r="X1951" s="134"/>
      <c r="Z1951" s="149"/>
      <c r="AA1951" s="149"/>
      <c r="AE1951" s="151"/>
      <c r="AF1951" s="150"/>
      <c r="AK1951" s="134">
        <v>1382</v>
      </c>
      <c r="AL1951" s="130">
        <f t="shared" si="524"/>
        <v>1.5280000000000005</v>
      </c>
      <c r="AM1951" s="149">
        <f t="shared" si="525"/>
        <v>0.12414183539764151</v>
      </c>
      <c r="AN1951" s="149">
        <f t="shared" si="526"/>
        <v>0.93674373102165465</v>
      </c>
      <c r="AO1951" s="130">
        <f t="shared" si="531"/>
        <v>0.12414183539764151</v>
      </c>
      <c r="AP1951" s="130" t="str">
        <f t="shared" si="532"/>
        <v/>
      </c>
      <c r="AQ1951" s="130" t="str">
        <f t="shared" si="527"/>
        <v/>
      </c>
      <c r="AR1951" s="150">
        <f t="shared" si="528"/>
        <v>0</v>
      </c>
      <c r="AS1951" s="150" t="str">
        <f t="shared" si="529"/>
        <v/>
      </c>
      <c r="AT1951" s="150" t="str">
        <f t="shared" si="530"/>
        <v/>
      </c>
      <c r="AU1951" s="150"/>
      <c r="AV1951" s="150"/>
      <c r="AW1951" s="150"/>
      <c r="AX1951" s="150"/>
      <c r="AY1951" s="150"/>
      <c r="AZ1951" s="150"/>
      <c r="BA1951" s="150"/>
      <c r="BB1951" s="131"/>
      <c r="BC1951" s="132"/>
      <c r="BD1951" s="131"/>
      <c r="BE1951" s="153"/>
      <c r="BF1951" s="154"/>
      <c r="BG1951" s="155"/>
      <c r="BH1951" s="155"/>
      <c r="BI1951" s="156"/>
      <c r="BJ1951" s="156"/>
      <c r="BK1951" s="133"/>
      <c r="BM1951" s="134">
        <v>1359</v>
      </c>
      <c r="BN1951" s="157">
        <f t="shared" si="534"/>
        <v>8.6912000000000873</v>
      </c>
      <c r="BO1951" s="158">
        <f t="shared" si="535"/>
        <v>0.27559338797261773</v>
      </c>
      <c r="BP1951" s="159">
        <f t="shared" si="536"/>
        <v>4.9105807816074432E-4</v>
      </c>
      <c r="BQ1951" s="160" t="str">
        <f t="shared" si="537"/>
        <v/>
      </c>
      <c r="BR1951" s="160" t="str">
        <f t="shared" si="533"/>
        <v/>
      </c>
    </row>
    <row r="1952" spans="11:70" ht="20.100000000000001" customHeight="1" x14ac:dyDescent="0.25">
      <c r="K1952" s="134">
        <v>1383</v>
      </c>
      <c r="L1952" s="130">
        <f t="shared" si="515"/>
        <v>145.29922975880066</v>
      </c>
      <c r="M1952" s="149">
        <f t="shared" si="516"/>
        <v>1.3009354044087893E-3</v>
      </c>
      <c r="N1952" s="149">
        <f t="shared" si="517"/>
        <v>0.937238782622283</v>
      </c>
      <c r="O1952" s="130">
        <f t="shared" si="518"/>
        <v>1.3009354044087893E-3</v>
      </c>
      <c r="P1952" s="130" t="str">
        <f t="shared" si="519"/>
        <v/>
      </c>
      <c r="Q1952" s="130" t="str">
        <f t="shared" si="520"/>
        <v/>
      </c>
      <c r="R1952" s="130">
        <f t="shared" si="521"/>
        <v>7.313491121470003E-5</v>
      </c>
      <c r="S1952" s="130" t="str">
        <f t="shared" si="522"/>
        <v/>
      </c>
      <c r="T1952" s="130" t="str">
        <f t="shared" si="523"/>
        <v/>
      </c>
      <c r="X1952" s="134"/>
      <c r="Z1952" s="149"/>
      <c r="AA1952" s="149"/>
      <c r="AE1952" s="151"/>
      <c r="AF1952" s="150"/>
      <c r="AK1952" s="134">
        <v>1383</v>
      </c>
      <c r="AL1952" s="130">
        <f t="shared" si="524"/>
        <v>1.532</v>
      </c>
      <c r="AM1952" s="149">
        <f t="shared" si="525"/>
        <v>0.12338440745858412</v>
      </c>
      <c r="AN1952" s="149">
        <f t="shared" si="526"/>
        <v>0.93723878262228311</v>
      </c>
      <c r="AO1952" s="130">
        <f t="shared" si="531"/>
        <v>0.12338440745858412</v>
      </c>
      <c r="AP1952" s="130" t="str">
        <f t="shared" si="532"/>
        <v/>
      </c>
      <c r="AQ1952" s="130" t="str">
        <f t="shared" si="527"/>
        <v/>
      </c>
      <c r="AR1952" s="150">
        <f t="shared" si="528"/>
        <v>0</v>
      </c>
      <c r="AS1952" s="150" t="str">
        <f t="shared" si="529"/>
        <v/>
      </c>
      <c r="AT1952" s="150" t="str">
        <f t="shared" si="530"/>
        <v/>
      </c>
      <c r="AU1952" s="150"/>
      <c r="AV1952" s="150"/>
      <c r="AW1952" s="150"/>
      <c r="AX1952" s="150"/>
      <c r="AY1952" s="150"/>
      <c r="AZ1952" s="150"/>
      <c r="BA1952" s="150"/>
      <c r="BB1952" s="131"/>
      <c r="BC1952" s="132"/>
      <c r="BD1952" s="131"/>
      <c r="BE1952" s="153"/>
      <c r="BF1952" s="154"/>
      <c r="BG1952" s="155"/>
      <c r="BH1952" s="155"/>
      <c r="BI1952" s="156"/>
      <c r="BJ1952" s="156"/>
      <c r="BK1952" s="133"/>
      <c r="BM1952" s="134">
        <v>1360</v>
      </c>
      <c r="BN1952" s="157">
        <f t="shared" si="534"/>
        <v>8.6976000000000866</v>
      </c>
      <c r="BO1952" s="158">
        <f t="shared" si="535"/>
        <v>0.27510232989445699</v>
      </c>
      <c r="BP1952" s="159">
        <f t="shared" si="536"/>
        <v>4.9039049118188016E-4</v>
      </c>
      <c r="BQ1952" s="160" t="str">
        <f t="shared" si="537"/>
        <v/>
      </c>
      <c r="BR1952" s="160" t="str">
        <f t="shared" si="533"/>
        <v/>
      </c>
    </row>
    <row r="1953" spans="11:70" ht="20.100000000000001" customHeight="1" x14ac:dyDescent="0.25">
      <c r="K1953" s="134">
        <v>1384</v>
      </c>
      <c r="L1953" s="130">
        <f t="shared" si="515"/>
        <v>145.67860111587328</v>
      </c>
      <c r="M1953" s="149">
        <f t="shared" si="516"/>
        <v>1.2929773051846059E-3</v>
      </c>
      <c r="N1953" s="149">
        <f t="shared" si="517"/>
        <v>0.93773080982694901</v>
      </c>
      <c r="O1953" s="130">
        <f t="shared" si="518"/>
        <v>1.2929773051846059E-3</v>
      </c>
      <c r="P1953" s="130" t="str">
        <f t="shared" si="519"/>
        <v/>
      </c>
      <c r="Q1953" s="130" t="str">
        <f t="shared" si="520"/>
        <v/>
      </c>
      <c r="R1953" s="130">
        <f t="shared" si="521"/>
        <v>7.3971871620648691E-5</v>
      </c>
      <c r="S1953" s="130" t="str">
        <f t="shared" si="522"/>
        <v/>
      </c>
      <c r="T1953" s="130" t="str">
        <f t="shared" si="523"/>
        <v/>
      </c>
      <c r="X1953" s="134"/>
      <c r="Z1953" s="149"/>
      <c r="AA1953" s="149"/>
      <c r="AE1953" s="151"/>
      <c r="AF1953" s="150"/>
      <c r="AK1953" s="134">
        <v>1384</v>
      </c>
      <c r="AL1953" s="130">
        <f t="shared" si="524"/>
        <v>1.5360000000000005</v>
      </c>
      <c r="AM1953" s="149">
        <f t="shared" si="525"/>
        <v>0.12262963873298491</v>
      </c>
      <c r="AN1953" s="149">
        <f t="shared" si="526"/>
        <v>0.93773080982694912</v>
      </c>
      <c r="AO1953" s="130">
        <f t="shared" si="531"/>
        <v>0.12262963873298491</v>
      </c>
      <c r="AP1953" s="130" t="str">
        <f t="shared" si="532"/>
        <v/>
      </c>
      <c r="AQ1953" s="130" t="str">
        <f t="shared" si="527"/>
        <v/>
      </c>
      <c r="AR1953" s="150">
        <f t="shared" si="528"/>
        <v>0</v>
      </c>
      <c r="AS1953" s="150" t="str">
        <f t="shared" si="529"/>
        <v/>
      </c>
      <c r="AT1953" s="150" t="str">
        <f t="shared" si="530"/>
        <v/>
      </c>
      <c r="AU1953" s="150"/>
      <c r="AV1953" s="150"/>
      <c r="AW1953" s="150"/>
      <c r="AX1953" s="150"/>
      <c r="AY1953" s="150"/>
      <c r="AZ1953" s="150"/>
      <c r="BA1953" s="150"/>
      <c r="BB1953" s="131"/>
      <c r="BC1953" s="132"/>
      <c r="BD1953" s="131"/>
      <c r="BE1953" s="153"/>
      <c r="BF1953" s="154"/>
      <c r="BG1953" s="155"/>
      <c r="BH1953" s="155"/>
      <c r="BI1953" s="156"/>
      <c r="BJ1953" s="156"/>
      <c r="BK1953" s="133"/>
      <c r="BM1953" s="134">
        <v>1361</v>
      </c>
      <c r="BN1953" s="157">
        <f t="shared" si="534"/>
        <v>8.7040000000000859</v>
      </c>
      <c r="BO1953" s="158">
        <f t="shared" si="535"/>
        <v>0.27461193940327511</v>
      </c>
      <c r="BP1953" s="159">
        <f t="shared" si="536"/>
        <v>4.8972314935930017E-4</v>
      </c>
      <c r="BQ1953" s="160" t="str">
        <f t="shared" si="537"/>
        <v/>
      </c>
      <c r="BR1953" s="160" t="str">
        <f t="shared" si="533"/>
        <v/>
      </c>
    </row>
    <row r="1954" spans="11:70" ht="20.100000000000001" customHeight="1" x14ac:dyDescent="0.25">
      <c r="K1954" s="134">
        <v>1385</v>
      </c>
      <c r="L1954" s="130">
        <f t="shared" si="515"/>
        <v>146.05797247294589</v>
      </c>
      <c r="M1954" s="149">
        <f t="shared" si="516"/>
        <v>1.2850473264283096E-3</v>
      </c>
      <c r="N1954" s="149">
        <f t="shared" si="517"/>
        <v>0.93821982328818809</v>
      </c>
      <c r="O1954" s="130">
        <f t="shared" si="518"/>
        <v>1.2850473264283096E-3</v>
      </c>
      <c r="P1954" s="130" t="str">
        <f t="shared" si="519"/>
        <v/>
      </c>
      <c r="Q1954" s="130" t="str">
        <f t="shared" si="520"/>
        <v/>
      </c>
      <c r="R1954" s="130">
        <f t="shared" si="521"/>
        <v>7.4817213167788175E-5</v>
      </c>
      <c r="S1954" s="130" t="str">
        <f t="shared" si="522"/>
        <v/>
      </c>
      <c r="T1954" s="130" t="str">
        <f t="shared" si="523"/>
        <v/>
      </c>
      <c r="X1954" s="134"/>
      <c r="Z1954" s="149"/>
      <c r="AA1954" s="149"/>
      <c r="AE1954" s="151"/>
      <c r="AF1954" s="150"/>
      <c r="AK1954" s="134">
        <v>1385</v>
      </c>
      <c r="AL1954" s="130">
        <f t="shared" si="524"/>
        <v>1.54</v>
      </c>
      <c r="AM1954" s="149">
        <f t="shared" si="525"/>
        <v>0.12187753703240178</v>
      </c>
      <c r="AN1954" s="149">
        <f t="shared" si="526"/>
        <v>0.93821982328818809</v>
      </c>
      <c r="AO1954" s="130">
        <f t="shared" si="531"/>
        <v>0.12187753703240178</v>
      </c>
      <c r="AP1954" s="130" t="str">
        <f t="shared" si="532"/>
        <v/>
      </c>
      <c r="AQ1954" s="130" t="str">
        <f t="shared" si="527"/>
        <v/>
      </c>
      <c r="AR1954" s="150">
        <f t="shared" si="528"/>
        <v>0</v>
      </c>
      <c r="AS1954" s="150" t="str">
        <f t="shared" si="529"/>
        <v/>
      </c>
      <c r="AT1954" s="150" t="str">
        <f t="shared" si="530"/>
        <v/>
      </c>
      <c r="AU1954" s="150"/>
      <c r="AV1954" s="150"/>
      <c r="AW1954" s="150"/>
      <c r="AX1954" s="150"/>
      <c r="AY1954" s="150"/>
      <c r="AZ1954" s="150"/>
      <c r="BA1954" s="150"/>
      <c r="BB1954" s="131"/>
      <c r="BC1954" s="132"/>
      <c r="BD1954" s="131"/>
      <c r="BE1954" s="153"/>
      <c r="BF1954" s="154"/>
      <c r="BG1954" s="155"/>
      <c r="BH1954" s="155"/>
      <c r="BI1954" s="156"/>
      <c r="BJ1954" s="156"/>
      <c r="BK1954" s="133"/>
      <c r="BM1954" s="134">
        <v>1362</v>
      </c>
      <c r="BN1954" s="157">
        <f t="shared" si="534"/>
        <v>8.7104000000000852</v>
      </c>
      <c r="BO1954" s="158">
        <f t="shared" si="535"/>
        <v>0.27412221625391581</v>
      </c>
      <c r="BP1954" s="159">
        <f t="shared" si="536"/>
        <v>4.8905605513660522E-4</v>
      </c>
      <c r="BQ1954" s="160" t="str">
        <f t="shared" si="537"/>
        <v/>
      </c>
      <c r="BR1954" s="160" t="str">
        <f t="shared" si="533"/>
        <v/>
      </c>
    </row>
    <row r="1955" spans="11:70" ht="20.100000000000001" customHeight="1" x14ac:dyDescent="0.25">
      <c r="K1955" s="134">
        <v>1386</v>
      </c>
      <c r="L1955" s="130">
        <f t="shared" si="515"/>
        <v>146.43734383001839</v>
      </c>
      <c r="M1955" s="149">
        <f t="shared" si="516"/>
        <v>1.2771455486529618E-3</v>
      </c>
      <c r="N1955" s="149">
        <f t="shared" si="517"/>
        <v>0.93870583368943084</v>
      </c>
      <c r="O1955" s="130">
        <f t="shared" si="518"/>
        <v>1.2771455486529618E-3</v>
      </c>
      <c r="P1955" s="130" t="str">
        <f t="shared" si="519"/>
        <v/>
      </c>
      <c r="Q1955" s="130" t="str">
        <f t="shared" si="520"/>
        <v/>
      </c>
      <c r="R1955" s="130">
        <f t="shared" si="521"/>
        <v>7.5671004429500509E-5</v>
      </c>
      <c r="S1955" s="130" t="str">
        <f t="shared" si="522"/>
        <v/>
      </c>
      <c r="T1955" s="130" t="str">
        <f t="shared" si="523"/>
        <v/>
      </c>
      <c r="X1955" s="134"/>
      <c r="Z1955" s="149"/>
      <c r="AA1955" s="149"/>
      <c r="AE1955" s="151"/>
      <c r="AF1955" s="150"/>
      <c r="AK1955" s="134">
        <v>1386</v>
      </c>
      <c r="AL1955" s="130">
        <f t="shared" si="524"/>
        <v>1.5440000000000005</v>
      </c>
      <c r="AM1955" s="149">
        <f t="shared" si="525"/>
        <v>0.1211281099929216</v>
      </c>
      <c r="AN1955" s="149">
        <f t="shared" si="526"/>
        <v>0.93870583368943095</v>
      </c>
      <c r="AO1955" s="130">
        <f t="shared" si="531"/>
        <v>0.1211281099929216</v>
      </c>
      <c r="AP1955" s="130" t="str">
        <f t="shared" si="532"/>
        <v/>
      </c>
      <c r="AQ1955" s="130" t="str">
        <f t="shared" si="527"/>
        <v/>
      </c>
      <c r="AR1955" s="150">
        <f t="shared" si="528"/>
        <v>0</v>
      </c>
      <c r="AS1955" s="150" t="str">
        <f t="shared" si="529"/>
        <v/>
      </c>
      <c r="AT1955" s="150" t="str">
        <f t="shared" si="530"/>
        <v/>
      </c>
      <c r="AU1955" s="150"/>
      <c r="AV1955" s="150"/>
      <c r="AW1955" s="150"/>
      <c r="AX1955" s="150"/>
      <c r="AY1955" s="150"/>
      <c r="AZ1955" s="150"/>
      <c r="BA1955" s="150"/>
      <c r="BB1955" s="131"/>
      <c r="BC1955" s="132"/>
      <c r="BD1955" s="131"/>
      <c r="BE1955" s="153"/>
      <c r="BF1955" s="154"/>
      <c r="BG1955" s="155"/>
      <c r="BH1955" s="155"/>
      <c r="BI1955" s="156"/>
      <c r="BJ1955" s="156"/>
      <c r="BK1955" s="133"/>
      <c r="BM1955" s="134">
        <v>1363</v>
      </c>
      <c r="BN1955" s="157">
        <f t="shared" si="534"/>
        <v>8.7168000000000845</v>
      </c>
      <c r="BO1955" s="158">
        <f t="shared" si="535"/>
        <v>0.2736331601987792</v>
      </c>
      <c r="BP1955" s="159">
        <f t="shared" si="536"/>
        <v>4.8838921094546128E-4</v>
      </c>
      <c r="BQ1955" s="160" t="str">
        <f t="shared" si="537"/>
        <v/>
      </c>
      <c r="BR1955" s="160" t="str">
        <f t="shared" si="533"/>
        <v/>
      </c>
    </row>
    <row r="1956" spans="11:70" ht="20.100000000000001" customHeight="1" x14ac:dyDescent="0.25">
      <c r="K1956" s="134">
        <v>1387</v>
      </c>
      <c r="L1956" s="130">
        <f t="shared" si="515"/>
        <v>146.81671518709101</v>
      </c>
      <c r="M1956" s="149">
        <f t="shared" si="516"/>
        <v>1.2692720505277099E-3</v>
      </c>
      <c r="N1956" s="149">
        <f t="shared" si="517"/>
        <v>0.93918885174430222</v>
      </c>
      <c r="O1956" s="130">
        <f t="shared" si="518"/>
        <v>1.2692720505277099E-3</v>
      </c>
      <c r="P1956" s="130" t="str">
        <f t="shared" si="519"/>
        <v/>
      </c>
      <c r="Q1956" s="130" t="str">
        <f t="shared" si="520"/>
        <v/>
      </c>
      <c r="R1956" s="130">
        <f t="shared" si="521"/>
        <v>7.6533314354364839E-5</v>
      </c>
      <c r="S1956" s="130" t="str">
        <f t="shared" si="522"/>
        <v/>
      </c>
      <c r="T1956" s="130" t="str">
        <f t="shared" si="523"/>
        <v/>
      </c>
      <c r="X1956" s="134"/>
      <c r="Z1956" s="149"/>
      <c r="AA1956" s="149"/>
      <c r="AE1956" s="151"/>
      <c r="AF1956" s="150"/>
      <c r="AK1956" s="134">
        <v>1387</v>
      </c>
      <c r="AL1956" s="130">
        <f t="shared" si="524"/>
        <v>1.548</v>
      </c>
      <c r="AM1956" s="149">
        <f t="shared" si="525"/>
        <v>0.12038136507575044</v>
      </c>
      <c r="AN1956" s="149">
        <f t="shared" si="526"/>
        <v>0.93918885174430233</v>
      </c>
      <c r="AO1956" s="130">
        <f t="shared" si="531"/>
        <v>0.12038136507575044</v>
      </c>
      <c r="AP1956" s="130" t="str">
        <f t="shared" si="532"/>
        <v/>
      </c>
      <c r="AQ1956" s="130" t="str">
        <f t="shared" si="527"/>
        <v/>
      </c>
      <c r="AR1956" s="150">
        <f t="shared" si="528"/>
        <v>0</v>
      </c>
      <c r="AS1956" s="150" t="str">
        <f t="shared" si="529"/>
        <v/>
      </c>
      <c r="AT1956" s="150" t="str">
        <f t="shared" si="530"/>
        <v/>
      </c>
      <c r="AU1956" s="150"/>
      <c r="AV1956" s="150"/>
      <c r="AW1956" s="150"/>
      <c r="AX1956" s="150"/>
      <c r="AY1956" s="150"/>
      <c r="AZ1956" s="150"/>
      <c r="BA1956" s="150"/>
      <c r="BB1956" s="131"/>
      <c r="BC1956" s="132"/>
      <c r="BD1956" s="131"/>
      <c r="BE1956" s="153"/>
      <c r="BF1956" s="154"/>
      <c r="BG1956" s="155"/>
      <c r="BH1956" s="155"/>
      <c r="BI1956" s="156"/>
      <c r="BJ1956" s="156"/>
      <c r="BK1956" s="133"/>
      <c r="BM1956" s="134">
        <v>1364</v>
      </c>
      <c r="BN1956" s="157">
        <f t="shared" si="534"/>
        <v>8.7232000000000838</v>
      </c>
      <c r="BO1956" s="158">
        <f t="shared" si="535"/>
        <v>0.27314477098783374</v>
      </c>
      <c r="BP1956" s="159">
        <f t="shared" si="536"/>
        <v>4.8772261920726478E-4</v>
      </c>
      <c r="BQ1956" s="160" t="str">
        <f t="shared" si="537"/>
        <v/>
      </c>
      <c r="BR1956" s="160" t="str">
        <f t="shared" si="533"/>
        <v/>
      </c>
    </row>
    <row r="1957" spans="11:70" ht="20.100000000000001" customHeight="1" x14ac:dyDescent="0.25">
      <c r="K1957" s="134">
        <v>1388</v>
      </c>
      <c r="L1957" s="130">
        <f t="shared" si="515"/>
        <v>147.19608654416362</v>
      </c>
      <c r="M1957" s="149">
        <f t="shared" si="516"/>
        <v>1.2614269088841205E-3</v>
      </c>
      <c r="N1957" s="149">
        <f t="shared" si="517"/>
        <v>0.93966888819592354</v>
      </c>
      <c r="O1957" s="130">
        <f t="shared" si="518"/>
        <v>1.2614269088841205E-3</v>
      </c>
      <c r="P1957" s="130" t="str">
        <f t="shared" si="519"/>
        <v/>
      </c>
      <c r="Q1957" s="130" t="str">
        <f t="shared" si="520"/>
        <v/>
      </c>
      <c r="R1957" s="130">
        <f t="shared" si="521"/>
        <v>7.7404212265999733E-5</v>
      </c>
      <c r="S1957" s="130" t="str">
        <f t="shared" si="522"/>
        <v/>
      </c>
      <c r="T1957" s="130" t="str">
        <f t="shared" si="523"/>
        <v/>
      </c>
      <c r="X1957" s="134"/>
      <c r="Z1957" s="149"/>
      <c r="AA1957" s="149"/>
      <c r="AE1957" s="151"/>
      <c r="AF1957" s="150"/>
      <c r="AK1957" s="134">
        <v>1388</v>
      </c>
      <c r="AL1957" s="130">
        <f t="shared" si="524"/>
        <v>1.5520000000000005</v>
      </c>
      <c r="AM1957" s="149">
        <f t="shared" si="525"/>
        <v>0.11963730956781161</v>
      </c>
      <c r="AN1957" s="149">
        <f t="shared" si="526"/>
        <v>0.93966888819592365</v>
      </c>
      <c r="AO1957" s="130">
        <f t="shared" si="531"/>
        <v>0.11963730956781161</v>
      </c>
      <c r="AP1957" s="130" t="str">
        <f t="shared" si="532"/>
        <v/>
      </c>
      <c r="AQ1957" s="130" t="str">
        <f t="shared" si="527"/>
        <v/>
      </c>
      <c r="AR1957" s="150">
        <f t="shared" si="528"/>
        <v>0</v>
      </c>
      <c r="AS1957" s="150" t="str">
        <f t="shared" si="529"/>
        <v/>
      </c>
      <c r="AT1957" s="150" t="str">
        <f t="shared" si="530"/>
        <v/>
      </c>
      <c r="AU1957" s="150"/>
      <c r="AV1957" s="150"/>
      <c r="AW1957" s="150"/>
      <c r="AX1957" s="150"/>
      <c r="AY1957" s="150"/>
      <c r="AZ1957" s="150"/>
      <c r="BA1957" s="150"/>
      <c r="BB1957" s="131"/>
      <c r="BC1957" s="132"/>
      <c r="BD1957" s="131"/>
      <c r="BE1957" s="153"/>
      <c r="BF1957" s="154"/>
      <c r="BG1957" s="155"/>
      <c r="BH1957" s="155"/>
      <c r="BI1957" s="156"/>
      <c r="BJ1957" s="156"/>
      <c r="BK1957" s="133"/>
      <c r="BM1957" s="134">
        <v>1365</v>
      </c>
      <c r="BN1957" s="157">
        <f t="shared" si="534"/>
        <v>8.7296000000000831</v>
      </c>
      <c r="BO1957" s="158">
        <f t="shared" si="535"/>
        <v>0.27265704836862648</v>
      </c>
      <c r="BP1957" s="159">
        <f t="shared" si="536"/>
        <v>4.8705628233403075E-4</v>
      </c>
      <c r="BQ1957" s="160" t="str">
        <f t="shared" si="537"/>
        <v/>
      </c>
      <c r="BR1957" s="160" t="str">
        <f t="shared" si="533"/>
        <v/>
      </c>
    </row>
    <row r="1958" spans="11:70" ht="20.100000000000001" customHeight="1" x14ac:dyDescent="0.25">
      <c r="K1958" s="134">
        <v>1389</v>
      </c>
      <c r="L1958" s="130">
        <f t="shared" si="515"/>
        <v>147.57545790123623</v>
      </c>
      <c r="M1958" s="149">
        <f t="shared" si="516"/>
        <v>1.2536101987225936E-3</v>
      </c>
      <c r="N1958" s="149">
        <f t="shared" si="517"/>
        <v>0.9401459538162158</v>
      </c>
      <c r="O1958" s="130">
        <f t="shared" si="518"/>
        <v>1.2536101987225936E-3</v>
      </c>
      <c r="P1958" s="130" t="str">
        <f t="shared" si="519"/>
        <v/>
      </c>
      <c r="Q1958" s="130" t="str">
        <f t="shared" si="520"/>
        <v/>
      </c>
      <c r="R1958" s="130">
        <f t="shared" si="521"/>
        <v>7.8283767862876103E-5</v>
      </c>
      <c r="S1958" s="130" t="str">
        <f t="shared" si="522"/>
        <v/>
      </c>
      <c r="T1958" s="130" t="str">
        <f t="shared" si="523"/>
        <v/>
      </c>
      <c r="X1958" s="134"/>
      <c r="Z1958" s="149"/>
      <c r="AA1958" s="149"/>
      <c r="AE1958" s="151"/>
      <c r="AF1958" s="150"/>
      <c r="AK1958" s="134">
        <v>1389</v>
      </c>
      <c r="AL1958" s="130">
        <f t="shared" si="524"/>
        <v>1.556</v>
      </c>
      <c r="AM1958" s="149">
        <f t="shared" si="525"/>
        <v>0.11889595058235634</v>
      </c>
      <c r="AN1958" s="149">
        <f t="shared" si="526"/>
        <v>0.9401459538162158</v>
      </c>
      <c r="AO1958" s="130">
        <f t="shared" si="531"/>
        <v>0.11889595058235634</v>
      </c>
      <c r="AP1958" s="130" t="str">
        <f t="shared" si="532"/>
        <v/>
      </c>
      <c r="AQ1958" s="130" t="str">
        <f t="shared" si="527"/>
        <v/>
      </c>
      <c r="AR1958" s="150">
        <f t="shared" si="528"/>
        <v>0</v>
      </c>
      <c r="AS1958" s="150" t="str">
        <f t="shared" si="529"/>
        <v/>
      </c>
      <c r="AT1958" s="150" t="str">
        <f t="shared" si="530"/>
        <v/>
      </c>
      <c r="AU1958" s="150"/>
      <c r="AV1958" s="150"/>
      <c r="AW1958" s="150"/>
      <c r="AX1958" s="150"/>
      <c r="AY1958" s="150"/>
      <c r="AZ1958" s="150"/>
      <c r="BA1958" s="150"/>
      <c r="BB1958" s="131"/>
      <c r="BC1958" s="132"/>
      <c r="BD1958" s="131"/>
      <c r="BE1958" s="153"/>
      <c r="BF1958" s="154"/>
      <c r="BG1958" s="155"/>
      <c r="BH1958" s="155"/>
      <c r="BI1958" s="156"/>
      <c r="BJ1958" s="156"/>
      <c r="BK1958" s="133"/>
      <c r="BM1958" s="134">
        <v>1366</v>
      </c>
      <c r="BN1958" s="157">
        <f t="shared" si="534"/>
        <v>8.7360000000000824</v>
      </c>
      <c r="BO1958" s="158">
        <f t="shared" si="535"/>
        <v>0.27216999208629244</v>
      </c>
      <c r="BP1958" s="159">
        <f t="shared" si="536"/>
        <v>4.8639020272600586E-4</v>
      </c>
      <c r="BQ1958" s="160" t="str">
        <f t="shared" si="537"/>
        <v/>
      </c>
      <c r="BR1958" s="160" t="str">
        <f t="shared" si="533"/>
        <v/>
      </c>
    </row>
    <row r="1959" spans="11:70" ht="20.100000000000001" customHeight="1" x14ac:dyDescent="0.25">
      <c r="K1959" s="134">
        <v>1390</v>
      </c>
      <c r="L1959" s="130">
        <f t="shared" si="515"/>
        <v>147.95482925830873</v>
      </c>
      <c r="M1959" s="149">
        <f t="shared" si="516"/>
        <v>1.2458219932189019E-3</v>
      </c>
      <c r="N1959" s="149">
        <f t="shared" si="517"/>
        <v>0.94062005940520688</v>
      </c>
      <c r="O1959" s="130">
        <f t="shared" si="518"/>
        <v>1.2458219932189019E-3</v>
      </c>
      <c r="P1959" s="130" t="str">
        <f t="shared" si="519"/>
        <v/>
      </c>
      <c r="Q1959" s="130" t="str">
        <f t="shared" si="520"/>
        <v/>
      </c>
      <c r="R1959" s="130">
        <f t="shared" si="521"/>
        <v>7.9172051218095974E-5</v>
      </c>
      <c r="S1959" s="130" t="str">
        <f t="shared" si="522"/>
        <v/>
      </c>
      <c r="T1959" s="130" t="str">
        <f t="shared" si="523"/>
        <v/>
      </c>
      <c r="X1959" s="134"/>
      <c r="Z1959" s="149"/>
      <c r="AA1959" s="149"/>
      <c r="AE1959" s="151"/>
      <c r="AF1959" s="150"/>
      <c r="AK1959" s="134">
        <v>1390</v>
      </c>
      <c r="AL1959" s="130">
        <f t="shared" si="524"/>
        <v>1.5600000000000005</v>
      </c>
      <c r="AM1959" s="149">
        <f t="shared" si="525"/>
        <v>0.11815729505958221</v>
      </c>
      <c r="AN1959" s="149">
        <f t="shared" si="526"/>
        <v>0.9406200594052071</v>
      </c>
      <c r="AO1959" s="130">
        <f t="shared" si="531"/>
        <v>0.11815729505958221</v>
      </c>
      <c r="AP1959" s="130" t="str">
        <f t="shared" si="532"/>
        <v/>
      </c>
      <c r="AQ1959" s="130" t="str">
        <f t="shared" si="527"/>
        <v/>
      </c>
      <c r="AR1959" s="150">
        <f t="shared" si="528"/>
        <v>0</v>
      </c>
      <c r="AS1959" s="150" t="str">
        <f t="shared" si="529"/>
        <v/>
      </c>
      <c r="AT1959" s="150" t="str">
        <f t="shared" si="530"/>
        <v/>
      </c>
      <c r="AU1959" s="150"/>
      <c r="AV1959" s="150"/>
      <c r="AW1959" s="150"/>
      <c r="AX1959" s="150"/>
      <c r="AY1959" s="150"/>
      <c r="AZ1959" s="150"/>
      <c r="BA1959" s="150"/>
      <c r="BB1959" s="131"/>
      <c r="BC1959" s="132"/>
      <c r="BD1959" s="131"/>
      <c r="BE1959" s="153"/>
      <c r="BF1959" s="154"/>
      <c r="BG1959" s="155"/>
      <c r="BH1959" s="155"/>
      <c r="BI1959" s="156"/>
      <c r="BJ1959" s="156"/>
      <c r="BK1959" s="133"/>
      <c r="BM1959" s="134">
        <v>1367</v>
      </c>
      <c r="BN1959" s="157">
        <f t="shared" si="534"/>
        <v>8.7424000000000817</v>
      </c>
      <c r="BO1959" s="158">
        <f t="shared" si="535"/>
        <v>0.27168360188356644</v>
      </c>
      <c r="BP1959" s="159">
        <f t="shared" si="536"/>
        <v>4.8572438277455499E-4</v>
      </c>
      <c r="BQ1959" s="160" t="str">
        <f t="shared" si="537"/>
        <v/>
      </c>
      <c r="BR1959" s="160" t="str">
        <f t="shared" si="533"/>
        <v/>
      </c>
    </row>
    <row r="1960" spans="11:70" ht="20.100000000000001" customHeight="1" x14ac:dyDescent="0.25">
      <c r="K1960" s="134">
        <v>1391</v>
      </c>
      <c r="L1960" s="130">
        <f t="shared" si="515"/>
        <v>148.33420061538135</v>
      </c>
      <c r="M1960" s="149">
        <f t="shared" si="516"/>
        <v>1.2380623637308216E-3</v>
      </c>
      <c r="N1960" s="149">
        <f t="shared" si="517"/>
        <v>0.94109121579034072</v>
      </c>
      <c r="O1960" s="130">
        <f t="shared" si="518"/>
        <v>1.2380623637308216E-3</v>
      </c>
      <c r="P1960" s="130" t="str">
        <f t="shared" si="519"/>
        <v/>
      </c>
      <c r="Q1960" s="130" t="str">
        <f t="shared" si="520"/>
        <v/>
      </c>
      <c r="R1960" s="130">
        <f t="shared" si="521"/>
        <v>8.0069132779140651E-5</v>
      </c>
      <c r="S1960" s="130" t="str">
        <f t="shared" si="522"/>
        <v/>
      </c>
      <c r="T1960" s="130" t="str">
        <f t="shared" si="523"/>
        <v/>
      </c>
      <c r="X1960" s="134"/>
      <c r="Z1960" s="149"/>
      <c r="AA1960" s="149"/>
      <c r="AE1960" s="151"/>
      <c r="AF1960" s="150"/>
      <c r="AK1960" s="134">
        <v>1391</v>
      </c>
      <c r="AL1960" s="130">
        <f t="shared" si="524"/>
        <v>1.5640000000000001</v>
      </c>
      <c r="AM1960" s="149">
        <f t="shared" si="525"/>
        <v>0.11742134976726393</v>
      </c>
      <c r="AN1960" s="149">
        <f t="shared" si="526"/>
        <v>0.94109121579034072</v>
      </c>
      <c r="AO1960" s="130">
        <f t="shared" si="531"/>
        <v>0.11742134976726393</v>
      </c>
      <c r="AP1960" s="130" t="str">
        <f t="shared" si="532"/>
        <v/>
      </c>
      <c r="AQ1960" s="130" t="str">
        <f t="shared" si="527"/>
        <v/>
      </c>
      <c r="AR1960" s="150">
        <f t="shared" si="528"/>
        <v>0</v>
      </c>
      <c r="AS1960" s="150" t="str">
        <f t="shared" si="529"/>
        <v/>
      </c>
      <c r="AT1960" s="150" t="str">
        <f t="shared" si="530"/>
        <v/>
      </c>
      <c r="AU1960" s="150"/>
      <c r="AV1960" s="150"/>
      <c r="AW1960" s="150"/>
      <c r="AX1960" s="150"/>
      <c r="AY1960" s="150"/>
      <c r="AZ1960" s="150"/>
      <c r="BA1960" s="150"/>
      <c r="BB1960" s="131"/>
      <c r="BC1960" s="132"/>
      <c r="BD1960" s="131"/>
      <c r="BE1960" s="153"/>
      <c r="BF1960" s="154"/>
      <c r="BG1960" s="155"/>
      <c r="BH1960" s="155"/>
      <c r="BI1960" s="156"/>
      <c r="BJ1960" s="156"/>
      <c r="BK1960" s="133"/>
      <c r="BM1960" s="134">
        <v>1368</v>
      </c>
      <c r="BN1960" s="157">
        <f t="shared" si="534"/>
        <v>8.748800000000081</v>
      </c>
      <c r="BO1960" s="158">
        <f t="shared" si="535"/>
        <v>0.27119787750079188</v>
      </c>
      <c r="BP1960" s="159">
        <f t="shared" si="536"/>
        <v>4.8505882485927465E-4</v>
      </c>
      <c r="BQ1960" s="160" t="str">
        <f t="shared" si="537"/>
        <v/>
      </c>
      <c r="BR1960" s="160" t="str">
        <f t="shared" si="533"/>
        <v/>
      </c>
    </row>
    <row r="1961" spans="11:70" ht="20.100000000000001" customHeight="1" x14ac:dyDescent="0.25">
      <c r="K1961" s="134">
        <v>1392</v>
      </c>
      <c r="L1961" s="130">
        <f t="shared" si="515"/>
        <v>148.71357197245396</v>
      </c>
      <c r="M1961" s="149">
        <f t="shared" si="516"/>
        <v>1.2303313798048834E-3</v>
      </c>
      <c r="N1961" s="149">
        <f t="shared" si="517"/>
        <v>0.94155943382578799</v>
      </c>
      <c r="O1961" s="130">
        <f t="shared" si="518"/>
        <v>1.2303313798048834E-3</v>
      </c>
      <c r="P1961" s="130" t="str">
        <f t="shared" si="519"/>
        <v/>
      </c>
      <c r="Q1961" s="130" t="str">
        <f t="shared" si="520"/>
        <v/>
      </c>
      <c r="R1961" s="130">
        <f t="shared" si="521"/>
        <v>8.0975083367583199E-5</v>
      </c>
      <c r="S1961" s="130" t="str">
        <f t="shared" si="522"/>
        <v/>
      </c>
      <c r="T1961" s="130" t="str">
        <f t="shared" si="523"/>
        <v/>
      </c>
      <c r="X1961" s="134"/>
      <c r="Z1961" s="149"/>
      <c r="AA1961" s="149"/>
      <c r="AE1961" s="151"/>
      <c r="AF1961" s="150"/>
      <c r="AK1961" s="134">
        <v>1392</v>
      </c>
      <c r="AL1961" s="130">
        <f t="shared" si="524"/>
        <v>1.5680000000000005</v>
      </c>
      <c r="AM1961" s="149">
        <f t="shared" si="525"/>
        <v>0.11668812130139154</v>
      </c>
      <c r="AN1961" s="149">
        <f t="shared" si="526"/>
        <v>0.94155943382578799</v>
      </c>
      <c r="AO1961" s="130">
        <f t="shared" si="531"/>
        <v>0.11668812130139154</v>
      </c>
      <c r="AP1961" s="130" t="str">
        <f t="shared" si="532"/>
        <v/>
      </c>
      <c r="AQ1961" s="130" t="str">
        <f t="shared" si="527"/>
        <v/>
      </c>
      <c r="AR1961" s="150">
        <f t="shared" si="528"/>
        <v>0</v>
      </c>
      <c r="AS1961" s="150" t="str">
        <f t="shared" si="529"/>
        <v/>
      </c>
      <c r="AT1961" s="150" t="str">
        <f t="shared" si="530"/>
        <v/>
      </c>
      <c r="AU1961" s="150"/>
      <c r="AV1961" s="150"/>
      <c r="AW1961" s="150"/>
      <c r="AX1961" s="150"/>
      <c r="AY1961" s="150"/>
      <c r="AZ1961" s="150"/>
      <c r="BA1961" s="150"/>
      <c r="BB1961" s="131"/>
      <c r="BC1961" s="132"/>
      <c r="BD1961" s="131"/>
      <c r="BE1961" s="153"/>
      <c r="BF1961" s="154"/>
      <c r="BG1961" s="155"/>
      <c r="BH1961" s="155"/>
      <c r="BI1961" s="156"/>
      <c r="BJ1961" s="156"/>
      <c r="BK1961" s="133"/>
      <c r="BM1961" s="134">
        <v>1369</v>
      </c>
      <c r="BN1961" s="157">
        <f t="shared" si="534"/>
        <v>8.7552000000000803</v>
      </c>
      <c r="BO1961" s="158">
        <f t="shared" si="535"/>
        <v>0.27071281867593261</v>
      </c>
      <c r="BP1961" s="159">
        <f t="shared" si="536"/>
        <v>4.8439353135071306E-4</v>
      </c>
      <c r="BQ1961" s="160" t="str">
        <f t="shared" si="537"/>
        <v/>
      </c>
      <c r="BR1961" s="160" t="str">
        <f t="shared" si="533"/>
        <v/>
      </c>
    </row>
    <row r="1962" spans="11:70" ht="20.100000000000001" customHeight="1" x14ac:dyDescent="0.25">
      <c r="K1962" s="134">
        <v>1393</v>
      </c>
      <c r="L1962" s="130">
        <f t="shared" si="515"/>
        <v>149.09294332952658</v>
      </c>
      <c r="M1962" s="149">
        <f t="shared" si="516"/>
        <v>1.2226291091832126E-3</v>
      </c>
      <c r="N1962" s="149">
        <f t="shared" si="517"/>
        <v>0.94202472439176121</v>
      </c>
      <c r="O1962" s="130">
        <f t="shared" si="518"/>
        <v>1.2226291091832126E-3</v>
      </c>
      <c r="P1962" s="130" t="str">
        <f t="shared" si="519"/>
        <v/>
      </c>
      <c r="Q1962" s="130" t="str">
        <f t="shared" si="520"/>
        <v/>
      </c>
      <c r="R1962" s="130">
        <f t="shared" si="521"/>
        <v>8.1889974178769799E-5</v>
      </c>
      <c r="S1962" s="130" t="str">
        <f t="shared" si="522"/>
        <v/>
      </c>
      <c r="T1962" s="130" t="str">
        <f t="shared" si="523"/>
        <v/>
      </c>
      <c r="X1962" s="134"/>
      <c r="Z1962" s="149"/>
      <c r="AA1962" s="149"/>
      <c r="AE1962" s="151"/>
      <c r="AF1962" s="150"/>
      <c r="AK1962" s="134">
        <v>1393</v>
      </c>
      <c r="AL1962" s="130">
        <f t="shared" si="524"/>
        <v>1.5720000000000001</v>
      </c>
      <c r="AM1962" s="149">
        <f t="shared" si="525"/>
        <v>0.1159576160868208</v>
      </c>
      <c r="AN1962" s="149">
        <f t="shared" si="526"/>
        <v>0.94202472439176121</v>
      </c>
      <c r="AO1962" s="130">
        <f t="shared" si="531"/>
        <v>0.1159576160868208</v>
      </c>
      <c r="AP1962" s="130" t="str">
        <f t="shared" si="532"/>
        <v/>
      </c>
      <c r="AQ1962" s="130" t="str">
        <f t="shared" si="527"/>
        <v/>
      </c>
      <c r="AR1962" s="150">
        <f t="shared" si="528"/>
        <v>0</v>
      </c>
      <c r="AS1962" s="150" t="str">
        <f t="shared" si="529"/>
        <v/>
      </c>
      <c r="AT1962" s="150" t="str">
        <f t="shared" si="530"/>
        <v/>
      </c>
      <c r="AU1962" s="150"/>
      <c r="AV1962" s="150"/>
      <c r="AW1962" s="150"/>
      <c r="AX1962" s="150"/>
      <c r="AY1962" s="150"/>
      <c r="AZ1962" s="150"/>
      <c r="BA1962" s="150"/>
      <c r="BB1962" s="131"/>
      <c r="BC1962" s="132"/>
      <c r="BD1962" s="131"/>
      <c r="BE1962" s="153"/>
      <c r="BF1962" s="154"/>
      <c r="BG1962" s="155"/>
      <c r="BH1962" s="155"/>
      <c r="BI1962" s="156"/>
      <c r="BJ1962" s="156"/>
      <c r="BK1962" s="133"/>
      <c r="BM1962" s="134">
        <v>1370</v>
      </c>
      <c r="BN1962" s="157">
        <f t="shared" si="534"/>
        <v>8.7616000000000795</v>
      </c>
      <c r="BO1962" s="158">
        <f t="shared" si="535"/>
        <v>0.2702284251445819</v>
      </c>
      <c r="BP1962" s="159">
        <f t="shared" si="536"/>
        <v>4.8372850460798311E-4</v>
      </c>
      <c r="BQ1962" s="160" t="str">
        <f t="shared" si="537"/>
        <v/>
      </c>
      <c r="BR1962" s="160" t="str">
        <f t="shared" si="533"/>
        <v/>
      </c>
    </row>
    <row r="1963" spans="11:70" ht="20.100000000000001" customHeight="1" x14ac:dyDescent="0.25">
      <c r="K1963" s="134">
        <v>1394</v>
      </c>
      <c r="L1963" s="130">
        <f t="shared" si="515"/>
        <v>149.47231468659908</v>
      </c>
      <c r="M1963" s="149">
        <f t="shared" si="516"/>
        <v>1.2149556178104757E-3</v>
      </c>
      <c r="N1963" s="149">
        <f t="shared" si="517"/>
        <v>0.94248709839383094</v>
      </c>
      <c r="O1963" s="130">
        <f t="shared" si="518"/>
        <v>1.2149556178104757E-3</v>
      </c>
      <c r="P1963" s="130" t="str">
        <f t="shared" si="519"/>
        <v/>
      </c>
      <c r="Q1963" s="130" t="str">
        <f t="shared" si="520"/>
        <v/>
      </c>
      <c r="R1963" s="130">
        <f t="shared" si="521"/>
        <v>8.2813876781466096E-5</v>
      </c>
      <c r="S1963" s="130" t="str">
        <f t="shared" si="522"/>
        <v/>
      </c>
      <c r="T1963" s="130" t="str">
        <f t="shared" si="523"/>
        <v/>
      </c>
      <c r="X1963" s="134"/>
      <c r="Z1963" s="149"/>
      <c r="AA1963" s="149"/>
      <c r="AE1963" s="151"/>
      <c r="AF1963" s="150"/>
      <c r="AK1963" s="134">
        <v>1394</v>
      </c>
      <c r="AL1963" s="130">
        <f t="shared" si="524"/>
        <v>1.5760000000000005</v>
      </c>
      <c r="AM1963" s="149">
        <f t="shared" si="525"/>
        <v>0.11522984037793058</v>
      </c>
      <c r="AN1963" s="149">
        <f t="shared" si="526"/>
        <v>0.94248709839383105</v>
      </c>
      <c r="AO1963" s="130">
        <f t="shared" si="531"/>
        <v>0.11522984037793058</v>
      </c>
      <c r="AP1963" s="130" t="str">
        <f t="shared" si="532"/>
        <v/>
      </c>
      <c r="AQ1963" s="130" t="str">
        <f t="shared" si="527"/>
        <v/>
      </c>
      <c r="AR1963" s="150">
        <f t="shared" si="528"/>
        <v>0</v>
      </c>
      <c r="AS1963" s="150" t="str">
        <f t="shared" si="529"/>
        <v/>
      </c>
      <c r="AT1963" s="150" t="str">
        <f t="shared" si="530"/>
        <v/>
      </c>
      <c r="AU1963" s="150"/>
      <c r="AV1963" s="150"/>
      <c r="AW1963" s="150"/>
      <c r="AX1963" s="150"/>
      <c r="AY1963" s="150"/>
      <c r="AZ1963" s="150"/>
      <c r="BA1963" s="150"/>
      <c r="BB1963" s="131"/>
      <c r="BC1963" s="132"/>
      <c r="BD1963" s="131"/>
      <c r="BE1963" s="153"/>
      <c r="BF1963" s="154"/>
      <c r="BG1963" s="155"/>
      <c r="BH1963" s="155"/>
      <c r="BI1963" s="156"/>
      <c r="BJ1963" s="156"/>
      <c r="BK1963" s="133"/>
      <c r="BM1963" s="134">
        <v>1371</v>
      </c>
      <c r="BN1963" s="157">
        <f t="shared" si="534"/>
        <v>8.7680000000000788</v>
      </c>
      <c r="BO1963" s="158">
        <f t="shared" si="535"/>
        <v>0.26974469663997391</v>
      </c>
      <c r="BP1963" s="159">
        <f t="shared" si="536"/>
        <v>4.8306374698103838E-4</v>
      </c>
      <c r="BQ1963" s="160" t="str">
        <f t="shared" si="537"/>
        <v/>
      </c>
      <c r="BR1963" s="160" t="str">
        <f t="shared" si="533"/>
        <v/>
      </c>
    </row>
    <row r="1964" spans="11:70" ht="20.100000000000001" customHeight="1" x14ac:dyDescent="0.25">
      <c r="K1964" s="134">
        <v>1395</v>
      </c>
      <c r="L1964" s="130">
        <f t="shared" si="515"/>
        <v>149.85168604367169</v>
      </c>
      <c r="M1964" s="149">
        <f t="shared" si="516"/>
        <v>1.2073109698409181E-3</v>
      </c>
      <c r="N1964" s="149">
        <f t="shared" si="517"/>
        <v>0.94294656676224575</v>
      </c>
      <c r="O1964" s="130">
        <f t="shared" si="518"/>
        <v>1.2073109698409181E-3</v>
      </c>
      <c r="P1964" s="130" t="str">
        <f t="shared" si="519"/>
        <v/>
      </c>
      <c r="Q1964" s="130" t="str">
        <f t="shared" si="520"/>
        <v/>
      </c>
      <c r="R1964" s="130">
        <f t="shared" si="521"/>
        <v>8.374686311747141E-5</v>
      </c>
      <c r="S1964" s="130" t="str">
        <f t="shared" si="522"/>
        <v/>
      </c>
      <c r="T1964" s="130" t="str">
        <f t="shared" si="523"/>
        <v/>
      </c>
      <c r="X1964" s="134"/>
      <c r="Z1964" s="149"/>
      <c r="AA1964" s="149"/>
      <c r="AE1964" s="151"/>
      <c r="AF1964" s="150"/>
      <c r="AK1964" s="134">
        <v>1395</v>
      </c>
      <c r="AL1964" s="130">
        <f t="shared" si="524"/>
        <v>1.58</v>
      </c>
      <c r="AM1964" s="149">
        <f t="shared" si="525"/>
        <v>0.11450480025929236</v>
      </c>
      <c r="AN1964" s="149">
        <f t="shared" si="526"/>
        <v>0.94294656676224586</v>
      </c>
      <c r="AO1964" s="130">
        <f t="shared" si="531"/>
        <v>0.11450480025929236</v>
      </c>
      <c r="AP1964" s="130" t="str">
        <f t="shared" si="532"/>
        <v/>
      </c>
      <c r="AQ1964" s="130" t="str">
        <f t="shared" si="527"/>
        <v/>
      </c>
      <c r="AR1964" s="150">
        <f t="shared" si="528"/>
        <v>0</v>
      </c>
      <c r="AS1964" s="150" t="str">
        <f t="shared" si="529"/>
        <v/>
      </c>
      <c r="AT1964" s="150" t="str">
        <f t="shared" si="530"/>
        <v/>
      </c>
      <c r="AU1964" s="150"/>
      <c r="AV1964" s="150"/>
      <c r="AW1964" s="150"/>
      <c r="AX1964" s="150"/>
      <c r="AY1964" s="150"/>
      <c r="AZ1964" s="150"/>
      <c r="BA1964" s="150"/>
      <c r="BB1964" s="131"/>
      <c r="BC1964" s="132"/>
      <c r="BD1964" s="131"/>
      <c r="BE1964" s="153"/>
      <c r="BF1964" s="154"/>
      <c r="BG1964" s="155"/>
      <c r="BH1964" s="155"/>
      <c r="BI1964" s="156"/>
      <c r="BJ1964" s="156"/>
      <c r="BK1964" s="133"/>
      <c r="BM1964" s="134">
        <v>1372</v>
      </c>
      <c r="BN1964" s="157">
        <f t="shared" si="534"/>
        <v>8.7744000000000781</v>
      </c>
      <c r="BO1964" s="158">
        <f t="shared" si="535"/>
        <v>0.26926163289299287</v>
      </c>
      <c r="BP1964" s="159">
        <f t="shared" si="536"/>
        <v>4.8239926080884121E-4</v>
      </c>
      <c r="BQ1964" s="160" t="str">
        <f t="shared" si="537"/>
        <v/>
      </c>
      <c r="BR1964" s="160" t="str">
        <f t="shared" si="533"/>
        <v/>
      </c>
    </row>
    <row r="1965" spans="11:70" ht="20.100000000000001" customHeight="1" x14ac:dyDescent="0.25">
      <c r="K1965" s="134">
        <v>1396</v>
      </c>
      <c r="L1965" s="130">
        <f t="shared" si="515"/>
        <v>150.23105740074431</v>
      </c>
      <c r="M1965" s="149">
        <f t="shared" si="516"/>
        <v>1.1996952276455213E-3</v>
      </c>
      <c r="N1965" s="149">
        <f t="shared" si="517"/>
        <v>0.94340314045125373</v>
      </c>
      <c r="O1965" s="130">
        <f t="shared" si="518"/>
        <v>1.1996952276455213E-3</v>
      </c>
      <c r="P1965" s="130" t="str">
        <f t="shared" si="519"/>
        <v/>
      </c>
      <c r="Q1965" s="130" t="str">
        <f t="shared" si="520"/>
        <v/>
      </c>
      <c r="R1965" s="130">
        <f t="shared" si="521"/>
        <v>8.4689005501195624E-5</v>
      </c>
      <c r="S1965" s="130" t="str">
        <f t="shared" si="522"/>
        <v/>
      </c>
      <c r="T1965" s="130" t="str">
        <f t="shared" si="523"/>
        <v/>
      </c>
      <c r="X1965" s="134"/>
      <c r="Z1965" s="149"/>
      <c r="AA1965" s="149"/>
      <c r="AE1965" s="151"/>
      <c r="AF1965" s="150"/>
      <c r="AK1965" s="134">
        <v>1396</v>
      </c>
      <c r="AL1965" s="130">
        <f t="shared" si="524"/>
        <v>1.5840000000000005</v>
      </c>
      <c r="AM1965" s="149">
        <f t="shared" si="525"/>
        <v>0.11378250164634666</v>
      </c>
      <c r="AN1965" s="149">
        <f t="shared" si="526"/>
        <v>0.94340314045125373</v>
      </c>
      <c r="AO1965" s="130">
        <f t="shared" si="531"/>
        <v>0.11378250164634666</v>
      </c>
      <c r="AP1965" s="130" t="str">
        <f t="shared" si="532"/>
        <v/>
      </c>
      <c r="AQ1965" s="130" t="str">
        <f t="shared" si="527"/>
        <v/>
      </c>
      <c r="AR1965" s="150">
        <f t="shared" si="528"/>
        <v>0</v>
      </c>
      <c r="AS1965" s="150" t="str">
        <f t="shared" si="529"/>
        <v/>
      </c>
      <c r="AT1965" s="150" t="str">
        <f t="shared" si="530"/>
        <v/>
      </c>
      <c r="AU1965" s="150"/>
      <c r="AV1965" s="150"/>
      <c r="AW1965" s="150"/>
      <c r="AX1965" s="150"/>
      <c r="AY1965" s="150"/>
      <c r="AZ1965" s="150"/>
      <c r="BA1965" s="150"/>
      <c r="BB1965" s="131"/>
      <c r="BC1965" s="132"/>
      <c r="BD1965" s="131"/>
      <c r="BE1965" s="153"/>
      <c r="BF1965" s="154"/>
      <c r="BG1965" s="155"/>
      <c r="BH1965" s="155"/>
      <c r="BI1965" s="156"/>
      <c r="BJ1965" s="156"/>
      <c r="BK1965" s="133"/>
      <c r="BM1965" s="134">
        <v>1373</v>
      </c>
      <c r="BN1965" s="157">
        <f t="shared" si="534"/>
        <v>8.7808000000000774</v>
      </c>
      <c r="BO1965" s="158">
        <f t="shared" si="535"/>
        <v>0.26877923363218403</v>
      </c>
      <c r="BP1965" s="159">
        <f t="shared" si="536"/>
        <v>4.8173504841997339E-4</v>
      </c>
      <c r="BQ1965" s="160" t="str">
        <f t="shared" si="537"/>
        <v/>
      </c>
      <c r="BR1965" s="160" t="str">
        <f t="shared" si="533"/>
        <v/>
      </c>
    </row>
    <row r="1966" spans="11:70" ht="20.100000000000001" customHeight="1" x14ac:dyDescent="0.25">
      <c r="K1966" s="134">
        <v>1397</v>
      </c>
      <c r="L1966" s="130">
        <f t="shared" si="515"/>
        <v>150.61042875781692</v>
      </c>
      <c r="M1966" s="149">
        <f t="shared" si="516"/>
        <v>1.1921084518192351E-3</v>
      </c>
      <c r="N1966" s="149">
        <f t="shared" si="517"/>
        <v>0.94385683043842761</v>
      </c>
      <c r="O1966" s="130">
        <f t="shared" si="518"/>
        <v>1.1921084518192351E-3</v>
      </c>
      <c r="P1966" s="130" t="str">
        <f t="shared" si="519"/>
        <v/>
      </c>
      <c r="Q1966" s="130" t="str">
        <f t="shared" si="520"/>
        <v/>
      </c>
      <c r="R1966" s="130">
        <f t="shared" si="521"/>
        <v>8.5640376619203516E-5</v>
      </c>
      <c r="S1966" s="130" t="str">
        <f t="shared" si="522"/>
        <v/>
      </c>
      <c r="T1966" s="130" t="str">
        <f t="shared" si="523"/>
        <v/>
      </c>
      <c r="X1966" s="134"/>
      <c r="Z1966" s="149"/>
      <c r="AA1966" s="149"/>
      <c r="AE1966" s="151"/>
      <c r="AF1966" s="150"/>
      <c r="AK1966" s="134">
        <v>1397</v>
      </c>
      <c r="AL1966" s="130">
        <f t="shared" si="524"/>
        <v>1.5880000000000001</v>
      </c>
      <c r="AM1966" s="149">
        <f t="shared" si="525"/>
        <v>0.1130629502860909</v>
      </c>
      <c r="AN1966" s="149">
        <f t="shared" si="526"/>
        <v>0.94385683043842761</v>
      </c>
      <c r="AO1966" s="130">
        <f t="shared" si="531"/>
        <v>0.1130629502860909</v>
      </c>
      <c r="AP1966" s="130" t="str">
        <f t="shared" si="532"/>
        <v/>
      </c>
      <c r="AQ1966" s="130" t="str">
        <f t="shared" si="527"/>
        <v/>
      </c>
      <c r="AR1966" s="150">
        <f t="shared" si="528"/>
        <v>0</v>
      </c>
      <c r="AS1966" s="150" t="str">
        <f t="shared" si="529"/>
        <v/>
      </c>
      <c r="AT1966" s="150" t="str">
        <f t="shared" si="530"/>
        <v/>
      </c>
      <c r="AU1966" s="150"/>
      <c r="AV1966" s="150"/>
      <c r="AW1966" s="150"/>
      <c r="AX1966" s="150"/>
      <c r="AY1966" s="150"/>
      <c r="AZ1966" s="150"/>
      <c r="BA1966" s="150"/>
      <c r="BB1966" s="131"/>
      <c r="BC1966" s="132"/>
      <c r="BD1966" s="131"/>
      <c r="BE1966" s="153"/>
      <c r="BF1966" s="154"/>
      <c r="BG1966" s="155"/>
      <c r="BH1966" s="155"/>
      <c r="BI1966" s="156"/>
      <c r="BJ1966" s="156"/>
      <c r="BK1966" s="133"/>
      <c r="BM1966" s="134">
        <v>1374</v>
      </c>
      <c r="BN1966" s="157">
        <f t="shared" si="534"/>
        <v>8.7872000000000767</v>
      </c>
      <c r="BO1966" s="158">
        <f t="shared" si="535"/>
        <v>0.26829749858376406</v>
      </c>
      <c r="BP1966" s="159">
        <f t="shared" si="536"/>
        <v>4.8107111213352427E-4</v>
      </c>
      <c r="BQ1966" s="160" t="str">
        <f t="shared" si="537"/>
        <v/>
      </c>
      <c r="BR1966" s="160" t="str">
        <f t="shared" si="533"/>
        <v/>
      </c>
    </row>
    <row r="1967" spans="11:70" ht="20.100000000000001" customHeight="1" x14ac:dyDescent="0.25">
      <c r="K1967" s="134">
        <v>1398</v>
      </c>
      <c r="L1967" s="130">
        <f t="shared" si="515"/>
        <v>150.98980011488942</v>
      </c>
      <c r="M1967" s="149">
        <f t="shared" si="516"/>
        <v>1.1845507011883222E-3</v>
      </c>
      <c r="N1967" s="149">
        <f t="shared" si="517"/>
        <v>0.94430764772399234</v>
      </c>
      <c r="O1967" s="130">
        <f t="shared" si="518"/>
        <v>1.1845507011883222E-3</v>
      </c>
      <c r="P1967" s="130" t="str">
        <f t="shared" si="519"/>
        <v/>
      </c>
      <c r="Q1967" s="130" t="str">
        <f t="shared" si="520"/>
        <v/>
      </c>
      <c r="R1967" s="130">
        <f t="shared" si="521"/>
        <v>8.6601049529723279E-5</v>
      </c>
      <c r="S1967" s="130" t="str">
        <f t="shared" si="522"/>
        <v/>
      </c>
      <c r="T1967" s="130" t="str">
        <f t="shared" si="523"/>
        <v/>
      </c>
      <c r="X1967" s="134"/>
      <c r="Z1967" s="149"/>
      <c r="AA1967" s="149"/>
      <c r="AE1967" s="151"/>
      <c r="AF1967" s="150"/>
      <c r="AK1967" s="134">
        <v>1398</v>
      </c>
      <c r="AL1967" s="130">
        <f t="shared" si="524"/>
        <v>1.5920000000000005</v>
      </c>
      <c r="AM1967" s="149">
        <f t="shared" si="525"/>
        <v>0.11234615175777421</v>
      </c>
      <c r="AN1967" s="149">
        <f t="shared" si="526"/>
        <v>0.94430764772399256</v>
      </c>
      <c r="AO1967" s="130">
        <f t="shared" si="531"/>
        <v>0.11234615175777421</v>
      </c>
      <c r="AP1967" s="130" t="str">
        <f t="shared" si="532"/>
        <v/>
      </c>
      <c r="AQ1967" s="130" t="str">
        <f t="shared" si="527"/>
        <v/>
      </c>
      <c r="AR1967" s="150">
        <f t="shared" si="528"/>
        <v>0</v>
      </c>
      <c r="AS1967" s="150" t="str">
        <f t="shared" si="529"/>
        <v/>
      </c>
      <c r="AT1967" s="150" t="str">
        <f t="shared" si="530"/>
        <v/>
      </c>
      <c r="AU1967" s="150"/>
      <c r="AV1967" s="150"/>
      <c r="AW1967" s="150"/>
      <c r="AX1967" s="150"/>
      <c r="AY1967" s="150"/>
      <c r="AZ1967" s="150"/>
      <c r="BA1967" s="150"/>
      <c r="BB1967" s="131"/>
      <c r="BC1967" s="132"/>
      <c r="BD1967" s="131"/>
      <c r="BE1967" s="153"/>
      <c r="BF1967" s="154"/>
      <c r="BG1967" s="155"/>
      <c r="BH1967" s="155"/>
      <c r="BI1967" s="156"/>
      <c r="BJ1967" s="156"/>
      <c r="BK1967" s="133"/>
      <c r="BM1967" s="134">
        <v>1375</v>
      </c>
      <c r="BN1967" s="157">
        <f t="shared" si="534"/>
        <v>8.793600000000076</v>
      </c>
      <c r="BO1967" s="158">
        <f t="shared" si="535"/>
        <v>0.26781642747163054</v>
      </c>
      <c r="BP1967" s="159">
        <f t="shared" si="536"/>
        <v>4.8040745425798059E-4</v>
      </c>
      <c r="BQ1967" s="160" t="str">
        <f t="shared" si="537"/>
        <v/>
      </c>
      <c r="BR1967" s="160" t="str">
        <f t="shared" si="533"/>
        <v/>
      </c>
    </row>
    <row r="1968" spans="11:70" ht="20.100000000000001" customHeight="1" x14ac:dyDescent="0.25">
      <c r="K1968" s="134">
        <v>1399</v>
      </c>
      <c r="L1968" s="130">
        <f t="shared" si="515"/>
        <v>151.36917147196203</v>
      </c>
      <c r="M1968" s="149">
        <f t="shared" si="516"/>
        <v>1.1770220328177748E-3</v>
      </c>
      <c r="N1968" s="149">
        <f t="shared" si="517"/>
        <v>0.94475560333015596</v>
      </c>
      <c r="O1968" s="130">
        <f t="shared" si="518"/>
        <v>1.1770220328177748E-3</v>
      </c>
      <c r="P1968" s="130" t="str">
        <f t="shared" si="519"/>
        <v/>
      </c>
      <c r="Q1968" s="130" t="str">
        <f t="shared" si="520"/>
        <v/>
      </c>
      <c r="R1968" s="130">
        <f t="shared" si="521"/>
        <v>8.7571097662121167E-5</v>
      </c>
      <c r="S1968" s="130" t="str">
        <f t="shared" si="522"/>
        <v/>
      </c>
      <c r="T1968" s="130" t="str">
        <f t="shared" si="523"/>
        <v/>
      </c>
      <c r="X1968" s="134"/>
      <c r="Z1968" s="149"/>
      <c r="AA1968" s="149"/>
      <c r="AE1968" s="151"/>
      <c r="AF1968" s="150"/>
      <c r="AK1968" s="134">
        <v>1399</v>
      </c>
      <c r="AL1968" s="130">
        <f t="shared" si="524"/>
        <v>1.5960000000000001</v>
      </c>
      <c r="AM1968" s="149">
        <f t="shared" si="525"/>
        <v>0.11163211147360337</v>
      </c>
      <c r="AN1968" s="149">
        <f t="shared" si="526"/>
        <v>0.94475560333015607</v>
      </c>
      <c r="AO1968" s="130">
        <f t="shared" si="531"/>
        <v>0.11163211147360337</v>
      </c>
      <c r="AP1968" s="130" t="str">
        <f t="shared" si="532"/>
        <v/>
      </c>
      <c r="AQ1968" s="130" t="str">
        <f t="shared" si="527"/>
        <v/>
      </c>
      <c r="AR1968" s="150">
        <f t="shared" si="528"/>
        <v>0</v>
      </c>
      <c r="AS1968" s="150" t="str">
        <f t="shared" si="529"/>
        <v/>
      </c>
      <c r="AT1968" s="150" t="str">
        <f t="shared" si="530"/>
        <v/>
      </c>
      <c r="AU1968" s="150"/>
      <c r="AV1968" s="150"/>
      <c r="AW1968" s="150"/>
      <c r="AX1968" s="150"/>
      <c r="AY1968" s="150"/>
      <c r="AZ1968" s="150"/>
      <c r="BA1968" s="150"/>
      <c r="BB1968" s="131"/>
      <c r="BC1968" s="132"/>
      <c r="BD1968" s="131"/>
      <c r="BE1968" s="153"/>
      <c r="BF1968" s="154"/>
      <c r="BG1968" s="155"/>
      <c r="BH1968" s="155"/>
      <c r="BI1968" s="156"/>
      <c r="BJ1968" s="156"/>
      <c r="BK1968" s="133"/>
      <c r="BM1968" s="134">
        <v>1376</v>
      </c>
      <c r="BN1968" s="157">
        <f t="shared" si="534"/>
        <v>8.8000000000000753</v>
      </c>
      <c r="BO1968" s="158">
        <f t="shared" si="535"/>
        <v>0.26733602001737256</v>
      </c>
      <c r="BP1968" s="159">
        <f t="shared" si="536"/>
        <v>4.7974407709222566E-4</v>
      </c>
      <c r="BQ1968" s="160" t="str">
        <f t="shared" si="537"/>
        <v/>
      </c>
      <c r="BR1968" s="160" t="str">
        <f t="shared" si="533"/>
        <v/>
      </c>
    </row>
    <row r="1969" spans="11:70" ht="20.100000000000001" customHeight="1" x14ac:dyDescent="0.25">
      <c r="K1969" s="134">
        <v>1400</v>
      </c>
      <c r="L1969" s="130">
        <f t="shared" si="515"/>
        <v>151.74854282903465</v>
      </c>
      <c r="M1969" s="149">
        <f t="shared" si="516"/>
        <v>1.1695225020188617E-3</v>
      </c>
      <c r="N1969" s="149">
        <f t="shared" si="517"/>
        <v>0.94520070830044201</v>
      </c>
      <c r="O1969" s="130">
        <f t="shared" si="518"/>
        <v>1.1695225020188617E-3</v>
      </c>
      <c r="P1969" s="130" t="str">
        <f t="shared" si="519"/>
        <v/>
      </c>
      <c r="Q1969" s="130" t="str">
        <f t="shared" si="520"/>
        <v/>
      </c>
      <c r="R1969" s="130">
        <f t="shared" si="521"/>
        <v>8.8550594816336523E-5</v>
      </c>
      <c r="S1969" s="130" t="str">
        <f t="shared" si="522"/>
        <v/>
      </c>
      <c r="T1969" s="130" t="str">
        <f t="shared" si="523"/>
        <v/>
      </c>
      <c r="X1969" s="134"/>
      <c r="Z1969" s="149"/>
      <c r="AA1969" s="149"/>
      <c r="AE1969" s="151"/>
      <c r="AF1969" s="150"/>
      <c r="AK1969" s="134">
        <v>1400</v>
      </c>
      <c r="AL1969" s="130">
        <f t="shared" si="524"/>
        <v>1.6000000000000005</v>
      </c>
      <c r="AM1969" s="149">
        <f t="shared" si="525"/>
        <v>0.11092083467945546</v>
      </c>
      <c r="AN1969" s="149">
        <f t="shared" si="526"/>
        <v>0.94520070830044212</v>
      </c>
      <c r="AO1969" s="130">
        <f t="shared" si="531"/>
        <v>0.11092083467945546</v>
      </c>
      <c r="AP1969" s="130" t="str">
        <f t="shared" si="532"/>
        <v/>
      </c>
      <c r="AQ1969" s="130" t="str">
        <f t="shared" si="527"/>
        <v/>
      </c>
      <c r="AR1969" s="150">
        <f t="shared" si="528"/>
        <v>0</v>
      </c>
      <c r="AS1969" s="150" t="str">
        <f t="shared" si="529"/>
        <v/>
      </c>
      <c r="AT1969" s="150" t="str">
        <f t="shared" si="530"/>
        <v/>
      </c>
      <c r="AU1969" s="150"/>
      <c r="AV1969" s="150"/>
      <c r="AW1969" s="150"/>
      <c r="AX1969" s="150"/>
      <c r="AY1969" s="150"/>
      <c r="AZ1969" s="150"/>
      <c r="BA1969" s="150"/>
      <c r="BB1969" s="131"/>
      <c r="BC1969" s="132"/>
      <c r="BD1969" s="131"/>
      <c r="BE1969" s="153"/>
      <c r="BF1969" s="154"/>
      <c r="BG1969" s="155"/>
      <c r="BH1969" s="155"/>
      <c r="BI1969" s="156"/>
      <c r="BJ1969" s="156"/>
      <c r="BK1969" s="133"/>
      <c r="BM1969" s="134">
        <v>1377</v>
      </c>
      <c r="BN1969" s="157">
        <f t="shared" si="534"/>
        <v>8.8064000000000746</v>
      </c>
      <c r="BO1969" s="158">
        <f t="shared" si="535"/>
        <v>0.26685627594028033</v>
      </c>
      <c r="BP1969" s="159">
        <f t="shared" si="536"/>
        <v>4.7908098292381851E-4</v>
      </c>
      <c r="BQ1969" s="160" t="str">
        <f t="shared" si="537"/>
        <v/>
      </c>
      <c r="BR1969" s="160" t="str">
        <f t="shared" si="533"/>
        <v/>
      </c>
    </row>
    <row r="1970" spans="11:70" ht="20.100000000000001" customHeight="1" x14ac:dyDescent="0.25">
      <c r="K1970" s="134">
        <v>1401</v>
      </c>
      <c r="L1970" s="130">
        <f t="shared" si="515"/>
        <v>152.12791418610726</v>
      </c>
      <c r="M1970" s="149">
        <f t="shared" si="516"/>
        <v>1.1620521623567303E-3</v>
      </c>
      <c r="N1970" s="149">
        <f t="shared" si="517"/>
        <v>0.94564297369902606</v>
      </c>
      <c r="O1970" s="130">
        <f t="shared" si="518"/>
        <v>1.1620521623567303E-3</v>
      </c>
      <c r="P1970" s="130" t="str">
        <f t="shared" si="519"/>
        <v/>
      </c>
      <c r="Q1970" s="130" t="str">
        <f t="shared" si="520"/>
        <v/>
      </c>
      <c r="R1970" s="130">
        <f t="shared" si="521"/>
        <v>8.9539615162284811E-5</v>
      </c>
      <c r="S1970" s="130" t="str">
        <f t="shared" si="522"/>
        <v/>
      </c>
      <c r="T1970" s="130" t="str">
        <f t="shared" si="523"/>
        <v/>
      </c>
      <c r="X1970" s="134"/>
      <c r="Z1970" s="149"/>
      <c r="AA1970" s="149"/>
      <c r="AE1970" s="151"/>
      <c r="AF1970" s="150"/>
      <c r="AK1970" s="134">
        <v>1401</v>
      </c>
      <c r="AL1970" s="130">
        <f t="shared" si="524"/>
        <v>1.6040000000000001</v>
      </c>
      <c r="AM1970" s="149">
        <f t="shared" si="525"/>
        <v>0.11021232645560161</v>
      </c>
      <c r="AN1970" s="149">
        <f t="shared" si="526"/>
        <v>0.94564297369902606</v>
      </c>
      <c r="AO1970" s="130">
        <f t="shared" si="531"/>
        <v>0.11021232645560161</v>
      </c>
      <c r="AP1970" s="130" t="str">
        <f t="shared" si="532"/>
        <v/>
      </c>
      <c r="AQ1970" s="130" t="str">
        <f t="shared" si="527"/>
        <v/>
      </c>
      <c r="AR1970" s="150">
        <f t="shared" si="528"/>
        <v>0</v>
      </c>
      <c r="AS1970" s="150" t="str">
        <f t="shared" si="529"/>
        <v/>
      </c>
      <c r="AT1970" s="150" t="str">
        <f t="shared" si="530"/>
        <v/>
      </c>
      <c r="AU1970" s="150"/>
      <c r="AV1970" s="150"/>
      <c r="AW1970" s="150"/>
      <c r="AX1970" s="150"/>
      <c r="AY1970" s="150"/>
      <c r="AZ1970" s="150"/>
      <c r="BA1970" s="150"/>
      <c r="BB1970" s="131"/>
      <c r="BC1970" s="132"/>
      <c r="BD1970" s="131"/>
      <c r="BE1970" s="153"/>
      <c r="BF1970" s="154"/>
      <c r="BG1970" s="155"/>
      <c r="BH1970" s="155"/>
      <c r="BI1970" s="156"/>
      <c r="BJ1970" s="156"/>
      <c r="BK1970" s="133"/>
      <c r="BM1970" s="134">
        <v>1378</v>
      </c>
      <c r="BN1970" s="157">
        <f t="shared" si="534"/>
        <v>8.8128000000000739</v>
      </c>
      <c r="BO1970" s="158">
        <f t="shared" si="535"/>
        <v>0.26637719495735651</v>
      </c>
      <c r="BP1970" s="159">
        <f t="shared" si="536"/>
        <v>4.7841817403093678E-4</v>
      </c>
      <c r="BQ1970" s="160" t="str">
        <f t="shared" si="537"/>
        <v/>
      </c>
      <c r="BR1970" s="160" t="str">
        <f t="shared" si="533"/>
        <v/>
      </c>
    </row>
    <row r="1971" spans="11:70" ht="20.100000000000001" customHeight="1" x14ac:dyDescent="0.25">
      <c r="K1971" s="134">
        <v>1402</v>
      </c>
      <c r="L1971" s="130">
        <f t="shared" si="515"/>
        <v>152.50728554317988</v>
      </c>
      <c r="M1971" s="149">
        <f t="shared" si="516"/>
        <v>1.1546110656581211E-3</v>
      </c>
      <c r="N1971" s="149">
        <f t="shared" si="517"/>
        <v>0.94608241061007503</v>
      </c>
      <c r="O1971" s="130">
        <f t="shared" si="518"/>
        <v>1.1546110656581211E-3</v>
      </c>
      <c r="P1971" s="130" t="str">
        <f t="shared" si="519"/>
        <v/>
      </c>
      <c r="Q1971" s="130" t="str">
        <f t="shared" si="520"/>
        <v/>
      </c>
      <c r="R1971" s="130">
        <f t="shared" si="521"/>
        <v>9.0538233239222403E-5</v>
      </c>
      <c r="S1971" s="130" t="str">
        <f t="shared" si="522"/>
        <v/>
      </c>
      <c r="T1971" s="130" t="str">
        <f t="shared" si="523"/>
        <v/>
      </c>
      <c r="X1971" s="134"/>
      <c r="Z1971" s="149"/>
      <c r="AA1971" s="149"/>
      <c r="AE1971" s="151"/>
      <c r="AF1971" s="150"/>
      <c r="AK1971" s="134">
        <v>1402</v>
      </c>
      <c r="AL1971" s="130">
        <f t="shared" si="524"/>
        <v>1.6080000000000005</v>
      </c>
      <c r="AM1971" s="149">
        <f t="shared" si="525"/>
        <v>0.10950659171743668</v>
      </c>
      <c r="AN1971" s="149">
        <f t="shared" si="526"/>
        <v>0.94608241061007503</v>
      </c>
      <c r="AO1971" s="130">
        <f t="shared" si="531"/>
        <v>0.10950659171743668</v>
      </c>
      <c r="AP1971" s="130" t="str">
        <f t="shared" si="532"/>
        <v/>
      </c>
      <c r="AQ1971" s="130" t="str">
        <f t="shared" si="527"/>
        <v/>
      </c>
      <c r="AR1971" s="150">
        <f t="shared" si="528"/>
        <v>0</v>
      </c>
      <c r="AS1971" s="150" t="str">
        <f t="shared" si="529"/>
        <v/>
      </c>
      <c r="AT1971" s="150" t="str">
        <f t="shared" si="530"/>
        <v/>
      </c>
      <c r="AU1971" s="150"/>
      <c r="AV1971" s="150"/>
      <c r="AW1971" s="150"/>
      <c r="AX1971" s="150"/>
      <c r="AY1971" s="150"/>
      <c r="AZ1971" s="150"/>
      <c r="BA1971" s="150"/>
      <c r="BB1971" s="131"/>
      <c r="BC1971" s="132"/>
      <c r="BD1971" s="131"/>
      <c r="BE1971" s="153"/>
      <c r="BF1971" s="154"/>
      <c r="BG1971" s="155"/>
      <c r="BH1971" s="155"/>
      <c r="BI1971" s="156"/>
      <c r="BJ1971" s="156"/>
      <c r="BK1971" s="133"/>
      <c r="BM1971" s="134">
        <v>1379</v>
      </c>
      <c r="BN1971" s="157">
        <f t="shared" si="534"/>
        <v>8.8192000000000732</v>
      </c>
      <c r="BO1971" s="158">
        <f t="shared" si="535"/>
        <v>0.26589877678332557</v>
      </c>
      <c r="BP1971" s="159">
        <f t="shared" si="536"/>
        <v>4.777556526821547E-4</v>
      </c>
      <c r="BQ1971" s="160" t="str">
        <f t="shared" si="537"/>
        <v/>
      </c>
      <c r="BR1971" s="160" t="str">
        <f t="shared" si="533"/>
        <v/>
      </c>
    </row>
    <row r="1972" spans="11:70" ht="20.100000000000001" customHeight="1" x14ac:dyDescent="0.25">
      <c r="K1972" s="134">
        <v>1403</v>
      </c>
      <c r="L1972" s="130">
        <f t="shared" si="515"/>
        <v>152.88665690025238</v>
      </c>
      <c r="M1972" s="149">
        <f t="shared" si="516"/>
        <v>1.1471992620191661E-3</v>
      </c>
      <c r="N1972" s="149">
        <f t="shared" si="517"/>
        <v>0.94651903013708871</v>
      </c>
      <c r="O1972" s="130">
        <f t="shared" si="518"/>
        <v>1.1471992620191661E-3</v>
      </c>
      <c r="P1972" s="130" t="str">
        <f t="shared" si="519"/>
        <v/>
      </c>
      <c r="Q1972" s="130" t="str">
        <f t="shared" si="520"/>
        <v/>
      </c>
      <c r="R1972" s="130">
        <f t="shared" si="521"/>
        <v>9.1546523955073685E-5</v>
      </c>
      <c r="S1972" s="130" t="str">
        <f t="shared" si="522"/>
        <v/>
      </c>
      <c r="T1972" s="130" t="str">
        <f t="shared" si="523"/>
        <v/>
      </c>
      <c r="X1972" s="134"/>
      <c r="Z1972" s="149"/>
      <c r="AA1972" s="149"/>
      <c r="AE1972" s="151"/>
      <c r="AF1972" s="150"/>
      <c r="AK1972" s="134">
        <v>1403</v>
      </c>
      <c r="AL1972" s="130">
        <f t="shared" si="524"/>
        <v>1.6120000000000001</v>
      </c>
      <c r="AM1972" s="149">
        <f t="shared" si="525"/>
        <v>0.10880363521622008</v>
      </c>
      <c r="AN1972" s="149">
        <f t="shared" si="526"/>
        <v>0.94651903013708882</v>
      </c>
      <c r="AO1972" s="130">
        <f t="shared" si="531"/>
        <v>0.10880363521622008</v>
      </c>
      <c r="AP1972" s="130" t="str">
        <f t="shared" si="532"/>
        <v/>
      </c>
      <c r="AQ1972" s="130" t="str">
        <f t="shared" si="527"/>
        <v/>
      </c>
      <c r="AR1972" s="150">
        <f t="shared" si="528"/>
        <v>0</v>
      </c>
      <c r="AS1972" s="150" t="str">
        <f t="shared" si="529"/>
        <v/>
      </c>
      <c r="AT1972" s="150" t="str">
        <f t="shared" si="530"/>
        <v/>
      </c>
      <c r="AU1972" s="150"/>
      <c r="AV1972" s="150"/>
      <c r="AW1972" s="150"/>
      <c r="AX1972" s="150"/>
      <c r="AY1972" s="150"/>
      <c r="AZ1972" s="150"/>
      <c r="BA1972" s="150"/>
      <c r="BB1972" s="131"/>
      <c r="BC1972" s="132"/>
      <c r="BD1972" s="131"/>
      <c r="BE1972" s="153"/>
      <c r="BF1972" s="154"/>
      <c r="BG1972" s="155"/>
      <c r="BH1972" s="155"/>
      <c r="BI1972" s="156"/>
      <c r="BJ1972" s="156"/>
      <c r="BK1972" s="133"/>
      <c r="BM1972" s="134">
        <v>1380</v>
      </c>
      <c r="BN1972" s="157">
        <f t="shared" si="534"/>
        <v>8.8256000000000725</v>
      </c>
      <c r="BO1972" s="158">
        <f t="shared" si="535"/>
        <v>0.26542102113064342</v>
      </c>
      <c r="BP1972" s="159">
        <f t="shared" si="536"/>
        <v>4.7709342113561037E-4</v>
      </c>
      <c r="BQ1972" s="160" t="str">
        <f t="shared" si="537"/>
        <v/>
      </c>
      <c r="BR1972" s="160" t="str">
        <f t="shared" si="533"/>
        <v/>
      </c>
    </row>
    <row r="1973" spans="11:70" ht="20.100000000000001" customHeight="1" x14ac:dyDescent="0.25">
      <c r="K1973" s="134">
        <v>1404</v>
      </c>
      <c r="L1973" s="130">
        <f t="shared" si="515"/>
        <v>153.26602825732499</v>
      </c>
      <c r="M1973" s="149">
        <f t="shared" si="516"/>
        <v>1.1398167998132645E-3</v>
      </c>
      <c r="N1973" s="149">
        <f t="shared" si="517"/>
        <v>0.94695284340224506</v>
      </c>
      <c r="O1973" s="130">
        <f t="shared" si="518"/>
        <v>1.1398167998132645E-3</v>
      </c>
      <c r="P1973" s="130" t="str">
        <f t="shared" si="519"/>
        <v/>
      </c>
      <c r="Q1973" s="130" t="str">
        <f t="shared" si="520"/>
        <v/>
      </c>
      <c r="R1973" s="130">
        <f t="shared" si="521"/>
        <v>9.2564562585723955E-5</v>
      </c>
      <c r="S1973" s="130" t="str">
        <f t="shared" si="522"/>
        <v/>
      </c>
      <c r="T1973" s="130" t="str">
        <f t="shared" si="523"/>
        <v/>
      </c>
      <c r="X1973" s="134"/>
      <c r="Z1973" s="149"/>
      <c r="AA1973" s="149"/>
      <c r="AE1973" s="151"/>
      <c r="AF1973" s="150"/>
      <c r="AK1973" s="134">
        <v>1404</v>
      </c>
      <c r="AL1973" s="130">
        <f t="shared" si="524"/>
        <v>1.6160000000000005</v>
      </c>
      <c r="AM1973" s="149">
        <f t="shared" si="525"/>
        <v>0.10810346153982264</v>
      </c>
      <c r="AN1973" s="149">
        <f t="shared" si="526"/>
        <v>0.94695284340224517</v>
      </c>
      <c r="AO1973" s="130">
        <f t="shared" si="531"/>
        <v>0.10810346153982264</v>
      </c>
      <c r="AP1973" s="130" t="str">
        <f t="shared" si="532"/>
        <v/>
      </c>
      <c r="AQ1973" s="130" t="str">
        <f t="shared" si="527"/>
        <v/>
      </c>
      <c r="AR1973" s="150">
        <f t="shared" si="528"/>
        <v>0</v>
      </c>
      <c r="AS1973" s="150" t="str">
        <f t="shared" si="529"/>
        <v/>
      </c>
      <c r="AT1973" s="150" t="str">
        <f t="shared" si="530"/>
        <v/>
      </c>
      <c r="AU1973" s="150"/>
      <c r="AV1973" s="150"/>
      <c r="AW1973" s="150"/>
      <c r="AX1973" s="150"/>
      <c r="AY1973" s="150"/>
      <c r="AZ1973" s="150"/>
      <c r="BA1973" s="150"/>
      <c r="BB1973" s="131"/>
      <c r="BC1973" s="132"/>
      <c r="BD1973" s="131"/>
      <c r="BE1973" s="153"/>
      <c r="BF1973" s="154"/>
      <c r="BG1973" s="155"/>
      <c r="BH1973" s="155"/>
      <c r="BI1973" s="156"/>
      <c r="BJ1973" s="156"/>
      <c r="BK1973" s="133"/>
      <c r="BM1973" s="134">
        <v>1381</v>
      </c>
      <c r="BN1973" s="157">
        <f t="shared" si="534"/>
        <v>8.8320000000000718</v>
      </c>
      <c r="BO1973" s="158">
        <f t="shared" si="535"/>
        <v>0.26494392770950781</v>
      </c>
      <c r="BP1973" s="159">
        <f t="shared" si="536"/>
        <v>4.7643148163839522E-4</v>
      </c>
      <c r="BQ1973" s="160" t="str">
        <f t="shared" si="537"/>
        <v/>
      </c>
      <c r="BR1973" s="160" t="str">
        <f t="shared" si="533"/>
        <v/>
      </c>
    </row>
    <row r="1974" spans="11:70" ht="20.100000000000001" customHeight="1" x14ac:dyDescent="0.25">
      <c r="K1974" s="134">
        <v>1405</v>
      </c>
      <c r="L1974" s="130">
        <f t="shared" si="515"/>
        <v>153.6453996143976</v>
      </c>
      <c r="M1974" s="149">
        <f t="shared" si="516"/>
        <v>1.1324637256990742E-3</v>
      </c>
      <c r="N1974" s="149">
        <f t="shared" si="517"/>
        <v>0.94738386154574794</v>
      </c>
      <c r="O1974" s="130">
        <f t="shared" si="518"/>
        <v>1.1324637256990742E-3</v>
      </c>
      <c r="P1974" s="130" t="str">
        <f t="shared" si="519"/>
        <v/>
      </c>
      <c r="Q1974" s="130" t="str">
        <f t="shared" si="520"/>
        <v/>
      </c>
      <c r="R1974" s="130">
        <f t="shared" si="521"/>
        <v>9.3592424774270345E-5</v>
      </c>
      <c r="S1974" s="130" t="str">
        <f t="shared" si="522"/>
        <v/>
      </c>
      <c r="T1974" s="130" t="str">
        <f t="shared" si="523"/>
        <v/>
      </c>
      <c r="X1974" s="134"/>
      <c r="Z1974" s="149"/>
      <c r="AA1974" s="149"/>
      <c r="AE1974" s="151"/>
      <c r="AF1974" s="150"/>
      <c r="AK1974" s="134">
        <v>1405</v>
      </c>
      <c r="AL1974" s="130">
        <f t="shared" si="524"/>
        <v>1.62</v>
      </c>
      <c r="AM1974" s="149">
        <f t="shared" si="525"/>
        <v>0.1074060751134838</v>
      </c>
      <c r="AN1974" s="149">
        <f t="shared" si="526"/>
        <v>0.94738386154574794</v>
      </c>
      <c r="AO1974" s="130">
        <f t="shared" si="531"/>
        <v>0.1074060751134838</v>
      </c>
      <c r="AP1974" s="130" t="str">
        <f t="shared" si="532"/>
        <v/>
      </c>
      <c r="AQ1974" s="130" t="str">
        <f t="shared" si="527"/>
        <v/>
      </c>
      <c r="AR1974" s="150">
        <f t="shared" si="528"/>
        <v>0</v>
      </c>
      <c r="AS1974" s="150" t="str">
        <f t="shared" si="529"/>
        <v/>
      </c>
      <c r="AT1974" s="150" t="str">
        <f t="shared" si="530"/>
        <v/>
      </c>
      <c r="AU1974" s="150"/>
      <c r="AV1974" s="150"/>
      <c r="AW1974" s="150"/>
      <c r="AX1974" s="150"/>
      <c r="AY1974" s="150"/>
      <c r="AZ1974" s="150"/>
      <c r="BA1974" s="150"/>
      <c r="BB1974" s="131"/>
      <c r="BC1974" s="132"/>
      <c r="BD1974" s="131"/>
      <c r="BE1974" s="153"/>
      <c r="BF1974" s="154"/>
      <c r="BG1974" s="155"/>
      <c r="BH1974" s="155"/>
      <c r="BI1974" s="156"/>
      <c r="BJ1974" s="156"/>
      <c r="BK1974" s="133"/>
      <c r="BM1974" s="134">
        <v>1382</v>
      </c>
      <c r="BN1974" s="157">
        <f t="shared" si="534"/>
        <v>8.8384000000000711</v>
      </c>
      <c r="BO1974" s="158">
        <f t="shared" si="535"/>
        <v>0.26446749622786941</v>
      </c>
      <c r="BP1974" s="159">
        <f t="shared" si="536"/>
        <v>4.7576983642927395E-4</v>
      </c>
      <c r="BQ1974" s="160" t="str">
        <f t="shared" si="537"/>
        <v/>
      </c>
      <c r="BR1974" s="160" t="str">
        <f t="shared" si="533"/>
        <v/>
      </c>
    </row>
    <row r="1975" spans="11:70" ht="20.100000000000001" customHeight="1" x14ac:dyDescent="0.25">
      <c r="K1975" s="134">
        <v>1406</v>
      </c>
      <c r="L1975" s="130">
        <f t="shared" si="515"/>
        <v>154.02477097147022</v>
      </c>
      <c r="M1975" s="149">
        <f t="shared" si="516"/>
        <v>1.125140084628553E-3</v>
      </c>
      <c r="N1975" s="149">
        <f t="shared" si="517"/>
        <v>0.94781209572517811</v>
      </c>
      <c r="O1975" s="130">
        <f t="shared" si="518"/>
        <v>1.125140084628553E-3</v>
      </c>
      <c r="P1975" s="130" t="str">
        <f t="shared" si="519"/>
        <v/>
      </c>
      <c r="Q1975" s="130" t="str">
        <f t="shared" si="520"/>
        <v/>
      </c>
      <c r="R1975" s="130">
        <f t="shared" si="521"/>
        <v>9.4630186530239409E-5</v>
      </c>
      <c r="S1975" s="130" t="str">
        <f t="shared" si="522"/>
        <v/>
      </c>
      <c r="T1975" s="130" t="str">
        <f t="shared" si="523"/>
        <v/>
      </c>
      <c r="X1975" s="134"/>
      <c r="Z1975" s="149"/>
      <c r="AA1975" s="149"/>
      <c r="AE1975" s="151"/>
      <c r="AF1975" s="150"/>
      <c r="AK1975" s="134">
        <v>1406</v>
      </c>
      <c r="AL1975" s="130">
        <f t="shared" si="524"/>
        <v>1.6240000000000006</v>
      </c>
      <c r="AM1975" s="149">
        <f t="shared" si="525"/>
        <v>0.10671148020057472</v>
      </c>
      <c r="AN1975" s="149">
        <f t="shared" si="526"/>
        <v>0.94781209572517811</v>
      </c>
      <c r="AO1975" s="130">
        <f t="shared" si="531"/>
        <v>0.10671148020057472</v>
      </c>
      <c r="AP1975" s="130" t="str">
        <f t="shared" si="532"/>
        <v/>
      </c>
      <c r="AQ1975" s="130" t="str">
        <f t="shared" si="527"/>
        <v/>
      </c>
      <c r="AR1975" s="150">
        <f t="shared" si="528"/>
        <v>0</v>
      </c>
      <c r="AS1975" s="150" t="str">
        <f t="shared" si="529"/>
        <v/>
      </c>
      <c r="AT1975" s="150" t="str">
        <f t="shared" si="530"/>
        <v/>
      </c>
      <c r="AU1975" s="150"/>
      <c r="AV1975" s="150"/>
      <c r="AW1975" s="150"/>
      <c r="AX1975" s="150"/>
      <c r="AY1975" s="150"/>
      <c r="AZ1975" s="150"/>
      <c r="BA1975" s="150"/>
      <c r="BB1975" s="131"/>
      <c r="BC1975" s="132"/>
      <c r="BD1975" s="131"/>
      <c r="BE1975" s="153"/>
      <c r="BF1975" s="154"/>
      <c r="BG1975" s="155"/>
      <c r="BH1975" s="155"/>
      <c r="BI1975" s="156"/>
      <c r="BJ1975" s="156"/>
      <c r="BK1975" s="133"/>
      <c r="BM1975" s="134">
        <v>1383</v>
      </c>
      <c r="BN1975" s="157">
        <f t="shared" si="534"/>
        <v>8.8448000000000704</v>
      </c>
      <c r="BO1975" s="158">
        <f t="shared" si="535"/>
        <v>0.26399172639144014</v>
      </c>
      <c r="BP1975" s="159">
        <f t="shared" si="536"/>
        <v>4.7510848773557601E-4</v>
      </c>
      <c r="BQ1975" s="160" t="str">
        <f t="shared" si="537"/>
        <v/>
      </c>
      <c r="BR1975" s="160" t="str">
        <f t="shared" si="533"/>
        <v/>
      </c>
    </row>
    <row r="1976" spans="11:70" ht="20.100000000000001" customHeight="1" x14ac:dyDescent="0.25">
      <c r="K1976" s="134">
        <v>1407</v>
      </c>
      <c r="L1976" s="130">
        <f t="shared" si="515"/>
        <v>154.40414232854272</v>
      </c>
      <c r="M1976" s="149">
        <f t="shared" si="516"/>
        <v>1.1178459198551119E-3</v>
      </c>
      <c r="N1976" s="149">
        <f t="shared" si="517"/>
        <v>0.94823755711484714</v>
      </c>
      <c r="O1976" s="130">
        <f t="shared" si="518"/>
        <v>1.1178459198551119E-3</v>
      </c>
      <c r="P1976" s="130" t="str">
        <f t="shared" si="519"/>
        <v/>
      </c>
      <c r="Q1976" s="130" t="str">
        <f t="shared" si="520"/>
        <v/>
      </c>
      <c r="R1976" s="130">
        <f t="shared" si="521"/>
        <v>9.567792422876306E-5</v>
      </c>
      <c r="S1976" s="130" t="str">
        <f t="shared" si="522"/>
        <v/>
      </c>
      <c r="T1976" s="130" t="str">
        <f t="shared" si="523"/>
        <v/>
      </c>
      <c r="X1976" s="134"/>
      <c r="Z1976" s="149"/>
      <c r="AA1976" s="149"/>
      <c r="AE1976" s="151"/>
      <c r="AF1976" s="150"/>
      <c r="AK1976" s="134">
        <v>1407</v>
      </c>
      <c r="AL1976" s="130">
        <f t="shared" si="524"/>
        <v>1.6280000000000001</v>
      </c>
      <c r="AM1976" s="149">
        <f t="shared" si="525"/>
        <v>0.10601968090337181</v>
      </c>
      <c r="AN1976" s="149">
        <f t="shared" si="526"/>
        <v>0.94823755711484736</v>
      </c>
      <c r="AO1976" s="130">
        <f t="shared" si="531"/>
        <v>0.10601968090337181</v>
      </c>
      <c r="AP1976" s="130" t="str">
        <f t="shared" si="532"/>
        <v/>
      </c>
      <c r="AQ1976" s="130" t="str">
        <f t="shared" si="527"/>
        <v/>
      </c>
      <c r="AR1976" s="150">
        <f t="shared" si="528"/>
        <v>0</v>
      </c>
      <c r="AS1976" s="150" t="str">
        <f t="shared" si="529"/>
        <v/>
      </c>
      <c r="AT1976" s="150" t="str">
        <f t="shared" si="530"/>
        <v/>
      </c>
      <c r="AU1976" s="150"/>
      <c r="AV1976" s="150"/>
      <c r="AW1976" s="150"/>
      <c r="AX1976" s="150"/>
      <c r="AY1976" s="150"/>
      <c r="AZ1976" s="150"/>
      <c r="BA1976" s="150"/>
      <c r="BB1976" s="131"/>
      <c r="BC1976" s="132"/>
      <c r="BD1976" s="131"/>
      <c r="BE1976" s="153"/>
      <c r="BF1976" s="154"/>
      <c r="BG1976" s="155"/>
      <c r="BH1976" s="155"/>
      <c r="BI1976" s="156"/>
      <c r="BJ1976" s="156"/>
      <c r="BK1976" s="133"/>
      <c r="BM1976" s="134">
        <v>1384</v>
      </c>
      <c r="BN1976" s="157">
        <f t="shared" si="534"/>
        <v>8.8512000000000697</v>
      </c>
      <c r="BO1976" s="158">
        <f t="shared" si="535"/>
        <v>0.26351661790370456</v>
      </c>
      <c r="BP1976" s="159">
        <f t="shared" si="536"/>
        <v>4.7444743777597109E-4</v>
      </c>
      <c r="BQ1976" s="160" t="str">
        <f t="shared" si="537"/>
        <v/>
      </c>
      <c r="BR1976" s="160" t="str">
        <f t="shared" si="533"/>
        <v/>
      </c>
    </row>
    <row r="1977" spans="11:70" ht="20.100000000000001" customHeight="1" x14ac:dyDescent="0.25">
      <c r="K1977" s="134">
        <v>1408</v>
      </c>
      <c r="L1977" s="130">
        <f t="shared" ref="L1977:L2040" si="538">L$563+(K1977*L$566)</f>
        <v>154.78351368561533</v>
      </c>
      <c r="M1977" s="149">
        <f t="shared" ref="M1977:M2040" si="539">_xlfn.NORM.DIST(L1977,L$560,L$561,0)</f>
        <v>1.1105812729418291E-3</v>
      </c>
      <c r="N1977" s="149">
        <f t="shared" ref="N1977:N2040" si="540">_xlfn.NORM.DIST(L1977,L$560,L$561,1)</f>
        <v>0.94866025690515565</v>
      </c>
      <c r="O1977" s="130">
        <f t="shared" ref="O1977:O2040" si="541">IF(OR(N1977&lt;P$565,N1977&gt;P$566),M1977,"")</f>
        <v>1.1105812729418291E-3</v>
      </c>
      <c r="P1977" s="130" t="str">
        <f t="shared" ref="P1977:P2040" si="542">IF(AND(N1977&gt;P$565,N1977&lt;P$566),M1977,"")</f>
        <v/>
      </c>
      <c r="Q1977" s="130" t="str">
        <f t="shared" ref="Q1977:Q2040" si="543">IF(M1977=MAX(M$569:M$2569),M1977,"")</f>
        <v/>
      </c>
      <c r="R1977" s="130">
        <f t="shared" ref="R1977:R2040" si="544">_xlfn.NORM.DIST(L1977,P$561,P$562,0)</f>
        <v>9.6735714609719165E-5</v>
      </c>
      <c r="S1977" s="130" t="str">
        <f t="shared" ref="S1977:S2040" si="545">IF(R1977=MAX(R$569:R$2569),M1977,"")</f>
        <v/>
      </c>
      <c r="T1977" s="130" t="str">
        <f t="shared" ref="T1977:T2040" si="546">IF(S1977=MIN(S$569:S$2569),S1977,"")</f>
        <v/>
      </c>
      <c r="X1977" s="134"/>
      <c r="Z1977" s="149"/>
      <c r="AA1977" s="149"/>
      <c r="AE1977" s="151"/>
      <c r="AF1977" s="150"/>
      <c r="AK1977" s="134">
        <v>1408</v>
      </c>
      <c r="AL1977" s="130">
        <f t="shared" ref="AL1977:AL2040" si="547">AL$563+(AK1977*AL$566)</f>
        <v>1.6319999999999997</v>
      </c>
      <c r="AM1977" s="149">
        <f t="shared" ref="AM1977:AM2040" si="548">_xlfn.NORM.DIST(AL1977,AL$560,AL$561,0)</f>
        <v>0.10533068116383558</v>
      </c>
      <c r="AN1977" s="149">
        <f t="shared" ref="AN1977:AN2040" si="549">_xlfn.NORM.DIST(AL1977,AL$560,AL$561,1)</f>
        <v>0.94866025690515565</v>
      </c>
      <c r="AO1977" s="130">
        <f t="shared" si="531"/>
        <v>0.10533068116383558</v>
      </c>
      <c r="AP1977" s="130" t="str">
        <f t="shared" si="532"/>
        <v/>
      </c>
      <c r="AQ1977" s="130" t="str">
        <f t="shared" ref="AQ1977:AQ2040" si="550">IF(AM1977=MAX(AM$569:AM$2569),AM1977,"")</f>
        <v/>
      </c>
      <c r="AR1977" s="150">
        <f t="shared" ref="AR1977:AR2040" si="551">_xlfn.NORM.DIST(AK1977,AP$561,AP$562,0)</f>
        <v>0</v>
      </c>
      <c r="AS1977" s="150" t="str">
        <f t="shared" ref="AS1977:AS2040" si="552">IF(AR1977=MAX(AR$569:AR$2569),AM1977,"")</f>
        <v/>
      </c>
      <c r="AT1977" s="150" t="str">
        <f t="shared" ref="AT1977:AT2040" si="553">IF(AS1977=MIN(AS$569:AS$2569),AS1977,"")</f>
        <v/>
      </c>
      <c r="AU1977" s="150"/>
      <c r="AV1977" s="150"/>
      <c r="AW1977" s="150"/>
      <c r="AX1977" s="150"/>
      <c r="AY1977" s="150"/>
      <c r="AZ1977" s="150"/>
      <c r="BA1977" s="150"/>
      <c r="BB1977" s="131"/>
      <c r="BC1977" s="132"/>
      <c r="BD1977" s="131"/>
      <c r="BE1977" s="153"/>
      <c r="BF1977" s="154"/>
      <c r="BG1977" s="155"/>
      <c r="BH1977" s="155"/>
      <c r="BI1977" s="156"/>
      <c r="BJ1977" s="156"/>
      <c r="BK1977" s="133"/>
      <c r="BM1977" s="134">
        <v>1385</v>
      </c>
      <c r="BN1977" s="157">
        <f t="shared" si="534"/>
        <v>8.857600000000069</v>
      </c>
      <c r="BO1977" s="158">
        <f t="shared" si="535"/>
        <v>0.26304217046592859</v>
      </c>
      <c r="BP1977" s="159">
        <f t="shared" si="536"/>
        <v>4.7378668875797114E-4</v>
      </c>
      <c r="BQ1977" s="160" t="str">
        <f t="shared" si="537"/>
        <v/>
      </c>
      <c r="BR1977" s="160" t="str">
        <f t="shared" si="533"/>
        <v/>
      </c>
    </row>
    <row r="1978" spans="11:70" ht="20.100000000000001" customHeight="1" x14ac:dyDescent="0.25">
      <c r="K1978" s="134">
        <v>1409</v>
      </c>
      <c r="L1978" s="130">
        <f t="shared" si="538"/>
        <v>155.16288504268795</v>
      </c>
      <c r="M1978" s="149">
        <f t="shared" si="539"/>
        <v>1.1033461837697694E-3</v>
      </c>
      <c r="N1978" s="149">
        <f t="shared" si="540"/>
        <v>0.94908020630195178</v>
      </c>
      <c r="O1978" s="130">
        <f t="shared" si="541"/>
        <v>1.1033461837697694E-3</v>
      </c>
      <c r="P1978" s="130" t="str">
        <f t="shared" si="542"/>
        <v/>
      </c>
      <c r="Q1978" s="130" t="str">
        <f t="shared" si="543"/>
        <v/>
      </c>
      <c r="R1978" s="130">
        <f t="shared" si="544"/>
        <v>9.7803634776829867E-5</v>
      </c>
      <c r="S1978" s="130" t="str">
        <f t="shared" si="545"/>
        <v/>
      </c>
      <c r="T1978" s="130" t="str">
        <f t="shared" si="546"/>
        <v/>
      </c>
      <c r="X1978" s="134"/>
      <c r="Z1978" s="149"/>
      <c r="AA1978" s="149"/>
      <c r="AE1978" s="151"/>
      <c r="AF1978" s="150"/>
      <c r="AK1978" s="134">
        <v>1409</v>
      </c>
      <c r="AL1978" s="130">
        <f t="shared" si="547"/>
        <v>1.6360000000000001</v>
      </c>
      <c r="AM1978" s="149">
        <f t="shared" si="548"/>
        <v>0.10464448476439925</v>
      </c>
      <c r="AN1978" s="149">
        <f t="shared" si="549"/>
        <v>0.94908020630195189</v>
      </c>
      <c r="AO1978" s="130">
        <f t="shared" ref="AO1978:AO2041" si="554">IF(OR(AN1978&lt;AP$565,AN1978&gt;AP$566),AM1978,"")</f>
        <v>0.10464448476439925</v>
      </c>
      <c r="AP1978" s="130" t="str">
        <f t="shared" ref="AP1978:AP2041" si="555">IF(AND(AN1978&gt;AP$565,AN1978&lt;AP$566),AM1978,"")</f>
        <v/>
      </c>
      <c r="AQ1978" s="130" t="str">
        <f t="shared" si="550"/>
        <v/>
      </c>
      <c r="AR1978" s="150">
        <f t="shared" si="551"/>
        <v>0</v>
      </c>
      <c r="AS1978" s="150" t="str">
        <f t="shared" si="552"/>
        <v/>
      </c>
      <c r="AT1978" s="150" t="str">
        <f t="shared" si="553"/>
        <v/>
      </c>
      <c r="AU1978" s="150"/>
      <c r="AV1978" s="150"/>
      <c r="AW1978" s="150"/>
      <c r="AX1978" s="150"/>
      <c r="AY1978" s="150"/>
      <c r="AZ1978" s="150"/>
      <c r="BA1978" s="150"/>
      <c r="BB1978" s="131"/>
      <c r="BC1978" s="132"/>
      <c r="BD1978" s="131"/>
      <c r="BE1978" s="153"/>
      <c r="BF1978" s="154"/>
      <c r="BG1978" s="155"/>
      <c r="BH1978" s="155"/>
      <c r="BI1978" s="156"/>
      <c r="BJ1978" s="156"/>
      <c r="BK1978" s="133"/>
      <c r="BM1978" s="134">
        <v>1386</v>
      </c>
      <c r="BN1978" s="157">
        <f t="shared" si="534"/>
        <v>8.8640000000000683</v>
      </c>
      <c r="BO1978" s="158">
        <f t="shared" si="535"/>
        <v>0.26256838377717062</v>
      </c>
      <c r="BP1978" s="159">
        <f t="shared" si="536"/>
        <v>4.7312624287942917E-4</v>
      </c>
      <c r="BQ1978" s="160" t="str">
        <f t="shared" si="537"/>
        <v/>
      </c>
      <c r="BR1978" s="160" t="str">
        <f t="shared" si="533"/>
        <v/>
      </c>
    </row>
    <row r="1979" spans="11:70" ht="20.100000000000001" customHeight="1" x14ac:dyDescent="0.25">
      <c r="K1979" s="134">
        <v>1410</v>
      </c>
      <c r="L1979" s="130">
        <f t="shared" si="538"/>
        <v>155.54225639976056</v>
      </c>
      <c r="M1979" s="149">
        <f t="shared" si="539"/>
        <v>1.0961406905463649E-3</v>
      </c>
      <c r="N1979" s="149">
        <f t="shared" si="540"/>
        <v>0.94949741652589625</v>
      </c>
      <c r="O1979" s="130">
        <f t="shared" si="541"/>
        <v>1.0961406905463649E-3</v>
      </c>
      <c r="P1979" s="130" t="str">
        <f t="shared" si="542"/>
        <v/>
      </c>
      <c r="Q1979" s="130" t="str">
        <f t="shared" si="543"/>
        <v/>
      </c>
      <c r="R1979" s="130">
        <f t="shared" si="544"/>
        <v>9.8881762196722869E-5</v>
      </c>
      <c r="S1979" s="130" t="str">
        <f t="shared" si="545"/>
        <v/>
      </c>
      <c r="T1979" s="130" t="str">
        <f t="shared" si="546"/>
        <v/>
      </c>
      <c r="X1979" s="134"/>
      <c r="Z1979" s="149"/>
      <c r="AA1979" s="149"/>
      <c r="AE1979" s="151"/>
      <c r="AF1979" s="150"/>
      <c r="AK1979" s="134">
        <v>1410</v>
      </c>
      <c r="AL1979" s="130">
        <f t="shared" si="547"/>
        <v>1.6399999999999997</v>
      </c>
      <c r="AM1979" s="149">
        <f t="shared" si="548"/>
        <v>0.10396109532876426</v>
      </c>
      <c r="AN1979" s="149">
        <f t="shared" si="549"/>
        <v>0.94949741652589625</v>
      </c>
      <c r="AO1979" s="130">
        <f t="shared" si="554"/>
        <v>0.10396109532876426</v>
      </c>
      <c r="AP1979" s="130" t="str">
        <f t="shared" si="555"/>
        <v/>
      </c>
      <c r="AQ1979" s="130" t="str">
        <f t="shared" si="550"/>
        <v/>
      </c>
      <c r="AR1979" s="150">
        <f t="shared" si="551"/>
        <v>0</v>
      </c>
      <c r="AS1979" s="150" t="str">
        <f t="shared" si="552"/>
        <v/>
      </c>
      <c r="AT1979" s="150" t="str">
        <f t="shared" si="553"/>
        <v/>
      </c>
      <c r="AU1979" s="150"/>
      <c r="AV1979" s="150"/>
      <c r="AW1979" s="150"/>
      <c r="AX1979" s="150"/>
      <c r="AY1979" s="150"/>
      <c r="AZ1979" s="150"/>
      <c r="BA1979" s="150"/>
      <c r="BB1979" s="131"/>
      <c r="BC1979" s="132"/>
      <c r="BD1979" s="131"/>
      <c r="BE1979" s="153"/>
      <c r="BF1979" s="154"/>
      <c r="BG1979" s="155"/>
      <c r="BH1979" s="155"/>
      <c r="BI1979" s="156"/>
      <c r="BJ1979" s="156"/>
      <c r="BK1979" s="133"/>
      <c r="BM1979" s="134">
        <v>1387</v>
      </c>
      <c r="BN1979" s="157">
        <f t="shared" si="534"/>
        <v>8.8704000000000676</v>
      </c>
      <c r="BO1979" s="158">
        <f t="shared" si="535"/>
        <v>0.26209525753429119</v>
      </c>
      <c r="BP1979" s="159">
        <f t="shared" si="536"/>
        <v>4.7246610232931641E-4</v>
      </c>
      <c r="BQ1979" s="160" t="str">
        <f t="shared" si="537"/>
        <v/>
      </c>
      <c r="BR1979" s="160" t="str">
        <f t="shared" si="533"/>
        <v/>
      </c>
    </row>
    <row r="1980" spans="11:70" ht="20.100000000000001" customHeight="1" x14ac:dyDescent="0.25">
      <c r="K1980" s="134">
        <v>1411</v>
      </c>
      <c r="L1980" s="130">
        <f t="shared" si="538"/>
        <v>155.92162775683306</v>
      </c>
      <c r="M1980" s="149">
        <f t="shared" si="539"/>
        <v>1.0889648298138814E-3</v>
      </c>
      <c r="N1980" s="149">
        <f t="shared" si="540"/>
        <v>0.94991189881182825</v>
      </c>
      <c r="O1980" s="130">
        <f t="shared" si="541"/>
        <v>1.0889648298138814E-3</v>
      </c>
      <c r="P1980" s="130" t="str">
        <f t="shared" si="542"/>
        <v/>
      </c>
      <c r="Q1980" s="130" t="str">
        <f t="shared" si="543"/>
        <v/>
      </c>
      <c r="R1980" s="130">
        <f t="shared" si="544"/>
        <v>9.9970174697952414E-5</v>
      </c>
      <c r="S1980" s="130" t="str">
        <f t="shared" si="545"/>
        <v/>
      </c>
      <c r="T1980" s="130" t="str">
        <f t="shared" si="546"/>
        <v/>
      </c>
      <c r="X1980" s="134"/>
      <c r="Z1980" s="149"/>
      <c r="AA1980" s="149"/>
      <c r="AE1980" s="151"/>
      <c r="AF1980" s="150"/>
      <c r="AK1980" s="134">
        <v>1411</v>
      </c>
      <c r="AL1980" s="130">
        <f t="shared" si="547"/>
        <v>1.6440000000000001</v>
      </c>
      <c r="AM1980" s="149">
        <f t="shared" si="548"/>
        <v>0.10328051632270249</v>
      </c>
      <c r="AN1980" s="149">
        <f t="shared" si="549"/>
        <v>0.94991189881182836</v>
      </c>
      <c r="AO1980" s="130">
        <f t="shared" si="554"/>
        <v>0.10328051632270249</v>
      </c>
      <c r="AP1980" s="130" t="str">
        <f t="shared" si="555"/>
        <v/>
      </c>
      <c r="AQ1980" s="130" t="str">
        <f t="shared" si="550"/>
        <v/>
      </c>
      <c r="AR1980" s="150">
        <f t="shared" si="551"/>
        <v>0</v>
      </c>
      <c r="AS1980" s="150" t="str">
        <f t="shared" si="552"/>
        <v/>
      </c>
      <c r="AT1980" s="150" t="str">
        <f t="shared" si="553"/>
        <v/>
      </c>
      <c r="AU1980" s="150"/>
      <c r="AV1980" s="150"/>
      <c r="AW1980" s="150"/>
      <c r="AX1980" s="150"/>
      <c r="AY1980" s="150"/>
      <c r="AZ1980" s="150"/>
      <c r="BA1980" s="150"/>
      <c r="BB1980" s="131"/>
      <c r="BC1980" s="132"/>
      <c r="BD1980" s="131"/>
      <c r="BE1980" s="153"/>
      <c r="BF1980" s="154"/>
      <c r="BG1980" s="155"/>
      <c r="BH1980" s="155"/>
      <c r="BI1980" s="156"/>
      <c r="BJ1980" s="156"/>
      <c r="BK1980" s="133"/>
      <c r="BM1980" s="134">
        <v>1388</v>
      </c>
      <c r="BN1980" s="157">
        <f t="shared" si="534"/>
        <v>8.8768000000000669</v>
      </c>
      <c r="BO1980" s="158">
        <f t="shared" si="535"/>
        <v>0.26162279143196188</v>
      </c>
      <c r="BP1980" s="159">
        <f t="shared" si="536"/>
        <v>4.7180626928500224E-4</v>
      </c>
      <c r="BQ1980" s="160" t="str">
        <f t="shared" si="537"/>
        <v/>
      </c>
      <c r="BR1980" s="160" t="str">
        <f t="shared" si="533"/>
        <v/>
      </c>
    </row>
    <row r="1981" spans="11:70" ht="20.100000000000001" customHeight="1" x14ac:dyDescent="0.25">
      <c r="K1981" s="134">
        <v>1412</v>
      </c>
      <c r="L1981" s="130">
        <f t="shared" si="538"/>
        <v>156.30099911390568</v>
      </c>
      <c r="M1981" s="149">
        <f t="shared" si="539"/>
        <v>1.0818186364579567E-3</v>
      </c>
      <c r="N1981" s="149">
        <f t="shared" si="540"/>
        <v>0.95032366440813576</v>
      </c>
      <c r="O1981" s="130">
        <f t="shared" si="541"/>
        <v>1.0818186364579567E-3</v>
      </c>
      <c r="P1981" s="130" t="str">
        <f t="shared" si="542"/>
        <v/>
      </c>
      <c r="Q1981" s="130" t="str">
        <f t="shared" si="543"/>
        <v/>
      </c>
      <c r="R1981" s="130">
        <f t="shared" si="544"/>
        <v>1.0106895046998191E-4</v>
      </c>
      <c r="S1981" s="130" t="str">
        <f t="shared" si="545"/>
        <v/>
      </c>
      <c r="T1981" s="130" t="str">
        <f t="shared" si="546"/>
        <v/>
      </c>
      <c r="X1981" s="134"/>
      <c r="Z1981" s="149"/>
      <c r="AA1981" s="149"/>
      <c r="AE1981" s="151"/>
      <c r="AF1981" s="150"/>
      <c r="AK1981" s="134">
        <v>1412</v>
      </c>
      <c r="AL1981" s="130">
        <f t="shared" si="547"/>
        <v>1.6479999999999997</v>
      </c>
      <c r="AM1981" s="149">
        <f t="shared" si="548"/>
        <v>0.10260275105486756</v>
      </c>
      <c r="AN1981" s="149">
        <f t="shared" si="549"/>
        <v>0.95032366440813576</v>
      </c>
      <c r="AO1981" s="130">
        <f t="shared" si="554"/>
        <v>0.10260275105486756</v>
      </c>
      <c r="AP1981" s="130" t="str">
        <f t="shared" si="555"/>
        <v/>
      </c>
      <c r="AQ1981" s="130" t="str">
        <f t="shared" si="550"/>
        <v/>
      </c>
      <c r="AR1981" s="150">
        <f t="shared" si="551"/>
        <v>0</v>
      </c>
      <c r="AS1981" s="150" t="str">
        <f t="shared" si="552"/>
        <v/>
      </c>
      <c r="AT1981" s="150" t="str">
        <f t="shared" si="553"/>
        <v/>
      </c>
      <c r="AU1981" s="150"/>
      <c r="AV1981" s="150"/>
      <c r="AW1981" s="150"/>
      <c r="AX1981" s="150"/>
      <c r="AY1981" s="150"/>
      <c r="AZ1981" s="150"/>
      <c r="BA1981" s="150"/>
      <c r="BB1981" s="131"/>
      <c r="BC1981" s="132"/>
      <c r="BD1981" s="131"/>
      <c r="BE1981" s="153"/>
      <c r="BF1981" s="154"/>
      <c r="BG1981" s="155"/>
      <c r="BH1981" s="155"/>
      <c r="BI1981" s="156"/>
      <c r="BJ1981" s="156"/>
      <c r="BK1981" s="133"/>
      <c r="BM1981" s="134">
        <v>1389</v>
      </c>
      <c r="BN1981" s="157">
        <f t="shared" si="534"/>
        <v>8.8832000000000662</v>
      </c>
      <c r="BO1981" s="158">
        <f t="shared" si="535"/>
        <v>0.26115098516267687</v>
      </c>
      <c r="BP1981" s="159">
        <f t="shared" si="536"/>
        <v>4.7114674591552941E-4</v>
      </c>
      <c r="BQ1981" s="160" t="str">
        <f t="shared" si="537"/>
        <v/>
      </c>
      <c r="BR1981" s="160" t="str">
        <f t="shared" si="533"/>
        <v/>
      </c>
    </row>
    <row r="1982" spans="11:70" ht="20.100000000000001" customHeight="1" x14ac:dyDescent="0.25">
      <c r="K1982" s="134">
        <v>1413</v>
      </c>
      <c r="L1982" s="130">
        <f t="shared" si="538"/>
        <v>156.68037047097829</v>
      </c>
      <c r="M1982" s="149">
        <f t="shared" si="539"/>
        <v>1.0747021437162313E-3</v>
      </c>
      <c r="N1982" s="149">
        <f t="shared" si="540"/>
        <v>0.95073272457612834</v>
      </c>
      <c r="O1982" s="130">
        <f t="shared" si="541"/>
        <v>1.0747021437162313E-3</v>
      </c>
      <c r="P1982" s="130" t="str">
        <f t="shared" si="542"/>
        <v/>
      </c>
      <c r="Q1982" s="130" t="str">
        <f t="shared" si="543"/>
        <v/>
      </c>
      <c r="R1982" s="130">
        <f t="shared" si="544"/>
        <v>1.0217816806212311E-4</v>
      </c>
      <c r="S1982" s="130" t="str">
        <f t="shared" si="545"/>
        <v/>
      </c>
      <c r="T1982" s="130" t="str">
        <f t="shared" si="546"/>
        <v/>
      </c>
      <c r="X1982" s="134"/>
      <c r="Z1982" s="149"/>
      <c r="AA1982" s="149"/>
      <c r="AE1982" s="151"/>
      <c r="AF1982" s="150"/>
      <c r="AK1982" s="134">
        <v>1413</v>
      </c>
      <c r="AL1982" s="130">
        <f t="shared" si="547"/>
        <v>1.6520000000000001</v>
      </c>
      <c r="AM1982" s="149">
        <f t="shared" si="548"/>
        <v>0.10192780267761112</v>
      </c>
      <c r="AN1982" s="149">
        <f t="shared" si="549"/>
        <v>0.95073272457612834</v>
      </c>
      <c r="AO1982" s="130">
        <f t="shared" si="554"/>
        <v>0.10192780267761112</v>
      </c>
      <c r="AP1982" s="130" t="str">
        <f t="shared" si="555"/>
        <v/>
      </c>
      <c r="AQ1982" s="130" t="str">
        <f t="shared" si="550"/>
        <v/>
      </c>
      <c r="AR1982" s="150">
        <f t="shared" si="551"/>
        <v>2.1200065515246056E-298</v>
      </c>
      <c r="AS1982" s="150" t="str">
        <f t="shared" si="552"/>
        <v/>
      </c>
      <c r="AT1982" s="150" t="str">
        <f t="shared" si="553"/>
        <v/>
      </c>
      <c r="AU1982" s="150"/>
      <c r="AV1982" s="150"/>
      <c r="AW1982" s="150"/>
      <c r="AX1982" s="150"/>
      <c r="AY1982" s="150"/>
      <c r="AZ1982" s="150"/>
      <c r="BA1982" s="150"/>
      <c r="BB1982" s="131"/>
      <c r="BC1982" s="132"/>
      <c r="BD1982" s="131"/>
      <c r="BE1982" s="153"/>
      <c r="BF1982" s="154"/>
      <c r="BG1982" s="155"/>
      <c r="BH1982" s="155"/>
      <c r="BI1982" s="156"/>
      <c r="BJ1982" s="156"/>
      <c r="BK1982" s="133"/>
      <c r="BM1982" s="134">
        <v>1390</v>
      </c>
      <c r="BN1982" s="157">
        <f t="shared" si="534"/>
        <v>8.8896000000000654</v>
      </c>
      <c r="BO1982" s="158">
        <f t="shared" si="535"/>
        <v>0.26067983841676134</v>
      </c>
      <c r="BP1982" s="159">
        <f t="shared" si="536"/>
        <v>4.7048753437906043E-4</v>
      </c>
      <c r="BQ1982" s="160" t="str">
        <f t="shared" si="537"/>
        <v/>
      </c>
      <c r="BR1982" s="160" t="str">
        <f t="shared" si="533"/>
        <v/>
      </c>
    </row>
    <row r="1983" spans="11:70" ht="20.100000000000001" customHeight="1" x14ac:dyDescent="0.25">
      <c r="K1983" s="134">
        <v>1414</v>
      </c>
      <c r="L1983" s="130">
        <f t="shared" si="538"/>
        <v>157.0597418280509</v>
      </c>
      <c r="M1983" s="149">
        <f t="shared" si="539"/>
        <v>1.0676153831870347E-3</v>
      </c>
      <c r="N1983" s="149">
        <f t="shared" si="540"/>
        <v>0.95113909058941348</v>
      </c>
      <c r="O1983" s="130">
        <f t="shared" si="541"/>
        <v>1.0676153831870347E-3</v>
      </c>
      <c r="P1983" s="130" t="str">
        <f t="shared" si="542"/>
        <v/>
      </c>
      <c r="Q1983" s="130" t="str">
        <f t="shared" si="543"/>
        <v/>
      </c>
      <c r="R1983" s="130">
        <f t="shared" si="544"/>
        <v>1.0329790638243725E-4</v>
      </c>
      <c r="S1983" s="130" t="str">
        <f t="shared" si="545"/>
        <v/>
      </c>
      <c r="T1983" s="130" t="str">
        <f t="shared" si="546"/>
        <v/>
      </c>
      <c r="X1983" s="134"/>
      <c r="Z1983" s="149"/>
      <c r="AA1983" s="149"/>
      <c r="AE1983" s="151"/>
      <c r="AF1983" s="150"/>
      <c r="AK1983" s="134">
        <v>1414</v>
      </c>
      <c r="AL1983" s="130">
        <f t="shared" si="547"/>
        <v>1.6559999999999997</v>
      </c>
      <c r="AM1983" s="149">
        <f t="shared" si="548"/>
        <v>0.10125567418780883</v>
      </c>
      <c r="AN1983" s="149">
        <f t="shared" si="549"/>
        <v>0.95113909058941348</v>
      </c>
      <c r="AO1983" s="130">
        <f t="shared" si="554"/>
        <v>0.10125567418780883</v>
      </c>
      <c r="AP1983" s="130" t="str">
        <f t="shared" si="555"/>
        <v/>
      </c>
      <c r="AQ1983" s="130" t="str">
        <f t="shared" si="550"/>
        <v/>
      </c>
      <c r="AR1983" s="150">
        <f t="shared" si="551"/>
        <v>1.5069047176203946E-282</v>
      </c>
      <c r="AS1983" s="150" t="str">
        <f t="shared" si="552"/>
        <v/>
      </c>
      <c r="AT1983" s="150" t="str">
        <f t="shared" si="553"/>
        <v/>
      </c>
      <c r="AU1983" s="150"/>
      <c r="AV1983" s="150"/>
      <c r="AW1983" s="150"/>
      <c r="AX1983" s="150"/>
      <c r="AY1983" s="150"/>
      <c r="AZ1983" s="150"/>
      <c r="BA1983" s="150"/>
      <c r="BB1983" s="131"/>
      <c r="BC1983" s="132"/>
      <c r="BD1983" s="131"/>
      <c r="BE1983" s="153"/>
      <c r="BF1983" s="154"/>
      <c r="BG1983" s="155"/>
      <c r="BH1983" s="155"/>
      <c r="BI1983" s="156"/>
      <c r="BJ1983" s="156"/>
      <c r="BK1983" s="133"/>
      <c r="BM1983" s="134">
        <v>1391</v>
      </c>
      <c r="BN1983" s="157">
        <f t="shared" si="534"/>
        <v>8.8960000000000647</v>
      </c>
      <c r="BO1983" s="158">
        <f t="shared" si="535"/>
        <v>0.26020935088238228</v>
      </c>
      <c r="BP1983" s="159">
        <f t="shared" si="536"/>
        <v>4.6982863682459852E-4</v>
      </c>
      <c r="BQ1983" s="160" t="str">
        <f t="shared" si="537"/>
        <v/>
      </c>
      <c r="BR1983" s="160" t="str">
        <f t="shared" si="533"/>
        <v/>
      </c>
    </row>
    <row r="1984" spans="11:70" ht="20.100000000000001" customHeight="1" x14ac:dyDescent="0.25">
      <c r="K1984" s="134">
        <v>1415</v>
      </c>
      <c r="L1984" s="130">
        <f t="shared" si="538"/>
        <v>157.4391131851234</v>
      </c>
      <c r="M1984" s="149">
        <f t="shared" si="539"/>
        <v>1.0605583848381582E-3</v>
      </c>
      <c r="N1984" s="149">
        <f t="shared" si="540"/>
        <v>0.95154277373327711</v>
      </c>
      <c r="O1984" s="130">
        <f t="shared" si="541"/>
        <v>1.0605583848381582E-3</v>
      </c>
      <c r="P1984" s="130" t="str">
        <f t="shared" si="542"/>
        <v/>
      </c>
      <c r="Q1984" s="130" t="str">
        <f t="shared" si="543"/>
        <v/>
      </c>
      <c r="R1984" s="130">
        <f t="shared" si="544"/>
        <v>1.0442824469659442E-4</v>
      </c>
      <c r="S1984" s="130" t="str">
        <f t="shared" si="545"/>
        <v/>
      </c>
      <c r="T1984" s="130" t="str">
        <f t="shared" si="546"/>
        <v/>
      </c>
      <c r="X1984" s="134"/>
      <c r="Z1984" s="149"/>
      <c r="AA1984" s="149"/>
      <c r="AE1984" s="151"/>
      <c r="AF1984" s="150"/>
      <c r="AK1984" s="134">
        <v>1415</v>
      </c>
      <c r="AL1984" s="130">
        <f t="shared" si="547"/>
        <v>1.6600000000000001</v>
      </c>
      <c r="AM1984" s="149">
        <f t="shared" si="548"/>
        <v>0.10058636842769055</v>
      </c>
      <c r="AN1984" s="149">
        <f t="shared" si="549"/>
        <v>0.95154277373327723</v>
      </c>
      <c r="AO1984" s="130">
        <f t="shared" si="554"/>
        <v>0.10058636842769055</v>
      </c>
      <c r="AP1984" s="130" t="str">
        <f t="shared" si="555"/>
        <v/>
      </c>
      <c r="AQ1984" s="130" t="str">
        <f t="shared" si="550"/>
        <v/>
      </c>
      <c r="AR1984" s="150">
        <f t="shared" si="551"/>
        <v>3.9403962771360244E-267</v>
      </c>
      <c r="AS1984" s="150" t="str">
        <f t="shared" si="552"/>
        <v/>
      </c>
      <c r="AT1984" s="150" t="str">
        <f t="shared" si="553"/>
        <v/>
      </c>
      <c r="AU1984" s="150"/>
      <c r="AV1984" s="150"/>
      <c r="AW1984" s="150"/>
      <c r="AX1984" s="150"/>
      <c r="AY1984" s="150"/>
      <c r="AZ1984" s="150"/>
      <c r="BA1984" s="150"/>
      <c r="BB1984" s="131"/>
      <c r="BC1984" s="132"/>
      <c r="BD1984" s="131"/>
      <c r="BE1984" s="153"/>
      <c r="BF1984" s="154"/>
      <c r="BG1984" s="155"/>
      <c r="BH1984" s="155"/>
      <c r="BI1984" s="156"/>
      <c r="BJ1984" s="156"/>
      <c r="BK1984" s="133"/>
      <c r="BM1984" s="134">
        <v>1392</v>
      </c>
      <c r="BN1984" s="157">
        <f t="shared" si="534"/>
        <v>8.902400000000064</v>
      </c>
      <c r="BO1984" s="158">
        <f t="shared" si="535"/>
        <v>0.25973952224555769</v>
      </c>
      <c r="BP1984" s="159">
        <f t="shared" si="536"/>
        <v>4.6917005539109935E-4</v>
      </c>
      <c r="BQ1984" s="160" t="str">
        <f t="shared" si="537"/>
        <v/>
      </c>
      <c r="BR1984" s="160" t="str">
        <f t="shared" si="533"/>
        <v/>
      </c>
    </row>
    <row r="1985" spans="11:70" ht="20.100000000000001" customHeight="1" x14ac:dyDescent="0.25">
      <c r="K1985" s="134">
        <v>1416</v>
      </c>
      <c r="L1985" s="130">
        <f t="shared" si="538"/>
        <v>157.81848454219602</v>
      </c>
      <c r="M1985" s="149">
        <f t="shared" si="539"/>
        <v>1.0535311770156865E-3</v>
      </c>
      <c r="N1985" s="149">
        <f t="shared" si="540"/>
        <v>0.95194378530406598</v>
      </c>
      <c r="O1985" s="130">
        <f t="shared" si="541"/>
        <v>1.0535311770156865E-3</v>
      </c>
      <c r="P1985" s="130" t="str">
        <f t="shared" si="542"/>
        <v/>
      </c>
      <c r="Q1985" s="130" t="str">
        <f t="shared" si="543"/>
        <v/>
      </c>
      <c r="R1985" s="130">
        <f t="shared" si="544"/>
        <v>1.0556926262669274E-4</v>
      </c>
      <c r="S1985" s="130" t="str">
        <f t="shared" si="545"/>
        <v/>
      </c>
      <c r="T1985" s="130" t="str">
        <f t="shared" si="546"/>
        <v/>
      </c>
      <c r="X1985" s="134"/>
      <c r="Z1985" s="149"/>
      <c r="AA1985" s="149"/>
      <c r="AE1985" s="151"/>
      <c r="AF1985" s="150"/>
      <c r="AK1985" s="134">
        <v>1416</v>
      </c>
      <c r="AL1985" s="130">
        <f t="shared" si="547"/>
        <v>1.6639999999999997</v>
      </c>
      <c r="AM1985" s="149">
        <f t="shared" si="548"/>
        <v>9.9919888085680128E-2</v>
      </c>
      <c r="AN1985" s="149">
        <f t="shared" si="549"/>
        <v>0.95194378530406598</v>
      </c>
      <c r="AO1985" s="130">
        <f t="shared" si="554"/>
        <v>9.9919888085680128E-2</v>
      </c>
      <c r="AP1985" s="130" t="str">
        <f t="shared" si="555"/>
        <v/>
      </c>
      <c r="AQ1985" s="130" t="str">
        <f t="shared" si="550"/>
        <v/>
      </c>
      <c r="AR1985" s="150">
        <f t="shared" si="551"/>
        <v>3.7905264000928681E-252</v>
      </c>
      <c r="AS1985" s="150" t="str">
        <f t="shared" si="552"/>
        <v/>
      </c>
      <c r="AT1985" s="150" t="str">
        <f t="shared" si="553"/>
        <v/>
      </c>
      <c r="AU1985" s="150"/>
      <c r="AV1985" s="150"/>
      <c r="AW1985" s="150"/>
      <c r="AX1985" s="150"/>
      <c r="AY1985" s="150"/>
      <c r="AZ1985" s="150"/>
      <c r="BA1985" s="150"/>
      <c r="BB1985" s="131"/>
      <c r="BC1985" s="132"/>
      <c r="BD1985" s="131"/>
      <c r="BE1985" s="153"/>
      <c r="BF1985" s="154"/>
      <c r="BG1985" s="155"/>
      <c r="BH1985" s="155"/>
      <c r="BI1985" s="156"/>
      <c r="BJ1985" s="156"/>
      <c r="BK1985" s="133"/>
      <c r="BM1985" s="134">
        <v>1393</v>
      </c>
      <c r="BN1985" s="157">
        <f t="shared" si="534"/>
        <v>8.9088000000000633</v>
      </c>
      <c r="BO1985" s="158">
        <f t="shared" si="535"/>
        <v>0.25927035219016659</v>
      </c>
      <c r="BP1985" s="159">
        <f t="shared" si="536"/>
        <v>4.6851179220741557E-4</v>
      </c>
      <c r="BQ1985" s="160" t="str">
        <f t="shared" si="537"/>
        <v/>
      </c>
      <c r="BR1985" s="160" t="str">
        <f t="shared" si="533"/>
        <v/>
      </c>
    </row>
    <row r="1986" spans="11:70" ht="20.100000000000001" customHeight="1" x14ac:dyDescent="0.25">
      <c r="K1986" s="134">
        <v>1417</v>
      </c>
      <c r="L1986" s="130">
        <f t="shared" si="538"/>
        <v>158.19785589926863</v>
      </c>
      <c r="M1986" s="149">
        <f t="shared" si="539"/>
        <v>1.0465337864529224E-3</v>
      </c>
      <c r="N1986" s="149">
        <f t="shared" si="540"/>
        <v>0.95234213660857414</v>
      </c>
      <c r="O1986" s="130">
        <f t="shared" si="541"/>
        <v>1.0465337864529224E-3</v>
      </c>
      <c r="P1986" s="130" t="str">
        <f t="shared" si="542"/>
        <v/>
      </c>
      <c r="Q1986" s="130" t="str">
        <f t="shared" si="543"/>
        <v/>
      </c>
      <c r="R1986" s="130">
        <f t="shared" si="544"/>
        <v>1.0672104015003366E-4</v>
      </c>
      <c r="S1986" s="130" t="str">
        <f t="shared" si="545"/>
        <v/>
      </c>
      <c r="T1986" s="130" t="str">
        <f t="shared" si="546"/>
        <v/>
      </c>
      <c r="X1986" s="134"/>
      <c r="Z1986" s="149"/>
      <c r="AA1986" s="149"/>
      <c r="AE1986" s="151"/>
      <c r="AF1986" s="150"/>
      <c r="AK1986" s="134">
        <v>1417</v>
      </c>
      <c r="AL1986" s="130">
        <f t="shared" si="547"/>
        <v>1.6680000000000001</v>
      </c>
      <c r="AM1986" s="149">
        <f t="shared" si="548"/>
        <v>9.9256235697239362E-2</v>
      </c>
      <c r="AN1986" s="149">
        <f t="shared" si="549"/>
        <v>0.95234213660857414</v>
      </c>
      <c r="AO1986" s="130">
        <f t="shared" si="554"/>
        <v>9.9256235697239362E-2</v>
      </c>
      <c r="AP1986" s="130" t="str">
        <f t="shared" si="555"/>
        <v/>
      </c>
      <c r="AQ1986" s="130" t="str">
        <f t="shared" si="550"/>
        <v/>
      </c>
      <c r="AR1986" s="150">
        <f t="shared" si="551"/>
        <v>1.3414196673494362E-237</v>
      </c>
      <c r="AS1986" s="150" t="str">
        <f t="shared" si="552"/>
        <v/>
      </c>
      <c r="AT1986" s="150" t="str">
        <f t="shared" si="553"/>
        <v/>
      </c>
      <c r="AU1986" s="150"/>
      <c r="AV1986" s="150"/>
      <c r="AW1986" s="150"/>
      <c r="AX1986" s="150"/>
      <c r="AY1986" s="150"/>
      <c r="AZ1986" s="150"/>
      <c r="BA1986" s="150"/>
      <c r="BB1986" s="131"/>
      <c r="BC1986" s="132"/>
      <c r="BD1986" s="131"/>
      <c r="BE1986" s="153"/>
      <c r="BF1986" s="154"/>
      <c r="BG1986" s="155"/>
      <c r="BH1986" s="155"/>
      <c r="BI1986" s="156"/>
      <c r="BJ1986" s="156"/>
      <c r="BK1986" s="133"/>
      <c r="BM1986" s="134">
        <v>1394</v>
      </c>
      <c r="BN1986" s="157">
        <f t="shared" si="534"/>
        <v>8.9152000000000626</v>
      </c>
      <c r="BO1986" s="158">
        <f t="shared" si="535"/>
        <v>0.25880184039795917</v>
      </c>
      <c r="BP1986" s="159">
        <f t="shared" si="536"/>
        <v>4.6785384939318497E-4</v>
      </c>
      <c r="BQ1986" s="160" t="str">
        <f t="shared" si="537"/>
        <v/>
      </c>
      <c r="BR1986" s="160" t="str">
        <f t="shared" si="533"/>
        <v/>
      </c>
    </row>
    <row r="1987" spans="11:70" ht="20.100000000000001" customHeight="1" x14ac:dyDescent="0.25">
      <c r="K1987" s="134">
        <v>1418</v>
      </c>
      <c r="L1987" s="130">
        <f t="shared" si="538"/>
        <v>158.57722725634125</v>
      </c>
      <c r="M1987" s="149">
        <f t="shared" si="539"/>
        <v>1.039566238279357E-3</v>
      </c>
      <c r="N1987" s="149">
        <f t="shared" si="540"/>
        <v>0.95273783896343323</v>
      </c>
      <c r="O1987" s="130">
        <f t="shared" si="541"/>
        <v>1.039566238279357E-3</v>
      </c>
      <c r="P1987" s="130" t="str">
        <f t="shared" si="542"/>
        <v/>
      </c>
      <c r="Q1987" s="130" t="str">
        <f t="shared" si="543"/>
        <v/>
      </c>
      <c r="R1987" s="130">
        <f t="shared" si="544"/>
        <v>1.0788365759785681E-4</v>
      </c>
      <c r="S1987" s="130" t="str">
        <f t="shared" si="545"/>
        <v/>
      </c>
      <c r="T1987" s="130" t="str">
        <f t="shared" si="546"/>
        <v/>
      </c>
      <c r="X1987" s="134"/>
      <c r="Z1987" s="149"/>
      <c r="AA1987" s="149"/>
      <c r="AE1987" s="151"/>
      <c r="AF1987" s="150"/>
      <c r="AK1987" s="134">
        <v>1418</v>
      </c>
      <c r="AL1987" s="130">
        <f t="shared" si="547"/>
        <v>1.6719999999999997</v>
      </c>
      <c r="AM1987" s="149">
        <f t="shared" si="548"/>
        <v>9.859541364572097E-2</v>
      </c>
      <c r="AN1987" s="149">
        <f t="shared" si="549"/>
        <v>0.95273783896343311</v>
      </c>
      <c r="AO1987" s="130">
        <f t="shared" si="554"/>
        <v>9.859541364572097E-2</v>
      </c>
      <c r="AP1987" s="130" t="str">
        <f t="shared" si="555"/>
        <v/>
      </c>
      <c r="AQ1987" s="130" t="str">
        <f t="shared" si="550"/>
        <v/>
      </c>
      <c r="AR1987" s="150">
        <f t="shared" si="551"/>
        <v>1.7463662567587768E-223</v>
      </c>
      <c r="AS1987" s="150" t="str">
        <f t="shared" si="552"/>
        <v/>
      </c>
      <c r="AT1987" s="150" t="str">
        <f t="shared" si="553"/>
        <v/>
      </c>
      <c r="AU1987" s="150"/>
      <c r="AV1987" s="150"/>
      <c r="AW1987" s="150"/>
      <c r="AX1987" s="150"/>
      <c r="AY1987" s="150"/>
      <c r="AZ1987" s="150"/>
      <c r="BA1987" s="150"/>
      <c r="BB1987" s="131"/>
      <c r="BC1987" s="132"/>
      <c r="BD1987" s="131"/>
      <c r="BE1987" s="153"/>
      <c r="BF1987" s="154"/>
      <c r="BG1987" s="155"/>
      <c r="BH1987" s="155"/>
      <c r="BI1987" s="156"/>
      <c r="BJ1987" s="156"/>
      <c r="BK1987" s="133"/>
      <c r="BM1987" s="134">
        <v>1395</v>
      </c>
      <c r="BN1987" s="157">
        <f t="shared" si="534"/>
        <v>8.9216000000000619</v>
      </c>
      <c r="BO1987" s="158">
        <f t="shared" si="535"/>
        <v>0.25833398654856599</v>
      </c>
      <c r="BP1987" s="159">
        <f t="shared" si="536"/>
        <v>4.6719622905805336E-4</v>
      </c>
      <c r="BQ1987" s="160" t="str">
        <f t="shared" si="537"/>
        <v/>
      </c>
      <c r="BR1987" s="160" t="str">
        <f t="shared" si="533"/>
        <v/>
      </c>
    </row>
    <row r="1988" spans="11:70" ht="20.100000000000001" customHeight="1" x14ac:dyDescent="0.25">
      <c r="K1988" s="134">
        <v>1419</v>
      </c>
      <c r="L1988" s="130">
        <f t="shared" si="538"/>
        <v>158.95659861341375</v>
      </c>
      <c r="M1988" s="149">
        <f t="shared" si="539"/>
        <v>1.0326285560297262E-3</v>
      </c>
      <c r="N1988" s="149">
        <f t="shared" si="540"/>
        <v>0.95313090369450526</v>
      </c>
      <c r="O1988" s="130">
        <f t="shared" si="541"/>
        <v>1.0326285560297262E-3</v>
      </c>
      <c r="P1988" s="130" t="str">
        <f t="shared" si="542"/>
        <v/>
      </c>
      <c r="Q1988" s="130" t="str">
        <f t="shared" si="543"/>
        <v/>
      </c>
      <c r="R1988" s="130">
        <f t="shared" si="544"/>
        <v>1.0905719565403294E-4</v>
      </c>
      <c r="S1988" s="130" t="str">
        <f t="shared" si="545"/>
        <v/>
      </c>
      <c r="T1988" s="130" t="str">
        <f t="shared" si="546"/>
        <v/>
      </c>
      <c r="X1988" s="134"/>
      <c r="Z1988" s="149"/>
      <c r="AA1988" s="149"/>
      <c r="AE1988" s="151"/>
      <c r="AF1988" s="150"/>
      <c r="AK1988" s="134">
        <v>1419</v>
      </c>
      <c r="AL1988" s="130">
        <f t="shared" si="547"/>
        <v>1.6760000000000002</v>
      </c>
      <c r="AM1988" s="149">
        <f t="shared" si="548"/>
        <v>9.7937424163225553E-2</v>
      </c>
      <c r="AN1988" s="149">
        <f t="shared" si="549"/>
        <v>0.95313090369450526</v>
      </c>
      <c r="AO1988" s="130">
        <f t="shared" si="554"/>
        <v>9.7937424163225553E-2</v>
      </c>
      <c r="AP1988" s="130" t="str">
        <f t="shared" si="555"/>
        <v/>
      </c>
      <c r="AQ1988" s="130" t="str">
        <f t="shared" si="550"/>
        <v/>
      </c>
      <c r="AR1988" s="150">
        <f t="shared" si="551"/>
        <v>8.3639516058564629E-210</v>
      </c>
      <c r="AS1988" s="150" t="str">
        <f t="shared" si="552"/>
        <v/>
      </c>
      <c r="AT1988" s="150" t="str">
        <f t="shared" si="553"/>
        <v/>
      </c>
      <c r="AU1988" s="150"/>
      <c r="AV1988" s="150"/>
      <c r="AW1988" s="150"/>
      <c r="AX1988" s="150"/>
      <c r="AY1988" s="150"/>
      <c r="AZ1988" s="150"/>
      <c r="BA1988" s="150"/>
      <c r="BB1988" s="131"/>
      <c r="BC1988" s="132"/>
      <c r="BD1988" s="131"/>
      <c r="BE1988" s="153"/>
      <c r="BF1988" s="154"/>
      <c r="BG1988" s="155"/>
      <c r="BH1988" s="155"/>
      <c r="BI1988" s="156"/>
      <c r="BJ1988" s="156"/>
      <c r="BK1988" s="133"/>
      <c r="BM1988" s="134">
        <v>1396</v>
      </c>
      <c r="BN1988" s="157">
        <f t="shared" si="534"/>
        <v>8.9280000000000612</v>
      </c>
      <c r="BO1988" s="158">
        <f t="shared" si="535"/>
        <v>0.25786679031950793</v>
      </c>
      <c r="BP1988" s="159">
        <f t="shared" si="536"/>
        <v>4.6653893330173002E-4</v>
      </c>
      <c r="BQ1988" s="160" t="str">
        <f t="shared" si="537"/>
        <v/>
      </c>
      <c r="BR1988" s="160" t="str">
        <f t="shared" si="533"/>
        <v/>
      </c>
    </row>
    <row r="1989" spans="11:70" ht="20.100000000000001" customHeight="1" x14ac:dyDescent="0.25">
      <c r="K1989" s="134">
        <v>1420</v>
      </c>
      <c r="L1989" s="130">
        <f t="shared" si="538"/>
        <v>159.33596997048636</v>
      </c>
      <c r="M1989" s="149">
        <f t="shared" si="539"/>
        <v>1.0257207616531172E-3</v>
      </c>
      <c r="N1989" s="149">
        <f t="shared" si="540"/>
        <v>0.95352134213627993</v>
      </c>
      <c r="O1989" s="130">
        <f t="shared" si="541"/>
        <v>1.0257207616531172E-3</v>
      </c>
      <c r="P1989" s="130" t="str">
        <f t="shared" si="542"/>
        <v/>
      </c>
      <c r="Q1989" s="130" t="str">
        <f t="shared" si="543"/>
        <v/>
      </c>
      <c r="R1989" s="130">
        <f t="shared" si="544"/>
        <v>1.1024173535371407E-4</v>
      </c>
      <c r="S1989" s="130" t="str">
        <f t="shared" si="545"/>
        <v/>
      </c>
      <c r="T1989" s="130" t="str">
        <f t="shared" si="546"/>
        <v/>
      </c>
      <c r="X1989" s="134"/>
      <c r="Z1989" s="149"/>
      <c r="AA1989" s="149"/>
      <c r="AE1989" s="151"/>
      <c r="AF1989" s="150"/>
      <c r="AK1989" s="134">
        <v>1420</v>
      </c>
      <c r="AL1989" s="130">
        <f t="shared" si="547"/>
        <v>1.6799999999999997</v>
      </c>
      <c r="AM1989" s="149">
        <f t="shared" si="548"/>
        <v>9.7282269331467539E-2</v>
      </c>
      <c r="AN1989" s="149">
        <f t="shared" si="549"/>
        <v>0.95352134213627993</v>
      </c>
      <c r="AO1989" s="130">
        <f t="shared" si="554"/>
        <v>9.7282269331467539E-2</v>
      </c>
      <c r="AP1989" s="130" t="str">
        <f t="shared" si="555"/>
        <v/>
      </c>
      <c r="AQ1989" s="130" t="str">
        <f t="shared" si="550"/>
        <v/>
      </c>
      <c r="AR1989" s="150">
        <f t="shared" si="551"/>
        <v>1.4736461348785476E-196</v>
      </c>
      <c r="AS1989" s="150" t="str">
        <f t="shared" si="552"/>
        <v/>
      </c>
      <c r="AT1989" s="150" t="str">
        <f t="shared" si="553"/>
        <v/>
      </c>
      <c r="AU1989" s="150"/>
      <c r="AV1989" s="150"/>
      <c r="AW1989" s="150"/>
      <c r="AX1989" s="150"/>
      <c r="AY1989" s="150"/>
      <c r="AZ1989" s="150"/>
      <c r="BA1989" s="150"/>
      <c r="BB1989" s="131"/>
      <c r="BC1989" s="132"/>
      <c r="BD1989" s="131"/>
      <c r="BE1989" s="153"/>
      <c r="BF1989" s="154"/>
      <c r="BG1989" s="155"/>
      <c r="BH1989" s="155"/>
      <c r="BI1989" s="156"/>
      <c r="BJ1989" s="156"/>
      <c r="BK1989" s="133"/>
      <c r="BM1989" s="134">
        <v>1397</v>
      </c>
      <c r="BN1989" s="157">
        <f t="shared" si="534"/>
        <v>8.9344000000000605</v>
      </c>
      <c r="BO1989" s="158">
        <f t="shared" si="535"/>
        <v>0.2574002513862062</v>
      </c>
      <c r="BP1989" s="159">
        <f t="shared" si="536"/>
        <v>4.6588196421498695E-4</v>
      </c>
      <c r="BQ1989" s="160" t="str">
        <f t="shared" si="537"/>
        <v/>
      </c>
      <c r="BR1989" s="160" t="str">
        <f t="shared" si="533"/>
        <v/>
      </c>
    </row>
    <row r="1990" spans="11:70" ht="20.100000000000001" customHeight="1" x14ac:dyDescent="0.25">
      <c r="K1990" s="134">
        <v>1421</v>
      </c>
      <c r="L1990" s="130">
        <f t="shared" si="538"/>
        <v>159.71534132755897</v>
      </c>
      <c r="M1990" s="149">
        <f t="shared" si="539"/>
        <v>1.0188428755221631E-3</v>
      </c>
      <c r="N1990" s="149">
        <f t="shared" si="540"/>
        <v>0.95390916563127415</v>
      </c>
      <c r="O1990" s="130">
        <f t="shared" si="541"/>
        <v>1.0188428755221631E-3</v>
      </c>
      <c r="P1990" s="130" t="str">
        <f t="shared" si="542"/>
        <v/>
      </c>
      <c r="Q1990" s="130" t="str">
        <f t="shared" si="543"/>
        <v/>
      </c>
      <c r="R1990" s="130">
        <f t="shared" si="544"/>
        <v>1.1143735808193868E-4</v>
      </c>
      <c r="S1990" s="130" t="str">
        <f t="shared" si="545"/>
        <v/>
      </c>
      <c r="T1990" s="130" t="str">
        <f t="shared" si="546"/>
        <v/>
      </c>
      <c r="X1990" s="134"/>
      <c r="Z1990" s="149"/>
      <c r="AA1990" s="149"/>
      <c r="AE1990" s="151"/>
      <c r="AF1990" s="150"/>
      <c r="AK1990" s="134">
        <v>1421</v>
      </c>
      <c r="AL1990" s="130">
        <f t="shared" si="547"/>
        <v>1.6840000000000002</v>
      </c>
      <c r="AM1990" s="149">
        <f t="shared" si="548"/>
        <v>9.6629951082644813E-2</v>
      </c>
      <c r="AN1990" s="149">
        <f t="shared" si="549"/>
        <v>0.95390916563127426</v>
      </c>
      <c r="AO1990" s="130">
        <f t="shared" si="554"/>
        <v>9.6629951082644813E-2</v>
      </c>
      <c r="AP1990" s="130" t="str">
        <f t="shared" si="555"/>
        <v/>
      </c>
      <c r="AQ1990" s="130" t="str">
        <f t="shared" si="550"/>
        <v/>
      </c>
      <c r="AR1990" s="150">
        <f t="shared" si="551"/>
        <v>9.551694541948838E-184</v>
      </c>
      <c r="AS1990" s="150" t="str">
        <f t="shared" si="552"/>
        <v/>
      </c>
      <c r="AT1990" s="150" t="str">
        <f t="shared" si="553"/>
        <v/>
      </c>
      <c r="AU1990" s="150"/>
      <c r="AV1990" s="150"/>
      <c r="AW1990" s="150"/>
      <c r="AX1990" s="150"/>
      <c r="AY1990" s="150"/>
      <c r="AZ1990" s="150"/>
      <c r="BA1990" s="150"/>
      <c r="BB1990" s="131"/>
      <c r="BC1990" s="132"/>
      <c r="BD1990" s="131"/>
      <c r="BE1990" s="153"/>
      <c r="BF1990" s="154"/>
      <c r="BG1990" s="155"/>
      <c r="BH1990" s="155"/>
      <c r="BI1990" s="156"/>
      <c r="BJ1990" s="156"/>
      <c r="BK1990" s="133"/>
      <c r="BM1990" s="134">
        <v>1398</v>
      </c>
      <c r="BN1990" s="157">
        <f t="shared" si="534"/>
        <v>8.9408000000000598</v>
      </c>
      <c r="BO1990" s="158">
        <f t="shared" si="535"/>
        <v>0.25693436942199122</v>
      </c>
      <c r="BP1990" s="159">
        <f t="shared" si="536"/>
        <v>4.65225323877827E-4</v>
      </c>
      <c r="BQ1990" s="160" t="str">
        <f t="shared" si="537"/>
        <v/>
      </c>
      <c r="BR1990" s="160" t="str">
        <f t="shared" si="533"/>
        <v/>
      </c>
    </row>
    <row r="1991" spans="11:70" ht="20.100000000000001" customHeight="1" x14ac:dyDescent="0.25">
      <c r="K1991" s="134">
        <v>1422</v>
      </c>
      <c r="L1991" s="130">
        <f t="shared" si="538"/>
        <v>160.09471268463159</v>
      </c>
      <c r="M1991" s="149">
        <f t="shared" si="539"/>
        <v>1.0119949164422804E-3</v>
      </c>
      <c r="N1991" s="149">
        <f t="shared" si="540"/>
        <v>0.95429438552943635</v>
      </c>
      <c r="O1991" s="130">
        <f t="shared" si="541"/>
        <v>1.0119949164422804E-3</v>
      </c>
      <c r="P1991" s="130" t="str">
        <f t="shared" si="542"/>
        <v/>
      </c>
      <c r="Q1991" s="130" t="str">
        <f t="shared" si="543"/>
        <v/>
      </c>
      <c r="R1991" s="130">
        <f t="shared" si="544"/>
        <v>1.1264414557219644E-4</v>
      </c>
      <c r="S1991" s="130" t="str">
        <f t="shared" si="545"/>
        <v/>
      </c>
      <c r="T1991" s="130" t="str">
        <f t="shared" si="546"/>
        <v/>
      </c>
      <c r="X1991" s="134"/>
      <c r="Z1991" s="149"/>
      <c r="AA1991" s="149"/>
      <c r="AE1991" s="151"/>
      <c r="AF1991" s="150"/>
      <c r="AK1991" s="134">
        <v>1422</v>
      </c>
      <c r="AL1991" s="130">
        <f t="shared" si="547"/>
        <v>1.6879999999999997</v>
      </c>
      <c r="AM1991" s="149">
        <f t="shared" si="548"/>
        <v>9.5980471200316775E-2</v>
      </c>
      <c r="AN1991" s="149">
        <f t="shared" si="549"/>
        <v>0.95429438552943635</v>
      </c>
      <c r="AO1991" s="130">
        <f t="shared" si="554"/>
        <v>9.5980471200316775E-2</v>
      </c>
      <c r="AP1991" s="130" t="str">
        <f t="shared" si="555"/>
        <v/>
      </c>
      <c r="AQ1991" s="130" t="str">
        <f t="shared" si="550"/>
        <v/>
      </c>
      <c r="AR1991" s="150">
        <f t="shared" si="551"/>
        <v>2.2775774787366612E-171</v>
      </c>
      <c r="AS1991" s="150" t="str">
        <f t="shared" si="552"/>
        <v/>
      </c>
      <c r="AT1991" s="150" t="str">
        <f t="shared" si="553"/>
        <v/>
      </c>
      <c r="AU1991" s="150"/>
      <c r="AV1991" s="150"/>
      <c r="AW1991" s="150"/>
      <c r="AX1991" s="150"/>
      <c r="AY1991" s="150"/>
      <c r="AZ1991" s="150"/>
      <c r="BA1991" s="150"/>
      <c r="BB1991" s="131"/>
      <c r="BC1991" s="132"/>
      <c r="BD1991" s="131"/>
      <c r="BE1991" s="153"/>
      <c r="BF1991" s="154"/>
      <c r="BG1991" s="155"/>
      <c r="BH1991" s="155"/>
      <c r="BI1991" s="156"/>
      <c r="BJ1991" s="156"/>
      <c r="BK1991" s="133"/>
      <c r="BM1991" s="134">
        <v>1399</v>
      </c>
      <c r="BN1991" s="157">
        <f t="shared" si="534"/>
        <v>8.9472000000000591</v>
      </c>
      <c r="BO1991" s="158">
        <f t="shared" si="535"/>
        <v>0.25646914409811339</v>
      </c>
      <c r="BP1991" s="159">
        <f t="shared" si="536"/>
        <v>4.6456901436175979E-4</v>
      </c>
      <c r="BQ1991" s="160" t="str">
        <f t="shared" si="537"/>
        <v/>
      </c>
      <c r="BR1991" s="160" t="str">
        <f t="shared" si="533"/>
        <v/>
      </c>
    </row>
    <row r="1992" spans="11:70" ht="20.100000000000001" customHeight="1" x14ac:dyDescent="0.25">
      <c r="K1992" s="134">
        <v>1423</v>
      </c>
      <c r="L1992" s="130">
        <f t="shared" si="538"/>
        <v>160.47408404170409</v>
      </c>
      <c r="M1992" s="149">
        <f t="shared" si="539"/>
        <v>1.0051769016609826E-3</v>
      </c>
      <c r="N1992" s="149">
        <f t="shared" si="540"/>
        <v>0.95467701318755294</v>
      </c>
      <c r="O1992" s="130">
        <f t="shared" si="541"/>
        <v>1.0051769016609826E-3</v>
      </c>
      <c r="P1992" s="130" t="str">
        <f t="shared" si="542"/>
        <v/>
      </c>
      <c r="Q1992" s="130" t="str">
        <f t="shared" si="543"/>
        <v/>
      </c>
      <c r="R1992" s="130">
        <f t="shared" si="544"/>
        <v>1.1386217990494782E-4</v>
      </c>
      <c r="S1992" s="130" t="str">
        <f t="shared" si="545"/>
        <v/>
      </c>
      <c r="T1992" s="130" t="str">
        <f t="shared" si="546"/>
        <v/>
      </c>
      <c r="X1992" s="134"/>
      <c r="Z1992" s="149"/>
      <c r="AA1992" s="149"/>
      <c r="AE1992" s="151"/>
      <c r="AF1992" s="150"/>
      <c r="AK1992" s="134">
        <v>1423</v>
      </c>
      <c r="AL1992" s="130">
        <f t="shared" si="547"/>
        <v>1.6920000000000002</v>
      </c>
      <c r="AM1992" s="149">
        <f t="shared" si="548"/>
        <v>9.5333831320286069E-2</v>
      </c>
      <c r="AN1992" s="149">
        <f t="shared" si="549"/>
        <v>0.95467701318755305</v>
      </c>
      <c r="AO1992" s="130">
        <f t="shared" si="554"/>
        <v>9.5333831320286069E-2</v>
      </c>
      <c r="AP1992" s="130" t="str">
        <f t="shared" si="555"/>
        <v/>
      </c>
      <c r="AQ1992" s="130" t="str">
        <f t="shared" si="550"/>
        <v/>
      </c>
      <c r="AR1992" s="150">
        <f t="shared" si="551"/>
        <v>1.9978892591682797E-159</v>
      </c>
      <c r="AS1992" s="150" t="str">
        <f t="shared" si="552"/>
        <v/>
      </c>
      <c r="AT1992" s="150" t="str">
        <f t="shared" si="553"/>
        <v/>
      </c>
      <c r="AU1992" s="150"/>
      <c r="AV1992" s="150"/>
      <c r="AW1992" s="150"/>
      <c r="AX1992" s="150"/>
      <c r="AY1992" s="150"/>
      <c r="AZ1992" s="150"/>
      <c r="BA1992" s="150"/>
      <c r="BB1992" s="131"/>
      <c r="BC1992" s="132"/>
      <c r="BD1992" s="131"/>
      <c r="BE1992" s="153"/>
      <c r="BF1992" s="154"/>
      <c r="BG1992" s="155"/>
      <c r="BH1992" s="155"/>
      <c r="BI1992" s="156"/>
      <c r="BJ1992" s="156"/>
      <c r="BK1992" s="133"/>
      <c r="BM1992" s="134">
        <v>1400</v>
      </c>
      <c r="BN1992" s="157">
        <f t="shared" si="534"/>
        <v>8.9536000000000584</v>
      </c>
      <c r="BO1992" s="158">
        <f t="shared" si="535"/>
        <v>0.25600457508375163</v>
      </c>
      <c r="BP1992" s="159">
        <f t="shared" si="536"/>
        <v>4.6391303772763681E-4</v>
      </c>
      <c r="BQ1992" s="160" t="str">
        <f t="shared" si="537"/>
        <v/>
      </c>
      <c r="BR1992" s="160" t="str">
        <f t="shared" si="533"/>
        <v/>
      </c>
    </row>
    <row r="1993" spans="11:70" ht="20.100000000000001" customHeight="1" x14ac:dyDescent="0.25">
      <c r="K1993" s="134">
        <v>1424</v>
      </c>
      <c r="L1993" s="130">
        <f t="shared" si="538"/>
        <v>160.8534553987767</v>
      </c>
      <c r="M1993" s="149">
        <f t="shared" si="539"/>
        <v>9.9838884687724326E-4</v>
      </c>
      <c r="N1993" s="149">
        <f t="shared" si="540"/>
        <v>0.95505705996866008</v>
      </c>
      <c r="O1993" s="130">
        <f t="shared" si="541"/>
        <v>9.9838884687724326E-4</v>
      </c>
      <c r="P1993" s="130" t="str">
        <f t="shared" si="542"/>
        <v/>
      </c>
      <c r="Q1993" s="130" t="str">
        <f t="shared" si="543"/>
        <v/>
      </c>
      <c r="R1993" s="130">
        <f t="shared" si="544"/>
        <v>1.1509154350610083E-4</v>
      </c>
      <c r="S1993" s="130" t="str">
        <f t="shared" si="545"/>
        <v/>
      </c>
      <c r="T1993" s="130" t="str">
        <f t="shared" si="546"/>
        <v/>
      </c>
      <c r="X1993" s="134"/>
      <c r="Z1993" s="149"/>
      <c r="AA1993" s="149"/>
      <c r="AE1993" s="151"/>
      <c r="AF1993" s="150"/>
      <c r="AK1993" s="134">
        <v>1424</v>
      </c>
      <c r="AL1993" s="130">
        <f t="shared" si="547"/>
        <v>1.6959999999999997</v>
      </c>
      <c r="AM1993" s="149">
        <f t="shared" si="548"/>
        <v>9.4690032931488616E-2</v>
      </c>
      <c r="AN1993" s="149">
        <f t="shared" si="549"/>
        <v>0.95505705996866008</v>
      </c>
      <c r="AO1993" s="130">
        <f t="shared" si="554"/>
        <v>9.4690032931488616E-2</v>
      </c>
      <c r="AP1993" s="130" t="str">
        <f t="shared" si="555"/>
        <v/>
      </c>
      <c r="AQ1993" s="130" t="str">
        <f t="shared" si="550"/>
        <v/>
      </c>
      <c r="AR1993" s="150">
        <f t="shared" si="551"/>
        <v>6.4472599713978517E-148</v>
      </c>
      <c r="AS1993" s="150" t="str">
        <f t="shared" si="552"/>
        <v/>
      </c>
      <c r="AT1993" s="150" t="str">
        <f t="shared" si="553"/>
        <v/>
      </c>
      <c r="AU1993" s="150"/>
      <c r="AV1993" s="150"/>
      <c r="AW1993" s="150"/>
      <c r="AX1993" s="150"/>
      <c r="AY1993" s="150"/>
      <c r="AZ1993" s="150"/>
      <c r="BA1993" s="150"/>
      <c r="BB1993" s="131"/>
      <c r="BC1993" s="132"/>
      <c r="BD1993" s="131"/>
      <c r="BE1993" s="153"/>
      <c r="BF1993" s="154"/>
      <c r="BG1993" s="155"/>
      <c r="BH1993" s="155"/>
      <c r="BI1993" s="156"/>
      <c r="BJ1993" s="156"/>
      <c r="BK1993" s="133"/>
      <c r="BM1993" s="134">
        <v>1401</v>
      </c>
      <c r="BN1993" s="157">
        <f t="shared" si="534"/>
        <v>8.9600000000000577</v>
      </c>
      <c r="BO1993" s="158">
        <f t="shared" si="535"/>
        <v>0.25554066204602399</v>
      </c>
      <c r="BP1993" s="159">
        <f t="shared" si="536"/>
        <v>4.6325739602731675E-4</v>
      </c>
      <c r="BQ1993" s="160" t="str">
        <f t="shared" si="537"/>
        <v/>
      </c>
      <c r="BR1993" s="160" t="str">
        <f t="shared" si="533"/>
        <v/>
      </c>
    </row>
    <row r="1994" spans="11:70" ht="20.100000000000001" customHeight="1" x14ac:dyDescent="0.25">
      <c r="K1994" s="134">
        <v>1425</v>
      </c>
      <c r="L1994" s="130">
        <f t="shared" si="538"/>
        <v>161.23282675584932</v>
      </c>
      <c r="M1994" s="149">
        <f t="shared" si="539"/>
        <v>9.9163076625093929E-4</v>
      </c>
      <c r="N1994" s="149">
        <f t="shared" si="540"/>
        <v>0.95543453724145688</v>
      </c>
      <c r="O1994" s="130">
        <f t="shared" si="541"/>
        <v>9.9163076625093929E-4</v>
      </c>
      <c r="P1994" s="130" t="str">
        <f t="shared" si="542"/>
        <v/>
      </c>
      <c r="Q1994" s="130" t="str">
        <f t="shared" si="543"/>
        <v/>
      </c>
      <c r="R1994" s="130">
        <f t="shared" si="544"/>
        <v>1.1633231914544097E-4</v>
      </c>
      <c r="S1994" s="130" t="str">
        <f t="shared" si="545"/>
        <v/>
      </c>
      <c r="T1994" s="130" t="str">
        <f t="shared" si="546"/>
        <v/>
      </c>
      <c r="X1994" s="134"/>
      <c r="Z1994" s="149"/>
      <c r="AA1994" s="149"/>
      <c r="AE1994" s="151"/>
      <c r="AF1994" s="150"/>
      <c r="AK1994" s="134">
        <v>1425</v>
      </c>
      <c r="AL1994" s="130">
        <f t="shared" si="547"/>
        <v>1.7000000000000002</v>
      </c>
      <c r="AM1994" s="149">
        <f t="shared" si="548"/>
        <v>9.4049077376886905E-2</v>
      </c>
      <c r="AN1994" s="149">
        <f t="shared" si="549"/>
        <v>0.95543453724145699</v>
      </c>
      <c r="AO1994" s="130">
        <f t="shared" si="554"/>
        <v>9.4049077376886905E-2</v>
      </c>
      <c r="AP1994" s="130" t="str">
        <f t="shared" si="555"/>
        <v/>
      </c>
      <c r="AQ1994" s="130" t="str">
        <f t="shared" si="550"/>
        <v/>
      </c>
      <c r="AR1994" s="150">
        <f t="shared" si="551"/>
        <v>7.6539297364193932E-137</v>
      </c>
      <c r="AS1994" s="150" t="str">
        <f t="shared" si="552"/>
        <v/>
      </c>
      <c r="AT1994" s="150" t="str">
        <f t="shared" si="553"/>
        <v/>
      </c>
      <c r="AU1994" s="150"/>
      <c r="AV1994" s="150"/>
      <c r="AW1994" s="150"/>
      <c r="AX1994" s="150"/>
      <c r="AY1994" s="150"/>
      <c r="AZ1994" s="150"/>
      <c r="BA1994" s="150"/>
      <c r="BB1994" s="131"/>
      <c r="BC1994" s="132"/>
      <c r="BD1994" s="131"/>
      <c r="BE1994" s="153"/>
      <c r="BF1994" s="154"/>
      <c r="BG1994" s="155"/>
      <c r="BH1994" s="155"/>
      <c r="BI1994" s="156"/>
      <c r="BJ1994" s="156"/>
      <c r="BK1994" s="133"/>
      <c r="BM1994" s="134">
        <v>1402</v>
      </c>
      <c r="BN1994" s="157">
        <f t="shared" si="534"/>
        <v>8.966400000000057</v>
      </c>
      <c r="BO1994" s="158">
        <f t="shared" si="535"/>
        <v>0.25507740464999668</v>
      </c>
      <c r="BP1994" s="159">
        <f t="shared" si="536"/>
        <v>4.6260209130322139E-4</v>
      </c>
      <c r="BQ1994" s="160" t="str">
        <f t="shared" si="537"/>
        <v/>
      </c>
      <c r="BR1994" s="160" t="str">
        <f t="shared" si="533"/>
        <v/>
      </c>
    </row>
    <row r="1995" spans="11:70" ht="20.100000000000001" customHeight="1" x14ac:dyDescent="0.25">
      <c r="K1995" s="134">
        <v>1426</v>
      </c>
      <c r="L1995" s="130">
        <f t="shared" si="538"/>
        <v>161.61219811292193</v>
      </c>
      <c r="M1995" s="149">
        <f t="shared" si="539"/>
        <v>9.8490267241233454E-4</v>
      </c>
      <c r="N1995" s="149">
        <f t="shared" si="540"/>
        <v>0.95580945637972436</v>
      </c>
      <c r="O1995" s="130">
        <f t="shared" si="541"/>
        <v>9.8490267241233454E-4</v>
      </c>
      <c r="P1995" s="130" t="str">
        <f t="shared" si="542"/>
        <v/>
      </c>
      <c r="Q1995" s="130" t="str">
        <f t="shared" si="543"/>
        <v/>
      </c>
      <c r="R1995" s="130">
        <f t="shared" si="544"/>
        <v>1.1758458993501939E-4</v>
      </c>
      <c r="S1995" s="130" t="str">
        <f t="shared" si="545"/>
        <v/>
      </c>
      <c r="T1995" s="130" t="str">
        <f t="shared" si="546"/>
        <v/>
      </c>
      <c r="X1995" s="134"/>
      <c r="Z1995" s="149"/>
      <c r="AA1995" s="149"/>
      <c r="AE1995" s="151"/>
      <c r="AF1995" s="150"/>
      <c r="AK1995" s="134">
        <v>1426</v>
      </c>
      <c r="AL1995" s="130">
        <f t="shared" si="547"/>
        <v>1.7039999999999997</v>
      </c>
      <c r="AM1995" s="149">
        <f t="shared" si="548"/>
        <v>9.3410965854371211E-2</v>
      </c>
      <c r="AN1995" s="149">
        <f t="shared" si="549"/>
        <v>0.95580945637972436</v>
      </c>
      <c r="AO1995" s="130">
        <f t="shared" si="554"/>
        <v>9.3410965854371211E-2</v>
      </c>
      <c r="AP1995" s="130" t="str">
        <f t="shared" si="555"/>
        <v/>
      </c>
      <c r="AQ1995" s="130" t="str">
        <f t="shared" si="550"/>
        <v/>
      </c>
      <c r="AR1995" s="150">
        <f t="shared" si="551"/>
        <v>3.3427144417944578E-126</v>
      </c>
      <c r="AS1995" s="150" t="str">
        <f t="shared" si="552"/>
        <v/>
      </c>
      <c r="AT1995" s="150" t="str">
        <f t="shared" si="553"/>
        <v/>
      </c>
      <c r="AU1995" s="150"/>
      <c r="AV1995" s="150"/>
      <c r="AW1995" s="150"/>
      <c r="AX1995" s="150"/>
      <c r="AY1995" s="150"/>
      <c r="AZ1995" s="150"/>
      <c r="BA1995" s="150"/>
      <c r="BB1995" s="131"/>
      <c r="BC1995" s="132"/>
      <c r="BD1995" s="131"/>
      <c r="BE1995" s="153"/>
      <c r="BF1995" s="154"/>
      <c r="BG1995" s="155"/>
      <c r="BH1995" s="155"/>
      <c r="BI1995" s="156"/>
      <c r="BJ1995" s="156"/>
      <c r="BK1995" s="133"/>
      <c r="BM1995" s="134">
        <v>1403</v>
      </c>
      <c r="BN1995" s="157">
        <f t="shared" si="534"/>
        <v>8.9728000000000563</v>
      </c>
      <c r="BO1995" s="158">
        <f t="shared" si="535"/>
        <v>0.25461480255869345</v>
      </c>
      <c r="BP1995" s="159">
        <f t="shared" si="536"/>
        <v>4.6194712558750295E-4</v>
      </c>
      <c r="BQ1995" s="160" t="str">
        <f t="shared" si="537"/>
        <v/>
      </c>
      <c r="BR1995" s="160" t="str">
        <f t="shared" si="533"/>
        <v/>
      </c>
    </row>
    <row r="1996" spans="11:70" ht="20.100000000000001" customHeight="1" x14ac:dyDescent="0.25">
      <c r="K1996" s="134">
        <v>1427</v>
      </c>
      <c r="L1996" s="130">
        <f t="shared" si="538"/>
        <v>161.99156946999443</v>
      </c>
      <c r="M1996" s="149">
        <f t="shared" si="539"/>
        <v>9.7820457647163008E-4</v>
      </c>
      <c r="N1996" s="149">
        <f t="shared" si="540"/>
        <v>0.95618182876174596</v>
      </c>
      <c r="O1996" s="130">
        <f t="shared" si="541"/>
        <v>9.7820457647163008E-4</v>
      </c>
      <c r="P1996" s="130" t="str">
        <f t="shared" si="542"/>
        <v/>
      </c>
      <c r="Q1996" s="130" t="str">
        <f t="shared" si="543"/>
        <v/>
      </c>
      <c r="R1996" s="130">
        <f t="shared" si="544"/>
        <v>1.1884843932749501E-4</v>
      </c>
      <c r="S1996" s="130" t="str">
        <f t="shared" si="545"/>
        <v/>
      </c>
      <c r="T1996" s="130" t="str">
        <f t="shared" si="546"/>
        <v/>
      </c>
      <c r="X1996" s="134"/>
      <c r="Z1996" s="149"/>
      <c r="AA1996" s="149"/>
      <c r="AE1996" s="151"/>
      <c r="AF1996" s="150"/>
      <c r="AK1996" s="134">
        <v>1427</v>
      </c>
      <c r="AL1996" s="130">
        <f t="shared" si="547"/>
        <v>1.7080000000000002</v>
      </c>
      <c r="AM1996" s="149">
        <f t="shared" si="548"/>
        <v>9.2775699417664115E-2</v>
      </c>
      <c r="AN1996" s="149">
        <f t="shared" si="549"/>
        <v>0.95618182876174607</v>
      </c>
      <c r="AO1996" s="130">
        <f t="shared" si="554"/>
        <v>9.2775699417664115E-2</v>
      </c>
      <c r="AP1996" s="130" t="str">
        <f t="shared" si="555"/>
        <v/>
      </c>
      <c r="AQ1996" s="130" t="str">
        <f t="shared" si="550"/>
        <v/>
      </c>
      <c r="AR1996" s="150">
        <f t="shared" si="551"/>
        <v>5.3705603650205916E-116</v>
      </c>
      <c r="AS1996" s="150" t="str">
        <f t="shared" si="552"/>
        <v/>
      </c>
      <c r="AT1996" s="150" t="str">
        <f t="shared" si="553"/>
        <v/>
      </c>
      <c r="AU1996" s="150"/>
      <c r="AV1996" s="150"/>
      <c r="AW1996" s="150"/>
      <c r="AX1996" s="150"/>
      <c r="AY1996" s="150"/>
      <c r="AZ1996" s="150"/>
      <c r="BA1996" s="150"/>
      <c r="BB1996" s="131"/>
      <c r="BC1996" s="132"/>
      <c r="BD1996" s="131"/>
      <c r="BE1996" s="153"/>
      <c r="BF1996" s="154"/>
      <c r="BG1996" s="155"/>
      <c r="BH1996" s="155"/>
      <c r="BI1996" s="156"/>
      <c r="BJ1996" s="156"/>
      <c r="BK1996" s="133"/>
      <c r="BM1996" s="134">
        <v>1404</v>
      </c>
      <c r="BN1996" s="157">
        <f t="shared" si="534"/>
        <v>8.9792000000000556</v>
      </c>
      <c r="BO1996" s="158">
        <f t="shared" si="535"/>
        <v>0.25415285543310595</v>
      </c>
      <c r="BP1996" s="159">
        <f t="shared" si="536"/>
        <v>4.6129250090365392E-4</v>
      </c>
      <c r="BQ1996" s="160" t="str">
        <f t="shared" si="537"/>
        <v/>
      </c>
      <c r="BR1996" s="160" t="str">
        <f t="shared" si="533"/>
        <v/>
      </c>
    </row>
    <row r="1997" spans="11:70" ht="20.100000000000001" customHeight="1" x14ac:dyDescent="0.25">
      <c r="K1997" s="134">
        <v>1428</v>
      </c>
      <c r="L1997" s="130">
        <f t="shared" si="538"/>
        <v>162.37094082706705</v>
      </c>
      <c r="M1997" s="149">
        <f t="shared" si="539"/>
        <v>9.7153648802856196E-4</v>
      </c>
      <c r="N1997" s="149">
        <f t="shared" si="540"/>
        <v>0.95655166576973361</v>
      </c>
      <c r="O1997" s="130">
        <f t="shared" si="541"/>
        <v>9.7153648802856196E-4</v>
      </c>
      <c r="P1997" s="130" t="str">
        <f t="shared" si="542"/>
        <v/>
      </c>
      <c r="Q1997" s="130" t="str">
        <f t="shared" si="543"/>
        <v/>
      </c>
      <c r="R1997" s="130">
        <f t="shared" si="544"/>
        <v>1.2012395111443199E-4</v>
      </c>
      <c r="S1997" s="130" t="str">
        <f t="shared" si="545"/>
        <v/>
      </c>
      <c r="T1997" s="130" t="str">
        <f t="shared" si="546"/>
        <v/>
      </c>
      <c r="X1997" s="134"/>
      <c r="Z1997" s="149"/>
      <c r="AA1997" s="149"/>
      <c r="AE1997" s="151"/>
      <c r="AF1997" s="150"/>
      <c r="AK1997" s="134">
        <v>1428</v>
      </c>
      <c r="AL1997" s="130">
        <f t="shared" si="547"/>
        <v>1.7119999999999997</v>
      </c>
      <c r="AM1997" s="149">
        <f t="shared" si="548"/>
        <v>9.2143278977232526E-2</v>
      </c>
      <c r="AN1997" s="149">
        <f t="shared" si="549"/>
        <v>0.95655166576973372</v>
      </c>
      <c r="AO1997" s="130">
        <f t="shared" si="554"/>
        <v>9.2143278977232526E-2</v>
      </c>
      <c r="AP1997" s="130" t="str">
        <f t="shared" si="555"/>
        <v/>
      </c>
      <c r="AQ1997" s="130" t="str">
        <f t="shared" si="550"/>
        <v/>
      </c>
      <c r="AR1997" s="150">
        <f t="shared" si="551"/>
        <v>3.1742815528252622E-106</v>
      </c>
      <c r="AS1997" s="150" t="str">
        <f t="shared" si="552"/>
        <v/>
      </c>
      <c r="AT1997" s="150" t="str">
        <f t="shared" si="553"/>
        <v/>
      </c>
      <c r="AU1997" s="150"/>
      <c r="AV1997" s="150"/>
      <c r="AW1997" s="150"/>
      <c r="AX1997" s="150"/>
      <c r="AY1997" s="150"/>
      <c r="AZ1997" s="150"/>
      <c r="BA1997" s="150"/>
      <c r="BB1997" s="131"/>
      <c r="BC1997" s="132"/>
      <c r="BD1997" s="131"/>
      <c r="BE1997" s="153"/>
      <c r="BF1997" s="154"/>
      <c r="BG1997" s="155"/>
      <c r="BH1997" s="155"/>
      <c r="BI1997" s="156"/>
      <c r="BJ1997" s="156"/>
      <c r="BK1997" s="133"/>
      <c r="BM1997" s="134">
        <v>1405</v>
      </c>
      <c r="BN1997" s="157">
        <f t="shared" si="534"/>
        <v>8.9856000000000549</v>
      </c>
      <c r="BO1997" s="158">
        <f t="shared" si="535"/>
        <v>0.2536915629322023</v>
      </c>
      <c r="BP1997" s="159">
        <f t="shared" si="536"/>
        <v>4.606382192647307E-4</v>
      </c>
      <c r="BQ1997" s="160" t="str">
        <f t="shared" si="537"/>
        <v/>
      </c>
      <c r="BR1997" s="160" t="str">
        <f t="shared" si="533"/>
        <v/>
      </c>
    </row>
    <row r="1998" spans="11:70" ht="20.100000000000001" customHeight="1" x14ac:dyDescent="0.25">
      <c r="K1998" s="134">
        <v>1429</v>
      </c>
      <c r="L1998" s="130">
        <f t="shared" si="538"/>
        <v>162.75031218413966</v>
      </c>
      <c r="M1998" s="149">
        <f t="shared" si="539"/>
        <v>9.6489841518207357E-4</v>
      </c>
      <c r="N1998" s="149">
        <f t="shared" si="540"/>
        <v>0.95691897878925603</v>
      </c>
      <c r="O1998" s="130">
        <f t="shared" si="541"/>
        <v>9.6489841518207357E-4</v>
      </c>
      <c r="P1998" s="130" t="str">
        <f t="shared" si="542"/>
        <v/>
      </c>
      <c r="Q1998" s="130" t="str">
        <f t="shared" si="543"/>
        <v/>
      </c>
      <c r="R1998" s="130">
        <f t="shared" si="544"/>
        <v>1.2141120942454924E-4</v>
      </c>
      <c r="S1998" s="130" t="str">
        <f t="shared" si="545"/>
        <v/>
      </c>
      <c r="T1998" s="130" t="str">
        <f t="shared" si="546"/>
        <v/>
      </c>
      <c r="X1998" s="134"/>
      <c r="Z1998" s="149"/>
      <c r="AA1998" s="149"/>
      <c r="AE1998" s="151"/>
      <c r="AF1998" s="150"/>
      <c r="AK1998" s="134">
        <v>1429</v>
      </c>
      <c r="AL1998" s="130">
        <f t="shared" si="547"/>
        <v>1.7160000000000002</v>
      </c>
      <c r="AM1998" s="149">
        <f t="shared" si="548"/>
        <v>9.1513705301202758E-2</v>
      </c>
      <c r="AN1998" s="149">
        <f t="shared" si="549"/>
        <v>0.95691897878925614</v>
      </c>
      <c r="AO1998" s="130">
        <f t="shared" si="554"/>
        <v>9.1513705301202758E-2</v>
      </c>
      <c r="AP1998" s="130" t="str">
        <f t="shared" si="555"/>
        <v/>
      </c>
      <c r="AQ1998" s="130" t="str">
        <f t="shared" si="550"/>
        <v/>
      </c>
      <c r="AR1998" s="150">
        <f t="shared" si="551"/>
        <v>6.9020294201272195E-97</v>
      </c>
      <c r="AS1998" s="150" t="str">
        <f t="shared" si="552"/>
        <v/>
      </c>
      <c r="AT1998" s="150" t="str">
        <f t="shared" si="553"/>
        <v/>
      </c>
      <c r="AU1998" s="150"/>
      <c r="AV1998" s="150"/>
      <c r="AW1998" s="150"/>
      <c r="AX1998" s="150"/>
      <c r="AY1998" s="150"/>
      <c r="AZ1998" s="150"/>
      <c r="BA1998" s="150"/>
      <c r="BB1998" s="131"/>
      <c r="BC1998" s="132"/>
      <c r="BD1998" s="131"/>
      <c r="BE1998" s="153"/>
      <c r="BF1998" s="154"/>
      <c r="BG1998" s="155"/>
      <c r="BH1998" s="155"/>
      <c r="BI1998" s="156"/>
      <c r="BJ1998" s="156"/>
      <c r="BK1998" s="133"/>
      <c r="BM1998" s="134">
        <v>1406</v>
      </c>
      <c r="BN1998" s="157">
        <f t="shared" si="534"/>
        <v>8.9920000000000542</v>
      </c>
      <c r="BO1998" s="158">
        <f t="shared" si="535"/>
        <v>0.25323092471293757</v>
      </c>
      <c r="BP1998" s="159">
        <f t="shared" si="536"/>
        <v>4.5998428267540747E-4</v>
      </c>
      <c r="BQ1998" s="160" t="str">
        <f t="shared" si="537"/>
        <v/>
      </c>
      <c r="BR1998" s="160" t="str">
        <f t="shared" si="533"/>
        <v/>
      </c>
    </row>
    <row r="1999" spans="11:70" ht="20.100000000000001" customHeight="1" x14ac:dyDescent="0.25">
      <c r="K1999" s="134">
        <v>1430</v>
      </c>
      <c r="L1999" s="130">
        <f t="shared" si="538"/>
        <v>163.12968354121227</v>
      </c>
      <c r="M1999" s="149">
        <f t="shared" si="539"/>
        <v>9.5829036454002088E-4</v>
      </c>
      <c r="N1999" s="149">
        <f t="shared" si="540"/>
        <v>0.95728377920867114</v>
      </c>
      <c r="O1999" s="130">
        <f t="shared" si="541"/>
        <v>9.5829036454002088E-4</v>
      </c>
      <c r="P1999" s="130" t="str">
        <f t="shared" si="542"/>
        <v/>
      </c>
      <c r="Q1999" s="130" t="str">
        <f t="shared" si="543"/>
        <v/>
      </c>
      <c r="R1999" s="130">
        <f t="shared" si="544"/>
        <v>1.227102987219277E-4</v>
      </c>
      <c r="S1999" s="130" t="str">
        <f t="shared" si="545"/>
        <v/>
      </c>
      <c r="T1999" s="130" t="str">
        <f t="shared" si="546"/>
        <v/>
      </c>
      <c r="X1999" s="134"/>
      <c r="Z1999" s="149"/>
      <c r="AA1999" s="149"/>
      <c r="AE1999" s="151"/>
      <c r="AF1999" s="150"/>
      <c r="AK1999" s="134">
        <v>1430</v>
      </c>
      <c r="AL1999" s="130">
        <f t="shared" si="547"/>
        <v>1.7199999999999998</v>
      </c>
      <c r="AM1999" s="149">
        <f t="shared" si="548"/>
        <v>9.0886979016282898E-2</v>
      </c>
      <c r="AN1999" s="149">
        <f t="shared" si="549"/>
        <v>0.95728377920867103</v>
      </c>
      <c r="AO1999" s="130">
        <f t="shared" si="554"/>
        <v>9.0886979016282898E-2</v>
      </c>
      <c r="AP1999" s="130" t="str">
        <f t="shared" si="555"/>
        <v/>
      </c>
      <c r="AQ1999" s="130" t="str">
        <f t="shared" si="550"/>
        <v/>
      </c>
      <c r="AR1999" s="150">
        <f t="shared" si="551"/>
        <v>5.5209483621597635E-88</v>
      </c>
      <c r="AS1999" s="150" t="str">
        <f t="shared" si="552"/>
        <v/>
      </c>
      <c r="AT1999" s="150" t="str">
        <f t="shared" si="553"/>
        <v/>
      </c>
      <c r="AU1999" s="150"/>
      <c r="AV1999" s="150"/>
      <c r="AW1999" s="150"/>
      <c r="AX1999" s="150"/>
      <c r="AY1999" s="150"/>
      <c r="AZ1999" s="150"/>
      <c r="BA1999" s="150"/>
      <c r="BB1999" s="131"/>
      <c r="BC1999" s="132"/>
      <c r="BD1999" s="131"/>
      <c r="BE1999" s="153"/>
      <c r="BF1999" s="154"/>
      <c r="BG1999" s="155"/>
      <c r="BH1999" s="155"/>
      <c r="BI1999" s="156"/>
      <c r="BJ1999" s="156"/>
      <c r="BK1999" s="133"/>
      <c r="BM1999" s="134">
        <v>1407</v>
      </c>
      <c r="BN1999" s="157">
        <f t="shared" si="534"/>
        <v>8.9984000000000535</v>
      </c>
      <c r="BO1999" s="158">
        <f t="shared" si="535"/>
        <v>0.25277094043026216</v>
      </c>
      <c r="BP1999" s="159">
        <f t="shared" si="536"/>
        <v>4.5933069312970032E-4</v>
      </c>
      <c r="BQ1999" s="160" t="str">
        <f t="shared" si="537"/>
        <v/>
      </c>
      <c r="BR1999" s="160" t="str">
        <f t="shared" si="533"/>
        <v/>
      </c>
    </row>
    <row r="2000" spans="11:70" ht="20.100000000000001" customHeight="1" x14ac:dyDescent="0.25">
      <c r="K2000" s="134">
        <v>1431</v>
      </c>
      <c r="L2000" s="130">
        <f t="shared" si="538"/>
        <v>163.50905489828489</v>
      </c>
      <c r="M2000" s="149">
        <f t="shared" si="539"/>
        <v>9.5171234122894122E-4</v>
      </c>
      <c r="N2000" s="149">
        <f t="shared" si="540"/>
        <v>0.95764607841856231</v>
      </c>
      <c r="O2000" s="130">
        <f t="shared" si="541"/>
        <v>9.5171234122894122E-4</v>
      </c>
      <c r="P2000" s="130" t="str">
        <f t="shared" si="542"/>
        <v/>
      </c>
      <c r="Q2000" s="130" t="str">
        <f t="shared" si="543"/>
        <v/>
      </c>
      <c r="R2000" s="130">
        <f t="shared" si="544"/>
        <v>1.2402130380416825E-4</v>
      </c>
      <c r="S2000" s="130" t="str">
        <f t="shared" si="545"/>
        <v/>
      </c>
      <c r="T2000" s="130" t="str">
        <f t="shared" si="546"/>
        <v/>
      </c>
      <c r="X2000" s="134"/>
      <c r="Z2000" s="149"/>
      <c r="AA2000" s="149"/>
      <c r="AE2000" s="151"/>
      <c r="AF2000" s="150"/>
      <c r="AK2000" s="134">
        <v>1431</v>
      </c>
      <c r="AL2000" s="130">
        <f t="shared" si="547"/>
        <v>1.7240000000000002</v>
      </c>
      <c r="AM2000" s="149">
        <f t="shared" si="548"/>
        <v>9.0263100608688029E-2</v>
      </c>
      <c r="AN2000" s="149">
        <f t="shared" si="549"/>
        <v>0.95764607841856231</v>
      </c>
      <c r="AO2000" s="130">
        <f t="shared" si="554"/>
        <v>9.0263100608688029E-2</v>
      </c>
      <c r="AP2000" s="130" t="str">
        <f t="shared" si="555"/>
        <v/>
      </c>
      <c r="AQ2000" s="130" t="str">
        <f t="shared" si="550"/>
        <v/>
      </c>
      <c r="AR2000" s="150">
        <f t="shared" si="551"/>
        <v>1.6246360367736081E-79</v>
      </c>
      <c r="AS2000" s="150" t="str">
        <f t="shared" si="552"/>
        <v/>
      </c>
      <c r="AT2000" s="150" t="str">
        <f t="shared" si="553"/>
        <v/>
      </c>
      <c r="AU2000" s="150"/>
      <c r="AV2000" s="150"/>
      <c r="AW2000" s="150"/>
      <c r="AX2000" s="150"/>
      <c r="AY2000" s="150"/>
      <c r="AZ2000" s="150"/>
      <c r="BA2000" s="150"/>
      <c r="BB2000" s="131"/>
      <c r="BC2000" s="132"/>
      <c r="BD2000" s="131"/>
      <c r="BE2000" s="153"/>
      <c r="BF2000" s="154"/>
      <c r="BG2000" s="155"/>
      <c r="BH2000" s="155"/>
      <c r="BI2000" s="156"/>
      <c r="BJ2000" s="156"/>
      <c r="BK2000" s="133"/>
      <c r="BM2000" s="134">
        <v>1408</v>
      </c>
      <c r="BN2000" s="157">
        <f t="shared" si="534"/>
        <v>9.0048000000000528</v>
      </c>
      <c r="BO2000" s="158">
        <f t="shared" si="535"/>
        <v>0.25231160973713246</v>
      </c>
      <c r="BP2000" s="159">
        <f t="shared" si="536"/>
        <v>4.5867745261274351E-4</v>
      </c>
      <c r="BQ2000" s="160" t="str">
        <f t="shared" si="537"/>
        <v/>
      </c>
      <c r="BR2000" s="160" t="str">
        <f t="shared" si="533"/>
        <v/>
      </c>
    </row>
    <row r="2001" spans="11:70" ht="20.100000000000001" customHeight="1" x14ac:dyDescent="0.25">
      <c r="K2001" s="134">
        <v>1432</v>
      </c>
      <c r="L2001" s="130">
        <f t="shared" si="538"/>
        <v>163.88842625535739</v>
      </c>
      <c r="M2001" s="149">
        <f t="shared" si="539"/>
        <v>9.4516434890387256E-4</v>
      </c>
      <c r="N2001" s="149">
        <f t="shared" si="540"/>
        <v>0.95800588781117868</v>
      </c>
      <c r="O2001" s="130">
        <f t="shared" si="541"/>
        <v>9.4516434890387256E-4</v>
      </c>
      <c r="P2001" s="130" t="str">
        <f t="shared" si="542"/>
        <v/>
      </c>
      <c r="Q2001" s="130" t="str">
        <f t="shared" si="543"/>
        <v/>
      </c>
      <c r="R2001" s="130">
        <f t="shared" si="544"/>
        <v>1.2534430980050475E-4</v>
      </c>
      <c r="S2001" s="130" t="str">
        <f t="shared" si="545"/>
        <v/>
      </c>
      <c r="T2001" s="130" t="str">
        <f t="shared" si="546"/>
        <v/>
      </c>
      <c r="X2001" s="134"/>
      <c r="Z2001" s="149"/>
      <c r="AA2001" s="149"/>
      <c r="AE2001" s="151"/>
      <c r="AF2001" s="150"/>
      <c r="AK2001" s="134">
        <v>1432</v>
      </c>
      <c r="AL2001" s="130">
        <f t="shared" si="547"/>
        <v>1.7279999999999998</v>
      </c>
      <c r="AM2001" s="149">
        <f t="shared" si="548"/>
        <v>8.9642070425072398E-2</v>
      </c>
      <c r="AN2001" s="149">
        <f t="shared" si="549"/>
        <v>0.95800588781117868</v>
      </c>
      <c r="AO2001" s="130">
        <f t="shared" si="554"/>
        <v>8.9642070425072398E-2</v>
      </c>
      <c r="AP2001" s="130" t="str">
        <f t="shared" si="555"/>
        <v/>
      </c>
      <c r="AQ2001" s="130" t="str">
        <f t="shared" si="550"/>
        <v/>
      </c>
      <c r="AR2001" s="150">
        <f t="shared" si="551"/>
        <v>1.7587495425951039E-71</v>
      </c>
      <c r="AS2001" s="150" t="str">
        <f t="shared" si="552"/>
        <v/>
      </c>
      <c r="AT2001" s="150" t="str">
        <f t="shared" si="553"/>
        <v/>
      </c>
      <c r="AU2001" s="150"/>
      <c r="AV2001" s="150"/>
      <c r="AW2001" s="150"/>
      <c r="AX2001" s="150"/>
      <c r="AY2001" s="150"/>
      <c r="AZ2001" s="150"/>
      <c r="BA2001" s="150"/>
      <c r="BB2001" s="131"/>
      <c r="BC2001" s="132"/>
      <c r="BD2001" s="131"/>
      <c r="BE2001" s="153"/>
      <c r="BF2001" s="154"/>
      <c r="BG2001" s="155"/>
      <c r="BH2001" s="155"/>
      <c r="BI2001" s="156"/>
      <c r="BJ2001" s="156"/>
      <c r="BK2001" s="133"/>
      <c r="BM2001" s="134">
        <v>1409</v>
      </c>
      <c r="BN2001" s="157">
        <f t="shared" si="534"/>
        <v>9.0112000000000521</v>
      </c>
      <c r="BO2001" s="158">
        <f t="shared" si="535"/>
        <v>0.25185293228451971</v>
      </c>
      <c r="BP2001" s="159">
        <f t="shared" si="536"/>
        <v>4.5802456310078954E-4</v>
      </c>
      <c r="BQ2001" s="160" t="str">
        <f t="shared" si="537"/>
        <v/>
      </c>
      <c r="BR2001" s="160" t="str">
        <f t="shared" ref="BR2001:BR2064" si="556">IF($BO2001&lt;(1-$BK$605),$BP2001,"")</f>
        <v/>
      </c>
    </row>
    <row r="2002" spans="11:70" ht="20.100000000000001" customHeight="1" x14ac:dyDescent="0.25">
      <c r="K2002" s="134">
        <v>1433</v>
      </c>
      <c r="L2002" s="130">
        <f t="shared" si="538"/>
        <v>164.26779761243</v>
      </c>
      <c r="M2002" s="149">
        <f t="shared" si="539"/>
        <v>9.3864638975821367E-4</v>
      </c>
      <c r="N2002" s="149">
        <f t="shared" si="540"/>
        <v>0.95836321877987829</v>
      </c>
      <c r="O2002" s="130">
        <f t="shared" si="541"/>
        <v>9.3864638975821367E-4</v>
      </c>
      <c r="P2002" s="130" t="str">
        <f t="shared" si="542"/>
        <v/>
      </c>
      <c r="Q2002" s="130" t="str">
        <f t="shared" si="543"/>
        <v/>
      </c>
      <c r="R2002" s="130">
        <f t="shared" si="544"/>
        <v>1.2667940216987096E-4</v>
      </c>
      <c r="S2002" s="130" t="str">
        <f t="shared" si="545"/>
        <v/>
      </c>
      <c r="T2002" s="130" t="str">
        <f t="shared" si="546"/>
        <v/>
      </c>
      <c r="X2002" s="134"/>
      <c r="Z2002" s="149"/>
      <c r="AA2002" s="149"/>
      <c r="AE2002" s="151"/>
      <c r="AF2002" s="150"/>
      <c r="AK2002" s="134">
        <v>1433</v>
      </c>
      <c r="AL2002" s="130">
        <f t="shared" si="547"/>
        <v>1.7320000000000002</v>
      </c>
      <c r="AM2002" s="149">
        <f t="shared" si="548"/>
        <v>8.9023888673464321E-2</v>
      </c>
      <c r="AN2002" s="149">
        <f t="shared" si="549"/>
        <v>0.9583632187798784</v>
      </c>
      <c r="AO2002" s="130">
        <f t="shared" si="554"/>
        <v>8.9023888673464321E-2</v>
      </c>
      <c r="AP2002" s="130" t="str">
        <f t="shared" si="555"/>
        <v/>
      </c>
      <c r="AQ2002" s="130" t="str">
        <f t="shared" si="550"/>
        <v/>
      </c>
      <c r="AR2002" s="150">
        <f t="shared" si="551"/>
        <v>7.0041821343185826E-64</v>
      </c>
      <c r="AS2002" s="150" t="str">
        <f t="shared" si="552"/>
        <v/>
      </c>
      <c r="AT2002" s="150" t="str">
        <f t="shared" si="553"/>
        <v/>
      </c>
      <c r="AU2002" s="150"/>
      <c r="AV2002" s="150"/>
      <c r="AW2002" s="150"/>
      <c r="AX2002" s="150"/>
      <c r="AY2002" s="150"/>
      <c r="AZ2002" s="150"/>
      <c r="BA2002" s="150"/>
      <c r="BB2002" s="131"/>
      <c r="BC2002" s="132"/>
      <c r="BD2002" s="131"/>
      <c r="BE2002" s="153"/>
      <c r="BF2002" s="154"/>
      <c r="BG2002" s="155"/>
      <c r="BH2002" s="155"/>
      <c r="BI2002" s="156"/>
      <c r="BJ2002" s="156"/>
      <c r="BK2002" s="133"/>
      <c r="BM2002" s="134">
        <v>1410</v>
      </c>
      <c r="BN2002" s="157">
        <f t="shared" ref="BN2002:BN2065" si="557">BN2001+$BQ$590</f>
        <v>9.0176000000000514</v>
      </c>
      <c r="BO2002" s="158">
        <f t="shared" ref="BO2002:BO2065" si="558">_xlfn.CHISQ.DIST.RT(BN2002,7)</f>
        <v>0.25139490772141893</v>
      </c>
      <c r="BP2002" s="159">
        <f t="shared" ref="BP2002:BP2065" si="559">BO2002-BO2003</f>
        <v>4.5737202655982134E-4</v>
      </c>
      <c r="BQ2002" s="160" t="str">
        <f t="shared" ref="BQ2002:BQ2065" si="560">IF(BO2002&lt;(1-$BK$597),BP2002,"")</f>
        <v/>
      </c>
      <c r="BR2002" s="160" t="str">
        <f t="shared" si="556"/>
        <v/>
      </c>
    </row>
    <row r="2003" spans="11:70" ht="20.100000000000001" customHeight="1" x14ac:dyDescent="0.25">
      <c r="K2003" s="134">
        <v>1434</v>
      </c>
      <c r="L2003" s="130">
        <f t="shared" si="538"/>
        <v>164.64716896950262</v>
      </c>
      <c r="M2003" s="149">
        <f t="shared" si="539"/>
        <v>9.3215846453365264E-4</v>
      </c>
      <c r="N2003" s="149">
        <f t="shared" si="540"/>
        <v>0.95871808271857561</v>
      </c>
      <c r="O2003" s="130">
        <f t="shared" si="541"/>
        <v>9.3215846453365264E-4</v>
      </c>
      <c r="P2003" s="130" t="str">
        <f t="shared" si="542"/>
        <v/>
      </c>
      <c r="Q2003" s="130" t="str">
        <f t="shared" si="543"/>
        <v/>
      </c>
      <c r="R2003" s="130">
        <f t="shared" si="544"/>
        <v>1.2802666669891742E-4</v>
      </c>
      <c r="S2003" s="130" t="str">
        <f t="shared" si="545"/>
        <v/>
      </c>
      <c r="T2003" s="130" t="str">
        <f t="shared" si="546"/>
        <v/>
      </c>
      <c r="X2003" s="134"/>
      <c r="Z2003" s="149"/>
      <c r="AA2003" s="149"/>
      <c r="AE2003" s="151"/>
      <c r="AF2003" s="150"/>
      <c r="AK2003" s="134">
        <v>1434</v>
      </c>
      <c r="AL2003" s="130">
        <f t="shared" si="547"/>
        <v>1.7359999999999998</v>
      </c>
      <c r="AM2003" s="149">
        <f t="shared" si="548"/>
        <v>8.8408555424207613E-2</v>
      </c>
      <c r="AN2003" s="149">
        <f t="shared" si="549"/>
        <v>0.95871808271857561</v>
      </c>
      <c r="AO2003" s="130">
        <f t="shared" si="554"/>
        <v>8.8408555424207613E-2</v>
      </c>
      <c r="AP2003" s="130" t="str">
        <f t="shared" si="555"/>
        <v/>
      </c>
      <c r="AQ2003" s="130" t="str">
        <f t="shared" si="550"/>
        <v/>
      </c>
      <c r="AR2003" s="150">
        <f t="shared" si="551"/>
        <v>1.0261630727919036E-56</v>
      </c>
      <c r="AS2003" s="150" t="str">
        <f t="shared" si="552"/>
        <v/>
      </c>
      <c r="AT2003" s="150" t="str">
        <f t="shared" si="553"/>
        <v/>
      </c>
      <c r="AU2003" s="150"/>
      <c r="AV2003" s="150"/>
      <c r="AW2003" s="150"/>
      <c r="AX2003" s="150"/>
      <c r="AY2003" s="150"/>
      <c r="AZ2003" s="150"/>
      <c r="BA2003" s="150"/>
      <c r="BB2003" s="131"/>
      <c r="BC2003" s="132"/>
      <c r="BD2003" s="131"/>
      <c r="BE2003" s="153"/>
      <c r="BF2003" s="154"/>
      <c r="BG2003" s="155"/>
      <c r="BH2003" s="155"/>
      <c r="BI2003" s="156"/>
      <c r="BJ2003" s="156"/>
      <c r="BK2003" s="133"/>
      <c r="BM2003" s="134">
        <v>1411</v>
      </c>
      <c r="BN2003" s="157">
        <f t="shared" si="557"/>
        <v>9.0240000000000506</v>
      </c>
      <c r="BO2003" s="158">
        <f t="shared" si="558"/>
        <v>0.2509375356948591</v>
      </c>
      <c r="BP2003" s="159">
        <f t="shared" si="559"/>
        <v>4.5671984494666251E-4</v>
      </c>
      <c r="BQ2003" s="160" t="str">
        <f t="shared" si="560"/>
        <v/>
      </c>
      <c r="BR2003" s="160" t="str">
        <f t="shared" si="556"/>
        <v/>
      </c>
    </row>
    <row r="2004" spans="11:70" ht="20.100000000000001" customHeight="1" x14ac:dyDescent="0.25">
      <c r="K2004" s="134">
        <v>1435</v>
      </c>
      <c r="L2004" s="130">
        <f t="shared" si="538"/>
        <v>165.02654032657523</v>
      </c>
      <c r="M2004" s="149">
        <f t="shared" si="539"/>
        <v>9.2570057253012076E-4</v>
      </c>
      <c r="N2004" s="149">
        <f t="shared" si="540"/>
        <v>0.95907049102119268</v>
      </c>
      <c r="O2004" s="130">
        <f t="shared" si="541"/>
        <v>9.2570057253012076E-4</v>
      </c>
      <c r="P2004" s="130" t="str">
        <f t="shared" si="542"/>
        <v/>
      </c>
      <c r="Q2004" s="130" t="str">
        <f t="shared" si="543"/>
        <v/>
      </c>
      <c r="R2004" s="130">
        <f t="shared" si="544"/>
        <v>1.2938618949998338E-4</v>
      </c>
      <c r="S2004" s="130" t="str">
        <f t="shared" si="545"/>
        <v/>
      </c>
      <c r="T2004" s="130" t="str">
        <f t="shared" si="546"/>
        <v/>
      </c>
      <c r="X2004" s="134"/>
      <c r="Z2004" s="149"/>
      <c r="AA2004" s="149"/>
      <c r="AE2004" s="151"/>
      <c r="AF2004" s="150"/>
      <c r="AK2004" s="134">
        <v>1435</v>
      </c>
      <c r="AL2004" s="130">
        <f t="shared" si="547"/>
        <v>1.7400000000000002</v>
      </c>
      <c r="AM2004" s="149">
        <f t="shared" si="548"/>
        <v>8.7796070610905594E-2</v>
      </c>
      <c r="AN2004" s="149">
        <f t="shared" si="549"/>
        <v>0.95907049102119268</v>
      </c>
      <c r="AO2004" s="130">
        <f t="shared" si="554"/>
        <v>8.7796070610905594E-2</v>
      </c>
      <c r="AP2004" s="130" t="str">
        <f t="shared" si="555"/>
        <v/>
      </c>
      <c r="AQ2004" s="130" t="str">
        <f t="shared" si="550"/>
        <v/>
      </c>
      <c r="AR2004" s="150">
        <f t="shared" si="551"/>
        <v>5.5307095498444164E-50</v>
      </c>
      <c r="AS2004" s="150" t="str">
        <f t="shared" si="552"/>
        <v/>
      </c>
      <c r="AT2004" s="150" t="str">
        <f t="shared" si="553"/>
        <v/>
      </c>
      <c r="AU2004" s="150"/>
      <c r="AV2004" s="150"/>
      <c r="AW2004" s="150"/>
      <c r="AX2004" s="150"/>
      <c r="AY2004" s="150"/>
      <c r="AZ2004" s="150"/>
      <c r="BA2004" s="150"/>
      <c r="BB2004" s="131"/>
      <c r="BC2004" s="132"/>
      <c r="BD2004" s="131"/>
      <c r="BE2004" s="153"/>
      <c r="BF2004" s="154"/>
      <c r="BG2004" s="155"/>
      <c r="BH2004" s="155"/>
      <c r="BI2004" s="156"/>
      <c r="BJ2004" s="156"/>
      <c r="BK2004" s="133"/>
      <c r="BM2004" s="134">
        <v>1412</v>
      </c>
      <c r="BN2004" s="157">
        <f t="shared" si="557"/>
        <v>9.0304000000000499</v>
      </c>
      <c r="BO2004" s="158">
        <f t="shared" si="558"/>
        <v>0.25048081584991244</v>
      </c>
      <c r="BP2004" s="159">
        <f t="shared" si="559"/>
        <v>4.5606802020869974E-4</v>
      </c>
      <c r="BQ2004" s="160" t="str">
        <f t="shared" si="560"/>
        <v/>
      </c>
      <c r="BR2004" s="160" t="str">
        <f t="shared" si="556"/>
        <v/>
      </c>
    </row>
    <row r="2005" spans="11:70" ht="20.100000000000001" customHeight="1" x14ac:dyDescent="0.25">
      <c r="K2005" s="134">
        <v>1436</v>
      </c>
      <c r="L2005" s="130">
        <f t="shared" si="538"/>
        <v>165.40591168364773</v>
      </c>
      <c r="M2005" s="149">
        <f t="shared" si="539"/>
        <v>9.192727116158105E-4</v>
      </c>
      <c r="N2005" s="149">
        <f t="shared" si="540"/>
        <v>0.95942045508111384</v>
      </c>
      <c r="O2005" s="130">
        <f t="shared" si="541"/>
        <v>9.192727116158105E-4</v>
      </c>
      <c r="P2005" s="130" t="str">
        <f t="shared" si="542"/>
        <v/>
      </c>
      <c r="Q2005" s="130" t="str">
        <f t="shared" si="543"/>
        <v/>
      </c>
      <c r="R2005" s="130">
        <f t="shared" si="544"/>
        <v>1.3075805700901984E-4</v>
      </c>
      <c r="S2005" s="130" t="str">
        <f t="shared" si="545"/>
        <v/>
      </c>
      <c r="T2005" s="130" t="str">
        <f t="shared" si="546"/>
        <v/>
      </c>
      <c r="X2005" s="134"/>
      <c r="Z2005" s="149"/>
      <c r="AA2005" s="149"/>
      <c r="AE2005" s="151"/>
      <c r="AF2005" s="150"/>
      <c r="AK2005" s="134">
        <v>1436</v>
      </c>
      <c r="AL2005" s="130">
        <f t="shared" si="547"/>
        <v>1.7439999999999998</v>
      </c>
      <c r="AM2005" s="149">
        <f t="shared" si="548"/>
        <v>8.7186434031371593E-2</v>
      </c>
      <c r="AN2005" s="149">
        <f t="shared" si="549"/>
        <v>0.95942045508111384</v>
      </c>
      <c r="AO2005" s="130">
        <f t="shared" si="554"/>
        <v>8.7186434031371593E-2</v>
      </c>
      <c r="AP2005" s="130" t="str">
        <f t="shared" si="555"/>
        <v/>
      </c>
      <c r="AQ2005" s="130" t="str">
        <f t="shared" si="550"/>
        <v/>
      </c>
      <c r="AR2005" s="150">
        <f t="shared" si="551"/>
        <v>1.0966065593889713E-43</v>
      </c>
      <c r="AS2005" s="150" t="str">
        <f t="shared" si="552"/>
        <v/>
      </c>
      <c r="AT2005" s="150" t="str">
        <f t="shared" si="553"/>
        <v/>
      </c>
      <c r="AU2005" s="150"/>
      <c r="AV2005" s="150"/>
      <c r="AW2005" s="150"/>
      <c r="AX2005" s="150"/>
      <c r="AY2005" s="150"/>
      <c r="AZ2005" s="150"/>
      <c r="BA2005" s="150"/>
      <c r="BB2005" s="131"/>
      <c r="BC2005" s="132"/>
      <c r="BD2005" s="131"/>
      <c r="BE2005" s="153"/>
      <c r="BF2005" s="154"/>
      <c r="BG2005" s="155"/>
      <c r="BH2005" s="155"/>
      <c r="BI2005" s="156"/>
      <c r="BJ2005" s="156"/>
      <c r="BK2005" s="133"/>
      <c r="BM2005" s="134">
        <v>1413</v>
      </c>
      <c r="BN2005" s="157">
        <f t="shared" si="557"/>
        <v>9.0368000000000492</v>
      </c>
      <c r="BO2005" s="158">
        <f t="shared" si="558"/>
        <v>0.25002474782970374</v>
      </c>
      <c r="BP2005" s="159">
        <f t="shared" si="559"/>
        <v>4.5541655428504857E-4</v>
      </c>
      <c r="BQ2005" s="160" t="str">
        <f t="shared" si="560"/>
        <v/>
      </c>
      <c r="BR2005" s="160" t="str">
        <f t="shared" si="556"/>
        <v/>
      </c>
    </row>
    <row r="2006" spans="11:70" ht="20.100000000000001" customHeight="1" x14ac:dyDescent="0.25">
      <c r="K2006" s="134">
        <v>1437</v>
      </c>
      <c r="L2006" s="130">
        <f t="shared" si="538"/>
        <v>165.78528304072034</v>
      </c>
      <c r="M2006" s="149">
        <f t="shared" si="539"/>
        <v>9.1287487823721889E-4</v>
      </c>
      <c r="N2006" s="149">
        <f t="shared" si="540"/>
        <v>0.95976798629064519</v>
      </c>
      <c r="O2006" s="130">
        <f t="shared" si="541"/>
        <v>9.1287487823721889E-4</v>
      </c>
      <c r="P2006" s="130" t="str">
        <f t="shared" si="542"/>
        <v/>
      </c>
      <c r="Q2006" s="130" t="str">
        <f t="shared" si="543"/>
        <v/>
      </c>
      <c r="R2006" s="130">
        <f t="shared" si="544"/>
        <v>1.3214235598346642E-4</v>
      </c>
      <c r="S2006" s="130" t="str">
        <f t="shared" si="545"/>
        <v/>
      </c>
      <c r="T2006" s="130" t="str">
        <f t="shared" si="546"/>
        <v/>
      </c>
      <c r="X2006" s="134"/>
      <c r="Z2006" s="149"/>
      <c r="AA2006" s="149"/>
      <c r="AE2006" s="151"/>
      <c r="AF2006" s="150"/>
      <c r="AK2006" s="134">
        <v>1437</v>
      </c>
      <c r="AL2006" s="130">
        <f t="shared" si="547"/>
        <v>1.7480000000000002</v>
      </c>
      <c r="AM2006" s="149">
        <f t="shared" si="548"/>
        <v>8.657964534858141E-2</v>
      </c>
      <c r="AN2006" s="149">
        <f t="shared" si="549"/>
        <v>0.95976798629064519</v>
      </c>
      <c r="AO2006" s="130">
        <f t="shared" si="554"/>
        <v>8.657964534858141E-2</v>
      </c>
      <c r="AP2006" s="130" t="str">
        <f t="shared" si="555"/>
        <v/>
      </c>
      <c r="AQ2006" s="130" t="str">
        <f t="shared" si="550"/>
        <v/>
      </c>
      <c r="AR2006" s="150">
        <f t="shared" si="551"/>
        <v>7.9988277570068127E-38</v>
      </c>
      <c r="AS2006" s="150" t="str">
        <f t="shared" si="552"/>
        <v/>
      </c>
      <c r="AT2006" s="150" t="str">
        <f t="shared" si="553"/>
        <v/>
      </c>
      <c r="AU2006" s="150"/>
      <c r="AV2006" s="150"/>
      <c r="AW2006" s="150"/>
      <c r="AX2006" s="150"/>
      <c r="AY2006" s="150"/>
      <c r="AZ2006" s="150"/>
      <c r="BA2006" s="150"/>
      <c r="BB2006" s="131"/>
      <c r="BC2006" s="132"/>
      <c r="BD2006" s="131"/>
      <c r="BE2006" s="153"/>
      <c r="BF2006" s="154"/>
      <c r="BG2006" s="155"/>
      <c r="BH2006" s="155"/>
      <c r="BI2006" s="156"/>
      <c r="BJ2006" s="156"/>
      <c r="BK2006" s="133"/>
      <c r="BM2006" s="134">
        <v>1414</v>
      </c>
      <c r="BN2006" s="157">
        <f t="shared" si="557"/>
        <v>9.0432000000000485</v>
      </c>
      <c r="BO2006" s="158">
        <f t="shared" si="558"/>
        <v>0.24956933127541869</v>
      </c>
      <c r="BP2006" s="159">
        <f t="shared" si="559"/>
        <v>4.5476544910361127E-4</v>
      </c>
      <c r="BQ2006" s="160" t="str">
        <f t="shared" si="560"/>
        <v/>
      </c>
      <c r="BR2006" s="160" t="str">
        <f t="shared" si="556"/>
        <v/>
      </c>
    </row>
    <row r="2007" spans="11:70" ht="20.100000000000001" customHeight="1" x14ac:dyDescent="0.25">
      <c r="K2007" s="134">
        <v>1438</v>
      </c>
      <c r="L2007" s="130">
        <f t="shared" si="538"/>
        <v>166.16465439779296</v>
      </c>
      <c r="M2007" s="149">
        <f t="shared" si="539"/>
        <v>9.0650706742925866E-4</v>
      </c>
      <c r="N2007" s="149">
        <f t="shared" si="540"/>
        <v>0.96011309604047623</v>
      </c>
      <c r="O2007" s="130">
        <f t="shared" si="541"/>
        <v>9.0650706742925866E-4</v>
      </c>
      <c r="P2007" s="130" t="str">
        <f t="shared" si="542"/>
        <v/>
      </c>
      <c r="Q2007" s="130" t="str">
        <f t="shared" si="543"/>
        <v/>
      </c>
      <c r="R2007" s="130">
        <f t="shared" si="544"/>
        <v>1.3353917350007608E-4</v>
      </c>
      <c r="S2007" s="130" t="str">
        <f t="shared" si="545"/>
        <v/>
      </c>
      <c r="T2007" s="130" t="str">
        <f t="shared" si="546"/>
        <v/>
      </c>
      <c r="X2007" s="134"/>
      <c r="Z2007" s="149"/>
      <c r="AA2007" s="149"/>
      <c r="AE2007" s="151"/>
      <c r="AF2007" s="150"/>
      <c r="AK2007" s="134">
        <v>1438</v>
      </c>
      <c r="AL2007" s="130">
        <f t="shared" si="547"/>
        <v>1.7519999999999998</v>
      </c>
      <c r="AM2007" s="149">
        <f t="shared" si="548"/>
        <v>8.5975704091632174E-2</v>
      </c>
      <c r="AN2007" s="149">
        <f t="shared" si="549"/>
        <v>0.96011309604047623</v>
      </c>
      <c r="AO2007" s="130">
        <f t="shared" si="554"/>
        <v>8.5975704091632174E-2</v>
      </c>
      <c r="AP2007" s="130" t="str">
        <f t="shared" si="555"/>
        <v/>
      </c>
      <c r="AQ2007" s="130" t="str">
        <f t="shared" si="550"/>
        <v/>
      </c>
      <c r="AR2007" s="150">
        <f t="shared" si="551"/>
        <v>2.1463837356630605E-32</v>
      </c>
      <c r="AS2007" s="150" t="str">
        <f t="shared" si="552"/>
        <v/>
      </c>
      <c r="AT2007" s="150" t="str">
        <f t="shared" si="553"/>
        <v/>
      </c>
      <c r="AU2007" s="150"/>
      <c r="AV2007" s="150"/>
      <c r="AW2007" s="150"/>
      <c r="AX2007" s="150"/>
      <c r="AY2007" s="150"/>
      <c r="AZ2007" s="150"/>
      <c r="BA2007" s="150"/>
      <c r="BB2007" s="131"/>
      <c r="BC2007" s="132"/>
      <c r="BD2007" s="131"/>
      <c r="BE2007" s="153"/>
      <c r="BF2007" s="154"/>
      <c r="BG2007" s="155"/>
      <c r="BH2007" s="155"/>
      <c r="BI2007" s="156"/>
      <c r="BJ2007" s="156"/>
      <c r="BK2007" s="133"/>
      <c r="BM2007" s="134">
        <v>1415</v>
      </c>
      <c r="BN2007" s="157">
        <f t="shared" si="557"/>
        <v>9.0496000000000478</v>
      </c>
      <c r="BO2007" s="158">
        <f t="shared" si="558"/>
        <v>0.24911456582631508</v>
      </c>
      <c r="BP2007" s="159">
        <f t="shared" si="559"/>
        <v>4.5411470658499042E-4</v>
      </c>
      <c r="BQ2007" s="160" t="str">
        <f t="shared" si="560"/>
        <v/>
      </c>
      <c r="BR2007" s="160" t="str">
        <f t="shared" si="556"/>
        <v/>
      </c>
    </row>
    <row r="2008" spans="11:70" ht="20.100000000000001" customHeight="1" x14ac:dyDescent="0.25">
      <c r="K2008" s="134">
        <v>1439</v>
      </c>
      <c r="L2008" s="130">
        <f t="shared" si="538"/>
        <v>166.54402575486557</v>
      </c>
      <c r="M2008" s="149">
        <f t="shared" si="539"/>
        <v>9.001692728253922E-4</v>
      </c>
      <c r="N2008" s="149">
        <f t="shared" si="540"/>
        <v>0.96045579571914685</v>
      </c>
      <c r="O2008" s="130">
        <f t="shared" si="541"/>
        <v>9.001692728253922E-4</v>
      </c>
      <c r="P2008" s="130" t="str">
        <f t="shared" si="542"/>
        <v/>
      </c>
      <c r="Q2008" s="130" t="str">
        <f t="shared" si="543"/>
        <v/>
      </c>
      <c r="R2008" s="130">
        <f t="shared" si="544"/>
        <v>1.3494859695269409E-4</v>
      </c>
      <c r="S2008" s="130" t="str">
        <f t="shared" si="545"/>
        <v/>
      </c>
      <c r="T2008" s="130" t="str">
        <f t="shared" si="546"/>
        <v/>
      </c>
      <c r="X2008" s="134"/>
      <c r="Z2008" s="149"/>
      <c r="AA2008" s="149"/>
      <c r="AE2008" s="151"/>
      <c r="AF2008" s="150"/>
      <c r="AK2008" s="134">
        <v>1439</v>
      </c>
      <c r="AL2008" s="130">
        <f t="shared" si="547"/>
        <v>1.7560000000000002</v>
      </c>
      <c r="AM2008" s="149">
        <f t="shared" si="548"/>
        <v>8.5374609656703113E-2</v>
      </c>
      <c r="AN2008" s="149">
        <f t="shared" si="549"/>
        <v>0.96045579571914685</v>
      </c>
      <c r="AO2008" s="130">
        <f t="shared" si="554"/>
        <v>8.5374609656703113E-2</v>
      </c>
      <c r="AP2008" s="130" t="str">
        <f t="shared" si="555"/>
        <v/>
      </c>
      <c r="AQ2008" s="130" t="str">
        <f t="shared" si="550"/>
        <v/>
      </c>
      <c r="AR2008" s="150">
        <f t="shared" si="551"/>
        <v>2.1188192535093538E-27</v>
      </c>
      <c r="AS2008" s="150" t="str">
        <f t="shared" si="552"/>
        <v/>
      </c>
      <c r="AT2008" s="150" t="str">
        <f t="shared" si="553"/>
        <v/>
      </c>
      <c r="AU2008" s="150"/>
      <c r="AV2008" s="150"/>
      <c r="AW2008" s="150"/>
      <c r="AX2008" s="150"/>
      <c r="AY2008" s="150"/>
      <c r="AZ2008" s="150"/>
      <c r="BA2008" s="150"/>
      <c r="BB2008" s="131"/>
      <c r="BC2008" s="132"/>
      <c r="BD2008" s="131"/>
      <c r="BE2008" s="153"/>
      <c r="BF2008" s="154"/>
      <c r="BG2008" s="155"/>
      <c r="BH2008" s="155"/>
      <c r="BI2008" s="156"/>
      <c r="BJ2008" s="156"/>
      <c r="BK2008" s="133"/>
      <c r="BM2008" s="134">
        <v>1416</v>
      </c>
      <c r="BN2008" s="157">
        <f t="shared" si="557"/>
        <v>9.0560000000000471</v>
      </c>
      <c r="BO2008" s="158">
        <f t="shared" si="558"/>
        <v>0.24866045111973009</v>
      </c>
      <c r="BP2008" s="159">
        <f t="shared" si="559"/>
        <v>4.5346432863849206E-4</v>
      </c>
      <c r="BQ2008" s="160" t="str">
        <f t="shared" si="560"/>
        <v/>
      </c>
      <c r="BR2008" s="160" t="str">
        <f t="shared" si="556"/>
        <v/>
      </c>
    </row>
    <row r="2009" spans="11:70" ht="20.100000000000001" customHeight="1" x14ac:dyDescent="0.25">
      <c r="K2009" s="134">
        <v>1440</v>
      </c>
      <c r="L2009" s="130">
        <f t="shared" si="538"/>
        <v>166.92339711193807</v>
      </c>
      <c r="M2009" s="149">
        <f t="shared" si="539"/>
        <v>8.9386148666781664E-4</v>
      </c>
      <c r="N2009" s="149">
        <f t="shared" si="540"/>
        <v>0.96079609671251731</v>
      </c>
      <c r="O2009" s="130">
        <f t="shared" si="541"/>
        <v>8.9386148666781664E-4</v>
      </c>
      <c r="P2009" s="130" t="str">
        <f t="shared" si="542"/>
        <v/>
      </c>
      <c r="Q2009" s="130" t="str">
        <f t="shared" si="543"/>
        <v/>
      </c>
      <c r="R2009" s="130">
        <f t="shared" si="544"/>
        <v>1.3637071404998738E-4</v>
      </c>
      <c r="S2009" s="130" t="str">
        <f t="shared" si="545"/>
        <v/>
      </c>
      <c r="T2009" s="130" t="str">
        <f t="shared" si="546"/>
        <v/>
      </c>
      <c r="X2009" s="134"/>
      <c r="Z2009" s="149"/>
      <c r="AA2009" s="149"/>
      <c r="AE2009" s="151"/>
      <c r="AF2009" s="150"/>
      <c r="AK2009" s="134">
        <v>1440</v>
      </c>
      <c r="AL2009" s="130">
        <f t="shared" si="547"/>
        <v>1.7599999999999998</v>
      </c>
      <c r="AM2009" s="149">
        <f t="shared" si="548"/>
        <v>8.4776361308022255E-2</v>
      </c>
      <c r="AN2009" s="149">
        <f t="shared" si="549"/>
        <v>0.96079609671251731</v>
      </c>
      <c r="AO2009" s="130">
        <f t="shared" si="554"/>
        <v>8.4776361308022255E-2</v>
      </c>
      <c r="AP2009" s="130" t="str">
        <f t="shared" si="555"/>
        <v/>
      </c>
      <c r="AQ2009" s="130" t="str">
        <f t="shared" si="550"/>
        <v/>
      </c>
      <c r="AR2009" s="150">
        <f t="shared" si="551"/>
        <v>7.6945986267064199E-23</v>
      </c>
      <c r="AS2009" s="150" t="str">
        <f t="shared" si="552"/>
        <v/>
      </c>
      <c r="AT2009" s="150" t="str">
        <f t="shared" si="553"/>
        <v/>
      </c>
      <c r="AU2009" s="150"/>
      <c r="AV2009" s="150"/>
      <c r="AW2009" s="150"/>
      <c r="AX2009" s="150"/>
      <c r="AY2009" s="150"/>
      <c r="AZ2009" s="150"/>
      <c r="BA2009" s="150"/>
      <c r="BB2009" s="131"/>
      <c r="BC2009" s="132"/>
      <c r="BD2009" s="131"/>
      <c r="BE2009" s="153"/>
      <c r="BF2009" s="154"/>
      <c r="BG2009" s="155"/>
      <c r="BH2009" s="155"/>
      <c r="BI2009" s="156"/>
      <c r="BJ2009" s="156"/>
      <c r="BK2009" s="133"/>
      <c r="BM2009" s="134">
        <v>1417</v>
      </c>
      <c r="BN2009" s="157">
        <f t="shared" si="557"/>
        <v>9.0624000000000464</v>
      </c>
      <c r="BO2009" s="158">
        <f t="shared" si="558"/>
        <v>0.2482069867910916</v>
      </c>
      <c r="BP2009" s="159">
        <f t="shared" si="559"/>
        <v>4.5281431716606702E-4</v>
      </c>
      <c r="BQ2009" s="160" t="str">
        <f t="shared" si="560"/>
        <v/>
      </c>
      <c r="BR2009" s="160" t="str">
        <f t="shared" si="556"/>
        <v/>
      </c>
    </row>
    <row r="2010" spans="11:70" ht="20.100000000000001" customHeight="1" x14ac:dyDescent="0.25">
      <c r="K2010" s="134">
        <v>1441</v>
      </c>
      <c r="L2010" s="130">
        <f t="shared" si="538"/>
        <v>167.30276846901069</v>
      </c>
      <c r="M2010" s="149">
        <f t="shared" si="539"/>
        <v>8.8758369981767717E-4</v>
      </c>
      <c r="N2010" s="149">
        <f t="shared" si="540"/>
        <v>0.96113401040324276</v>
      </c>
      <c r="O2010" s="130">
        <f t="shared" si="541"/>
        <v>8.8758369981767717E-4</v>
      </c>
      <c r="P2010" s="130" t="str">
        <f t="shared" si="542"/>
        <v/>
      </c>
      <c r="Q2010" s="130" t="str">
        <f t="shared" si="543"/>
        <v/>
      </c>
      <c r="R2010" s="130">
        <f t="shared" si="544"/>
        <v>1.3780561281312543E-4</v>
      </c>
      <c r="S2010" s="130" t="str">
        <f t="shared" si="545"/>
        <v/>
      </c>
      <c r="T2010" s="130" t="str">
        <f t="shared" si="546"/>
        <v/>
      </c>
      <c r="X2010" s="134"/>
      <c r="Z2010" s="149"/>
      <c r="AA2010" s="149"/>
      <c r="AE2010" s="151"/>
      <c r="AF2010" s="150"/>
      <c r="AK2010" s="134">
        <v>1441</v>
      </c>
      <c r="AL2010" s="130">
        <f t="shared" si="547"/>
        <v>1.7640000000000002</v>
      </c>
      <c r="AM2010" s="149">
        <f t="shared" si="548"/>
        <v>8.4180958178834822E-2</v>
      </c>
      <c r="AN2010" s="149">
        <f t="shared" si="549"/>
        <v>0.96113401040324287</v>
      </c>
      <c r="AO2010" s="130">
        <f t="shared" si="554"/>
        <v>8.4180958178834822E-2</v>
      </c>
      <c r="AP2010" s="130" t="str">
        <f t="shared" si="555"/>
        <v/>
      </c>
      <c r="AQ2010" s="130" t="str">
        <f t="shared" si="550"/>
        <v/>
      </c>
      <c r="AR2010" s="150">
        <f t="shared" si="551"/>
        <v>1.0279773571668917E-18</v>
      </c>
      <c r="AS2010" s="150" t="str">
        <f t="shared" si="552"/>
        <v/>
      </c>
      <c r="AT2010" s="150" t="str">
        <f t="shared" si="553"/>
        <v/>
      </c>
      <c r="AU2010" s="150"/>
      <c r="AV2010" s="150"/>
      <c r="AW2010" s="150"/>
      <c r="AX2010" s="150"/>
      <c r="AY2010" s="150"/>
      <c r="AZ2010" s="150"/>
      <c r="BA2010" s="150"/>
      <c r="BB2010" s="131"/>
      <c r="BC2010" s="132"/>
      <c r="BD2010" s="131"/>
      <c r="BE2010" s="153"/>
      <c r="BF2010" s="154"/>
      <c r="BG2010" s="155"/>
      <c r="BH2010" s="155"/>
      <c r="BI2010" s="156"/>
      <c r="BJ2010" s="156"/>
      <c r="BK2010" s="133"/>
      <c r="BM2010" s="134">
        <v>1418</v>
      </c>
      <c r="BN2010" s="157">
        <f t="shared" si="557"/>
        <v>9.0688000000000457</v>
      </c>
      <c r="BO2010" s="158">
        <f t="shared" si="558"/>
        <v>0.24775417247392553</v>
      </c>
      <c r="BP2010" s="159">
        <f t="shared" si="559"/>
        <v>4.5216467405917449E-4</v>
      </c>
      <c r="BQ2010" s="160" t="str">
        <f t="shared" si="560"/>
        <v/>
      </c>
      <c r="BR2010" s="160" t="str">
        <f t="shared" si="556"/>
        <v/>
      </c>
    </row>
    <row r="2011" spans="11:70" ht="20.100000000000001" customHeight="1" x14ac:dyDescent="0.25">
      <c r="K2011" s="134">
        <v>1442</v>
      </c>
      <c r="L2011" s="130">
        <f t="shared" si="538"/>
        <v>167.6821398260833</v>
      </c>
      <c r="M2011" s="149">
        <f t="shared" si="539"/>
        <v>8.8133590176534102E-4</v>
      </c>
      <c r="N2011" s="149">
        <f t="shared" si="540"/>
        <v>0.96146954817025077</v>
      </c>
      <c r="O2011" s="130">
        <f t="shared" si="541"/>
        <v>8.8133590176534102E-4</v>
      </c>
      <c r="P2011" s="130" t="str">
        <f t="shared" si="542"/>
        <v/>
      </c>
      <c r="Q2011" s="130" t="str">
        <f t="shared" si="543"/>
        <v/>
      </c>
      <c r="R2011" s="130">
        <f t="shared" si="544"/>
        <v>1.3925338157340825E-4</v>
      </c>
      <c r="S2011" s="130" t="str">
        <f t="shared" si="545"/>
        <v/>
      </c>
      <c r="T2011" s="130" t="str">
        <f t="shared" si="546"/>
        <v/>
      </c>
      <c r="X2011" s="134"/>
      <c r="Z2011" s="149"/>
      <c r="AA2011" s="149"/>
      <c r="AE2011" s="151"/>
      <c r="AF2011" s="150"/>
      <c r="AK2011" s="134">
        <v>1442</v>
      </c>
      <c r="AL2011" s="130">
        <f t="shared" si="547"/>
        <v>1.7679999999999998</v>
      </c>
      <c r="AM2011" s="149">
        <f t="shared" si="548"/>
        <v>8.3588399272377337E-2</v>
      </c>
      <c r="AN2011" s="149">
        <f t="shared" si="549"/>
        <v>0.96146954817025077</v>
      </c>
      <c r="AO2011" s="130">
        <f t="shared" si="554"/>
        <v>8.3588399272377337E-2</v>
      </c>
      <c r="AP2011" s="130" t="str">
        <f t="shared" si="555"/>
        <v/>
      </c>
      <c r="AQ2011" s="130" t="str">
        <f t="shared" si="550"/>
        <v/>
      </c>
      <c r="AR2011" s="150">
        <f t="shared" si="551"/>
        <v>5.0522710835368927E-15</v>
      </c>
      <c r="AS2011" s="150" t="str">
        <f t="shared" si="552"/>
        <v/>
      </c>
      <c r="AT2011" s="150" t="str">
        <f t="shared" si="553"/>
        <v/>
      </c>
      <c r="AU2011" s="150"/>
      <c r="AV2011" s="150"/>
      <c r="AW2011" s="150"/>
      <c r="AX2011" s="150"/>
      <c r="AY2011" s="150"/>
      <c r="AZ2011" s="150"/>
      <c r="BA2011" s="150"/>
      <c r="BB2011" s="131"/>
      <c r="BC2011" s="132"/>
      <c r="BD2011" s="131"/>
      <c r="BE2011" s="153"/>
      <c r="BF2011" s="154"/>
      <c r="BG2011" s="155"/>
      <c r="BH2011" s="155"/>
      <c r="BI2011" s="156"/>
      <c r="BJ2011" s="156"/>
      <c r="BK2011" s="133"/>
      <c r="BM2011" s="134">
        <v>1419</v>
      </c>
      <c r="BN2011" s="157">
        <f t="shared" si="557"/>
        <v>9.075200000000045</v>
      </c>
      <c r="BO2011" s="158">
        <f t="shared" si="558"/>
        <v>0.24730200779986636</v>
      </c>
      <c r="BP2011" s="159">
        <f t="shared" si="559"/>
        <v>4.5151540120053069E-4</v>
      </c>
      <c r="BQ2011" s="160" t="str">
        <f t="shared" si="560"/>
        <v/>
      </c>
      <c r="BR2011" s="160" t="str">
        <f t="shared" si="556"/>
        <v/>
      </c>
    </row>
    <row r="2012" spans="11:70" ht="20.100000000000001" customHeight="1" x14ac:dyDescent="0.25">
      <c r="K2012" s="134">
        <v>1443</v>
      </c>
      <c r="L2012" s="130">
        <f t="shared" si="538"/>
        <v>168.06151118315591</v>
      </c>
      <c r="M2012" s="149">
        <f t="shared" si="539"/>
        <v>8.7511808064068383E-4</v>
      </c>
      <c r="N2012" s="149">
        <f t="shared" si="540"/>
        <v>0.96180272138822342</v>
      </c>
      <c r="O2012" s="130">
        <f t="shared" si="541"/>
        <v>8.7511808064068383E-4</v>
      </c>
      <c r="P2012" s="130" t="str">
        <f t="shared" si="542"/>
        <v/>
      </c>
      <c r="Q2012" s="130" t="str">
        <f t="shared" si="543"/>
        <v/>
      </c>
      <c r="R2012" s="130">
        <f t="shared" si="544"/>
        <v>1.4071410896984818E-4</v>
      </c>
      <c r="S2012" s="130" t="str">
        <f t="shared" si="545"/>
        <v/>
      </c>
      <c r="T2012" s="130" t="str">
        <f t="shared" si="546"/>
        <v/>
      </c>
      <c r="X2012" s="134"/>
      <c r="Z2012" s="149"/>
      <c r="AA2012" s="149"/>
      <c r="AE2012" s="151"/>
      <c r="AF2012" s="150"/>
      <c r="AK2012" s="134">
        <v>1443</v>
      </c>
      <c r="AL2012" s="130">
        <f t="shared" si="547"/>
        <v>1.7720000000000002</v>
      </c>
      <c r="AM2012" s="149">
        <f t="shared" si="548"/>
        <v>8.299868346285337E-2</v>
      </c>
      <c r="AN2012" s="149">
        <f t="shared" si="549"/>
        <v>0.96180272138822342</v>
      </c>
      <c r="AO2012" s="130">
        <f t="shared" si="554"/>
        <v>8.299868346285337E-2</v>
      </c>
      <c r="AP2012" s="130" t="str">
        <f t="shared" si="555"/>
        <v/>
      </c>
      <c r="AQ2012" s="130" t="str">
        <f t="shared" si="550"/>
        <v/>
      </c>
      <c r="AR2012" s="150">
        <f t="shared" si="551"/>
        <v>9.1347204083645936E-12</v>
      </c>
      <c r="AS2012" s="150" t="str">
        <f t="shared" si="552"/>
        <v/>
      </c>
      <c r="AT2012" s="150" t="str">
        <f t="shared" si="553"/>
        <v/>
      </c>
      <c r="AU2012" s="150"/>
      <c r="AV2012" s="150"/>
      <c r="AW2012" s="150"/>
      <c r="AX2012" s="150"/>
      <c r="AY2012" s="150"/>
      <c r="AZ2012" s="150"/>
      <c r="BA2012" s="150"/>
      <c r="BB2012" s="131"/>
      <c r="BC2012" s="132"/>
      <c r="BD2012" s="131"/>
      <c r="BE2012" s="153"/>
      <c r="BF2012" s="154"/>
      <c r="BG2012" s="155"/>
      <c r="BH2012" s="155"/>
      <c r="BI2012" s="156"/>
      <c r="BJ2012" s="156"/>
      <c r="BK2012" s="133"/>
      <c r="BM2012" s="134">
        <v>1420</v>
      </c>
      <c r="BN2012" s="157">
        <f t="shared" si="557"/>
        <v>9.0816000000000443</v>
      </c>
      <c r="BO2012" s="158">
        <f t="shared" si="558"/>
        <v>0.24685049239866583</v>
      </c>
      <c r="BP2012" s="159">
        <f t="shared" si="559"/>
        <v>4.5086650046438637E-4</v>
      </c>
      <c r="BQ2012" s="160" t="str">
        <f t="shared" si="560"/>
        <v/>
      </c>
      <c r="BR2012" s="160" t="str">
        <f t="shared" si="556"/>
        <v/>
      </c>
    </row>
    <row r="2013" spans="11:70" ht="20.100000000000001" customHeight="1" x14ac:dyDescent="0.25">
      <c r="K2013" s="134">
        <v>1444</v>
      </c>
      <c r="L2013" s="130">
        <f t="shared" si="538"/>
        <v>168.44088254022842</v>
      </c>
      <c r="M2013" s="149">
        <f t="shared" si="539"/>
        <v>8.6893022322343037E-4</v>
      </c>
      <c r="N2013" s="149">
        <f t="shared" si="540"/>
        <v>0.96213354142708329</v>
      </c>
      <c r="O2013" s="130">
        <f t="shared" si="541"/>
        <v>8.6893022322343037E-4</v>
      </c>
      <c r="P2013" s="130" t="str">
        <f t="shared" si="542"/>
        <v/>
      </c>
      <c r="Q2013" s="130" t="str">
        <f t="shared" si="543"/>
        <v/>
      </c>
      <c r="R2013" s="130">
        <f t="shared" si="544"/>
        <v>1.4218788394669991E-4</v>
      </c>
      <c r="S2013" s="130" t="str">
        <f t="shared" si="545"/>
        <v/>
      </c>
      <c r="T2013" s="130" t="str">
        <f t="shared" si="546"/>
        <v/>
      </c>
      <c r="X2013" s="134"/>
      <c r="Z2013" s="149"/>
      <c r="AA2013" s="149"/>
      <c r="AE2013" s="151"/>
      <c r="AF2013" s="150"/>
      <c r="AK2013" s="134">
        <v>1444</v>
      </c>
      <c r="AL2013" s="130">
        <f t="shared" si="547"/>
        <v>1.7759999999999998</v>
      </c>
      <c r="AM2013" s="149">
        <f t="shared" si="548"/>
        <v>8.2411809496414523E-2</v>
      </c>
      <c r="AN2013" s="149">
        <f t="shared" si="549"/>
        <v>0.96213354142708329</v>
      </c>
      <c r="AO2013" s="130">
        <f t="shared" si="554"/>
        <v>8.2411809496414523E-2</v>
      </c>
      <c r="AP2013" s="130" t="str">
        <f t="shared" si="555"/>
        <v/>
      </c>
      <c r="AQ2013" s="130" t="str">
        <f t="shared" si="550"/>
        <v/>
      </c>
      <c r="AR2013" s="150">
        <f t="shared" si="551"/>
        <v>6.0758828498232861E-9</v>
      </c>
      <c r="AS2013" s="150" t="str">
        <f t="shared" si="552"/>
        <v/>
      </c>
      <c r="AT2013" s="150" t="str">
        <f t="shared" si="553"/>
        <v/>
      </c>
      <c r="AU2013" s="150"/>
      <c r="AV2013" s="150"/>
      <c r="AW2013" s="150"/>
      <c r="AX2013" s="150"/>
      <c r="AY2013" s="150"/>
      <c r="AZ2013" s="150"/>
      <c r="BA2013" s="150"/>
      <c r="BB2013" s="131"/>
      <c r="BC2013" s="132"/>
      <c r="BD2013" s="131"/>
      <c r="BE2013" s="153"/>
      <c r="BF2013" s="154"/>
      <c r="BG2013" s="155"/>
      <c r="BH2013" s="155"/>
      <c r="BI2013" s="156"/>
      <c r="BJ2013" s="156"/>
      <c r="BK2013" s="133"/>
      <c r="BM2013" s="134">
        <v>1421</v>
      </c>
      <c r="BN2013" s="157">
        <f t="shared" si="557"/>
        <v>9.0880000000000436</v>
      </c>
      <c r="BO2013" s="158">
        <f t="shared" si="558"/>
        <v>0.24639962589820144</v>
      </c>
      <c r="BP2013" s="159">
        <f t="shared" si="559"/>
        <v>4.5021797371391781E-4</v>
      </c>
      <c r="BQ2013" s="160" t="str">
        <f t="shared" si="560"/>
        <v/>
      </c>
      <c r="BR2013" s="160" t="str">
        <f t="shared" si="556"/>
        <v/>
      </c>
    </row>
    <row r="2014" spans="11:70" ht="20.100000000000001" customHeight="1" x14ac:dyDescent="0.25">
      <c r="K2014" s="134">
        <v>1445</v>
      </c>
      <c r="L2014" s="130">
        <f t="shared" si="538"/>
        <v>168.82025389730103</v>
      </c>
      <c r="M2014" s="149">
        <f t="shared" si="539"/>
        <v>8.627723149535135E-4</v>
      </c>
      <c r="N2014" s="149">
        <f t="shared" si="540"/>
        <v>0.96246201965148315</v>
      </c>
      <c r="O2014" s="130">
        <f t="shared" si="541"/>
        <v>8.627723149535135E-4</v>
      </c>
      <c r="P2014" s="130" t="str">
        <f t="shared" si="542"/>
        <v/>
      </c>
      <c r="Q2014" s="130" t="str">
        <f t="shared" si="543"/>
        <v/>
      </c>
      <c r="R2014" s="130">
        <f t="shared" si="544"/>
        <v>1.4367479575094124E-4</v>
      </c>
      <c r="S2014" s="130" t="str">
        <f t="shared" si="545"/>
        <v/>
      </c>
      <c r="T2014" s="130" t="str">
        <f t="shared" si="546"/>
        <v/>
      </c>
      <c r="X2014" s="134"/>
      <c r="Z2014" s="149"/>
      <c r="AA2014" s="149"/>
      <c r="AE2014" s="151"/>
      <c r="AF2014" s="150"/>
      <c r="AK2014" s="134">
        <v>1445</v>
      </c>
      <c r="AL2014" s="130">
        <f t="shared" si="547"/>
        <v>1.7800000000000002</v>
      </c>
      <c r="AM2014" s="149">
        <f t="shared" si="548"/>
        <v>8.1827775992142762E-2</v>
      </c>
      <c r="AN2014" s="149">
        <f t="shared" si="549"/>
        <v>0.96246201965148326</v>
      </c>
      <c r="AO2014" s="130">
        <f t="shared" si="554"/>
        <v>8.1827775992142762E-2</v>
      </c>
      <c r="AP2014" s="130" t="str">
        <f t="shared" si="555"/>
        <v/>
      </c>
      <c r="AQ2014" s="130" t="str">
        <f t="shared" si="550"/>
        <v/>
      </c>
      <c r="AR2014" s="150">
        <f t="shared" si="551"/>
        <v>1.4867195147342977E-6</v>
      </c>
      <c r="AS2014" s="150" t="str">
        <f t="shared" si="552"/>
        <v/>
      </c>
      <c r="AT2014" s="150" t="str">
        <f t="shared" si="553"/>
        <v/>
      </c>
      <c r="AU2014" s="150"/>
      <c r="AV2014" s="150"/>
      <c r="AW2014" s="150"/>
      <c r="AX2014" s="150"/>
      <c r="AY2014" s="150"/>
      <c r="AZ2014" s="150"/>
      <c r="BA2014" s="150"/>
      <c r="BB2014" s="131"/>
      <c r="BC2014" s="132"/>
      <c r="BD2014" s="131"/>
      <c r="BE2014" s="153"/>
      <c r="BF2014" s="154"/>
      <c r="BG2014" s="155"/>
      <c r="BH2014" s="155"/>
      <c r="BI2014" s="156"/>
      <c r="BJ2014" s="156"/>
      <c r="BK2014" s="133"/>
      <c r="BM2014" s="134">
        <v>1422</v>
      </c>
      <c r="BN2014" s="157">
        <f t="shared" si="557"/>
        <v>9.0944000000000429</v>
      </c>
      <c r="BO2014" s="158">
        <f t="shared" si="558"/>
        <v>0.24594940792448752</v>
      </c>
      <c r="BP2014" s="159">
        <f t="shared" si="559"/>
        <v>4.4956982280539015E-4</v>
      </c>
      <c r="BQ2014" s="160" t="str">
        <f t="shared" si="560"/>
        <v/>
      </c>
      <c r="BR2014" s="160" t="str">
        <f t="shared" si="556"/>
        <v/>
      </c>
    </row>
    <row r="2015" spans="11:70" ht="20.100000000000001" customHeight="1" x14ac:dyDescent="0.25">
      <c r="K2015" s="134">
        <v>1446</v>
      </c>
      <c r="L2015" s="130">
        <f t="shared" si="538"/>
        <v>169.19962525437364</v>
      </c>
      <c r="M2015" s="149">
        <f t="shared" si="539"/>
        <v>8.5664433994148733E-4</v>
      </c>
      <c r="N2015" s="149">
        <f t="shared" si="540"/>
        <v>0.9627881674202996</v>
      </c>
      <c r="O2015" s="130">
        <f t="shared" si="541"/>
        <v>8.5664433994148733E-4</v>
      </c>
      <c r="P2015" s="130" t="str">
        <f t="shared" si="542"/>
        <v/>
      </c>
      <c r="Q2015" s="130" t="str">
        <f t="shared" si="543"/>
        <v/>
      </c>
      <c r="R2015" s="130">
        <f t="shared" si="544"/>
        <v>1.4517493392969966E-4</v>
      </c>
      <c r="S2015" s="130" t="str">
        <f t="shared" si="545"/>
        <v/>
      </c>
      <c r="T2015" s="130" t="str">
        <f t="shared" si="546"/>
        <v/>
      </c>
      <c r="X2015" s="134"/>
      <c r="Z2015" s="149"/>
      <c r="AA2015" s="149"/>
      <c r="AE2015" s="151"/>
      <c r="AF2015" s="150"/>
      <c r="AK2015" s="134">
        <v>1446</v>
      </c>
      <c r="AL2015" s="130">
        <f t="shared" si="547"/>
        <v>1.7839999999999998</v>
      </c>
      <c r="AM2015" s="149">
        <f t="shared" si="548"/>
        <v>8.1246581443038091E-2</v>
      </c>
      <c r="AN2015" s="149">
        <f t="shared" si="549"/>
        <v>0.9627881674202996</v>
      </c>
      <c r="AO2015" s="130">
        <f t="shared" si="554"/>
        <v>8.1246581443038091E-2</v>
      </c>
      <c r="AP2015" s="130" t="str">
        <f t="shared" si="555"/>
        <v/>
      </c>
      <c r="AQ2015" s="130" t="str">
        <f t="shared" si="550"/>
        <v/>
      </c>
      <c r="AR2015" s="150">
        <f t="shared" si="551"/>
        <v>1.3383022576488537E-4</v>
      </c>
      <c r="AS2015" s="150" t="str">
        <f t="shared" si="552"/>
        <v/>
      </c>
      <c r="AT2015" s="150" t="str">
        <f t="shared" si="553"/>
        <v/>
      </c>
      <c r="AU2015" s="150"/>
      <c r="AV2015" s="150"/>
      <c r="AW2015" s="150"/>
      <c r="AX2015" s="150"/>
      <c r="AY2015" s="150"/>
      <c r="AZ2015" s="150"/>
      <c r="BA2015" s="150"/>
      <c r="BB2015" s="131"/>
      <c r="BC2015" s="132"/>
      <c r="BD2015" s="131"/>
      <c r="BE2015" s="153"/>
      <c r="BF2015" s="154"/>
      <c r="BG2015" s="155"/>
      <c r="BH2015" s="155"/>
      <c r="BI2015" s="156"/>
      <c r="BJ2015" s="156"/>
      <c r="BK2015" s="133"/>
      <c r="BM2015" s="134">
        <v>1423</v>
      </c>
      <c r="BN2015" s="157">
        <f t="shared" si="557"/>
        <v>9.1008000000000422</v>
      </c>
      <c r="BO2015" s="158">
        <f t="shared" si="558"/>
        <v>0.24549983810168213</v>
      </c>
      <c r="BP2015" s="159">
        <f t="shared" si="559"/>
        <v>4.4892204958399407E-4</v>
      </c>
      <c r="BQ2015" s="160" t="str">
        <f t="shared" si="560"/>
        <v/>
      </c>
      <c r="BR2015" s="160" t="str">
        <f t="shared" si="556"/>
        <v/>
      </c>
    </row>
    <row r="2016" spans="11:70" ht="20.100000000000001" customHeight="1" x14ac:dyDescent="0.25">
      <c r="K2016" s="134">
        <v>1447</v>
      </c>
      <c r="L2016" s="130">
        <f t="shared" si="538"/>
        <v>169.57899661144626</v>
      </c>
      <c r="M2016" s="149">
        <f t="shared" si="539"/>
        <v>8.505462809789558E-4</v>
      </c>
      <c r="N2016" s="149">
        <f t="shared" si="540"/>
        <v>0.96311199608613041</v>
      </c>
      <c r="O2016" s="130">
        <f t="shared" si="541"/>
        <v>8.505462809789558E-4</v>
      </c>
      <c r="P2016" s="130" t="str">
        <f t="shared" si="542"/>
        <v/>
      </c>
      <c r="Q2016" s="130" t="str">
        <f t="shared" si="543"/>
        <v/>
      </c>
      <c r="R2016" s="130">
        <f t="shared" si="544"/>
        <v>1.4668838832763176E-4</v>
      </c>
      <c r="S2016" s="130" t="str">
        <f t="shared" si="545"/>
        <v/>
      </c>
      <c r="T2016" s="130" t="str">
        <f t="shared" si="546"/>
        <v/>
      </c>
      <c r="X2016" s="134"/>
      <c r="Z2016" s="149"/>
      <c r="AA2016" s="149"/>
      <c r="AE2016" s="151"/>
      <c r="AF2016" s="150"/>
      <c r="AK2016" s="134">
        <v>1447</v>
      </c>
      <c r="AL2016" s="130">
        <f t="shared" si="547"/>
        <v>1.7880000000000003</v>
      </c>
      <c r="AM2016" s="149">
        <f t="shared" si="548"/>
        <v>8.0668224217006992E-2</v>
      </c>
      <c r="AN2016" s="149">
        <f t="shared" si="549"/>
        <v>0.96311199608613052</v>
      </c>
      <c r="AO2016" s="130">
        <f t="shared" si="554"/>
        <v>8.0668224217006992E-2</v>
      </c>
      <c r="AP2016" s="130" t="str">
        <f t="shared" si="555"/>
        <v/>
      </c>
      <c r="AQ2016" s="130" t="str">
        <f t="shared" si="550"/>
        <v/>
      </c>
      <c r="AR2016" s="150">
        <f t="shared" si="551"/>
        <v>4.4318484119380075E-3</v>
      </c>
      <c r="AS2016" s="150" t="str">
        <f t="shared" si="552"/>
        <v/>
      </c>
      <c r="AT2016" s="150" t="str">
        <f t="shared" si="553"/>
        <v/>
      </c>
      <c r="AU2016" s="150"/>
      <c r="AV2016" s="150"/>
      <c r="AW2016" s="150"/>
      <c r="AX2016" s="150"/>
      <c r="AY2016" s="150"/>
      <c r="AZ2016" s="150"/>
      <c r="BA2016" s="150"/>
      <c r="BB2016" s="131"/>
      <c r="BC2016" s="132"/>
      <c r="BD2016" s="131"/>
      <c r="BE2016" s="153"/>
      <c r="BF2016" s="154"/>
      <c r="BG2016" s="155"/>
      <c r="BH2016" s="155"/>
      <c r="BI2016" s="156"/>
      <c r="BJ2016" s="156"/>
      <c r="BK2016" s="133"/>
      <c r="BM2016" s="134">
        <v>1424</v>
      </c>
      <c r="BN2016" s="157">
        <f t="shared" si="557"/>
        <v>9.1072000000000415</v>
      </c>
      <c r="BO2016" s="158">
        <f t="shared" si="558"/>
        <v>0.24505091605209814</v>
      </c>
      <c r="BP2016" s="159">
        <f t="shared" si="559"/>
        <v>4.482746558876205E-4</v>
      </c>
      <c r="BQ2016" s="160" t="str">
        <f t="shared" si="560"/>
        <v/>
      </c>
      <c r="BR2016" s="160" t="str">
        <f t="shared" si="556"/>
        <v/>
      </c>
    </row>
    <row r="2017" spans="11:70" ht="20.100000000000001" customHeight="1" x14ac:dyDescent="0.25">
      <c r="K2017" s="134">
        <v>1448</v>
      </c>
      <c r="L2017" s="130">
        <f t="shared" si="538"/>
        <v>169.95836796851876</v>
      </c>
      <c r="M2017" s="149">
        <f t="shared" si="539"/>
        <v>8.4447811954903968E-4</v>
      </c>
      <c r="N2017" s="149">
        <f t="shared" si="540"/>
        <v>0.96343351699479685</v>
      </c>
      <c r="O2017" s="130">
        <f t="shared" si="541"/>
        <v>8.4447811954903968E-4</v>
      </c>
      <c r="P2017" s="130" t="str">
        <f t="shared" si="542"/>
        <v/>
      </c>
      <c r="Q2017" s="130" t="str">
        <f t="shared" si="543"/>
        <v/>
      </c>
      <c r="R2017" s="130">
        <f t="shared" si="544"/>
        <v>1.4821524908424991E-4</v>
      </c>
      <c r="S2017" s="130" t="str">
        <f t="shared" si="545"/>
        <v/>
      </c>
      <c r="T2017" s="130" t="str">
        <f t="shared" si="546"/>
        <v/>
      </c>
      <c r="X2017" s="134"/>
      <c r="Z2017" s="149"/>
      <c r="AA2017" s="149"/>
      <c r="AE2017" s="151"/>
      <c r="AF2017" s="150"/>
      <c r="AK2017" s="134">
        <v>1448</v>
      </c>
      <c r="AL2017" s="130">
        <f t="shared" si="547"/>
        <v>1.7919999999999998</v>
      </c>
      <c r="AM2017" s="149">
        <f t="shared" si="548"/>
        <v>8.0092702557856207E-2</v>
      </c>
      <c r="AN2017" s="149">
        <f t="shared" si="549"/>
        <v>0.96343351699479696</v>
      </c>
      <c r="AO2017" s="130">
        <f t="shared" si="554"/>
        <v>8.0092702557856207E-2</v>
      </c>
      <c r="AP2017" s="130" t="str">
        <f t="shared" si="555"/>
        <v/>
      </c>
      <c r="AQ2017" s="130" t="str">
        <f t="shared" si="550"/>
        <v/>
      </c>
      <c r="AR2017" s="150">
        <f t="shared" si="551"/>
        <v>5.3990966513188063E-2</v>
      </c>
      <c r="AS2017" s="150" t="str">
        <f t="shared" si="552"/>
        <v/>
      </c>
      <c r="AT2017" s="150" t="str">
        <f t="shared" si="553"/>
        <v/>
      </c>
      <c r="AU2017" s="150"/>
      <c r="AV2017" s="150"/>
      <c r="AW2017" s="150"/>
      <c r="AX2017" s="150"/>
      <c r="AY2017" s="150"/>
      <c r="AZ2017" s="150"/>
      <c r="BA2017" s="150"/>
      <c r="BB2017" s="131"/>
      <c r="BC2017" s="132"/>
      <c r="BD2017" s="131"/>
      <c r="BE2017" s="153"/>
      <c r="BF2017" s="154"/>
      <c r="BG2017" s="155"/>
      <c r="BH2017" s="155"/>
      <c r="BI2017" s="156"/>
      <c r="BJ2017" s="156"/>
      <c r="BK2017" s="133"/>
      <c r="BM2017" s="134">
        <v>1425</v>
      </c>
      <c r="BN2017" s="157">
        <f t="shared" si="557"/>
        <v>9.1136000000000408</v>
      </c>
      <c r="BO2017" s="158">
        <f t="shared" si="558"/>
        <v>0.24460264139621052</v>
      </c>
      <c r="BP2017" s="159">
        <f t="shared" si="559"/>
        <v>4.4762764354350226E-4</v>
      </c>
      <c r="BQ2017" s="160" t="str">
        <f t="shared" si="560"/>
        <v/>
      </c>
      <c r="BR2017" s="160" t="str">
        <f t="shared" si="556"/>
        <v/>
      </c>
    </row>
    <row r="2018" spans="11:70" ht="20.100000000000001" customHeight="1" x14ac:dyDescent="0.25">
      <c r="K2018" s="134">
        <v>1449</v>
      </c>
      <c r="L2018" s="130">
        <f t="shared" si="538"/>
        <v>170.33773932559137</v>
      </c>
      <c r="M2018" s="149">
        <f t="shared" si="539"/>
        <v>8.3843983583686528E-4</v>
      </c>
      <c r="N2018" s="149">
        <f t="shared" si="540"/>
        <v>0.9637527414848488</v>
      </c>
      <c r="O2018" s="130">
        <f t="shared" si="541"/>
        <v>8.3843983583686528E-4</v>
      </c>
      <c r="P2018" s="130" t="str">
        <f t="shared" si="542"/>
        <v/>
      </c>
      <c r="Q2018" s="130" t="str">
        <f t="shared" si="543"/>
        <v/>
      </c>
      <c r="R2018" s="130">
        <f t="shared" si="544"/>
        <v>1.4975560663119767E-4</v>
      </c>
      <c r="S2018" s="130" t="str">
        <f t="shared" si="545"/>
        <v/>
      </c>
      <c r="T2018" s="130" t="str">
        <f t="shared" si="546"/>
        <v/>
      </c>
      <c r="X2018" s="134"/>
      <c r="Z2018" s="149"/>
      <c r="AA2018" s="149"/>
      <c r="AE2018" s="151"/>
      <c r="AF2018" s="150"/>
      <c r="AK2018" s="134">
        <v>1449</v>
      </c>
      <c r="AL2018" s="130">
        <f t="shared" si="547"/>
        <v>1.7960000000000003</v>
      </c>
      <c r="AM2018" s="149">
        <f t="shared" si="548"/>
        <v>7.9520014586286963E-2</v>
      </c>
      <c r="AN2018" s="149">
        <f t="shared" si="549"/>
        <v>0.96375274148484891</v>
      </c>
      <c r="AO2018" s="130">
        <f t="shared" si="554"/>
        <v>7.9520014586286963E-2</v>
      </c>
      <c r="AP2018" s="130" t="str">
        <f t="shared" si="555"/>
        <v/>
      </c>
      <c r="AQ2018" s="130" t="str">
        <f t="shared" si="550"/>
        <v/>
      </c>
      <c r="AR2018" s="150">
        <f t="shared" si="551"/>
        <v>0.24197072451914337</v>
      </c>
      <c r="AS2018" s="150" t="str">
        <f t="shared" si="552"/>
        <v/>
      </c>
      <c r="AT2018" s="150" t="str">
        <f t="shared" si="553"/>
        <v/>
      </c>
      <c r="AU2018" s="150"/>
      <c r="AV2018" s="150"/>
      <c r="AW2018" s="150"/>
      <c r="AX2018" s="150"/>
      <c r="AY2018" s="150"/>
      <c r="AZ2018" s="150"/>
      <c r="BA2018" s="150"/>
      <c r="BB2018" s="131"/>
      <c r="BC2018" s="132"/>
      <c r="BD2018" s="131"/>
      <c r="BE2018" s="153"/>
      <c r="BF2018" s="154"/>
      <c r="BG2018" s="155"/>
      <c r="BH2018" s="155"/>
      <c r="BI2018" s="156"/>
      <c r="BJ2018" s="156"/>
      <c r="BK2018" s="133"/>
      <c r="BM2018" s="134">
        <v>1426</v>
      </c>
      <c r="BN2018" s="157">
        <f t="shared" si="557"/>
        <v>9.1200000000000401</v>
      </c>
      <c r="BO2018" s="158">
        <f t="shared" si="558"/>
        <v>0.24415501375266702</v>
      </c>
      <c r="BP2018" s="159">
        <f t="shared" si="559"/>
        <v>4.4698101437090632E-4</v>
      </c>
      <c r="BQ2018" s="160" t="str">
        <f t="shared" si="560"/>
        <v/>
      </c>
      <c r="BR2018" s="160" t="str">
        <f t="shared" si="556"/>
        <v/>
      </c>
    </row>
    <row r="2019" spans="11:70" ht="20.100000000000001" customHeight="1" x14ac:dyDescent="0.25">
      <c r="K2019" s="134">
        <v>1450</v>
      </c>
      <c r="L2019" s="130">
        <f t="shared" si="538"/>
        <v>170.71711068266399</v>
      </c>
      <c r="M2019" s="149">
        <f t="shared" si="539"/>
        <v>8.3243140874009994E-4</v>
      </c>
      <c r="N2019" s="149">
        <f t="shared" si="540"/>
        <v>0.96406968088707412</v>
      </c>
      <c r="O2019" s="130">
        <f t="shared" si="541"/>
        <v>8.3243140874009994E-4</v>
      </c>
      <c r="P2019" s="130" t="str">
        <f t="shared" si="542"/>
        <v/>
      </c>
      <c r="Q2019" s="130" t="str">
        <f t="shared" si="543"/>
        <v/>
      </c>
      <c r="R2019" s="130">
        <f t="shared" si="544"/>
        <v>1.5130955168947093E-4</v>
      </c>
      <c r="S2019" s="130" t="str">
        <f t="shared" si="545"/>
        <v/>
      </c>
      <c r="T2019" s="130" t="str">
        <f t="shared" si="546"/>
        <v/>
      </c>
      <c r="X2019" s="134"/>
      <c r="Z2019" s="149"/>
      <c r="AA2019" s="149"/>
      <c r="AE2019" s="151"/>
      <c r="AF2019" s="150"/>
      <c r="AK2019" s="134">
        <v>1450</v>
      </c>
      <c r="AL2019" s="130">
        <f t="shared" si="547"/>
        <v>1.7999999999999998</v>
      </c>
      <c r="AM2019" s="149">
        <f t="shared" si="548"/>
        <v>7.8950158300894177E-2</v>
      </c>
      <c r="AN2019" s="149">
        <f t="shared" si="549"/>
        <v>0.96406968088707423</v>
      </c>
      <c r="AO2019" s="130">
        <f t="shared" si="554"/>
        <v>7.8950158300894177E-2</v>
      </c>
      <c r="AP2019" s="130" t="str">
        <f t="shared" si="555"/>
        <v/>
      </c>
      <c r="AQ2019" s="130" t="str">
        <f t="shared" si="550"/>
        <v/>
      </c>
      <c r="AR2019" s="150">
        <f t="shared" si="551"/>
        <v>0.3989422804014327</v>
      </c>
      <c r="AS2019" s="150">
        <f t="shared" si="552"/>
        <v>7.8950158300894177E-2</v>
      </c>
      <c r="AT2019" s="150">
        <f t="shared" si="553"/>
        <v>7.8950158300894177E-2</v>
      </c>
      <c r="AU2019" s="150"/>
      <c r="AV2019" s="150"/>
      <c r="AW2019" s="150"/>
      <c r="AX2019" s="150"/>
      <c r="AY2019" s="150"/>
      <c r="AZ2019" s="150"/>
      <c r="BA2019" s="150"/>
      <c r="BB2019" s="131"/>
      <c r="BC2019" s="132"/>
      <c r="BD2019" s="131"/>
      <c r="BE2019" s="153"/>
      <c r="BF2019" s="154"/>
      <c r="BG2019" s="155"/>
      <c r="BH2019" s="155"/>
      <c r="BI2019" s="156"/>
      <c r="BJ2019" s="156"/>
      <c r="BK2019" s="133"/>
      <c r="BM2019" s="134">
        <v>1427</v>
      </c>
      <c r="BN2019" s="157">
        <f t="shared" si="557"/>
        <v>9.1264000000000394</v>
      </c>
      <c r="BO2019" s="158">
        <f t="shared" si="558"/>
        <v>0.24370803273829611</v>
      </c>
      <c r="BP2019" s="159">
        <f t="shared" si="559"/>
        <v>4.4633477017996803E-4</v>
      </c>
      <c r="BQ2019" s="160" t="str">
        <f t="shared" si="560"/>
        <v/>
      </c>
      <c r="BR2019" s="160" t="str">
        <f t="shared" si="556"/>
        <v/>
      </c>
    </row>
    <row r="2020" spans="11:70" ht="20.100000000000001" customHeight="1" x14ac:dyDescent="0.25">
      <c r="K2020" s="134">
        <v>1451</v>
      </c>
      <c r="L2020" s="130">
        <f t="shared" si="538"/>
        <v>171.0964820397366</v>
      </c>
      <c r="M2020" s="149">
        <f t="shared" si="539"/>
        <v>8.2645281587949556E-4</v>
      </c>
      <c r="N2020" s="149">
        <f t="shared" si="540"/>
        <v>0.96438434652401284</v>
      </c>
      <c r="O2020" s="130">
        <f t="shared" si="541"/>
        <v>8.2645281587949556E-4</v>
      </c>
      <c r="P2020" s="130" t="str">
        <f t="shared" si="542"/>
        <v/>
      </c>
      <c r="Q2020" s="130" t="str">
        <f t="shared" si="543"/>
        <v/>
      </c>
      <c r="R2020" s="130">
        <f t="shared" si="544"/>
        <v>1.5287717526659111E-4</v>
      </c>
      <c r="S2020" s="130" t="str">
        <f t="shared" si="545"/>
        <v/>
      </c>
      <c r="T2020" s="130" t="str">
        <f t="shared" si="546"/>
        <v/>
      </c>
      <c r="X2020" s="134"/>
      <c r="Z2020" s="149"/>
      <c r="AA2020" s="149"/>
      <c r="AE2020" s="151"/>
      <c r="AF2020" s="150"/>
      <c r="AK2020" s="134">
        <v>1451</v>
      </c>
      <c r="AL2020" s="130">
        <f t="shared" si="547"/>
        <v>1.8040000000000003</v>
      </c>
      <c r="AM2020" s="149">
        <f t="shared" si="548"/>
        <v>7.8383131579166182E-2</v>
      </c>
      <c r="AN2020" s="149">
        <f t="shared" si="549"/>
        <v>0.96438434652401295</v>
      </c>
      <c r="AO2020" s="130">
        <f t="shared" si="554"/>
        <v>7.8383131579166182E-2</v>
      </c>
      <c r="AP2020" s="130" t="str">
        <f t="shared" si="555"/>
        <v/>
      </c>
      <c r="AQ2020" s="130" t="str">
        <f t="shared" si="550"/>
        <v/>
      </c>
      <c r="AR2020" s="150">
        <f t="shared" si="551"/>
        <v>0.24197072451914337</v>
      </c>
      <c r="AS2020" s="150" t="str">
        <f t="shared" si="552"/>
        <v/>
      </c>
      <c r="AT2020" s="150" t="str">
        <f t="shared" si="553"/>
        <v/>
      </c>
      <c r="AU2020" s="150"/>
      <c r="AV2020" s="150"/>
      <c r="AW2020" s="150"/>
      <c r="AX2020" s="150"/>
      <c r="AY2020" s="150"/>
      <c r="AZ2020" s="150"/>
      <c r="BA2020" s="150"/>
      <c r="BB2020" s="131"/>
      <c r="BC2020" s="132"/>
      <c r="BD2020" s="131"/>
      <c r="BE2020" s="153"/>
      <c r="BF2020" s="154"/>
      <c r="BG2020" s="155"/>
      <c r="BH2020" s="155"/>
      <c r="BI2020" s="156"/>
      <c r="BJ2020" s="156"/>
      <c r="BK2020" s="133"/>
      <c r="BM2020" s="134">
        <v>1428</v>
      </c>
      <c r="BN2020" s="157">
        <f t="shared" si="557"/>
        <v>9.1328000000000387</v>
      </c>
      <c r="BO2020" s="158">
        <f t="shared" si="558"/>
        <v>0.24326169796811614</v>
      </c>
      <c r="BP2020" s="159">
        <f t="shared" si="559"/>
        <v>4.4568891277066425E-4</v>
      </c>
      <c r="BQ2020" s="160" t="str">
        <f t="shared" si="560"/>
        <v/>
      </c>
      <c r="BR2020" s="160" t="str">
        <f t="shared" si="556"/>
        <v/>
      </c>
    </row>
    <row r="2021" spans="11:70" ht="20.100000000000001" customHeight="1" x14ac:dyDescent="0.25">
      <c r="K2021" s="134">
        <v>1452</v>
      </c>
      <c r="L2021" s="130">
        <f t="shared" si="538"/>
        <v>171.4758533968091</v>
      </c>
      <c r="M2021" s="149">
        <f t="shared" si="539"/>
        <v>8.2050403360947046E-4</v>
      </c>
      <c r="N2021" s="149">
        <f t="shared" si="540"/>
        <v>0.96469674970947417</v>
      </c>
      <c r="O2021" s="130">
        <f t="shared" si="541"/>
        <v>8.2050403360947046E-4</v>
      </c>
      <c r="P2021" s="130" t="str">
        <f t="shared" si="542"/>
        <v/>
      </c>
      <c r="Q2021" s="130" t="str">
        <f t="shared" si="543"/>
        <v/>
      </c>
      <c r="R2021" s="130">
        <f t="shared" si="544"/>
        <v>1.544585686537215E-4</v>
      </c>
      <c r="S2021" s="130" t="str">
        <f t="shared" si="545"/>
        <v/>
      </c>
      <c r="T2021" s="130" t="str">
        <f t="shared" si="546"/>
        <v/>
      </c>
      <c r="X2021" s="134"/>
      <c r="Z2021" s="149"/>
      <c r="AA2021" s="149"/>
      <c r="AE2021" s="151"/>
      <c r="AF2021" s="150"/>
      <c r="AK2021" s="134">
        <v>1452</v>
      </c>
      <c r="AL2021" s="130">
        <f t="shared" si="547"/>
        <v>1.8079999999999998</v>
      </c>
      <c r="AM2021" s="149">
        <f t="shared" si="548"/>
        <v>7.7818932178488898E-2</v>
      </c>
      <c r="AN2021" s="149">
        <f t="shared" si="549"/>
        <v>0.96469674970947417</v>
      </c>
      <c r="AO2021" s="130">
        <f t="shared" si="554"/>
        <v>7.7818932178488898E-2</v>
      </c>
      <c r="AP2021" s="130" t="str">
        <f t="shared" si="555"/>
        <v/>
      </c>
      <c r="AQ2021" s="130" t="str">
        <f t="shared" si="550"/>
        <v/>
      </c>
      <c r="AR2021" s="150">
        <f t="shared" si="551"/>
        <v>5.3990966513188063E-2</v>
      </c>
      <c r="AS2021" s="150" t="str">
        <f t="shared" si="552"/>
        <v/>
      </c>
      <c r="AT2021" s="150" t="str">
        <f t="shared" si="553"/>
        <v/>
      </c>
      <c r="AU2021" s="150"/>
      <c r="AV2021" s="150"/>
      <c r="AW2021" s="150"/>
      <c r="AX2021" s="150"/>
      <c r="AY2021" s="150"/>
      <c r="AZ2021" s="150"/>
      <c r="BA2021" s="150"/>
      <c r="BB2021" s="131"/>
      <c r="BC2021" s="132"/>
      <c r="BD2021" s="131"/>
      <c r="BE2021" s="153"/>
      <c r="BF2021" s="154"/>
      <c r="BG2021" s="155"/>
      <c r="BH2021" s="155"/>
      <c r="BI2021" s="156"/>
      <c r="BJ2021" s="156"/>
      <c r="BK2021" s="133"/>
      <c r="BM2021" s="134">
        <v>1429</v>
      </c>
      <c r="BN2021" s="157">
        <f t="shared" si="557"/>
        <v>9.139200000000038</v>
      </c>
      <c r="BO2021" s="158">
        <f t="shared" si="558"/>
        <v>0.24281600905534548</v>
      </c>
      <c r="BP2021" s="159">
        <f t="shared" si="559"/>
        <v>4.4504344393597739E-4</v>
      </c>
      <c r="BQ2021" s="160" t="str">
        <f t="shared" si="560"/>
        <v/>
      </c>
      <c r="BR2021" s="160" t="str">
        <f t="shared" si="556"/>
        <v/>
      </c>
    </row>
    <row r="2022" spans="11:70" ht="20.100000000000001" customHeight="1" x14ac:dyDescent="0.25">
      <c r="K2022" s="134">
        <v>1453</v>
      </c>
      <c r="L2022" s="130">
        <f t="shared" si="538"/>
        <v>171.85522475388171</v>
      </c>
      <c r="M2022" s="149">
        <f t="shared" si="539"/>
        <v>8.1458503702870318E-4</v>
      </c>
      <c r="N2022" s="149">
        <f t="shared" si="540"/>
        <v>0.96500690174805848</v>
      </c>
      <c r="O2022" s="130">
        <f t="shared" si="541"/>
        <v>8.1458503702870318E-4</v>
      </c>
      <c r="P2022" s="130" t="str">
        <f t="shared" si="542"/>
        <v/>
      </c>
      <c r="Q2022" s="130" t="str">
        <f t="shared" si="543"/>
        <v/>
      </c>
      <c r="R2022" s="130">
        <f t="shared" si="544"/>
        <v>1.5605382342273645E-4</v>
      </c>
      <c r="S2022" s="130" t="str">
        <f t="shared" si="545"/>
        <v/>
      </c>
      <c r="T2022" s="130" t="str">
        <f t="shared" si="546"/>
        <v/>
      </c>
      <c r="X2022" s="134"/>
      <c r="Z2022" s="149"/>
      <c r="AA2022" s="149"/>
      <c r="AE2022" s="151"/>
      <c r="AF2022" s="150"/>
      <c r="AK2022" s="134">
        <v>1453</v>
      </c>
      <c r="AL2022" s="130">
        <f t="shared" si="547"/>
        <v>1.8120000000000003</v>
      </c>
      <c r="AM2022" s="149">
        <f t="shared" si="548"/>
        <v>7.7257557737150484E-2</v>
      </c>
      <c r="AN2022" s="149">
        <f t="shared" si="549"/>
        <v>0.96500690174805848</v>
      </c>
      <c r="AO2022" s="130">
        <f t="shared" si="554"/>
        <v>7.7257557737150484E-2</v>
      </c>
      <c r="AP2022" s="130" t="str">
        <f t="shared" si="555"/>
        <v/>
      </c>
      <c r="AQ2022" s="130" t="str">
        <f t="shared" si="550"/>
        <v/>
      </c>
      <c r="AR2022" s="150">
        <f t="shared" si="551"/>
        <v>4.4318484119380075E-3</v>
      </c>
      <c r="AS2022" s="150" t="str">
        <f t="shared" si="552"/>
        <v/>
      </c>
      <c r="AT2022" s="150" t="str">
        <f t="shared" si="553"/>
        <v/>
      </c>
      <c r="AU2022" s="150"/>
      <c r="AV2022" s="150"/>
      <c r="AW2022" s="150"/>
      <c r="AX2022" s="150"/>
      <c r="AY2022" s="150"/>
      <c r="AZ2022" s="150"/>
      <c r="BA2022" s="150"/>
      <c r="BB2022" s="131"/>
      <c r="BC2022" s="132"/>
      <c r="BD2022" s="131"/>
      <c r="BE2022" s="153"/>
      <c r="BF2022" s="154"/>
      <c r="BG2022" s="155"/>
      <c r="BH2022" s="155"/>
      <c r="BI2022" s="156"/>
      <c r="BJ2022" s="156"/>
      <c r="BK2022" s="133"/>
      <c r="BM2022" s="134">
        <v>1430</v>
      </c>
      <c r="BN2022" s="157">
        <f t="shared" si="557"/>
        <v>9.1456000000000373</v>
      </c>
      <c r="BO2022" s="158">
        <f t="shared" si="558"/>
        <v>0.2423709656114095</v>
      </c>
      <c r="BP2022" s="159">
        <f t="shared" si="559"/>
        <v>4.4439836545803746E-4</v>
      </c>
      <c r="BQ2022" s="160" t="str">
        <f t="shared" si="560"/>
        <v/>
      </c>
      <c r="BR2022" s="160" t="str">
        <f t="shared" si="556"/>
        <v/>
      </c>
    </row>
    <row r="2023" spans="11:70" ht="20.100000000000001" customHeight="1" x14ac:dyDescent="0.25">
      <c r="K2023" s="134">
        <v>1454</v>
      </c>
      <c r="L2023" s="130">
        <f t="shared" si="538"/>
        <v>172.23459611095433</v>
      </c>
      <c r="M2023" s="149">
        <f t="shared" si="539"/>
        <v>8.0869579999077329E-4</v>
      </c>
      <c r="N2023" s="149">
        <f t="shared" si="540"/>
        <v>0.96531481393468266</v>
      </c>
      <c r="O2023" s="130">
        <f t="shared" si="541"/>
        <v>8.0869579999077329E-4</v>
      </c>
      <c r="P2023" s="130" t="str">
        <f t="shared" si="542"/>
        <v/>
      </c>
      <c r="Q2023" s="130" t="str">
        <f t="shared" si="543"/>
        <v/>
      </c>
      <c r="R2023" s="130">
        <f t="shared" si="544"/>
        <v>1.5766303142323009E-4</v>
      </c>
      <c r="S2023" s="130" t="str">
        <f t="shared" si="545"/>
        <v/>
      </c>
      <c r="T2023" s="130" t="str">
        <f t="shared" si="546"/>
        <v/>
      </c>
      <c r="X2023" s="134"/>
      <c r="Z2023" s="149"/>
      <c r="AA2023" s="149"/>
      <c r="AE2023" s="151"/>
      <c r="AF2023" s="150"/>
      <c r="AK2023" s="134">
        <v>1454</v>
      </c>
      <c r="AL2023" s="130">
        <f t="shared" si="547"/>
        <v>1.8159999999999998</v>
      </c>
      <c r="AM2023" s="149">
        <f t="shared" si="548"/>
        <v>7.6699005775350174E-2</v>
      </c>
      <c r="AN2023" s="149">
        <f t="shared" si="549"/>
        <v>0.96531481393468266</v>
      </c>
      <c r="AO2023" s="130">
        <f t="shared" si="554"/>
        <v>7.6699005775350174E-2</v>
      </c>
      <c r="AP2023" s="130" t="str">
        <f t="shared" si="555"/>
        <v/>
      </c>
      <c r="AQ2023" s="130" t="str">
        <f t="shared" si="550"/>
        <v/>
      </c>
      <c r="AR2023" s="150">
        <f t="shared" si="551"/>
        <v>1.3383022576488537E-4</v>
      </c>
      <c r="AS2023" s="150" t="str">
        <f t="shared" si="552"/>
        <v/>
      </c>
      <c r="AT2023" s="150" t="str">
        <f t="shared" si="553"/>
        <v/>
      </c>
      <c r="AU2023" s="150"/>
      <c r="AV2023" s="150"/>
      <c r="AW2023" s="150"/>
      <c r="AX2023" s="150"/>
      <c r="AY2023" s="150"/>
      <c r="AZ2023" s="150"/>
      <c r="BA2023" s="150"/>
      <c r="BB2023" s="131"/>
      <c r="BC2023" s="132"/>
      <c r="BD2023" s="131"/>
      <c r="BE2023" s="153"/>
      <c r="BF2023" s="154"/>
      <c r="BG2023" s="155"/>
      <c r="BH2023" s="155"/>
      <c r="BI2023" s="156"/>
      <c r="BJ2023" s="156"/>
      <c r="BK2023" s="133"/>
      <c r="BM2023" s="134">
        <v>1431</v>
      </c>
      <c r="BN2023" s="157">
        <f t="shared" si="557"/>
        <v>9.1520000000000366</v>
      </c>
      <c r="BO2023" s="158">
        <f t="shared" si="558"/>
        <v>0.24192656724595146</v>
      </c>
      <c r="BP2023" s="159">
        <f t="shared" si="559"/>
        <v>4.4375367911131391E-4</v>
      </c>
      <c r="BQ2023" s="160" t="str">
        <f t="shared" si="560"/>
        <v/>
      </c>
      <c r="BR2023" s="160" t="str">
        <f t="shared" si="556"/>
        <v/>
      </c>
    </row>
    <row r="2024" spans="11:70" ht="20.100000000000001" customHeight="1" x14ac:dyDescent="0.25">
      <c r="K2024" s="134">
        <v>1455</v>
      </c>
      <c r="L2024" s="130">
        <f t="shared" si="538"/>
        <v>172.61396746802694</v>
      </c>
      <c r="M2024" s="149">
        <f t="shared" si="539"/>
        <v>8.0283629511480002E-4</v>
      </c>
      <c r="N2024" s="149">
        <f t="shared" si="540"/>
        <v>0.96562049755410995</v>
      </c>
      <c r="O2024" s="130">
        <f t="shared" si="541"/>
        <v>8.0283629511480002E-4</v>
      </c>
      <c r="P2024" s="130" t="str">
        <f t="shared" si="542"/>
        <v/>
      </c>
      <c r="Q2024" s="130" t="str">
        <f t="shared" si="543"/>
        <v/>
      </c>
      <c r="R2024" s="130">
        <f t="shared" si="544"/>
        <v>1.5928628477947945E-4</v>
      </c>
      <c r="S2024" s="130" t="str">
        <f t="shared" si="545"/>
        <v/>
      </c>
      <c r="T2024" s="130" t="str">
        <f t="shared" si="546"/>
        <v/>
      </c>
      <c r="X2024" s="134"/>
      <c r="Z2024" s="149"/>
      <c r="AA2024" s="149"/>
      <c r="AE2024" s="151"/>
      <c r="AF2024" s="150"/>
      <c r="AK2024" s="134">
        <v>1455</v>
      </c>
      <c r="AL2024" s="130">
        <f t="shared" si="547"/>
        <v>1.8200000000000003</v>
      </c>
      <c r="AM2024" s="149">
        <f t="shared" si="548"/>
        <v>7.6143273696207284E-2</v>
      </c>
      <c r="AN2024" s="149">
        <f t="shared" si="549"/>
        <v>0.96562049755411006</v>
      </c>
      <c r="AO2024" s="130">
        <f t="shared" si="554"/>
        <v>7.6143273696207284E-2</v>
      </c>
      <c r="AP2024" s="130" t="str">
        <f t="shared" si="555"/>
        <v/>
      </c>
      <c r="AQ2024" s="130" t="str">
        <f t="shared" si="550"/>
        <v/>
      </c>
      <c r="AR2024" s="150">
        <f t="shared" si="551"/>
        <v>1.4867195147342977E-6</v>
      </c>
      <c r="AS2024" s="150" t="str">
        <f t="shared" si="552"/>
        <v/>
      </c>
      <c r="AT2024" s="150" t="str">
        <f t="shared" si="553"/>
        <v/>
      </c>
      <c r="AU2024" s="150"/>
      <c r="AV2024" s="150"/>
      <c r="AW2024" s="150"/>
      <c r="AX2024" s="150"/>
      <c r="AY2024" s="150"/>
      <c r="AZ2024" s="150"/>
      <c r="BA2024" s="150"/>
      <c r="BB2024" s="131"/>
      <c r="BC2024" s="132"/>
      <c r="BD2024" s="131"/>
      <c r="BE2024" s="153"/>
      <c r="BF2024" s="154"/>
      <c r="BG2024" s="155"/>
      <c r="BH2024" s="155"/>
      <c r="BI2024" s="156"/>
      <c r="BJ2024" s="156"/>
      <c r="BK2024" s="133"/>
      <c r="BM2024" s="134">
        <v>1432</v>
      </c>
      <c r="BN2024" s="157">
        <f t="shared" si="557"/>
        <v>9.1584000000000358</v>
      </c>
      <c r="BO2024" s="158">
        <f t="shared" si="558"/>
        <v>0.24148281356684015</v>
      </c>
      <c r="BP2024" s="159">
        <f t="shared" si="559"/>
        <v>4.4310938666053401E-4</v>
      </c>
      <c r="BQ2024" s="160" t="str">
        <f t="shared" si="560"/>
        <v/>
      </c>
      <c r="BR2024" s="160" t="str">
        <f t="shared" si="556"/>
        <v/>
      </c>
    </row>
    <row r="2025" spans="11:70" ht="20.100000000000001" customHeight="1" x14ac:dyDescent="0.25">
      <c r="K2025" s="134">
        <v>1456</v>
      </c>
      <c r="L2025" s="130">
        <f t="shared" si="538"/>
        <v>172.99333882509956</v>
      </c>
      <c r="M2025" s="149">
        <f t="shared" si="539"/>
        <v>7.9700649379611582E-4</v>
      </c>
      <c r="N2025" s="149">
        <f t="shared" si="540"/>
        <v>0.96592396388048374</v>
      </c>
      <c r="O2025" s="130">
        <f t="shared" si="541"/>
        <v>7.9700649379611582E-4</v>
      </c>
      <c r="P2025" s="130" t="str">
        <f t="shared" si="542"/>
        <v/>
      </c>
      <c r="Q2025" s="130" t="str">
        <f t="shared" si="543"/>
        <v/>
      </c>
      <c r="R2025" s="130">
        <f t="shared" si="544"/>
        <v>1.6092367588734852E-4</v>
      </c>
      <c r="S2025" s="130" t="str">
        <f t="shared" si="545"/>
        <v/>
      </c>
      <c r="T2025" s="130" t="str">
        <f t="shared" si="546"/>
        <v/>
      </c>
      <c r="X2025" s="134"/>
      <c r="Z2025" s="149"/>
      <c r="AA2025" s="149"/>
      <c r="AE2025" s="151"/>
      <c r="AF2025" s="150"/>
      <c r="AK2025" s="134">
        <v>1456</v>
      </c>
      <c r="AL2025" s="130">
        <f t="shared" si="547"/>
        <v>1.8239999999999998</v>
      </c>
      <c r="AM2025" s="149">
        <f t="shared" si="548"/>
        <v>7.5590358786774225E-2</v>
      </c>
      <c r="AN2025" s="149">
        <f t="shared" si="549"/>
        <v>0.96592396388048374</v>
      </c>
      <c r="AO2025" s="130">
        <f t="shared" si="554"/>
        <v>7.5590358786774225E-2</v>
      </c>
      <c r="AP2025" s="130" t="str">
        <f t="shared" si="555"/>
        <v/>
      </c>
      <c r="AQ2025" s="130" t="str">
        <f t="shared" si="550"/>
        <v/>
      </c>
      <c r="AR2025" s="150">
        <f t="shared" si="551"/>
        <v>6.0758828498232861E-9</v>
      </c>
      <c r="AS2025" s="150" t="str">
        <f t="shared" si="552"/>
        <v/>
      </c>
      <c r="AT2025" s="150" t="str">
        <f t="shared" si="553"/>
        <v/>
      </c>
      <c r="AU2025" s="150"/>
      <c r="AV2025" s="150"/>
      <c r="AW2025" s="150"/>
      <c r="AX2025" s="150"/>
      <c r="AY2025" s="150"/>
      <c r="AZ2025" s="150"/>
      <c r="BA2025" s="150"/>
      <c r="BB2025" s="131"/>
      <c r="BC2025" s="132"/>
      <c r="BD2025" s="131"/>
      <c r="BE2025" s="153"/>
      <c r="BF2025" s="154"/>
      <c r="BG2025" s="155"/>
      <c r="BH2025" s="155"/>
      <c r="BI2025" s="156"/>
      <c r="BJ2025" s="156"/>
      <c r="BK2025" s="133"/>
      <c r="BM2025" s="134">
        <v>1433</v>
      </c>
      <c r="BN2025" s="157">
        <f t="shared" si="557"/>
        <v>9.1648000000000351</v>
      </c>
      <c r="BO2025" s="158">
        <f t="shared" si="558"/>
        <v>0.24103970418017961</v>
      </c>
      <c r="BP2025" s="159">
        <f t="shared" si="559"/>
        <v>4.424654898622371E-4</v>
      </c>
      <c r="BQ2025" s="160" t="str">
        <f t="shared" si="560"/>
        <v/>
      </c>
      <c r="BR2025" s="160" t="str">
        <f t="shared" si="556"/>
        <v/>
      </c>
    </row>
    <row r="2026" spans="11:70" ht="20.100000000000001" customHeight="1" x14ac:dyDescent="0.25">
      <c r="K2026" s="134">
        <v>1457</v>
      </c>
      <c r="L2026" s="130">
        <f t="shared" si="538"/>
        <v>173.37271018217206</v>
      </c>
      <c r="M2026" s="149">
        <f t="shared" si="539"/>
        <v>7.9120636621696184E-4</v>
      </c>
      <c r="N2026" s="149">
        <f t="shared" si="540"/>
        <v>0.96622522417686485</v>
      </c>
      <c r="O2026" s="130">
        <f t="shared" si="541"/>
        <v>7.9120636621696184E-4</v>
      </c>
      <c r="P2026" s="130" t="str">
        <f t="shared" si="542"/>
        <v/>
      </c>
      <c r="Q2026" s="130" t="str">
        <f t="shared" si="543"/>
        <v/>
      </c>
      <c r="R2026" s="130">
        <f t="shared" si="544"/>
        <v>1.6257529741114157E-4</v>
      </c>
      <c r="S2026" s="130" t="str">
        <f t="shared" si="545"/>
        <v/>
      </c>
      <c r="T2026" s="130" t="str">
        <f t="shared" si="546"/>
        <v/>
      </c>
      <c r="X2026" s="134"/>
      <c r="Z2026" s="149"/>
      <c r="AA2026" s="149"/>
      <c r="AE2026" s="151"/>
      <c r="AF2026" s="150"/>
      <c r="AK2026" s="134">
        <v>1457</v>
      </c>
      <c r="AL2026" s="130">
        <f t="shared" si="547"/>
        <v>1.8280000000000003</v>
      </c>
      <c r="AM2026" s="149">
        <f t="shared" si="548"/>
        <v>7.5040258219049555E-2</v>
      </c>
      <c r="AN2026" s="149">
        <f t="shared" si="549"/>
        <v>0.96622522417686485</v>
      </c>
      <c r="AO2026" s="130">
        <f t="shared" si="554"/>
        <v>7.5040258219049555E-2</v>
      </c>
      <c r="AP2026" s="130" t="str">
        <f t="shared" si="555"/>
        <v/>
      </c>
      <c r="AQ2026" s="130" t="str">
        <f t="shared" si="550"/>
        <v/>
      </c>
      <c r="AR2026" s="150">
        <f t="shared" si="551"/>
        <v>9.1347204083645936E-12</v>
      </c>
      <c r="AS2026" s="150" t="str">
        <f t="shared" si="552"/>
        <v/>
      </c>
      <c r="AT2026" s="150" t="str">
        <f t="shared" si="553"/>
        <v/>
      </c>
      <c r="AU2026" s="150"/>
      <c r="AV2026" s="150"/>
      <c r="AW2026" s="150"/>
      <c r="AX2026" s="150"/>
      <c r="AY2026" s="150"/>
      <c r="AZ2026" s="150"/>
      <c r="BA2026" s="150"/>
      <c r="BB2026" s="131"/>
      <c r="BC2026" s="132"/>
      <c r="BD2026" s="131"/>
      <c r="BE2026" s="153"/>
      <c r="BF2026" s="154"/>
      <c r="BG2026" s="155"/>
      <c r="BH2026" s="155"/>
      <c r="BI2026" s="156"/>
      <c r="BJ2026" s="156"/>
      <c r="BK2026" s="133"/>
      <c r="BM2026" s="134">
        <v>1434</v>
      </c>
      <c r="BN2026" s="157">
        <f t="shared" si="557"/>
        <v>9.1712000000000344</v>
      </c>
      <c r="BO2026" s="158">
        <f t="shared" si="558"/>
        <v>0.24059723869031738</v>
      </c>
      <c r="BP2026" s="159">
        <f t="shared" si="559"/>
        <v>4.4182199046333137E-4</v>
      </c>
      <c r="BQ2026" s="160" t="str">
        <f t="shared" si="560"/>
        <v/>
      </c>
      <c r="BR2026" s="160" t="str">
        <f t="shared" si="556"/>
        <v/>
      </c>
    </row>
    <row r="2027" spans="11:70" ht="20.100000000000001" customHeight="1" x14ac:dyDescent="0.25">
      <c r="K2027" s="134">
        <v>1458</v>
      </c>
      <c r="L2027" s="130">
        <f t="shared" si="538"/>
        <v>173.75208153924467</v>
      </c>
      <c r="M2027" s="149">
        <f t="shared" si="539"/>
        <v>7.854358813571856E-4</v>
      </c>
      <c r="N2027" s="149">
        <f t="shared" si="540"/>
        <v>0.966524289694774</v>
      </c>
      <c r="O2027" s="130">
        <f t="shared" si="541"/>
        <v>7.854358813571856E-4</v>
      </c>
      <c r="P2027" s="130" t="str">
        <f t="shared" si="542"/>
        <v/>
      </c>
      <c r="Q2027" s="130" t="str">
        <f t="shared" si="543"/>
        <v/>
      </c>
      <c r="R2027" s="130">
        <f t="shared" si="544"/>
        <v>1.6424124228040296E-4</v>
      </c>
      <c r="S2027" s="130" t="str">
        <f t="shared" si="545"/>
        <v/>
      </c>
      <c r="T2027" s="130" t="str">
        <f t="shared" si="546"/>
        <v/>
      </c>
      <c r="X2027" s="134"/>
      <c r="Z2027" s="149"/>
      <c r="AA2027" s="149"/>
      <c r="AE2027" s="151"/>
      <c r="AF2027" s="150"/>
      <c r="AK2027" s="134">
        <v>1458</v>
      </c>
      <c r="AL2027" s="130">
        <f t="shared" si="547"/>
        <v>1.8319999999999999</v>
      </c>
      <c r="AM2027" s="149">
        <f t="shared" si="548"/>
        <v>7.4492969050994659E-2</v>
      </c>
      <c r="AN2027" s="149">
        <f t="shared" si="549"/>
        <v>0.96652428969477411</v>
      </c>
      <c r="AO2027" s="130">
        <f t="shared" si="554"/>
        <v>7.4492969050994659E-2</v>
      </c>
      <c r="AP2027" s="130" t="str">
        <f t="shared" si="555"/>
        <v/>
      </c>
      <c r="AQ2027" s="130" t="str">
        <f t="shared" si="550"/>
        <v/>
      </c>
      <c r="AR2027" s="150">
        <f t="shared" si="551"/>
        <v>5.0522710835368927E-15</v>
      </c>
      <c r="AS2027" s="150" t="str">
        <f t="shared" si="552"/>
        <v/>
      </c>
      <c r="AT2027" s="150" t="str">
        <f t="shared" si="553"/>
        <v/>
      </c>
      <c r="AU2027" s="150"/>
      <c r="AV2027" s="150"/>
      <c r="AW2027" s="150"/>
      <c r="AX2027" s="150"/>
      <c r="AY2027" s="150"/>
      <c r="AZ2027" s="150"/>
      <c r="BA2027" s="150"/>
      <c r="BB2027" s="131"/>
      <c r="BC2027" s="132"/>
      <c r="BD2027" s="131"/>
      <c r="BE2027" s="153"/>
      <c r="BF2027" s="154"/>
      <c r="BG2027" s="155"/>
      <c r="BH2027" s="155"/>
      <c r="BI2027" s="156"/>
      <c r="BJ2027" s="156"/>
      <c r="BK2027" s="133"/>
      <c r="BM2027" s="134">
        <v>1435</v>
      </c>
      <c r="BN2027" s="157">
        <f t="shared" si="557"/>
        <v>9.1776000000000337</v>
      </c>
      <c r="BO2027" s="158">
        <f t="shared" si="558"/>
        <v>0.24015541669985405</v>
      </c>
      <c r="BP2027" s="159">
        <f t="shared" si="559"/>
        <v>4.4117889020281464E-4</v>
      </c>
      <c r="BQ2027" s="160" t="str">
        <f t="shared" si="560"/>
        <v/>
      </c>
      <c r="BR2027" s="160" t="str">
        <f t="shared" si="556"/>
        <v/>
      </c>
    </row>
    <row r="2028" spans="11:70" ht="20.100000000000001" customHeight="1" x14ac:dyDescent="0.25">
      <c r="K2028" s="134">
        <v>1459</v>
      </c>
      <c r="L2028" s="130">
        <f t="shared" si="538"/>
        <v>174.13145289631728</v>
      </c>
      <c r="M2028" s="149">
        <f t="shared" si="539"/>
        <v>7.7969500700498639E-4</v>
      </c>
      <c r="N2028" s="149">
        <f t="shared" si="540"/>
        <v>0.96682117167373727</v>
      </c>
      <c r="O2028" s="130">
        <f t="shared" si="541"/>
        <v>7.7969500700498639E-4</v>
      </c>
      <c r="P2028" s="130" t="str">
        <f t="shared" si="542"/>
        <v/>
      </c>
      <c r="Q2028" s="130" t="str">
        <f t="shared" si="543"/>
        <v/>
      </c>
      <c r="R2028" s="130">
        <f t="shared" si="544"/>
        <v>1.6592160368665942E-4</v>
      </c>
      <c r="S2028" s="130" t="str">
        <f t="shared" si="545"/>
        <v/>
      </c>
      <c r="T2028" s="130" t="str">
        <f t="shared" si="546"/>
        <v/>
      </c>
      <c r="X2028" s="134"/>
      <c r="Z2028" s="149"/>
      <c r="AA2028" s="149"/>
      <c r="AE2028" s="151"/>
      <c r="AF2028" s="150"/>
      <c r="AK2028" s="134">
        <v>1459</v>
      </c>
      <c r="AL2028" s="130">
        <f t="shared" si="547"/>
        <v>1.8360000000000003</v>
      </c>
      <c r="AM2028" s="149">
        <f t="shared" si="548"/>
        <v>7.394848822755036E-2</v>
      </c>
      <c r="AN2028" s="149">
        <f t="shared" si="549"/>
        <v>0.96682117167373738</v>
      </c>
      <c r="AO2028" s="130">
        <f t="shared" si="554"/>
        <v>7.394848822755036E-2</v>
      </c>
      <c r="AP2028" s="130" t="str">
        <f t="shared" si="555"/>
        <v/>
      </c>
      <c r="AQ2028" s="130" t="str">
        <f t="shared" si="550"/>
        <v/>
      </c>
      <c r="AR2028" s="150">
        <f t="shared" si="551"/>
        <v>1.0279773571668917E-18</v>
      </c>
      <c r="AS2028" s="150" t="str">
        <f t="shared" si="552"/>
        <v/>
      </c>
      <c r="AT2028" s="150" t="str">
        <f t="shared" si="553"/>
        <v/>
      </c>
      <c r="AU2028" s="150"/>
      <c r="AV2028" s="150"/>
      <c r="AW2028" s="150"/>
      <c r="AX2028" s="150"/>
      <c r="AY2028" s="150"/>
      <c r="AZ2028" s="150"/>
      <c r="BA2028" s="150"/>
      <c r="BB2028" s="131"/>
      <c r="BC2028" s="132"/>
      <c r="BD2028" s="131"/>
      <c r="BE2028" s="153"/>
      <c r="BF2028" s="154"/>
      <c r="BG2028" s="155"/>
      <c r="BH2028" s="155"/>
      <c r="BI2028" s="156"/>
      <c r="BJ2028" s="156"/>
      <c r="BK2028" s="133"/>
      <c r="BM2028" s="134">
        <v>1436</v>
      </c>
      <c r="BN2028" s="157">
        <f t="shared" si="557"/>
        <v>9.184000000000033</v>
      </c>
      <c r="BO2028" s="158">
        <f t="shared" si="558"/>
        <v>0.23971423780965123</v>
      </c>
      <c r="BP2028" s="159">
        <f t="shared" si="559"/>
        <v>4.4053619080980377E-4</v>
      </c>
      <c r="BQ2028" s="160" t="str">
        <f t="shared" si="560"/>
        <v/>
      </c>
      <c r="BR2028" s="160" t="str">
        <f t="shared" si="556"/>
        <v/>
      </c>
    </row>
    <row r="2029" spans="11:70" ht="20.100000000000001" customHeight="1" x14ac:dyDescent="0.25">
      <c r="K2029" s="134">
        <v>1460</v>
      </c>
      <c r="L2029" s="130">
        <f t="shared" si="538"/>
        <v>174.5108242533899</v>
      </c>
      <c r="M2029" s="149">
        <f t="shared" si="539"/>
        <v>7.7398370976764766E-4</v>
      </c>
      <c r="N2029" s="149">
        <f t="shared" si="540"/>
        <v>0.96711588134083615</v>
      </c>
      <c r="O2029" s="130">
        <f t="shared" si="541"/>
        <v>7.7398370976764766E-4</v>
      </c>
      <c r="P2029" s="130" t="str">
        <f t="shared" si="542"/>
        <v/>
      </c>
      <c r="Q2029" s="130" t="str">
        <f t="shared" si="543"/>
        <v/>
      </c>
      <c r="R2029" s="130">
        <f t="shared" si="544"/>
        <v>1.6761647508011039E-4</v>
      </c>
      <c r="S2029" s="130" t="str">
        <f t="shared" si="545"/>
        <v/>
      </c>
      <c r="T2029" s="130" t="str">
        <f t="shared" si="546"/>
        <v/>
      </c>
      <c r="X2029" s="134"/>
      <c r="Z2029" s="149"/>
      <c r="AA2029" s="149"/>
      <c r="AE2029" s="151"/>
      <c r="AF2029" s="150"/>
      <c r="AK2029" s="134">
        <v>1460</v>
      </c>
      <c r="AL2029" s="130">
        <f t="shared" si="547"/>
        <v>1.8399999999999999</v>
      </c>
      <c r="AM2029" s="149">
        <f t="shared" si="548"/>
        <v>7.3406812581656919E-2</v>
      </c>
      <c r="AN2029" s="149">
        <f t="shared" si="549"/>
        <v>0.96711588134083615</v>
      </c>
      <c r="AO2029" s="130">
        <f t="shared" si="554"/>
        <v>7.3406812581656919E-2</v>
      </c>
      <c r="AP2029" s="130" t="str">
        <f t="shared" si="555"/>
        <v/>
      </c>
      <c r="AQ2029" s="130" t="str">
        <f t="shared" si="550"/>
        <v/>
      </c>
      <c r="AR2029" s="150">
        <f t="shared" si="551"/>
        <v>7.6945986267064199E-23</v>
      </c>
      <c r="AS2029" s="150" t="str">
        <f t="shared" si="552"/>
        <v/>
      </c>
      <c r="AT2029" s="150" t="str">
        <f t="shared" si="553"/>
        <v/>
      </c>
      <c r="AU2029" s="150"/>
      <c r="AV2029" s="150"/>
      <c r="AW2029" s="150"/>
      <c r="AX2029" s="150"/>
      <c r="AY2029" s="150"/>
      <c r="AZ2029" s="150"/>
      <c r="BA2029" s="150"/>
      <c r="BB2029" s="131"/>
      <c r="BC2029" s="132"/>
      <c r="BD2029" s="131"/>
      <c r="BE2029" s="153"/>
      <c r="BF2029" s="154"/>
      <c r="BG2029" s="155"/>
      <c r="BH2029" s="155"/>
      <c r="BI2029" s="156"/>
      <c r="BJ2029" s="156"/>
      <c r="BK2029" s="133"/>
      <c r="BM2029" s="134">
        <v>1437</v>
      </c>
      <c r="BN2029" s="157">
        <f t="shared" si="557"/>
        <v>9.1904000000000323</v>
      </c>
      <c r="BO2029" s="158">
        <f t="shared" si="558"/>
        <v>0.23927370161884143</v>
      </c>
      <c r="BP2029" s="159">
        <f t="shared" si="559"/>
        <v>4.3989389400544976E-4</v>
      </c>
      <c r="BQ2029" s="160" t="str">
        <f t="shared" si="560"/>
        <v/>
      </c>
      <c r="BR2029" s="160" t="str">
        <f t="shared" si="556"/>
        <v/>
      </c>
    </row>
    <row r="2030" spans="11:70" ht="20.100000000000001" customHeight="1" x14ac:dyDescent="0.25">
      <c r="K2030" s="134">
        <v>1461</v>
      </c>
      <c r="L2030" s="130">
        <f t="shared" si="538"/>
        <v>174.8901956104624</v>
      </c>
      <c r="M2030" s="149">
        <f t="shared" si="539"/>
        <v>7.6830195508230371E-4</v>
      </c>
      <c r="N2030" s="149">
        <f t="shared" si="540"/>
        <v>0.96740842991026144</v>
      </c>
      <c r="O2030" s="130">
        <f t="shared" si="541"/>
        <v>7.6830195508230371E-4</v>
      </c>
      <c r="P2030" s="130" t="str">
        <f t="shared" si="542"/>
        <v/>
      </c>
      <c r="Q2030" s="130" t="str">
        <f t="shared" si="543"/>
        <v/>
      </c>
      <c r="R2030" s="130">
        <f t="shared" si="544"/>
        <v>1.6932595016626393E-4</v>
      </c>
      <c r="S2030" s="130" t="str">
        <f t="shared" si="545"/>
        <v/>
      </c>
      <c r="T2030" s="130" t="str">
        <f t="shared" si="546"/>
        <v/>
      </c>
      <c r="X2030" s="134"/>
      <c r="Z2030" s="149"/>
      <c r="AA2030" s="149"/>
      <c r="AE2030" s="151"/>
      <c r="AF2030" s="150"/>
      <c r="AK2030" s="134">
        <v>1461</v>
      </c>
      <c r="AL2030" s="130">
        <f t="shared" si="547"/>
        <v>1.8440000000000003</v>
      </c>
      <c r="AM2030" s="149">
        <f t="shared" si="548"/>
        <v>7.2867938835273635E-2</v>
      </c>
      <c r="AN2030" s="149">
        <f t="shared" si="549"/>
        <v>0.96740842991026144</v>
      </c>
      <c r="AO2030" s="130">
        <f t="shared" si="554"/>
        <v>7.2867938835273635E-2</v>
      </c>
      <c r="AP2030" s="130" t="str">
        <f t="shared" si="555"/>
        <v/>
      </c>
      <c r="AQ2030" s="130" t="str">
        <f t="shared" si="550"/>
        <v/>
      </c>
      <c r="AR2030" s="150">
        <f t="shared" si="551"/>
        <v>2.1188192535093538E-27</v>
      </c>
      <c r="AS2030" s="150" t="str">
        <f t="shared" si="552"/>
        <v/>
      </c>
      <c r="AT2030" s="150" t="str">
        <f t="shared" si="553"/>
        <v/>
      </c>
      <c r="AU2030" s="150"/>
      <c r="AV2030" s="150"/>
      <c r="AW2030" s="150"/>
      <c r="AX2030" s="150"/>
      <c r="AY2030" s="150"/>
      <c r="AZ2030" s="150"/>
      <c r="BA2030" s="150"/>
      <c r="BB2030" s="131"/>
      <c r="BC2030" s="132"/>
      <c r="BD2030" s="131"/>
      <c r="BE2030" s="153"/>
      <c r="BF2030" s="154"/>
      <c r="BG2030" s="155"/>
      <c r="BH2030" s="155"/>
      <c r="BI2030" s="156"/>
      <c r="BJ2030" s="156"/>
      <c r="BK2030" s="133"/>
      <c r="BM2030" s="134">
        <v>1438</v>
      </c>
      <c r="BN2030" s="157">
        <f t="shared" si="557"/>
        <v>9.1968000000000316</v>
      </c>
      <c r="BO2030" s="158">
        <f t="shared" si="558"/>
        <v>0.23883380772483598</v>
      </c>
      <c r="BP2030" s="159">
        <f t="shared" si="559"/>
        <v>4.3925200150141119E-4</v>
      </c>
      <c r="BQ2030" s="160" t="str">
        <f t="shared" si="560"/>
        <v/>
      </c>
      <c r="BR2030" s="160" t="str">
        <f t="shared" si="556"/>
        <v/>
      </c>
    </row>
    <row r="2031" spans="11:70" ht="20.100000000000001" customHeight="1" x14ac:dyDescent="0.25">
      <c r="K2031" s="134">
        <v>1462</v>
      </c>
      <c r="L2031" s="130">
        <f t="shared" si="538"/>
        <v>175.26956696753501</v>
      </c>
      <c r="M2031" s="149">
        <f t="shared" si="539"/>
        <v>7.6264970722670885E-4</v>
      </c>
      <c r="N2031" s="149">
        <f t="shared" si="540"/>
        <v>0.96769882858287182</v>
      </c>
      <c r="O2031" s="130">
        <f t="shared" si="541"/>
        <v>7.6264970722670885E-4</v>
      </c>
      <c r="P2031" s="130" t="str">
        <f t="shared" si="542"/>
        <v/>
      </c>
      <c r="Q2031" s="130" t="str">
        <f t="shared" si="543"/>
        <v/>
      </c>
      <c r="R2031" s="130">
        <f t="shared" si="544"/>
        <v>1.7105012290251787E-4</v>
      </c>
      <c r="S2031" s="130" t="str">
        <f t="shared" si="545"/>
        <v/>
      </c>
      <c r="T2031" s="130" t="str">
        <f t="shared" si="546"/>
        <v/>
      </c>
      <c r="X2031" s="134"/>
      <c r="Z2031" s="149"/>
      <c r="AA2031" s="149"/>
      <c r="AE2031" s="151"/>
      <c r="AF2031" s="150"/>
      <c r="AK2031" s="134">
        <v>1462</v>
      </c>
      <c r="AL2031" s="130">
        <f t="shared" si="547"/>
        <v>1.8479999999999999</v>
      </c>
      <c r="AM2031" s="149">
        <f t="shared" si="548"/>
        <v>7.2331863600401836E-2</v>
      </c>
      <c r="AN2031" s="149">
        <f t="shared" si="549"/>
        <v>0.96769882858287182</v>
      </c>
      <c r="AO2031" s="130">
        <f t="shared" si="554"/>
        <v>7.2331863600401836E-2</v>
      </c>
      <c r="AP2031" s="130" t="str">
        <f t="shared" si="555"/>
        <v/>
      </c>
      <c r="AQ2031" s="130" t="str">
        <f t="shared" si="550"/>
        <v/>
      </c>
      <c r="AR2031" s="150">
        <f t="shared" si="551"/>
        <v>2.1463837356630605E-32</v>
      </c>
      <c r="AS2031" s="150" t="str">
        <f t="shared" si="552"/>
        <v/>
      </c>
      <c r="AT2031" s="150" t="str">
        <f t="shared" si="553"/>
        <v/>
      </c>
      <c r="AU2031" s="150"/>
      <c r="AV2031" s="150"/>
      <c r="AW2031" s="150"/>
      <c r="AX2031" s="150"/>
      <c r="AY2031" s="150"/>
      <c r="AZ2031" s="150"/>
      <c r="BA2031" s="150"/>
      <c r="BB2031" s="131"/>
      <c r="BC2031" s="132"/>
      <c r="BD2031" s="131"/>
      <c r="BE2031" s="153"/>
      <c r="BF2031" s="154"/>
      <c r="BG2031" s="155"/>
      <c r="BH2031" s="155"/>
      <c r="BI2031" s="156"/>
      <c r="BJ2031" s="156"/>
      <c r="BK2031" s="133"/>
      <c r="BM2031" s="134">
        <v>1439</v>
      </c>
      <c r="BN2031" s="157">
        <f t="shared" si="557"/>
        <v>9.2032000000000309</v>
      </c>
      <c r="BO2031" s="158">
        <f t="shared" si="558"/>
        <v>0.23839455572333457</v>
      </c>
      <c r="BP2031" s="159">
        <f t="shared" si="559"/>
        <v>4.3861051500196369E-4</v>
      </c>
      <c r="BQ2031" s="160" t="str">
        <f t="shared" si="560"/>
        <v/>
      </c>
      <c r="BR2031" s="160" t="str">
        <f t="shared" si="556"/>
        <v/>
      </c>
    </row>
    <row r="2032" spans="11:70" ht="20.100000000000001" customHeight="1" x14ac:dyDescent="0.25">
      <c r="K2032" s="134">
        <v>1463</v>
      </c>
      <c r="L2032" s="130">
        <f t="shared" si="538"/>
        <v>175.64893832460763</v>
      </c>
      <c r="M2032" s="149">
        <f t="shared" si="539"/>
        <v>7.5702692933003485E-4</v>
      </c>
      <c r="N2032" s="149">
        <f t="shared" si="540"/>
        <v>0.96798708854575555</v>
      </c>
      <c r="O2032" s="130">
        <f t="shared" si="541"/>
        <v>7.5702692933003485E-4</v>
      </c>
      <c r="P2032" s="130" t="str">
        <f t="shared" si="542"/>
        <v/>
      </c>
      <c r="Q2032" s="130" t="str">
        <f t="shared" si="543"/>
        <v/>
      </c>
      <c r="R2032" s="130">
        <f t="shared" si="544"/>
        <v>1.7278908749468214E-4</v>
      </c>
      <c r="S2032" s="130" t="str">
        <f t="shared" si="545"/>
        <v/>
      </c>
      <c r="T2032" s="130" t="str">
        <f t="shared" si="546"/>
        <v/>
      </c>
      <c r="X2032" s="134"/>
      <c r="Z2032" s="149"/>
      <c r="AA2032" s="149"/>
      <c r="AE2032" s="151"/>
      <c r="AF2032" s="150"/>
      <c r="AK2032" s="134">
        <v>1463</v>
      </c>
      <c r="AL2032" s="130">
        <f t="shared" si="547"/>
        <v>1.8520000000000003</v>
      </c>
      <c r="AM2032" s="149">
        <f t="shared" si="548"/>
        <v>7.1798583380107084E-2</v>
      </c>
      <c r="AN2032" s="149">
        <f t="shared" si="549"/>
        <v>0.96798708854575555</v>
      </c>
      <c r="AO2032" s="130">
        <f t="shared" si="554"/>
        <v>7.1798583380107084E-2</v>
      </c>
      <c r="AP2032" s="130" t="str">
        <f t="shared" si="555"/>
        <v/>
      </c>
      <c r="AQ2032" s="130" t="str">
        <f t="shared" si="550"/>
        <v/>
      </c>
      <c r="AR2032" s="150">
        <f t="shared" si="551"/>
        <v>7.9988277570068127E-38</v>
      </c>
      <c r="AS2032" s="150" t="str">
        <f t="shared" si="552"/>
        <v/>
      </c>
      <c r="AT2032" s="150" t="str">
        <f t="shared" si="553"/>
        <v/>
      </c>
      <c r="AU2032" s="150"/>
      <c r="AV2032" s="150"/>
      <c r="AW2032" s="150"/>
      <c r="AX2032" s="150"/>
      <c r="AY2032" s="150"/>
      <c r="AZ2032" s="150"/>
      <c r="BA2032" s="150"/>
      <c r="BB2032" s="131"/>
      <c r="BC2032" s="132"/>
      <c r="BD2032" s="131"/>
      <c r="BE2032" s="153"/>
      <c r="BF2032" s="154"/>
      <c r="BG2032" s="155"/>
      <c r="BH2032" s="155"/>
      <c r="BI2032" s="156"/>
      <c r="BJ2032" s="156"/>
      <c r="BK2032" s="133"/>
      <c r="BM2032" s="134">
        <v>1440</v>
      </c>
      <c r="BN2032" s="157">
        <f t="shared" si="557"/>
        <v>9.2096000000000302</v>
      </c>
      <c r="BO2032" s="158">
        <f t="shared" si="558"/>
        <v>0.2379559452083326</v>
      </c>
      <c r="BP2032" s="159">
        <f t="shared" si="559"/>
        <v>4.3796943620033613E-4</v>
      </c>
      <c r="BQ2032" s="160" t="str">
        <f t="shared" si="560"/>
        <v/>
      </c>
      <c r="BR2032" s="160" t="str">
        <f t="shared" si="556"/>
        <v/>
      </c>
    </row>
    <row r="2033" spans="11:70" ht="20.100000000000001" customHeight="1" x14ac:dyDescent="0.25">
      <c r="K2033" s="134">
        <v>1464</v>
      </c>
      <c r="L2033" s="130">
        <f t="shared" si="538"/>
        <v>176.02830968168024</v>
      </c>
      <c r="M2033" s="149">
        <f t="shared" si="539"/>
        <v>7.514335833836654E-4</v>
      </c>
      <c r="N2033" s="149">
        <f t="shared" si="540"/>
        <v>0.96827322097179713</v>
      </c>
      <c r="O2033" s="130">
        <f t="shared" si="541"/>
        <v>7.514335833836654E-4</v>
      </c>
      <c r="P2033" s="130" t="str">
        <f t="shared" si="542"/>
        <v/>
      </c>
      <c r="Q2033" s="130" t="str">
        <f t="shared" si="543"/>
        <v/>
      </c>
      <c r="R2033" s="130">
        <f t="shared" si="544"/>
        <v>1.7454293839345056E-4</v>
      </c>
      <c r="S2033" s="130" t="str">
        <f t="shared" si="545"/>
        <v/>
      </c>
      <c r="T2033" s="130" t="str">
        <f t="shared" si="546"/>
        <v/>
      </c>
      <c r="X2033" s="134"/>
      <c r="Z2033" s="149"/>
      <c r="AA2033" s="149"/>
      <c r="AE2033" s="151"/>
      <c r="AF2033" s="150"/>
      <c r="AK2033" s="134">
        <v>1464</v>
      </c>
      <c r="AL2033" s="130">
        <f t="shared" si="547"/>
        <v>1.8559999999999999</v>
      </c>
      <c r="AM2033" s="149">
        <f t="shared" si="548"/>
        <v>7.1268094569544513E-2</v>
      </c>
      <c r="AN2033" s="149">
        <f t="shared" si="549"/>
        <v>0.96827322097179702</v>
      </c>
      <c r="AO2033" s="130">
        <f t="shared" si="554"/>
        <v>7.1268094569544513E-2</v>
      </c>
      <c r="AP2033" s="130" t="str">
        <f t="shared" si="555"/>
        <v/>
      </c>
      <c r="AQ2033" s="130" t="str">
        <f t="shared" si="550"/>
        <v/>
      </c>
      <c r="AR2033" s="150">
        <f t="shared" si="551"/>
        <v>1.0966065593889713E-43</v>
      </c>
      <c r="AS2033" s="150" t="str">
        <f t="shared" si="552"/>
        <v/>
      </c>
      <c r="AT2033" s="150" t="str">
        <f t="shared" si="553"/>
        <v/>
      </c>
      <c r="AU2033" s="150"/>
      <c r="AV2033" s="150"/>
      <c r="AW2033" s="150"/>
      <c r="AX2033" s="150"/>
      <c r="AY2033" s="150"/>
      <c r="AZ2033" s="150"/>
      <c r="BA2033" s="150"/>
      <c r="BB2033" s="131"/>
      <c r="BC2033" s="132"/>
      <c r="BD2033" s="131"/>
      <c r="BE2033" s="153"/>
      <c r="BF2033" s="154"/>
      <c r="BG2033" s="155"/>
      <c r="BH2033" s="155"/>
      <c r="BI2033" s="156"/>
      <c r="BJ2033" s="156"/>
      <c r="BK2033" s="133"/>
      <c r="BM2033" s="134">
        <v>1441</v>
      </c>
      <c r="BN2033" s="157">
        <f t="shared" si="557"/>
        <v>9.2160000000000295</v>
      </c>
      <c r="BO2033" s="158">
        <f t="shared" si="558"/>
        <v>0.23751797577213227</v>
      </c>
      <c r="BP2033" s="159">
        <f t="shared" si="559"/>
        <v>4.3732876678337362E-4</v>
      </c>
      <c r="BQ2033" s="160" t="str">
        <f t="shared" si="560"/>
        <v/>
      </c>
      <c r="BR2033" s="160" t="str">
        <f t="shared" si="556"/>
        <v/>
      </c>
    </row>
    <row r="2034" spans="11:70" ht="20.100000000000001" customHeight="1" x14ac:dyDescent="0.25">
      <c r="K2034" s="134">
        <v>1465</v>
      </c>
      <c r="L2034" s="130">
        <f t="shared" si="538"/>
        <v>176.40768103875274</v>
      </c>
      <c r="M2034" s="149">
        <f t="shared" si="539"/>
        <v>7.458696302520113E-4</v>
      </c>
      <c r="N2034" s="149">
        <f t="shared" si="540"/>
        <v>0.96855723701924723</v>
      </c>
      <c r="O2034" s="130">
        <f t="shared" si="541"/>
        <v>7.458696302520113E-4</v>
      </c>
      <c r="P2034" s="130" t="str">
        <f t="shared" si="542"/>
        <v/>
      </c>
      <c r="Q2034" s="130" t="str">
        <f t="shared" si="543"/>
        <v/>
      </c>
      <c r="R2034" s="130">
        <f t="shared" si="544"/>
        <v>1.7631177029081465E-4</v>
      </c>
      <c r="S2034" s="130" t="str">
        <f t="shared" si="545"/>
        <v/>
      </c>
      <c r="T2034" s="130" t="str">
        <f t="shared" si="546"/>
        <v/>
      </c>
      <c r="X2034" s="134"/>
      <c r="Z2034" s="149"/>
      <c r="AA2034" s="149"/>
      <c r="AE2034" s="151"/>
      <c r="AF2034" s="150"/>
      <c r="AK2034" s="134">
        <v>1465</v>
      </c>
      <c r="AL2034" s="130">
        <f t="shared" si="547"/>
        <v>1.8600000000000003</v>
      </c>
      <c r="AM2034" s="149">
        <f t="shared" si="548"/>
        <v>7.0740393456983339E-2</v>
      </c>
      <c r="AN2034" s="149">
        <f t="shared" si="549"/>
        <v>0.96855723701924734</v>
      </c>
      <c r="AO2034" s="130">
        <f t="shared" si="554"/>
        <v>7.0740393456983339E-2</v>
      </c>
      <c r="AP2034" s="130" t="str">
        <f t="shared" si="555"/>
        <v/>
      </c>
      <c r="AQ2034" s="130" t="str">
        <f t="shared" si="550"/>
        <v/>
      </c>
      <c r="AR2034" s="150">
        <f t="shared" si="551"/>
        <v>5.5307095498444164E-50</v>
      </c>
      <c r="AS2034" s="150" t="str">
        <f t="shared" si="552"/>
        <v/>
      </c>
      <c r="AT2034" s="150" t="str">
        <f t="shared" si="553"/>
        <v/>
      </c>
      <c r="AU2034" s="150"/>
      <c r="AV2034" s="150"/>
      <c r="AW2034" s="150"/>
      <c r="AX2034" s="150"/>
      <c r="AY2034" s="150"/>
      <c r="AZ2034" s="150"/>
      <c r="BA2034" s="150"/>
      <c r="BB2034" s="131"/>
      <c r="BC2034" s="132"/>
      <c r="BD2034" s="131"/>
      <c r="BE2034" s="153"/>
      <c r="BF2034" s="154"/>
      <c r="BG2034" s="155"/>
      <c r="BH2034" s="155"/>
      <c r="BI2034" s="156"/>
      <c r="BJ2034" s="156"/>
      <c r="BK2034" s="133"/>
      <c r="BM2034" s="134">
        <v>1442</v>
      </c>
      <c r="BN2034" s="157">
        <f t="shared" si="557"/>
        <v>9.2224000000000288</v>
      </c>
      <c r="BO2034" s="158">
        <f t="shared" si="558"/>
        <v>0.23708064700534889</v>
      </c>
      <c r="BP2034" s="159">
        <f t="shared" si="559"/>
        <v>4.3668850842787377E-4</v>
      </c>
      <c r="BQ2034" s="160" t="str">
        <f t="shared" si="560"/>
        <v/>
      </c>
      <c r="BR2034" s="160" t="str">
        <f t="shared" si="556"/>
        <v/>
      </c>
    </row>
    <row r="2035" spans="11:70" ht="20.100000000000001" customHeight="1" x14ac:dyDescent="0.25">
      <c r="K2035" s="134">
        <v>1466</v>
      </c>
      <c r="L2035" s="130">
        <f t="shared" si="538"/>
        <v>176.78705239582536</v>
      </c>
      <c r="M2035" s="149">
        <f t="shared" si="539"/>
        <v>7.4033502968332628E-4</v>
      </c>
      <c r="N2035" s="149">
        <f t="shared" si="540"/>
        <v>0.9688391478312981</v>
      </c>
      <c r="O2035" s="130">
        <f t="shared" si="541"/>
        <v>7.4033502968332628E-4</v>
      </c>
      <c r="P2035" s="130" t="str">
        <f t="shared" si="542"/>
        <v/>
      </c>
      <c r="Q2035" s="130" t="str">
        <f t="shared" si="543"/>
        <v/>
      </c>
      <c r="R2035" s="130">
        <f t="shared" si="544"/>
        <v>1.7809567811642252E-4</v>
      </c>
      <c r="S2035" s="130" t="str">
        <f t="shared" si="545"/>
        <v/>
      </c>
      <c r="T2035" s="130" t="str">
        <f t="shared" si="546"/>
        <v/>
      </c>
      <c r="X2035" s="134"/>
      <c r="Z2035" s="149"/>
      <c r="AA2035" s="149"/>
      <c r="AE2035" s="151"/>
      <c r="AF2035" s="150"/>
      <c r="AK2035" s="134">
        <v>1466</v>
      </c>
      <c r="AL2035" s="130">
        <f t="shared" si="547"/>
        <v>1.8639999999999999</v>
      </c>
      <c r="AM2035" s="149">
        <f t="shared" si="548"/>
        <v>7.0215476224834261E-2</v>
      </c>
      <c r="AN2035" s="149">
        <f t="shared" si="549"/>
        <v>0.9688391478312981</v>
      </c>
      <c r="AO2035" s="130">
        <f t="shared" si="554"/>
        <v>7.0215476224834261E-2</v>
      </c>
      <c r="AP2035" s="130" t="str">
        <f t="shared" si="555"/>
        <v/>
      </c>
      <c r="AQ2035" s="130" t="str">
        <f t="shared" si="550"/>
        <v/>
      </c>
      <c r="AR2035" s="150">
        <f t="shared" si="551"/>
        <v>1.0261630727919036E-56</v>
      </c>
      <c r="AS2035" s="150" t="str">
        <f t="shared" si="552"/>
        <v/>
      </c>
      <c r="AT2035" s="150" t="str">
        <f t="shared" si="553"/>
        <v/>
      </c>
      <c r="AU2035" s="150"/>
      <c r="AV2035" s="150"/>
      <c r="AW2035" s="150"/>
      <c r="AX2035" s="150"/>
      <c r="AY2035" s="150"/>
      <c r="AZ2035" s="150"/>
      <c r="BA2035" s="150"/>
      <c r="BB2035" s="131"/>
      <c r="BC2035" s="132"/>
      <c r="BD2035" s="131"/>
      <c r="BE2035" s="153"/>
      <c r="BF2035" s="154"/>
      <c r="BG2035" s="155"/>
      <c r="BH2035" s="155"/>
      <c r="BI2035" s="156"/>
      <c r="BJ2035" s="156"/>
      <c r="BK2035" s="133"/>
      <c r="BM2035" s="134">
        <v>1443</v>
      </c>
      <c r="BN2035" s="157">
        <f t="shared" si="557"/>
        <v>9.2288000000000281</v>
      </c>
      <c r="BO2035" s="158">
        <f t="shared" si="558"/>
        <v>0.23664395849692102</v>
      </c>
      <c r="BP2035" s="159">
        <f t="shared" si="559"/>
        <v>4.3604866280200216E-4</v>
      </c>
      <c r="BQ2035" s="160" t="str">
        <f t="shared" si="560"/>
        <v/>
      </c>
      <c r="BR2035" s="160" t="str">
        <f t="shared" si="556"/>
        <v/>
      </c>
    </row>
    <row r="2036" spans="11:70" ht="20.100000000000001" customHeight="1" x14ac:dyDescent="0.25">
      <c r="K2036" s="134">
        <v>1467</v>
      </c>
      <c r="L2036" s="130">
        <f t="shared" si="538"/>
        <v>177.16642375289797</v>
      </c>
      <c r="M2036" s="149">
        <f t="shared" si="539"/>
        <v>7.3482974032054781E-4</v>
      </c>
      <c r="N2036" s="149">
        <f t="shared" si="540"/>
        <v>0.96911896453566126</v>
      </c>
      <c r="O2036" s="130">
        <f t="shared" si="541"/>
        <v>7.3482974032054781E-4</v>
      </c>
      <c r="P2036" s="130" t="str">
        <f t="shared" si="542"/>
        <v/>
      </c>
      <c r="Q2036" s="130" t="str">
        <f t="shared" si="543"/>
        <v/>
      </c>
      <c r="R2036" s="130">
        <f t="shared" si="544"/>
        <v>1.7989475703387948E-4</v>
      </c>
      <c r="S2036" s="130" t="str">
        <f t="shared" si="545"/>
        <v/>
      </c>
      <c r="T2036" s="130" t="str">
        <f t="shared" si="546"/>
        <v/>
      </c>
      <c r="X2036" s="134"/>
      <c r="Z2036" s="149"/>
      <c r="AA2036" s="149"/>
      <c r="AE2036" s="151"/>
      <c r="AF2036" s="150"/>
      <c r="AK2036" s="134">
        <v>1467</v>
      </c>
      <c r="AL2036" s="130">
        <f t="shared" si="547"/>
        <v>1.8680000000000003</v>
      </c>
      <c r="AM2036" s="149">
        <f t="shared" si="548"/>
        <v>6.9693338950675629E-2</v>
      </c>
      <c r="AN2036" s="149">
        <f t="shared" si="549"/>
        <v>0.96911896453566126</v>
      </c>
      <c r="AO2036" s="130">
        <f t="shared" si="554"/>
        <v>6.9693338950675629E-2</v>
      </c>
      <c r="AP2036" s="130" t="str">
        <f t="shared" si="555"/>
        <v/>
      </c>
      <c r="AQ2036" s="130" t="str">
        <f t="shared" si="550"/>
        <v/>
      </c>
      <c r="AR2036" s="150">
        <f t="shared" si="551"/>
        <v>7.0041821343185826E-64</v>
      </c>
      <c r="AS2036" s="150" t="str">
        <f t="shared" si="552"/>
        <v/>
      </c>
      <c r="AT2036" s="150" t="str">
        <f t="shared" si="553"/>
        <v/>
      </c>
      <c r="AU2036" s="150"/>
      <c r="AV2036" s="150"/>
      <c r="AW2036" s="150"/>
      <c r="AX2036" s="150"/>
      <c r="AY2036" s="150"/>
      <c r="AZ2036" s="150"/>
      <c r="BA2036" s="150"/>
      <c r="BB2036" s="131"/>
      <c r="BC2036" s="132"/>
      <c r="BD2036" s="131"/>
      <c r="BE2036" s="153"/>
      <c r="BF2036" s="154"/>
      <c r="BG2036" s="155"/>
      <c r="BH2036" s="155"/>
      <c r="BI2036" s="156"/>
      <c r="BJ2036" s="156"/>
      <c r="BK2036" s="133"/>
      <c r="BM2036" s="134">
        <v>1444</v>
      </c>
      <c r="BN2036" s="157">
        <f t="shared" si="557"/>
        <v>9.2352000000000274</v>
      </c>
      <c r="BO2036" s="158">
        <f t="shared" si="558"/>
        <v>0.23620790983411902</v>
      </c>
      <c r="BP2036" s="159">
        <f t="shared" si="559"/>
        <v>4.354092315661251E-4</v>
      </c>
      <c r="BQ2036" s="160" t="str">
        <f t="shared" si="560"/>
        <v/>
      </c>
      <c r="BR2036" s="160" t="str">
        <f t="shared" si="556"/>
        <v/>
      </c>
    </row>
    <row r="2037" spans="11:70" ht="20.100000000000001" customHeight="1" x14ac:dyDescent="0.25">
      <c r="K2037" s="134">
        <v>1468</v>
      </c>
      <c r="L2037" s="130">
        <f t="shared" si="538"/>
        <v>177.54579510997058</v>
      </c>
      <c r="M2037" s="149">
        <f t="shared" si="539"/>
        <v>7.2935371971213014E-4</v>
      </c>
      <c r="N2037" s="149">
        <f t="shared" si="540"/>
        <v>0.96939669824415053</v>
      </c>
      <c r="O2037" s="130">
        <f t="shared" si="541"/>
        <v>7.2935371971213014E-4</v>
      </c>
      <c r="P2037" s="130" t="str">
        <f t="shared" si="542"/>
        <v/>
      </c>
      <c r="Q2037" s="130" t="str">
        <f t="shared" si="543"/>
        <v/>
      </c>
      <c r="R2037" s="130">
        <f t="shared" si="544"/>
        <v>1.8170910243699498E-4</v>
      </c>
      <c r="S2037" s="130" t="str">
        <f t="shared" si="545"/>
        <v/>
      </c>
      <c r="T2037" s="130" t="str">
        <f t="shared" si="546"/>
        <v/>
      </c>
      <c r="X2037" s="134"/>
      <c r="Z2037" s="149"/>
      <c r="AA2037" s="149"/>
      <c r="AE2037" s="151"/>
      <c r="AF2037" s="150"/>
      <c r="AK2037" s="134">
        <v>1468</v>
      </c>
      <c r="AL2037" s="130">
        <f t="shared" si="547"/>
        <v>1.8719999999999999</v>
      </c>
      <c r="AM2037" s="149">
        <f t="shared" si="548"/>
        <v>6.9173977608282505E-2</v>
      </c>
      <c r="AN2037" s="149">
        <f t="shared" si="549"/>
        <v>0.96939669824415042</v>
      </c>
      <c r="AO2037" s="130">
        <f t="shared" si="554"/>
        <v>6.9173977608282505E-2</v>
      </c>
      <c r="AP2037" s="130" t="str">
        <f t="shared" si="555"/>
        <v/>
      </c>
      <c r="AQ2037" s="130" t="str">
        <f t="shared" si="550"/>
        <v/>
      </c>
      <c r="AR2037" s="150">
        <f t="shared" si="551"/>
        <v>1.7587495425951039E-71</v>
      </c>
      <c r="AS2037" s="150" t="str">
        <f t="shared" si="552"/>
        <v/>
      </c>
      <c r="AT2037" s="150" t="str">
        <f t="shared" si="553"/>
        <v/>
      </c>
      <c r="AU2037" s="150"/>
      <c r="AV2037" s="150"/>
      <c r="AW2037" s="150"/>
      <c r="AX2037" s="150"/>
      <c r="AY2037" s="150"/>
      <c r="AZ2037" s="150"/>
      <c r="BA2037" s="150"/>
      <c r="BB2037" s="131"/>
      <c r="BC2037" s="132"/>
      <c r="BD2037" s="131"/>
      <c r="BE2037" s="153"/>
      <c r="BF2037" s="154"/>
      <c r="BG2037" s="155"/>
      <c r="BH2037" s="155"/>
      <c r="BI2037" s="156"/>
      <c r="BJ2037" s="156"/>
      <c r="BK2037" s="133"/>
      <c r="BM2037" s="134">
        <v>1445</v>
      </c>
      <c r="BN2037" s="157">
        <f t="shared" si="557"/>
        <v>9.2416000000000267</v>
      </c>
      <c r="BO2037" s="158">
        <f t="shared" si="558"/>
        <v>0.23577250060255289</v>
      </c>
      <c r="BP2037" s="159">
        <f t="shared" si="559"/>
        <v>4.3477021637111646E-4</v>
      </c>
      <c r="BQ2037" s="160" t="str">
        <f t="shared" si="560"/>
        <v/>
      </c>
      <c r="BR2037" s="160" t="str">
        <f t="shared" si="556"/>
        <v/>
      </c>
    </row>
    <row r="2038" spans="11:70" ht="20.100000000000001" customHeight="1" x14ac:dyDescent="0.25">
      <c r="K2038" s="134">
        <v>1469</v>
      </c>
      <c r="L2038" s="130">
        <f t="shared" si="538"/>
        <v>177.92516646704308</v>
      </c>
      <c r="M2038" s="149">
        <f t="shared" si="539"/>
        <v>7.2390692432289087E-4</v>
      </c>
      <c r="N2038" s="149">
        <f t="shared" si="540"/>
        <v>0.96967236005226898</v>
      </c>
      <c r="O2038" s="130">
        <f t="shared" si="541"/>
        <v>7.2390692432289087E-4</v>
      </c>
      <c r="P2038" s="130" t="str">
        <f t="shared" si="542"/>
        <v/>
      </c>
      <c r="Q2038" s="130" t="str">
        <f t="shared" si="543"/>
        <v/>
      </c>
      <c r="R2038" s="130">
        <f t="shared" si="544"/>
        <v>1.8353880994597199E-4</v>
      </c>
      <c r="S2038" s="130" t="str">
        <f t="shared" si="545"/>
        <v/>
      </c>
      <c r="T2038" s="130" t="str">
        <f t="shared" si="546"/>
        <v/>
      </c>
      <c r="X2038" s="134"/>
      <c r="Z2038" s="149"/>
      <c r="AA2038" s="149"/>
      <c r="AE2038" s="151"/>
      <c r="AF2038" s="150"/>
      <c r="AK2038" s="134">
        <v>1469</v>
      </c>
      <c r="AL2038" s="130">
        <f t="shared" si="547"/>
        <v>1.8760000000000003</v>
      </c>
      <c r="AM2038" s="149">
        <f t="shared" si="548"/>
        <v>6.8657388068654221E-2</v>
      </c>
      <c r="AN2038" s="149">
        <f t="shared" si="549"/>
        <v>0.96967236005226909</v>
      </c>
      <c r="AO2038" s="130">
        <f t="shared" si="554"/>
        <v>6.8657388068654221E-2</v>
      </c>
      <c r="AP2038" s="130" t="str">
        <f t="shared" si="555"/>
        <v/>
      </c>
      <c r="AQ2038" s="130" t="str">
        <f t="shared" si="550"/>
        <v/>
      </c>
      <c r="AR2038" s="150">
        <f t="shared" si="551"/>
        <v>1.6246360367736081E-79</v>
      </c>
      <c r="AS2038" s="150" t="str">
        <f t="shared" si="552"/>
        <v/>
      </c>
      <c r="AT2038" s="150" t="str">
        <f t="shared" si="553"/>
        <v/>
      </c>
      <c r="AU2038" s="150"/>
      <c r="AV2038" s="150"/>
      <c r="AW2038" s="150"/>
      <c r="AX2038" s="150"/>
      <c r="AY2038" s="150"/>
      <c r="AZ2038" s="150"/>
      <c r="BA2038" s="150"/>
      <c r="BB2038" s="131"/>
      <c r="BC2038" s="132"/>
      <c r="BD2038" s="131"/>
      <c r="BE2038" s="153"/>
      <c r="BF2038" s="154"/>
      <c r="BG2038" s="155"/>
      <c r="BH2038" s="155"/>
      <c r="BI2038" s="156"/>
      <c r="BJ2038" s="156"/>
      <c r="BK2038" s="133"/>
      <c r="BM2038" s="134">
        <v>1446</v>
      </c>
      <c r="BN2038" s="157">
        <f t="shared" si="557"/>
        <v>9.248000000000026</v>
      </c>
      <c r="BO2038" s="158">
        <f t="shared" si="558"/>
        <v>0.23533773038618178</v>
      </c>
      <c r="BP2038" s="159">
        <f t="shared" si="559"/>
        <v>4.3413161885960672E-4</v>
      </c>
      <c r="BQ2038" s="160" t="str">
        <f t="shared" si="560"/>
        <v/>
      </c>
      <c r="BR2038" s="160" t="str">
        <f t="shared" si="556"/>
        <v/>
      </c>
    </row>
    <row r="2039" spans="11:70" ht="20.100000000000001" customHeight="1" x14ac:dyDescent="0.25">
      <c r="K2039" s="134">
        <v>1470</v>
      </c>
      <c r="L2039" s="130">
        <f t="shared" si="538"/>
        <v>178.3045378241157</v>
      </c>
      <c r="M2039" s="149">
        <f t="shared" si="539"/>
        <v>7.1848930954485784E-4</v>
      </c>
      <c r="N2039" s="149">
        <f t="shared" si="540"/>
        <v>0.96994596103880015</v>
      </c>
      <c r="O2039" s="130">
        <f t="shared" si="541"/>
        <v>7.1848930954485784E-4</v>
      </c>
      <c r="P2039" s="130" t="str">
        <f t="shared" si="542"/>
        <v/>
      </c>
      <c r="Q2039" s="130" t="str">
        <f t="shared" si="543"/>
        <v/>
      </c>
      <c r="R2039" s="130">
        <f t="shared" si="544"/>
        <v>1.8538397540354153E-4</v>
      </c>
      <c r="S2039" s="130" t="str">
        <f t="shared" si="545"/>
        <v/>
      </c>
      <c r="T2039" s="130" t="str">
        <f t="shared" si="546"/>
        <v/>
      </c>
      <c r="X2039" s="134"/>
      <c r="Z2039" s="149"/>
      <c r="AA2039" s="149"/>
      <c r="AE2039" s="151"/>
      <c r="AF2039" s="150"/>
      <c r="AK2039" s="134">
        <v>1470</v>
      </c>
      <c r="AL2039" s="130">
        <f t="shared" si="547"/>
        <v>1.88</v>
      </c>
      <c r="AM2039" s="149">
        <f t="shared" si="548"/>
        <v>6.8143566101044578E-2</v>
      </c>
      <c r="AN2039" s="149">
        <f t="shared" si="549"/>
        <v>0.96994596103880026</v>
      </c>
      <c r="AO2039" s="130">
        <f t="shared" si="554"/>
        <v>6.8143566101044578E-2</v>
      </c>
      <c r="AP2039" s="130" t="str">
        <f t="shared" si="555"/>
        <v/>
      </c>
      <c r="AQ2039" s="130" t="str">
        <f t="shared" si="550"/>
        <v/>
      </c>
      <c r="AR2039" s="150">
        <f t="shared" si="551"/>
        <v>5.5209483621597635E-88</v>
      </c>
      <c r="AS2039" s="150" t="str">
        <f t="shared" si="552"/>
        <v/>
      </c>
      <c r="AT2039" s="150" t="str">
        <f t="shared" si="553"/>
        <v/>
      </c>
      <c r="AU2039" s="150"/>
      <c r="AV2039" s="150"/>
      <c r="AW2039" s="150"/>
      <c r="AX2039" s="150"/>
      <c r="AY2039" s="150"/>
      <c r="AZ2039" s="150"/>
      <c r="BA2039" s="150"/>
      <c r="BB2039" s="131"/>
      <c r="BC2039" s="132"/>
      <c r="BD2039" s="131"/>
      <c r="BE2039" s="153"/>
      <c r="BF2039" s="154"/>
      <c r="BG2039" s="155"/>
      <c r="BH2039" s="155"/>
      <c r="BI2039" s="156"/>
      <c r="BJ2039" s="156"/>
      <c r="BK2039" s="133"/>
      <c r="BM2039" s="134">
        <v>1447</v>
      </c>
      <c r="BN2039" s="157">
        <f t="shared" si="557"/>
        <v>9.2544000000000253</v>
      </c>
      <c r="BO2039" s="158">
        <f t="shared" si="558"/>
        <v>0.23490359876732217</v>
      </c>
      <c r="BP2039" s="159">
        <f t="shared" si="559"/>
        <v>4.3349344066570539E-4</v>
      </c>
      <c r="BQ2039" s="160" t="str">
        <f t="shared" si="560"/>
        <v/>
      </c>
      <c r="BR2039" s="160" t="str">
        <f t="shared" si="556"/>
        <v/>
      </c>
    </row>
    <row r="2040" spans="11:70" ht="20.100000000000001" customHeight="1" x14ac:dyDescent="0.25">
      <c r="K2040" s="134">
        <v>1471</v>
      </c>
      <c r="L2040" s="130">
        <f t="shared" si="538"/>
        <v>178.68390918118831</v>
      </c>
      <c r="M2040" s="149">
        <f t="shared" si="539"/>
        <v>7.131008297081334E-4</v>
      </c>
      <c r="N2040" s="149">
        <f t="shared" si="540"/>
        <v>0.97021751226540254</v>
      </c>
      <c r="O2040" s="130">
        <f t="shared" si="541"/>
        <v>7.131008297081334E-4</v>
      </c>
      <c r="P2040" s="130" t="str">
        <f t="shared" si="542"/>
        <v/>
      </c>
      <c r="Q2040" s="130" t="str">
        <f t="shared" si="543"/>
        <v/>
      </c>
      <c r="R2040" s="130">
        <f t="shared" si="544"/>
        <v>1.8724469487103532E-4</v>
      </c>
      <c r="S2040" s="130" t="str">
        <f t="shared" si="545"/>
        <v/>
      </c>
      <c r="T2040" s="130" t="str">
        <f t="shared" si="546"/>
        <v/>
      </c>
      <c r="X2040" s="134"/>
      <c r="Z2040" s="149"/>
      <c r="AA2040" s="149"/>
      <c r="AE2040" s="151"/>
      <c r="AF2040" s="150"/>
      <c r="AK2040" s="134">
        <v>1471</v>
      </c>
      <c r="AL2040" s="130">
        <f t="shared" si="547"/>
        <v>1.8840000000000003</v>
      </c>
      <c r="AM2040" s="149">
        <f t="shared" si="548"/>
        <v>6.7632507373990444E-2</v>
      </c>
      <c r="AN2040" s="149">
        <f t="shared" si="549"/>
        <v>0.97021751226540254</v>
      </c>
      <c r="AO2040" s="130">
        <f t="shared" si="554"/>
        <v>6.7632507373990444E-2</v>
      </c>
      <c r="AP2040" s="130" t="str">
        <f t="shared" si="555"/>
        <v/>
      </c>
      <c r="AQ2040" s="130" t="str">
        <f t="shared" si="550"/>
        <v/>
      </c>
      <c r="AR2040" s="150">
        <f t="shared" si="551"/>
        <v>6.9020294201272195E-97</v>
      </c>
      <c r="AS2040" s="150" t="str">
        <f t="shared" si="552"/>
        <v/>
      </c>
      <c r="AT2040" s="150" t="str">
        <f t="shared" si="553"/>
        <v/>
      </c>
      <c r="AU2040" s="150"/>
      <c r="AV2040" s="150"/>
      <c r="AW2040" s="150"/>
      <c r="AX2040" s="150"/>
      <c r="AY2040" s="150"/>
      <c r="AZ2040" s="150"/>
      <c r="BA2040" s="150"/>
      <c r="BB2040" s="131"/>
      <c r="BC2040" s="132"/>
      <c r="BD2040" s="131"/>
      <c r="BE2040" s="153"/>
      <c r="BF2040" s="154"/>
      <c r="BG2040" s="155"/>
      <c r="BH2040" s="155"/>
      <c r="BI2040" s="156"/>
      <c r="BJ2040" s="156"/>
      <c r="BK2040" s="133"/>
      <c r="BM2040" s="134">
        <v>1448</v>
      </c>
      <c r="BN2040" s="157">
        <f t="shared" si="557"/>
        <v>9.2608000000000246</v>
      </c>
      <c r="BO2040" s="158">
        <f t="shared" si="558"/>
        <v>0.23447010532665646</v>
      </c>
      <c r="BP2040" s="159">
        <f t="shared" si="559"/>
        <v>4.328556834146402E-4</v>
      </c>
      <c r="BQ2040" s="160" t="str">
        <f t="shared" si="560"/>
        <v/>
      </c>
      <c r="BR2040" s="160" t="str">
        <f t="shared" si="556"/>
        <v/>
      </c>
    </row>
    <row r="2041" spans="11:70" ht="20.100000000000001" customHeight="1" x14ac:dyDescent="0.25">
      <c r="K2041" s="134">
        <v>1472</v>
      </c>
      <c r="L2041" s="130">
        <f t="shared" ref="L2041:L2104" si="561">L$563+(K2041*L$566)</f>
        <v>179.06328053826093</v>
      </c>
      <c r="M2041" s="149">
        <f t="shared" ref="M2041:M2104" si="562">_xlfn.NORM.DIST(L2041,L$560,L$561,0)</f>
        <v>7.0774143809174681E-4</v>
      </c>
      <c r="N2041" s="149">
        <f t="shared" ref="N2041:N2104" si="563">_xlfn.NORM.DIST(L2041,L$560,L$561,1)</f>
        <v>0.97048702477620907</v>
      </c>
      <c r="O2041" s="130">
        <f t="shared" ref="O2041:O2104" si="564">IF(OR(N2041&lt;P$565,N2041&gt;P$566),M2041,"")</f>
        <v>7.0774143809174681E-4</v>
      </c>
      <c r="P2041" s="130" t="str">
        <f t="shared" ref="P2041:P2104" si="565">IF(AND(N2041&gt;P$565,N2041&lt;P$566),M2041,"")</f>
        <v/>
      </c>
      <c r="Q2041" s="130" t="str">
        <f t="shared" ref="Q2041:Q2104" si="566">IF(M2041=MAX(M$569:M$2569),M2041,"")</f>
        <v/>
      </c>
      <c r="R2041" s="130">
        <f t="shared" ref="R2041:R2104" si="567">_xlfn.NORM.DIST(L2041,P$561,P$562,0)</f>
        <v>1.8912106462440752E-4</v>
      </c>
      <c r="S2041" s="130" t="str">
        <f t="shared" ref="S2041:S2104" si="568">IF(R2041=MAX(R$569:R$2569),M2041,"")</f>
        <v/>
      </c>
      <c r="T2041" s="130" t="str">
        <f t="shared" ref="T2041:T2104" si="569">IF(S2041=MIN(S$569:S$2569),S2041,"")</f>
        <v/>
      </c>
      <c r="X2041" s="134"/>
      <c r="Z2041" s="149"/>
      <c r="AA2041" s="149"/>
      <c r="AE2041" s="151"/>
      <c r="AF2041" s="150"/>
      <c r="AK2041" s="134">
        <v>1472</v>
      </c>
      <c r="AL2041" s="130">
        <f t="shared" ref="AL2041:AL2104" si="570">AL$563+(AK2041*AL$566)</f>
        <v>1.8879999999999999</v>
      </c>
      <c r="AM2041" s="149">
        <f t="shared" ref="AM2041:AM2104" si="571">_xlfn.NORM.DIST(AL2041,AL$560,AL$561,0)</f>
        <v>6.7124207456342566E-2</v>
      </c>
      <c r="AN2041" s="149">
        <f t="shared" ref="AN2041:AN2104" si="572">_xlfn.NORM.DIST(AL2041,AL$560,AL$561,1)</f>
        <v>0.97048702477620907</v>
      </c>
      <c r="AO2041" s="130">
        <f t="shared" si="554"/>
        <v>6.7124207456342566E-2</v>
      </c>
      <c r="AP2041" s="130" t="str">
        <f t="shared" si="555"/>
        <v/>
      </c>
      <c r="AQ2041" s="130" t="str">
        <f t="shared" ref="AQ2041:AQ2104" si="573">IF(AM2041=MAX(AM$569:AM$2569),AM2041,"")</f>
        <v/>
      </c>
      <c r="AR2041" s="150">
        <f t="shared" ref="AR2041:AR2104" si="574">_xlfn.NORM.DIST(AK2041,AP$561,AP$562,0)</f>
        <v>3.1742815528252622E-106</v>
      </c>
      <c r="AS2041" s="150" t="str">
        <f t="shared" ref="AS2041:AS2104" si="575">IF(AR2041=MAX(AR$569:AR$2569),AM2041,"")</f>
        <v/>
      </c>
      <c r="AT2041" s="150" t="str">
        <f t="shared" ref="AT2041:AT2104" si="576">IF(AS2041=MIN(AS$569:AS$2569),AS2041,"")</f>
        <v/>
      </c>
      <c r="AU2041" s="150"/>
      <c r="AV2041" s="150"/>
      <c r="AW2041" s="150"/>
      <c r="AX2041" s="150"/>
      <c r="AY2041" s="150"/>
      <c r="AZ2041" s="150"/>
      <c r="BA2041" s="150"/>
      <c r="BB2041" s="131"/>
      <c r="BC2041" s="132"/>
      <c r="BD2041" s="131"/>
      <c r="BE2041" s="153"/>
      <c r="BF2041" s="154"/>
      <c r="BG2041" s="155"/>
      <c r="BH2041" s="155"/>
      <c r="BI2041" s="156"/>
      <c r="BJ2041" s="156"/>
      <c r="BK2041" s="133"/>
      <c r="BM2041" s="134">
        <v>1449</v>
      </c>
      <c r="BN2041" s="157">
        <f t="shared" si="557"/>
        <v>9.2672000000000239</v>
      </c>
      <c r="BO2041" s="158">
        <f t="shared" si="558"/>
        <v>0.23403724964324182</v>
      </c>
      <c r="BP2041" s="159">
        <f t="shared" si="559"/>
        <v>4.3221834872333997E-4</v>
      </c>
      <c r="BQ2041" s="160" t="str">
        <f t="shared" si="560"/>
        <v/>
      </c>
      <c r="BR2041" s="160" t="str">
        <f t="shared" si="556"/>
        <v/>
      </c>
    </row>
    <row r="2042" spans="11:70" ht="20.100000000000001" customHeight="1" x14ac:dyDescent="0.25">
      <c r="K2042" s="134">
        <v>1473</v>
      </c>
      <c r="L2042" s="130">
        <f t="shared" si="561"/>
        <v>179.44265189533343</v>
      </c>
      <c r="M2042" s="149">
        <f t="shared" si="562"/>
        <v>7.0241108693452155E-4</v>
      </c>
      <c r="N2042" s="149">
        <f t="shared" si="563"/>
        <v>0.97075450959743037</v>
      </c>
      <c r="O2042" s="130">
        <f t="shared" si="564"/>
        <v>7.0241108693452155E-4</v>
      </c>
      <c r="P2042" s="130" t="str">
        <f t="shared" si="565"/>
        <v/>
      </c>
      <c r="Q2042" s="130" t="str">
        <f t="shared" si="566"/>
        <v/>
      </c>
      <c r="R2042" s="130">
        <f t="shared" si="567"/>
        <v>1.9101318115019464E-4</v>
      </c>
      <c r="S2042" s="130" t="str">
        <f t="shared" si="568"/>
        <v/>
      </c>
      <c r="T2042" s="130" t="str">
        <f t="shared" si="569"/>
        <v/>
      </c>
      <c r="X2042" s="134"/>
      <c r="Z2042" s="149"/>
      <c r="AA2042" s="149"/>
      <c r="AE2042" s="151"/>
      <c r="AF2042" s="150"/>
      <c r="AK2042" s="134">
        <v>1473</v>
      </c>
      <c r="AL2042" s="130">
        <f t="shared" si="570"/>
        <v>1.8920000000000003</v>
      </c>
      <c r="AM2042" s="149">
        <f t="shared" si="571"/>
        <v>6.6618661818294844E-2</v>
      </c>
      <c r="AN2042" s="149">
        <f t="shared" si="572"/>
        <v>0.97075450959743048</v>
      </c>
      <c r="AO2042" s="130">
        <f t="shared" ref="AO2042:AO2105" si="577">IF(OR(AN2042&lt;AP$565,AN2042&gt;AP$566),AM2042,"")</f>
        <v>6.6618661818294844E-2</v>
      </c>
      <c r="AP2042" s="130" t="str">
        <f t="shared" ref="AP2042:AP2105" si="578">IF(AND(AN2042&gt;AP$565,AN2042&lt;AP$566),AM2042,"")</f>
        <v/>
      </c>
      <c r="AQ2042" s="130" t="str">
        <f t="shared" si="573"/>
        <v/>
      </c>
      <c r="AR2042" s="150">
        <f t="shared" si="574"/>
        <v>5.3705603650205916E-116</v>
      </c>
      <c r="AS2042" s="150" t="str">
        <f t="shared" si="575"/>
        <v/>
      </c>
      <c r="AT2042" s="150" t="str">
        <f t="shared" si="576"/>
        <v/>
      </c>
      <c r="AU2042" s="150"/>
      <c r="AV2042" s="150"/>
      <c r="AW2042" s="150"/>
      <c r="AX2042" s="150"/>
      <c r="AY2042" s="150"/>
      <c r="AZ2042" s="150"/>
      <c r="BA2042" s="150"/>
      <c r="BB2042" s="131"/>
      <c r="BC2042" s="132"/>
      <c r="BD2042" s="131"/>
      <c r="BE2042" s="153"/>
      <c r="BF2042" s="154"/>
      <c r="BG2042" s="155"/>
      <c r="BH2042" s="155"/>
      <c r="BI2042" s="156"/>
      <c r="BJ2042" s="156"/>
      <c r="BK2042" s="133"/>
      <c r="BM2042" s="134">
        <v>1450</v>
      </c>
      <c r="BN2042" s="157">
        <f t="shared" si="557"/>
        <v>9.2736000000000232</v>
      </c>
      <c r="BO2042" s="158">
        <f t="shared" si="558"/>
        <v>0.23360503129451848</v>
      </c>
      <c r="BP2042" s="159">
        <f t="shared" si="559"/>
        <v>4.3158143820051786E-4</v>
      </c>
      <c r="BQ2042" s="160" t="str">
        <f t="shared" si="560"/>
        <v/>
      </c>
      <c r="BR2042" s="160" t="str">
        <f t="shared" si="556"/>
        <v/>
      </c>
    </row>
    <row r="2043" spans="11:70" ht="20.100000000000001" customHeight="1" x14ac:dyDescent="0.25">
      <c r="K2043" s="134">
        <v>1474</v>
      </c>
      <c r="L2043" s="130">
        <f t="shared" si="561"/>
        <v>179.82202325240604</v>
      </c>
      <c r="M2043" s="149">
        <f t="shared" si="562"/>
        <v>6.9710972744592686E-4</v>
      </c>
      <c r="N2043" s="149">
        <f t="shared" si="563"/>
        <v>0.97101997773696258</v>
      </c>
      <c r="O2043" s="130">
        <f t="shared" si="564"/>
        <v>6.9710972744592686E-4</v>
      </c>
      <c r="P2043" s="130" t="str">
        <f t="shared" si="565"/>
        <v/>
      </c>
      <c r="Q2043" s="130" t="str">
        <f t="shared" si="566"/>
        <v/>
      </c>
      <c r="R2043" s="130">
        <f t="shared" si="567"/>
        <v>1.9292114114142247E-4</v>
      </c>
      <c r="S2043" s="130" t="str">
        <f t="shared" si="568"/>
        <v/>
      </c>
      <c r="T2043" s="130" t="str">
        <f t="shared" si="569"/>
        <v/>
      </c>
      <c r="X2043" s="134"/>
      <c r="Z2043" s="149"/>
      <c r="AA2043" s="149"/>
      <c r="AE2043" s="151"/>
      <c r="AF2043" s="150"/>
      <c r="AK2043" s="134">
        <v>1474</v>
      </c>
      <c r="AL2043" s="130">
        <f t="shared" si="570"/>
        <v>1.8959999999999999</v>
      </c>
      <c r="AM2043" s="149">
        <f t="shared" si="571"/>
        <v>6.6115865832415521E-2</v>
      </c>
      <c r="AN2043" s="149">
        <f t="shared" si="572"/>
        <v>0.97101997773696258</v>
      </c>
      <c r="AO2043" s="130">
        <f t="shared" si="577"/>
        <v>6.6115865832415521E-2</v>
      </c>
      <c r="AP2043" s="130" t="str">
        <f t="shared" si="578"/>
        <v/>
      </c>
      <c r="AQ2043" s="130" t="str">
        <f t="shared" si="573"/>
        <v/>
      </c>
      <c r="AR2043" s="150">
        <f t="shared" si="574"/>
        <v>3.3427144417944578E-126</v>
      </c>
      <c r="AS2043" s="150" t="str">
        <f t="shared" si="575"/>
        <v/>
      </c>
      <c r="AT2043" s="150" t="str">
        <f t="shared" si="576"/>
        <v/>
      </c>
      <c r="AU2043" s="150"/>
      <c r="AV2043" s="150"/>
      <c r="AW2043" s="150"/>
      <c r="AX2043" s="150"/>
      <c r="AY2043" s="150"/>
      <c r="AZ2043" s="150"/>
      <c r="BA2043" s="150"/>
      <c r="BB2043" s="131"/>
      <c r="BC2043" s="132"/>
      <c r="BD2043" s="131"/>
      <c r="BE2043" s="153"/>
      <c r="BF2043" s="154"/>
      <c r="BG2043" s="155"/>
      <c r="BH2043" s="155"/>
      <c r="BI2043" s="156"/>
      <c r="BJ2043" s="156"/>
      <c r="BK2043" s="133"/>
      <c r="BM2043" s="134">
        <v>1451</v>
      </c>
      <c r="BN2043" s="157">
        <f t="shared" si="557"/>
        <v>9.2800000000000225</v>
      </c>
      <c r="BO2043" s="158">
        <f t="shared" si="558"/>
        <v>0.23317344985631797</v>
      </c>
      <c r="BP2043" s="159">
        <f t="shared" si="559"/>
        <v>4.3094495344550565E-4</v>
      </c>
      <c r="BQ2043" s="160" t="str">
        <f t="shared" si="560"/>
        <v/>
      </c>
      <c r="BR2043" s="160" t="str">
        <f t="shared" si="556"/>
        <v/>
      </c>
    </row>
    <row r="2044" spans="11:70" ht="20.100000000000001" customHeight="1" x14ac:dyDescent="0.25">
      <c r="K2044" s="134">
        <v>1475</v>
      </c>
      <c r="L2044" s="130">
        <f t="shared" si="561"/>
        <v>180.20139460947865</v>
      </c>
      <c r="M2044" s="149">
        <f t="shared" si="562"/>
        <v>6.9183730981695686E-4</v>
      </c>
      <c r="N2044" s="149">
        <f t="shared" si="563"/>
        <v>0.97128344018399815</v>
      </c>
      <c r="O2044" s="130">
        <f t="shared" si="564"/>
        <v>6.9183730981695686E-4</v>
      </c>
      <c r="P2044" s="130" t="str">
        <f t="shared" si="565"/>
        <v/>
      </c>
      <c r="Q2044" s="130" t="str">
        <f t="shared" si="566"/>
        <v/>
      </c>
      <c r="R2044" s="130">
        <f t="shared" si="567"/>
        <v>1.9484504149344908E-4</v>
      </c>
      <c r="S2044" s="130" t="str">
        <f t="shared" si="568"/>
        <v/>
      </c>
      <c r="T2044" s="130" t="str">
        <f t="shared" si="569"/>
        <v/>
      </c>
      <c r="X2044" s="134"/>
      <c r="Z2044" s="149"/>
      <c r="AA2044" s="149"/>
      <c r="AE2044" s="151"/>
      <c r="AF2044" s="150"/>
      <c r="AK2044" s="134">
        <v>1475</v>
      </c>
      <c r="AL2044" s="130">
        <f t="shared" si="570"/>
        <v>1.9000000000000004</v>
      </c>
      <c r="AM2044" s="149">
        <f t="shared" si="571"/>
        <v>6.5615814774676554E-2</v>
      </c>
      <c r="AN2044" s="149">
        <f t="shared" si="572"/>
        <v>0.97128344018399826</v>
      </c>
      <c r="AO2044" s="130">
        <f t="shared" si="577"/>
        <v>6.5615814774676554E-2</v>
      </c>
      <c r="AP2044" s="130" t="str">
        <f t="shared" si="578"/>
        <v/>
      </c>
      <c r="AQ2044" s="130" t="str">
        <f t="shared" si="573"/>
        <v/>
      </c>
      <c r="AR2044" s="150">
        <f t="shared" si="574"/>
        <v>7.6539297364193932E-137</v>
      </c>
      <c r="AS2044" s="150" t="str">
        <f t="shared" si="575"/>
        <v/>
      </c>
      <c r="AT2044" s="150" t="str">
        <f t="shared" si="576"/>
        <v/>
      </c>
      <c r="AU2044" s="150"/>
      <c r="AV2044" s="150"/>
      <c r="AW2044" s="150"/>
      <c r="AX2044" s="150"/>
      <c r="AY2044" s="150"/>
      <c r="AZ2044" s="150"/>
      <c r="BA2044" s="150"/>
      <c r="BB2044" s="131"/>
      <c r="BC2044" s="132"/>
      <c r="BD2044" s="131"/>
      <c r="BE2044" s="153"/>
      <c r="BF2044" s="154"/>
      <c r="BG2044" s="155"/>
      <c r="BH2044" s="155"/>
      <c r="BI2044" s="156"/>
      <c r="BJ2044" s="156"/>
      <c r="BK2044" s="133"/>
      <c r="BM2044" s="134">
        <v>1452</v>
      </c>
      <c r="BN2044" s="157">
        <f t="shared" si="557"/>
        <v>9.2864000000000217</v>
      </c>
      <c r="BO2044" s="158">
        <f t="shared" si="558"/>
        <v>0.23274250490287246</v>
      </c>
      <c r="BP2044" s="159">
        <f t="shared" si="559"/>
        <v>4.3030889605016887E-4</v>
      </c>
      <c r="BQ2044" s="160" t="str">
        <f t="shared" si="560"/>
        <v/>
      </c>
      <c r="BR2044" s="160" t="str">
        <f t="shared" si="556"/>
        <v/>
      </c>
    </row>
    <row r="2045" spans="11:70" ht="20.100000000000001" customHeight="1" x14ac:dyDescent="0.25">
      <c r="K2045" s="134">
        <v>1476</v>
      </c>
      <c r="L2045" s="130">
        <f t="shared" si="561"/>
        <v>180.58076596655127</v>
      </c>
      <c r="M2045" s="149">
        <f t="shared" si="562"/>
        <v>6.8659378323098147E-4</v>
      </c>
      <c r="N2045" s="149">
        <f t="shared" si="563"/>
        <v>0.97154490790864234</v>
      </c>
      <c r="O2045" s="130">
        <f t="shared" si="564"/>
        <v>6.8659378323098147E-4</v>
      </c>
      <c r="P2045" s="130" t="str">
        <f t="shared" si="565"/>
        <v/>
      </c>
      <c r="Q2045" s="130" t="str">
        <f t="shared" si="566"/>
        <v/>
      </c>
      <c r="R2045" s="130">
        <f t="shared" si="567"/>
        <v>1.9678497929975661E-4</v>
      </c>
      <c r="S2045" s="130" t="str">
        <f t="shared" si="568"/>
        <v/>
      </c>
      <c r="T2045" s="130" t="str">
        <f t="shared" si="569"/>
        <v/>
      </c>
      <c r="X2045" s="134"/>
      <c r="Z2045" s="149"/>
      <c r="AA2045" s="149"/>
      <c r="AE2045" s="151"/>
      <c r="AF2045" s="150"/>
      <c r="AK2045" s="134">
        <v>1476</v>
      </c>
      <c r="AL2045" s="130">
        <f t="shared" si="570"/>
        <v>1.9039999999999999</v>
      </c>
      <c r="AM2045" s="149">
        <f t="shared" si="571"/>
        <v>6.5118503825484716E-2</v>
      </c>
      <c r="AN2045" s="149">
        <f t="shared" si="572"/>
        <v>0.97154490790864234</v>
      </c>
      <c r="AO2045" s="130">
        <f t="shared" si="577"/>
        <v>6.5118503825484716E-2</v>
      </c>
      <c r="AP2045" s="130" t="str">
        <f t="shared" si="578"/>
        <v/>
      </c>
      <c r="AQ2045" s="130" t="str">
        <f t="shared" si="573"/>
        <v/>
      </c>
      <c r="AR2045" s="150">
        <f t="shared" si="574"/>
        <v>6.4472599713978517E-148</v>
      </c>
      <c r="AS2045" s="150" t="str">
        <f t="shared" si="575"/>
        <v/>
      </c>
      <c r="AT2045" s="150" t="str">
        <f t="shared" si="576"/>
        <v/>
      </c>
      <c r="AU2045" s="150"/>
      <c r="AV2045" s="150"/>
      <c r="AW2045" s="150"/>
      <c r="AX2045" s="150"/>
      <c r="AY2045" s="150"/>
      <c r="AZ2045" s="150"/>
      <c r="BA2045" s="150"/>
      <c r="BB2045" s="131"/>
      <c r="BC2045" s="132"/>
      <c r="BD2045" s="131"/>
      <c r="BE2045" s="153"/>
      <c r="BF2045" s="154"/>
      <c r="BG2045" s="155"/>
      <c r="BH2045" s="155"/>
      <c r="BI2045" s="156"/>
      <c r="BJ2045" s="156"/>
      <c r="BK2045" s="133"/>
      <c r="BM2045" s="134">
        <v>1453</v>
      </c>
      <c r="BN2045" s="157">
        <f t="shared" si="557"/>
        <v>9.292800000000021</v>
      </c>
      <c r="BO2045" s="158">
        <f t="shared" si="558"/>
        <v>0.23231219600682229</v>
      </c>
      <c r="BP2045" s="159">
        <f t="shared" si="559"/>
        <v>4.2967326759693614E-4</v>
      </c>
      <c r="BQ2045" s="160" t="str">
        <f t="shared" si="560"/>
        <v/>
      </c>
      <c r="BR2045" s="160" t="str">
        <f t="shared" si="556"/>
        <v/>
      </c>
    </row>
    <row r="2046" spans="11:70" ht="20.100000000000001" customHeight="1" x14ac:dyDescent="0.25">
      <c r="K2046" s="134">
        <v>1477</v>
      </c>
      <c r="L2046" s="130">
        <f t="shared" si="561"/>
        <v>180.96013732362377</v>
      </c>
      <c r="M2046" s="149">
        <f t="shared" si="562"/>
        <v>6.8137909587461291E-4</v>
      </c>
      <c r="N2046" s="149">
        <f t="shared" si="563"/>
        <v>0.97180439186153211</v>
      </c>
      <c r="O2046" s="130">
        <f t="shared" si="564"/>
        <v>6.8137909587461291E-4</v>
      </c>
      <c r="P2046" s="130" t="str">
        <f t="shared" si="565"/>
        <v/>
      </c>
      <c r="Q2046" s="130" t="str">
        <f t="shared" si="566"/>
        <v/>
      </c>
      <c r="R2046" s="130">
        <f t="shared" si="567"/>
        <v>1.9874105184768017E-4</v>
      </c>
      <c r="S2046" s="130" t="str">
        <f t="shared" si="568"/>
        <v/>
      </c>
      <c r="T2046" s="130" t="str">
        <f t="shared" si="569"/>
        <v/>
      </c>
      <c r="X2046" s="134"/>
      <c r="Z2046" s="149"/>
      <c r="AA2046" s="149"/>
      <c r="AE2046" s="151"/>
      <c r="AF2046" s="150"/>
      <c r="AK2046" s="134">
        <v>1477</v>
      </c>
      <c r="AL2046" s="130">
        <f t="shared" si="570"/>
        <v>1.9080000000000004</v>
      </c>
      <c r="AM2046" s="149">
        <f t="shared" si="571"/>
        <v>6.4623928070710851E-2</v>
      </c>
      <c r="AN2046" s="149">
        <f t="shared" si="572"/>
        <v>0.97180439186153211</v>
      </c>
      <c r="AO2046" s="130">
        <f t="shared" si="577"/>
        <v>6.4623928070710851E-2</v>
      </c>
      <c r="AP2046" s="130" t="str">
        <f t="shared" si="578"/>
        <v/>
      </c>
      <c r="AQ2046" s="130" t="str">
        <f t="shared" si="573"/>
        <v/>
      </c>
      <c r="AR2046" s="150">
        <f t="shared" si="574"/>
        <v>1.9978892591682797E-159</v>
      </c>
      <c r="AS2046" s="150" t="str">
        <f t="shared" si="575"/>
        <v/>
      </c>
      <c r="AT2046" s="150" t="str">
        <f t="shared" si="576"/>
        <v/>
      </c>
      <c r="AU2046" s="150"/>
      <c r="AV2046" s="150"/>
      <c r="AW2046" s="150"/>
      <c r="AX2046" s="150"/>
      <c r="AY2046" s="150"/>
      <c r="AZ2046" s="150"/>
      <c r="BA2046" s="150"/>
      <c r="BB2046" s="131"/>
      <c r="BC2046" s="132"/>
      <c r="BD2046" s="131"/>
      <c r="BE2046" s="153"/>
      <c r="BF2046" s="154"/>
      <c r="BG2046" s="155"/>
      <c r="BH2046" s="155"/>
      <c r="BI2046" s="156"/>
      <c r="BJ2046" s="156"/>
      <c r="BK2046" s="133"/>
      <c r="BM2046" s="134">
        <v>1454</v>
      </c>
      <c r="BN2046" s="157">
        <f t="shared" si="557"/>
        <v>9.2992000000000203</v>
      </c>
      <c r="BO2046" s="158">
        <f t="shared" si="558"/>
        <v>0.23188252273922536</v>
      </c>
      <c r="BP2046" s="159">
        <f t="shared" si="559"/>
        <v>4.2903806966110292E-4</v>
      </c>
      <c r="BQ2046" s="160" t="str">
        <f t="shared" si="560"/>
        <v/>
      </c>
      <c r="BR2046" s="160" t="str">
        <f t="shared" si="556"/>
        <v/>
      </c>
    </row>
    <row r="2047" spans="11:70" ht="20.100000000000001" customHeight="1" x14ac:dyDescent="0.25">
      <c r="K2047" s="134">
        <v>1478</v>
      </c>
      <c r="L2047" s="130">
        <f t="shared" si="561"/>
        <v>181.33950868069638</v>
      </c>
      <c r="M2047" s="149">
        <f t="shared" si="562"/>
        <v>6.7619319494855714E-4</v>
      </c>
      <c r="N2047" s="149">
        <f t="shared" si="563"/>
        <v>0.97206190297346107</v>
      </c>
      <c r="O2047" s="130">
        <f t="shared" si="564"/>
        <v>6.7619319494855714E-4</v>
      </c>
      <c r="P2047" s="130" t="str">
        <f t="shared" si="565"/>
        <v/>
      </c>
      <c r="Q2047" s="130" t="str">
        <f t="shared" si="566"/>
        <v/>
      </c>
      <c r="R2047" s="130">
        <f t="shared" si="567"/>
        <v>2.0071335661408347E-4</v>
      </c>
      <c r="S2047" s="130" t="str">
        <f t="shared" si="568"/>
        <v/>
      </c>
      <c r="T2047" s="130" t="str">
        <f t="shared" si="569"/>
        <v/>
      </c>
      <c r="X2047" s="134"/>
      <c r="Z2047" s="149"/>
      <c r="AA2047" s="149"/>
      <c r="AE2047" s="151"/>
      <c r="AF2047" s="150"/>
      <c r="AK2047" s="134">
        <v>1478</v>
      </c>
      <c r="AL2047" s="130">
        <f t="shared" si="570"/>
        <v>1.9119999999999999</v>
      </c>
      <c r="AM2047" s="149">
        <f t="shared" si="571"/>
        <v>6.4132082502720483E-2</v>
      </c>
      <c r="AN2047" s="149">
        <f t="shared" si="572"/>
        <v>0.97206190297346118</v>
      </c>
      <c r="AO2047" s="130">
        <f t="shared" si="577"/>
        <v>6.4132082502720483E-2</v>
      </c>
      <c r="AP2047" s="130" t="str">
        <f t="shared" si="578"/>
        <v/>
      </c>
      <c r="AQ2047" s="130" t="str">
        <f t="shared" si="573"/>
        <v/>
      </c>
      <c r="AR2047" s="150">
        <f t="shared" si="574"/>
        <v>2.2775774787366612E-171</v>
      </c>
      <c r="AS2047" s="150" t="str">
        <f t="shared" si="575"/>
        <v/>
      </c>
      <c r="AT2047" s="150" t="str">
        <f t="shared" si="576"/>
        <v/>
      </c>
      <c r="AU2047" s="150"/>
      <c r="AV2047" s="150"/>
      <c r="AW2047" s="150"/>
      <c r="AX2047" s="150"/>
      <c r="AY2047" s="150"/>
      <c r="AZ2047" s="150"/>
      <c r="BA2047" s="150"/>
      <c r="BB2047" s="131"/>
      <c r="BC2047" s="132"/>
      <c r="BD2047" s="131"/>
      <c r="BE2047" s="153"/>
      <c r="BF2047" s="154"/>
      <c r="BG2047" s="155"/>
      <c r="BH2047" s="155"/>
      <c r="BI2047" s="156"/>
      <c r="BJ2047" s="156"/>
      <c r="BK2047" s="133"/>
      <c r="BM2047" s="134">
        <v>1455</v>
      </c>
      <c r="BN2047" s="157">
        <f t="shared" si="557"/>
        <v>9.3056000000000196</v>
      </c>
      <c r="BO2047" s="158">
        <f t="shared" si="558"/>
        <v>0.23145348466956425</v>
      </c>
      <c r="BP2047" s="159">
        <f t="shared" si="559"/>
        <v>4.2840330380783387E-4</v>
      </c>
      <c r="BQ2047" s="160" t="str">
        <f t="shared" si="560"/>
        <v/>
      </c>
      <c r="BR2047" s="160" t="str">
        <f t="shared" si="556"/>
        <v/>
      </c>
    </row>
    <row r="2048" spans="11:70" ht="20.100000000000001" customHeight="1" x14ac:dyDescent="0.25">
      <c r="K2048" s="134">
        <v>1479</v>
      </c>
      <c r="L2048" s="130">
        <f t="shared" si="561"/>
        <v>181.718880037769</v>
      </c>
      <c r="M2048" s="149">
        <f t="shared" si="562"/>
        <v>6.7103602667847645E-4</v>
      </c>
      <c r="N2048" s="149">
        <f t="shared" si="563"/>
        <v>0.97231745215500687</v>
      </c>
      <c r="O2048" s="130">
        <f t="shared" si="564"/>
        <v>6.7103602667847645E-4</v>
      </c>
      <c r="P2048" s="130" t="str">
        <f t="shared" si="565"/>
        <v/>
      </c>
      <c r="Q2048" s="130" t="str">
        <f t="shared" si="566"/>
        <v/>
      </c>
      <c r="R2048" s="130">
        <f t="shared" si="567"/>
        <v>2.0270199126097005E-4</v>
      </c>
      <c r="S2048" s="130" t="str">
        <f t="shared" si="568"/>
        <v/>
      </c>
      <c r="T2048" s="130" t="str">
        <f t="shared" si="569"/>
        <v/>
      </c>
      <c r="X2048" s="134"/>
      <c r="Z2048" s="149"/>
      <c r="AA2048" s="149"/>
      <c r="AE2048" s="151"/>
      <c r="AF2048" s="150"/>
      <c r="AK2048" s="134">
        <v>1479</v>
      </c>
      <c r="AL2048" s="130">
        <f t="shared" si="570"/>
        <v>1.9160000000000004</v>
      </c>
      <c r="AM2048" s="149">
        <f t="shared" si="571"/>
        <v>6.3642962021402447E-2</v>
      </c>
      <c r="AN2048" s="149">
        <f t="shared" si="572"/>
        <v>0.97231745215500687</v>
      </c>
      <c r="AO2048" s="130">
        <f t="shared" si="577"/>
        <v>6.3642962021402447E-2</v>
      </c>
      <c r="AP2048" s="130" t="str">
        <f t="shared" si="578"/>
        <v/>
      </c>
      <c r="AQ2048" s="130" t="str">
        <f t="shared" si="573"/>
        <v/>
      </c>
      <c r="AR2048" s="150">
        <f t="shared" si="574"/>
        <v>9.551694541948838E-184</v>
      </c>
      <c r="AS2048" s="150" t="str">
        <f t="shared" si="575"/>
        <v/>
      </c>
      <c r="AT2048" s="150" t="str">
        <f t="shared" si="576"/>
        <v/>
      </c>
      <c r="AU2048" s="150"/>
      <c r="AV2048" s="150"/>
      <c r="AW2048" s="150"/>
      <c r="AX2048" s="150"/>
      <c r="AY2048" s="150"/>
      <c r="AZ2048" s="150"/>
      <c r="BA2048" s="150"/>
      <c r="BB2048" s="131"/>
      <c r="BC2048" s="132"/>
      <c r="BD2048" s="131"/>
      <c r="BE2048" s="153"/>
      <c r="BF2048" s="154"/>
      <c r="BG2048" s="155"/>
      <c r="BH2048" s="155"/>
      <c r="BI2048" s="156"/>
      <c r="BJ2048" s="156"/>
      <c r="BK2048" s="133"/>
      <c r="BM2048" s="134">
        <v>1456</v>
      </c>
      <c r="BN2048" s="157">
        <f t="shared" si="557"/>
        <v>9.3120000000000189</v>
      </c>
      <c r="BO2048" s="158">
        <f t="shared" si="558"/>
        <v>0.23102508136575642</v>
      </c>
      <c r="BP2048" s="159">
        <f t="shared" si="559"/>
        <v>4.2776897159554905E-4</v>
      </c>
      <c r="BQ2048" s="160" t="str">
        <f t="shared" si="560"/>
        <v/>
      </c>
      <c r="BR2048" s="160" t="str">
        <f t="shared" si="556"/>
        <v/>
      </c>
    </row>
    <row r="2049" spans="11:70" ht="20.100000000000001" customHeight="1" x14ac:dyDescent="0.25">
      <c r="K2049" s="134">
        <v>1480</v>
      </c>
      <c r="L2049" s="130">
        <f t="shared" si="561"/>
        <v>182.09825139484161</v>
      </c>
      <c r="M2049" s="149">
        <f t="shared" si="562"/>
        <v>6.6590753632583431E-4</v>
      </c>
      <c r="N2049" s="149">
        <f t="shared" si="563"/>
        <v>0.9725710502961632</v>
      </c>
      <c r="O2049" s="130">
        <f t="shared" si="564"/>
        <v>6.6590753632583431E-4</v>
      </c>
      <c r="P2049" s="130" t="str">
        <f t="shared" si="565"/>
        <v/>
      </c>
      <c r="Q2049" s="130" t="str">
        <f t="shared" si="566"/>
        <v/>
      </c>
      <c r="R2049" s="130">
        <f t="shared" si="567"/>
        <v>2.0470705363104098E-4</v>
      </c>
      <c r="S2049" s="130" t="str">
        <f t="shared" si="568"/>
        <v/>
      </c>
      <c r="T2049" s="130" t="str">
        <f t="shared" si="569"/>
        <v/>
      </c>
      <c r="X2049" s="134"/>
      <c r="Z2049" s="149"/>
      <c r="AA2049" s="149"/>
      <c r="AE2049" s="151"/>
      <c r="AF2049" s="150"/>
      <c r="AK2049" s="134">
        <v>1480</v>
      </c>
      <c r="AL2049" s="130">
        <f t="shared" si="570"/>
        <v>1.92</v>
      </c>
      <c r="AM2049" s="149">
        <f t="shared" si="571"/>
        <v>6.3156561435198655E-2</v>
      </c>
      <c r="AN2049" s="149">
        <f t="shared" si="572"/>
        <v>0.9725710502961632</v>
      </c>
      <c r="AO2049" s="130">
        <f t="shared" si="577"/>
        <v>6.3156561435198655E-2</v>
      </c>
      <c r="AP2049" s="130" t="str">
        <f t="shared" si="578"/>
        <v/>
      </c>
      <c r="AQ2049" s="130" t="str">
        <f t="shared" si="573"/>
        <v/>
      </c>
      <c r="AR2049" s="150">
        <f t="shared" si="574"/>
        <v>1.4736461348785476E-196</v>
      </c>
      <c r="AS2049" s="150" t="str">
        <f t="shared" si="575"/>
        <v/>
      </c>
      <c r="AT2049" s="150" t="str">
        <f t="shared" si="576"/>
        <v/>
      </c>
      <c r="AU2049" s="150"/>
      <c r="AV2049" s="150"/>
      <c r="AW2049" s="150"/>
      <c r="AX2049" s="150"/>
      <c r="AY2049" s="150"/>
      <c r="AZ2049" s="150"/>
      <c r="BA2049" s="150"/>
      <c r="BB2049" s="131"/>
      <c r="BC2049" s="132"/>
      <c r="BD2049" s="131"/>
      <c r="BE2049" s="153"/>
      <c r="BF2049" s="154"/>
      <c r="BG2049" s="155"/>
      <c r="BH2049" s="155"/>
      <c r="BI2049" s="156"/>
      <c r="BJ2049" s="156"/>
      <c r="BK2049" s="133"/>
      <c r="BM2049" s="134">
        <v>1457</v>
      </c>
      <c r="BN2049" s="157">
        <f t="shared" si="557"/>
        <v>9.3184000000000182</v>
      </c>
      <c r="BO2049" s="158">
        <f t="shared" si="558"/>
        <v>0.23059731239416087</v>
      </c>
      <c r="BP2049" s="159">
        <f t="shared" si="559"/>
        <v>4.2713507457334265E-4</v>
      </c>
      <c r="BQ2049" s="160" t="str">
        <f t="shared" si="560"/>
        <v/>
      </c>
      <c r="BR2049" s="160" t="str">
        <f t="shared" si="556"/>
        <v/>
      </c>
    </row>
    <row r="2050" spans="11:70" ht="20.100000000000001" customHeight="1" x14ac:dyDescent="0.25">
      <c r="K2050" s="134">
        <v>1481</v>
      </c>
      <c r="L2050" s="130">
        <f t="shared" si="561"/>
        <v>182.47762275191411</v>
      </c>
      <c r="M2050" s="149">
        <f t="shared" si="562"/>
        <v>6.6080766819873996E-4</v>
      </c>
      <c r="N2050" s="149">
        <f t="shared" si="563"/>
        <v>0.97282270826597661</v>
      </c>
      <c r="O2050" s="130">
        <f t="shared" si="564"/>
        <v>6.6080766819873996E-4</v>
      </c>
      <c r="P2050" s="130" t="str">
        <f t="shared" si="565"/>
        <v/>
      </c>
      <c r="Q2050" s="130" t="str">
        <f t="shared" si="566"/>
        <v/>
      </c>
      <c r="R2050" s="130">
        <f t="shared" si="567"/>
        <v>2.0672864174319178E-4</v>
      </c>
      <c r="S2050" s="130" t="str">
        <f t="shared" si="568"/>
        <v/>
      </c>
      <c r="T2050" s="130" t="str">
        <f t="shared" si="569"/>
        <v/>
      </c>
      <c r="X2050" s="134"/>
      <c r="Z2050" s="149"/>
      <c r="AA2050" s="149"/>
      <c r="AE2050" s="151"/>
      <c r="AF2050" s="150"/>
      <c r="AK2050" s="134">
        <v>1481</v>
      </c>
      <c r="AL2050" s="130">
        <f t="shared" si="570"/>
        <v>1.9240000000000004</v>
      </c>
      <c r="AM2050" s="149">
        <f t="shared" si="571"/>
        <v>6.2672875462131739E-2</v>
      </c>
      <c r="AN2050" s="149">
        <f t="shared" si="572"/>
        <v>0.97282270826597661</v>
      </c>
      <c r="AO2050" s="130">
        <f t="shared" si="577"/>
        <v>6.2672875462131739E-2</v>
      </c>
      <c r="AP2050" s="130" t="str">
        <f t="shared" si="578"/>
        <v/>
      </c>
      <c r="AQ2050" s="130" t="str">
        <f t="shared" si="573"/>
        <v/>
      </c>
      <c r="AR2050" s="150">
        <f t="shared" si="574"/>
        <v>8.3639516058564629E-210</v>
      </c>
      <c r="AS2050" s="150" t="str">
        <f t="shared" si="575"/>
        <v/>
      </c>
      <c r="AT2050" s="150" t="str">
        <f t="shared" si="576"/>
        <v/>
      </c>
      <c r="AU2050" s="150"/>
      <c r="AV2050" s="150"/>
      <c r="AW2050" s="150"/>
      <c r="AX2050" s="150"/>
      <c r="AY2050" s="150"/>
      <c r="AZ2050" s="150"/>
      <c r="BA2050" s="150"/>
      <c r="BB2050" s="131"/>
      <c r="BC2050" s="132"/>
      <c r="BD2050" s="131"/>
      <c r="BE2050" s="153"/>
      <c r="BF2050" s="154"/>
      <c r="BG2050" s="155"/>
      <c r="BH2050" s="155"/>
      <c r="BI2050" s="156"/>
      <c r="BJ2050" s="156"/>
      <c r="BK2050" s="133"/>
      <c r="BM2050" s="134">
        <v>1458</v>
      </c>
      <c r="BN2050" s="157">
        <f t="shared" si="557"/>
        <v>9.3248000000000175</v>
      </c>
      <c r="BO2050" s="158">
        <f t="shared" si="558"/>
        <v>0.23017017731958753</v>
      </c>
      <c r="BP2050" s="159">
        <f t="shared" si="559"/>
        <v>4.2650161428223199E-4</v>
      </c>
      <c r="BQ2050" s="160" t="str">
        <f t="shared" si="560"/>
        <v/>
      </c>
      <c r="BR2050" s="160" t="str">
        <f t="shared" si="556"/>
        <v/>
      </c>
    </row>
    <row r="2051" spans="11:70" ht="20.100000000000001" customHeight="1" x14ac:dyDescent="0.25">
      <c r="K2051" s="134">
        <v>1482</v>
      </c>
      <c r="L2051" s="130">
        <f t="shared" si="561"/>
        <v>182.85699410898673</v>
      </c>
      <c r="M2051" s="149">
        <f t="shared" si="562"/>
        <v>6.557363656627803E-4</v>
      </c>
      <c r="N2051" s="149">
        <f t="shared" si="563"/>
        <v>0.97307243691218648</v>
      </c>
      <c r="O2051" s="130">
        <f t="shared" si="564"/>
        <v>6.557363656627803E-4</v>
      </c>
      <c r="P2051" s="130" t="str">
        <f t="shared" si="565"/>
        <v/>
      </c>
      <c r="Q2051" s="130" t="str">
        <f t="shared" si="566"/>
        <v/>
      </c>
      <c r="R2051" s="130">
        <f t="shared" si="567"/>
        <v>2.087668537879533E-4</v>
      </c>
      <c r="S2051" s="130" t="str">
        <f t="shared" si="568"/>
        <v/>
      </c>
      <c r="T2051" s="130" t="str">
        <f t="shared" si="569"/>
        <v/>
      </c>
      <c r="X2051" s="134"/>
      <c r="Z2051" s="149"/>
      <c r="AA2051" s="149"/>
      <c r="AE2051" s="151"/>
      <c r="AF2051" s="150"/>
      <c r="AK2051" s="134">
        <v>1482</v>
      </c>
      <c r="AL2051" s="130">
        <f t="shared" si="570"/>
        <v>1.9279999999999999</v>
      </c>
      <c r="AM2051" s="149">
        <f t="shared" si="571"/>
        <v>6.219189873083366E-2</v>
      </c>
      <c r="AN2051" s="149">
        <f t="shared" si="572"/>
        <v>0.97307243691218648</v>
      </c>
      <c r="AO2051" s="130">
        <f t="shared" si="577"/>
        <v>6.219189873083366E-2</v>
      </c>
      <c r="AP2051" s="130" t="str">
        <f t="shared" si="578"/>
        <v/>
      </c>
      <c r="AQ2051" s="130" t="str">
        <f t="shared" si="573"/>
        <v/>
      </c>
      <c r="AR2051" s="150">
        <f t="shared" si="574"/>
        <v>1.7463662567587768E-223</v>
      </c>
      <c r="AS2051" s="150" t="str">
        <f t="shared" si="575"/>
        <v/>
      </c>
      <c r="AT2051" s="150" t="str">
        <f t="shared" si="576"/>
        <v/>
      </c>
      <c r="AU2051" s="150"/>
      <c r="AV2051" s="150"/>
      <c r="AW2051" s="150"/>
      <c r="AX2051" s="150"/>
      <c r="AY2051" s="150"/>
      <c r="AZ2051" s="150"/>
      <c r="BA2051" s="150"/>
      <c r="BB2051" s="131"/>
      <c r="BC2051" s="132"/>
      <c r="BD2051" s="131"/>
      <c r="BE2051" s="153"/>
      <c r="BF2051" s="154"/>
      <c r="BG2051" s="155"/>
      <c r="BH2051" s="155"/>
      <c r="BI2051" s="156"/>
      <c r="BJ2051" s="156"/>
      <c r="BK2051" s="133"/>
      <c r="BM2051" s="134">
        <v>1459</v>
      </c>
      <c r="BN2051" s="157">
        <f t="shared" si="557"/>
        <v>9.3312000000000168</v>
      </c>
      <c r="BO2051" s="158">
        <f t="shared" si="558"/>
        <v>0.22974367570530529</v>
      </c>
      <c r="BP2051" s="159">
        <f t="shared" si="559"/>
        <v>4.2586859225479667E-4</v>
      </c>
      <c r="BQ2051" s="160" t="str">
        <f t="shared" si="560"/>
        <v/>
      </c>
      <c r="BR2051" s="160" t="str">
        <f t="shared" si="556"/>
        <v/>
      </c>
    </row>
    <row r="2052" spans="11:70" ht="20.100000000000001" customHeight="1" x14ac:dyDescent="0.25">
      <c r="K2052" s="134">
        <v>1483</v>
      </c>
      <c r="L2052" s="130">
        <f t="shared" si="561"/>
        <v>183.23636546605934</v>
      </c>
      <c r="M2052" s="149">
        <f t="shared" si="562"/>
        <v>6.5069357115185773E-4</v>
      </c>
      <c r="N2052" s="149">
        <f t="shared" si="563"/>
        <v>0.97332024706086984</v>
      </c>
      <c r="O2052" s="130">
        <f t="shared" si="564"/>
        <v>6.5069357115185773E-4</v>
      </c>
      <c r="P2052" s="130" t="str">
        <f t="shared" si="565"/>
        <v/>
      </c>
      <c r="Q2052" s="130" t="str">
        <f t="shared" si="566"/>
        <v/>
      </c>
      <c r="R2052" s="130">
        <f t="shared" si="567"/>
        <v>2.1082178812286835E-4</v>
      </c>
      <c r="S2052" s="130" t="str">
        <f t="shared" si="568"/>
        <v/>
      </c>
      <c r="T2052" s="130" t="str">
        <f t="shared" si="569"/>
        <v/>
      </c>
      <c r="X2052" s="134"/>
      <c r="Z2052" s="149"/>
      <c r="AA2052" s="149"/>
      <c r="AE2052" s="151"/>
      <c r="AF2052" s="150"/>
      <c r="AK2052" s="134">
        <v>1483</v>
      </c>
      <c r="AL2052" s="130">
        <f t="shared" si="570"/>
        <v>1.9320000000000004</v>
      </c>
      <c r="AM2052" s="149">
        <f t="shared" si="571"/>
        <v>6.1713625781571906E-2</v>
      </c>
      <c r="AN2052" s="149">
        <f t="shared" si="572"/>
        <v>0.97332024706086984</v>
      </c>
      <c r="AO2052" s="130">
        <f t="shared" si="577"/>
        <v>6.1713625781571906E-2</v>
      </c>
      <c r="AP2052" s="130" t="str">
        <f t="shared" si="578"/>
        <v/>
      </c>
      <c r="AQ2052" s="130" t="str">
        <f t="shared" si="573"/>
        <v/>
      </c>
      <c r="AR2052" s="150">
        <f t="shared" si="574"/>
        <v>1.3414196673494362E-237</v>
      </c>
      <c r="AS2052" s="150" t="str">
        <f t="shared" si="575"/>
        <v/>
      </c>
      <c r="AT2052" s="150" t="str">
        <f t="shared" si="576"/>
        <v/>
      </c>
      <c r="AU2052" s="150"/>
      <c r="AV2052" s="150"/>
      <c r="AW2052" s="150"/>
      <c r="AX2052" s="150"/>
      <c r="AY2052" s="150"/>
      <c r="AZ2052" s="150"/>
      <c r="BA2052" s="150"/>
      <c r="BB2052" s="131"/>
      <c r="BC2052" s="132"/>
      <c r="BD2052" s="131"/>
      <c r="BE2052" s="153"/>
      <c r="BF2052" s="154"/>
      <c r="BG2052" s="155"/>
      <c r="BH2052" s="155"/>
      <c r="BI2052" s="156"/>
      <c r="BJ2052" s="156"/>
      <c r="BK2052" s="133"/>
      <c r="BM2052" s="134">
        <v>1460</v>
      </c>
      <c r="BN2052" s="157">
        <f t="shared" si="557"/>
        <v>9.3376000000000161</v>
      </c>
      <c r="BO2052" s="158">
        <f t="shared" si="558"/>
        <v>0.2293178071130505</v>
      </c>
      <c r="BP2052" s="159">
        <f t="shared" si="559"/>
        <v>4.2523601001553946E-4</v>
      </c>
      <c r="BQ2052" s="160" t="str">
        <f t="shared" si="560"/>
        <v/>
      </c>
      <c r="BR2052" s="160" t="str">
        <f t="shared" si="556"/>
        <v/>
      </c>
    </row>
    <row r="2053" spans="11:70" ht="20.100000000000001" customHeight="1" x14ac:dyDescent="0.25">
      <c r="K2053" s="134">
        <v>1484</v>
      </c>
      <c r="L2053" s="130">
        <f t="shared" si="561"/>
        <v>183.61573682313195</v>
      </c>
      <c r="M2053" s="149">
        <f t="shared" si="562"/>
        <v>6.456792261790035E-4</v>
      </c>
      <c r="N2053" s="149">
        <f t="shared" si="563"/>
        <v>0.97356614951608955</v>
      </c>
      <c r="O2053" s="130">
        <f t="shared" si="564"/>
        <v>6.456792261790035E-4</v>
      </c>
      <c r="P2053" s="130" t="str">
        <f t="shared" si="565"/>
        <v/>
      </c>
      <c r="Q2053" s="130" t="str">
        <f t="shared" si="566"/>
        <v/>
      </c>
      <c r="R2053" s="130">
        <f t="shared" si="567"/>
        <v>2.1289354326781409E-4</v>
      </c>
      <c r="S2053" s="130" t="str">
        <f t="shared" si="568"/>
        <v/>
      </c>
      <c r="T2053" s="130" t="str">
        <f t="shared" si="569"/>
        <v/>
      </c>
      <c r="X2053" s="134"/>
      <c r="Z2053" s="149"/>
      <c r="AA2053" s="149"/>
      <c r="AE2053" s="151"/>
      <c r="AF2053" s="150"/>
      <c r="AK2053" s="134">
        <v>1484</v>
      </c>
      <c r="AL2053" s="130">
        <f t="shared" si="570"/>
        <v>1.9359999999999999</v>
      </c>
      <c r="AM2053" s="149">
        <f t="shared" si="571"/>
        <v>6.1238051067276554E-2</v>
      </c>
      <c r="AN2053" s="149">
        <f t="shared" si="572"/>
        <v>0.97356614951608955</v>
      </c>
      <c r="AO2053" s="130">
        <f t="shared" si="577"/>
        <v>6.1238051067276554E-2</v>
      </c>
      <c r="AP2053" s="130" t="str">
        <f t="shared" si="578"/>
        <v/>
      </c>
      <c r="AQ2053" s="130" t="str">
        <f t="shared" si="573"/>
        <v/>
      </c>
      <c r="AR2053" s="150">
        <f t="shared" si="574"/>
        <v>3.7905264000928681E-252</v>
      </c>
      <c r="AS2053" s="150" t="str">
        <f t="shared" si="575"/>
        <v/>
      </c>
      <c r="AT2053" s="150" t="str">
        <f t="shared" si="576"/>
        <v/>
      </c>
      <c r="AU2053" s="150"/>
      <c r="AV2053" s="150"/>
      <c r="AW2053" s="150"/>
      <c r="AX2053" s="150"/>
      <c r="AY2053" s="150"/>
      <c r="AZ2053" s="150"/>
      <c r="BA2053" s="150"/>
      <c r="BB2053" s="131"/>
      <c r="BC2053" s="132"/>
      <c r="BD2053" s="131"/>
      <c r="BE2053" s="153"/>
      <c r="BF2053" s="154"/>
      <c r="BG2053" s="155"/>
      <c r="BH2053" s="155"/>
      <c r="BI2053" s="156"/>
      <c r="BJ2053" s="156"/>
      <c r="BK2053" s="133"/>
      <c r="BM2053" s="134">
        <v>1461</v>
      </c>
      <c r="BN2053" s="157">
        <f t="shared" si="557"/>
        <v>9.3440000000000154</v>
      </c>
      <c r="BO2053" s="158">
        <f t="shared" si="558"/>
        <v>0.22889257110303496</v>
      </c>
      <c r="BP2053" s="159">
        <f t="shared" si="559"/>
        <v>4.2460386908046988E-4</v>
      </c>
      <c r="BQ2053" s="160" t="str">
        <f t="shared" si="560"/>
        <v/>
      </c>
      <c r="BR2053" s="160" t="str">
        <f t="shared" si="556"/>
        <v/>
      </c>
    </row>
    <row r="2054" spans="11:70" ht="20.100000000000001" customHeight="1" x14ac:dyDescent="0.25">
      <c r="K2054" s="134">
        <v>1485</v>
      </c>
      <c r="L2054" s="130">
        <f t="shared" si="561"/>
        <v>183.99510818020457</v>
      </c>
      <c r="M2054" s="149">
        <f t="shared" si="562"/>
        <v>6.4069327134719137E-4</v>
      </c>
      <c r="N2054" s="149">
        <f t="shared" si="563"/>
        <v>0.97381015505954727</v>
      </c>
      <c r="O2054" s="130">
        <f t="shared" si="564"/>
        <v>6.4069327134719137E-4</v>
      </c>
      <c r="P2054" s="130" t="str">
        <f t="shared" si="565"/>
        <v/>
      </c>
      <c r="Q2054" s="130" t="str">
        <f t="shared" si="566"/>
        <v/>
      </c>
      <c r="R2054" s="130">
        <f t="shared" si="567"/>
        <v>2.1498221790026392E-4</v>
      </c>
      <c r="S2054" s="130" t="str">
        <f t="shared" si="568"/>
        <v/>
      </c>
      <c r="T2054" s="130" t="str">
        <f t="shared" si="569"/>
        <v/>
      </c>
      <c r="X2054" s="134"/>
      <c r="Z2054" s="149"/>
      <c r="AA2054" s="149"/>
      <c r="AE2054" s="151"/>
      <c r="AF2054" s="150"/>
      <c r="AK2054" s="134">
        <v>1485</v>
      </c>
      <c r="AL2054" s="130">
        <f t="shared" si="570"/>
        <v>1.9400000000000004</v>
      </c>
      <c r="AM2054" s="149">
        <f t="shared" si="571"/>
        <v>6.0765168954564734E-2</v>
      </c>
      <c r="AN2054" s="149">
        <f t="shared" si="572"/>
        <v>0.97381015505954738</v>
      </c>
      <c r="AO2054" s="130">
        <f t="shared" si="577"/>
        <v>6.0765168954564734E-2</v>
      </c>
      <c r="AP2054" s="130" t="str">
        <f t="shared" si="578"/>
        <v/>
      </c>
      <c r="AQ2054" s="130" t="str">
        <f t="shared" si="573"/>
        <v/>
      </c>
      <c r="AR2054" s="150">
        <f t="shared" si="574"/>
        <v>3.9403962771360244E-267</v>
      </c>
      <c r="AS2054" s="150" t="str">
        <f t="shared" si="575"/>
        <v/>
      </c>
      <c r="AT2054" s="150" t="str">
        <f t="shared" si="576"/>
        <v/>
      </c>
      <c r="AU2054" s="150"/>
      <c r="AV2054" s="150"/>
      <c r="AW2054" s="150"/>
      <c r="AX2054" s="150"/>
      <c r="AY2054" s="150"/>
      <c r="AZ2054" s="150"/>
      <c r="BA2054" s="150"/>
      <c r="BB2054" s="131"/>
      <c r="BC2054" s="132"/>
      <c r="BD2054" s="131"/>
      <c r="BE2054" s="153"/>
      <c r="BF2054" s="154"/>
      <c r="BG2054" s="155"/>
      <c r="BH2054" s="155"/>
      <c r="BI2054" s="156"/>
      <c r="BJ2054" s="156"/>
      <c r="BK2054" s="133"/>
      <c r="BM2054" s="134">
        <v>1462</v>
      </c>
      <c r="BN2054" s="157">
        <f t="shared" si="557"/>
        <v>9.3504000000000147</v>
      </c>
      <c r="BO2054" s="158">
        <f t="shared" si="558"/>
        <v>0.22846796723395449</v>
      </c>
      <c r="BP2054" s="159">
        <f t="shared" si="559"/>
        <v>4.2397217095729856E-4</v>
      </c>
      <c r="BQ2054" s="160" t="str">
        <f t="shared" si="560"/>
        <v/>
      </c>
      <c r="BR2054" s="160" t="str">
        <f t="shared" si="556"/>
        <v/>
      </c>
    </row>
    <row r="2055" spans="11:70" ht="20.100000000000001" customHeight="1" x14ac:dyDescent="0.25">
      <c r="K2055" s="134">
        <v>1486</v>
      </c>
      <c r="L2055" s="130">
        <f t="shared" si="561"/>
        <v>184.37447953727707</v>
      </c>
      <c r="M2055" s="149">
        <f t="shared" si="562"/>
        <v>6.3573564636013676E-4</v>
      </c>
      <c r="N2055" s="149">
        <f t="shared" si="563"/>
        <v>0.97405227445024034</v>
      </c>
      <c r="O2055" s="130">
        <f t="shared" si="564"/>
        <v>6.3573564636013676E-4</v>
      </c>
      <c r="P2055" s="130" t="str">
        <f t="shared" si="565"/>
        <v/>
      </c>
      <c r="Q2055" s="130" t="str">
        <f t="shared" si="566"/>
        <v/>
      </c>
      <c r="R2055" s="130">
        <f t="shared" si="567"/>
        <v>2.1708791085048944E-4</v>
      </c>
      <c r="S2055" s="130" t="str">
        <f t="shared" si="568"/>
        <v/>
      </c>
      <c r="T2055" s="130" t="str">
        <f t="shared" si="569"/>
        <v/>
      </c>
      <c r="X2055" s="134"/>
      <c r="Z2055" s="149"/>
      <c r="AA2055" s="149"/>
      <c r="AE2055" s="151"/>
      <c r="AF2055" s="150"/>
      <c r="AK2055" s="134">
        <v>1486</v>
      </c>
      <c r="AL2055" s="130">
        <f t="shared" si="570"/>
        <v>1.944</v>
      </c>
      <c r="AM2055" s="149">
        <f t="shared" si="571"/>
        <v>6.0294973724765701E-2</v>
      </c>
      <c r="AN2055" s="149">
        <f t="shared" si="572"/>
        <v>0.97405227445024034</v>
      </c>
      <c r="AO2055" s="130">
        <f t="shared" si="577"/>
        <v>6.0294973724765701E-2</v>
      </c>
      <c r="AP2055" s="130" t="str">
        <f t="shared" si="578"/>
        <v/>
      </c>
      <c r="AQ2055" s="130" t="str">
        <f t="shared" si="573"/>
        <v/>
      </c>
      <c r="AR2055" s="150">
        <f t="shared" si="574"/>
        <v>1.5069047176203946E-282</v>
      </c>
      <c r="AS2055" s="150" t="str">
        <f t="shared" si="575"/>
        <v/>
      </c>
      <c r="AT2055" s="150" t="str">
        <f t="shared" si="576"/>
        <v/>
      </c>
      <c r="AU2055" s="150"/>
      <c r="AV2055" s="150"/>
      <c r="AW2055" s="150"/>
      <c r="AX2055" s="150"/>
      <c r="AY2055" s="150"/>
      <c r="AZ2055" s="150"/>
      <c r="BA2055" s="150"/>
      <c r="BB2055" s="131"/>
      <c r="BC2055" s="132"/>
      <c r="BD2055" s="131"/>
      <c r="BE2055" s="153"/>
      <c r="BF2055" s="154"/>
      <c r="BG2055" s="155"/>
      <c r="BH2055" s="155"/>
      <c r="BI2055" s="156"/>
      <c r="BJ2055" s="156"/>
      <c r="BK2055" s="133"/>
      <c r="BM2055" s="134">
        <v>1463</v>
      </c>
      <c r="BN2055" s="157">
        <f t="shared" si="557"/>
        <v>9.356800000000014</v>
      </c>
      <c r="BO2055" s="158">
        <f t="shared" si="558"/>
        <v>0.22804399506299719</v>
      </c>
      <c r="BP2055" s="159">
        <f t="shared" si="559"/>
        <v>4.2334091714588129E-4</v>
      </c>
      <c r="BQ2055" s="160" t="str">
        <f t="shared" si="560"/>
        <v/>
      </c>
      <c r="BR2055" s="160" t="str">
        <f t="shared" si="556"/>
        <v/>
      </c>
    </row>
    <row r="2056" spans="11:70" ht="20.100000000000001" customHeight="1" x14ac:dyDescent="0.25">
      <c r="K2056" s="134">
        <v>1487</v>
      </c>
      <c r="L2056" s="130">
        <f t="shared" si="561"/>
        <v>184.75385089434968</v>
      </c>
      <c r="M2056" s="149">
        <f t="shared" si="562"/>
        <v>6.3080629003308005E-4</v>
      </c>
      <c r="N2056" s="149">
        <f t="shared" si="563"/>
        <v>0.97429251842412246</v>
      </c>
      <c r="O2056" s="130">
        <f t="shared" si="564"/>
        <v>6.3080629003308005E-4</v>
      </c>
      <c r="P2056" s="130" t="str">
        <f t="shared" si="565"/>
        <v/>
      </c>
      <c r="Q2056" s="130" t="str">
        <f t="shared" si="566"/>
        <v/>
      </c>
      <c r="R2056" s="130">
        <f t="shared" si="567"/>
        <v>2.1921072109670501E-4</v>
      </c>
      <c r="S2056" s="130" t="str">
        <f t="shared" si="568"/>
        <v/>
      </c>
      <c r="T2056" s="130" t="str">
        <f t="shared" si="569"/>
        <v/>
      </c>
      <c r="X2056" s="134"/>
      <c r="Z2056" s="149"/>
      <c r="AA2056" s="149"/>
      <c r="AE2056" s="151"/>
      <c r="AF2056" s="150"/>
      <c r="AK2056" s="134">
        <v>1487</v>
      </c>
      <c r="AL2056" s="130">
        <f t="shared" si="570"/>
        <v>1.9480000000000004</v>
      </c>
      <c r="AM2056" s="149">
        <f t="shared" si="571"/>
        <v>5.9827459574943218E-2</v>
      </c>
      <c r="AN2056" s="149">
        <f t="shared" si="572"/>
        <v>0.97429251842412246</v>
      </c>
      <c r="AO2056" s="130">
        <f t="shared" si="577"/>
        <v>5.9827459574943218E-2</v>
      </c>
      <c r="AP2056" s="130" t="str">
        <f t="shared" si="578"/>
        <v/>
      </c>
      <c r="AQ2056" s="130" t="str">
        <f t="shared" si="573"/>
        <v/>
      </c>
      <c r="AR2056" s="150">
        <f t="shared" si="574"/>
        <v>2.1200065515246056E-298</v>
      </c>
      <c r="AS2056" s="150" t="str">
        <f t="shared" si="575"/>
        <v/>
      </c>
      <c r="AT2056" s="150" t="str">
        <f t="shared" si="576"/>
        <v/>
      </c>
      <c r="AU2056" s="150"/>
      <c r="AV2056" s="150"/>
      <c r="AW2056" s="150"/>
      <c r="AX2056" s="150"/>
      <c r="AY2056" s="150"/>
      <c r="AZ2056" s="150"/>
      <c r="BA2056" s="150"/>
      <c r="BB2056" s="131"/>
      <c r="BC2056" s="132"/>
      <c r="BD2056" s="131"/>
      <c r="BE2056" s="153"/>
      <c r="BF2056" s="154"/>
      <c r="BG2056" s="155"/>
      <c r="BH2056" s="155"/>
      <c r="BI2056" s="156"/>
      <c r="BJ2056" s="156"/>
      <c r="BK2056" s="133"/>
      <c r="BM2056" s="134">
        <v>1464</v>
      </c>
      <c r="BN2056" s="157">
        <f t="shared" si="557"/>
        <v>9.3632000000000133</v>
      </c>
      <c r="BO2056" s="158">
        <f t="shared" si="558"/>
        <v>0.22762065414585131</v>
      </c>
      <c r="BP2056" s="159">
        <f t="shared" si="559"/>
        <v>4.2271010913763618E-4</v>
      </c>
      <c r="BQ2056" s="160" t="str">
        <f t="shared" si="560"/>
        <v/>
      </c>
      <c r="BR2056" s="160" t="str">
        <f t="shared" si="556"/>
        <v/>
      </c>
    </row>
    <row r="2057" spans="11:70" ht="20.100000000000001" customHeight="1" x14ac:dyDescent="0.25">
      <c r="K2057" s="134">
        <v>1488</v>
      </c>
      <c r="L2057" s="130">
        <f t="shared" si="561"/>
        <v>185.1332222514223</v>
      </c>
      <c r="M2057" s="149">
        <f t="shared" si="562"/>
        <v>6.2590514030357069E-4</v>
      </c>
      <c r="N2057" s="149">
        <f t="shared" si="563"/>
        <v>0.97453089769376866</v>
      </c>
      <c r="O2057" s="130">
        <f t="shared" si="564"/>
        <v>6.2590514030357069E-4</v>
      </c>
      <c r="P2057" s="130" t="str">
        <f t="shared" si="565"/>
        <v/>
      </c>
      <c r="Q2057" s="130" t="str">
        <f t="shared" si="566"/>
        <v/>
      </c>
      <c r="R2057" s="130">
        <f t="shared" si="567"/>
        <v>2.213507477601483E-4</v>
      </c>
      <c r="S2057" s="130" t="str">
        <f t="shared" si="568"/>
        <v/>
      </c>
      <c r="T2057" s="130" t="str">
        <f t="shared" si="569"/>
        <v/>
      </c>
      <c r="X2057" s="134"/>
      <c r="Z2057" s="149"/>
      <c r="AA2057" s="149"/>
      <c r="AE2057" s="151"/>
      <c r="AF2057" s="150"/>
      <c r="AK2057" s="134">
        <v>1488</v>
      </c>
      <c r="AL2057" s="130">
        <f t="shared" si="570"/>
        <v>1.952</v>
      </c>
      <c r="AM2057" s="149">
        <f t="shared" si="571"/>
        <v>5.9362620618918331E-2</v>
      </c>
      <c r="AN2057" s="149">
        <f t="shared" si="572"/>
        <v>0.97453089769376866</v>
      </c>
      <c r="AO2057" s="130">
        <f t="shared" si="577"/>
        <v>5.9362620618918331E-2</v>
      </c>
      <c r="AP2057" s="130" t="str">
        <f t="shared" si="578"/>
        <v/>
      </c>
      <c r="AQ2057" s="130" t="str">
        <f t="shared" si="573"/>
        <v/>
      </c>
      <c r="AR2057" s="150">
        <f t="shared" si="574"/>
        <v>0</v>
      </c>
      <c r="AS2057" s="150" t="str">
        <f t="shared" si="575"/>
        <v/>
      </c>
      <c r="AT2057" s="150" t="str">
        <f t="shared" si="576"/>
        <v/>
      </c>
      <c r="AU2057" s="150"/>
      <c r="AV2057" s="150"/>
      <c r="AW2057" s="150"/>
      <c r="AX2057" s="150"/>
      <c r="AY2057" s="150"/>
      <c r="AZ2057" s="150"/>
      <c r="BA2057" s="150"/>
      <c r="BB2057" s="131"/>
      <c r="BC2057" s="132"/>
      <c r="BD2057" s="131"/>
      <c r="BE2057" s="153"/>
      <c r="BF2057" s="154"/>
      <c r="BG2057" s="155"/>
      <c r="BH2057" s="155"/>
      <c r="BI2057" s="156"/>
      <c r="BJ2057" s="156"/>
      <c r="BK2057" s="133"/>
      <c r="BM2057" s="134">
        <v>1465</v>
      </c>
      <c r="BN2057" s="157">
        <f t="shared" si="557"/>
        <v>9.3696000000000126</v>
      </c>
      <c r="BO2057" s="158">
        <f t="shared" si="558"/>
        <v>0.22719794403671367</v>
      </c>
      <c r="BP2057" s="159">
        <f t="shared" si="559"/>
        <v>4.2207974841540485E-4</v>
      </c>
      <c r="BQ2057" s="160" t="str">
        <f t="shared" si="560"/>
        <v/>
      </c>
      <c r="BR2057" s="160" t="str">
        <f t="shared" si="556"/>
        <v/>
      </c>
    </row>
    <row r="2058" spans="11:70" ht="20.100000000000001" customHeight="1" x14ac:dyDescent="0.25">
      <c r="K2058" s="134">
        <v>1489</v>
      </c>
      <c r="L2058" s="130">
        <f t="shared" si="561"/>
        <v>185.51259360849491</v>
      </c>
      <c r="M2058" s="149">
        <f t="shared" si="562"/>
        <v>6.2103213424222323E-4</v>
      </c>
      <c r="N2058" s="149">
        <f t="shared" si="563"/>
        <v>0.97476742294804464</v>
      </c>
      <c r="O2058" s="130">
        <f t="shared" si="564"/>
        <v>6.2103213424222323E-4</v>
      </c>
      <c r="P2058" s="130" t="str">
        <f t="shared" si="565"/>
        <v/>
      </c>
      <c r="Q2058" s="130" t="str">
        <f t="shared" si="566"/>
        <v/>
      </c>
      <c r="R2058" s="130">
        <f t="shared" si="567"/>
        <v>2.2350809010010709E-4</v>
      </c>
      <c r="S2058" s="130" t="str">
        <f t="shared" si="568"/>
        <v/>
      </c>
      <c r="T2058" s="130" t="str">
        <f t="shared" si="569"/>
        <v/>
      </c>
      <c r="X2058" s="134"/>
      <c r="Z2058" s="149"/>
      <c r="AA2058" s="149"/>
      <c r="AE2058" s="151"/>
      <c r="AF2058" s="150"/>
      <c r="AK2058" s="134">
        <v>1489</v>
      </c>
      <c r="AL2058" s="130">
        <f t="shared" si="570"/>
        <v>1.9560000000000004</v>
      </c>
      <c r="AM2058" s="149">
        <f t="shared" si="571"/>
        <v>5.8900450888289227E-2</v>
      </c>
      <c r="AN2058" s="149">
        <f t="shared" si="572"/>
        <v>0.97476742294804464</v>
      </c>
      <c r="AO2058" s="130">
        <f t="shared" si="577"/>
        <v>5.8900450888289227E-2</v>
      </c>
      <c r="AP2058" s="130" t="str">
        <f t="shared" si="578"/>
        <v/>
      </c>
      <c r="AQ2058" s="130" t="str">
        <f t="shared" si="573"/>
        <v/>
      </c>
      <c r="AR2058" s="150">
        <f t="shared" si="574"/>
        <v>0</v>
      </c>
      <c r="AS2058" s="150" t="str">
        <f t="shared" si="575"/>
        <v/>
      </c>
      <c r="AT2058" s="150" t="str">
        <f t="shared" si="576"/>
        <v/>
      </c>
      <c r="AU2058" s="150"/>
      <c r="AV2058" s="150"/>
      <c r="AW2058" s="150"/>
      <c r="AX2058" s="150"/>
      <c r="AY2058" s="150"/>
      <c r="AZ2058" s="150"/>
      <c r="BA2058" s="150"/>
      <c r="BB2058" s="131"/>
      <c r="BC2058" s="132"/>
      <c r="BD2058" s="131"/>
      <c r="BE2058" s="153"/>
      <c r="BF2058" s="154"/>
      <c r="BG2058" s="155"/>
      <c r="BH2058" s="155"/>
      <c r="BI2058" s="156"/>
      <c r="BJ2058" s="156"/>
      <c r="BK2058" s="133"/>
      <c r="BM2058" s="134">
        <v>1466</v>
      </c>
      <c r="BN2058" s="157">
        <f t="shared" si="557"/>
        <v>9.3760000000000119</v>
      </c>
      <c r="BO2058" s="158">
        <f t="shared" si="558"/>
        <v>0.22677586428829827</v>
      </c>
      <c r="BP2058" s="159">
        <f t="shared" si="559"/>
        <v>4.2144983645425738E-4</v>
      </c>
      <c r="BQ2058" s="160" t="str">
        <f t="shared" si="560"/>
        <v/>
      </c>
      <c r="BR2058" s="160" t="str">
        <f t="shared" si="556"/>
        <v/>
      </c>
    </row>
    <row r="2059" spans="11:70" ht="20.100000000000001" customHeight="1" x14ac:dyDescent="0.25">
      <c r="K2059" s="134">
        <v>1490</v>
      </c>
      <c r="L2059" s="130">
        <f t="shared" si="561"/>
        <v>185.89196496556741</v>
      </c>
      <c r="M2059" s="149">
        <f t="shared" si="562"/>
        <v>6.1618720806346785E-4</v>
      </c>
      <c r="N2059" s="149">
        <f t="shared" si="563"/>
        <v>0.97500210485177952</v>
      </c>
      <c r="O2059" s="130">
        <f t="shared" si="564"/>
        <v>6.1618720806346785E-4</v>
      </c>
      <c r="P2059" s="130" t="str">
        <f t="shared" si="565"/>
        <v/>
      </c>
      <c r="Q2059" s="130" t="str">
        <f t="shared" si="566"/>
        <v/>
      </c>
      <c r="R2059" s="130">
        <f t="shared" si="567"/>
        <v>2.2568284750888092E-4</v>
      </c>
      <c r="S2059" s="130" t="str">
        <f t="shared" si="568"/>
        <v/>
      </c>
      <c r="T2059" s="130" t="str">
        <f t="shared" si="569"/>
        <v/>
      </c>
      <c r="X2059" s="134"/>
      <c r="Z2059" s="149"/>
      <c r="AA2059" s="149"/>
      <c r="AE2059" s="151"/>
      <c r="AF2059" s="150"/>
      <c r="AK2059" s="134">
        <v>1490</v>
      </c>
      <c r="AL2059" s="130">
        <f t="shared" si="570"/>
        <v>1.96</v>
      </c>
      <c r="AM2059" s="149">
        <f t="shared" si="571"/>
        <v>5.8440944333451469E-2</v>
      </c>
      <c r="AN2059" s="149">
        <f t="shared" si="572"/>
        <v>0.97500210485177952</v>
      </c>
      <c r="AO2059" s="130">
        <f t="shared" si="577"/>
        <v>5.8440944333451469E-2</v>
      </c>
      <c r="AP2059" s="130" t="str">
        <f t="shared" si="578"/>
        <v/>
      </c>
      <c r="AQ2059" s="130" t="str">
        <f t="shared" si="573"/>
        <v/>
      </c>
      <c r="AR2059" s="150">
        <f t="shared" si="574"/>
        <v>0</v>
      </c>
      <c r="AS2059" s="150" t="str">
        <f t="shared" si="575"/>
        <v/>
      </c>
      <c r="AT2059" s="150" t="str">
        <f t="shared" si="576"/>
        <v/>
      </c>
      <c r="AU2059" s="150"/>
      <c r="AV2059" s="150"/>
      <c r="AW2059" s="150"/>
      <c r="AX2059" s="150"/>
      <c r="AY2059" s="150"/>
      <c r="AZ2059" s="150"/>
      <c r="BA2059" s="150"/>
      <c r="BB2059" s="131"/>
      <c r="BC2059" s="132"/>
      <c r="BD2059" s="131"/>
      <c r="BE2059" s="153"/>
      <c r="BF2059" s="154"/>
      <c r="BG2059" s="155"/>
      <c r="BH2059" s="155"/>
      <c r="BI2059" s="156"/>
      <c r="BJ2059" s="156"/>
      <c r="BK2059" s="133"/>
      <c r="BM2059" s="134">
        <v>1467</v>
      </c>
      <c r="BN2059" s="157">
        <f t="shared" si="557"/>
        <v>9.3824000000000112</v>
      </c>
      <c r="BO2059" s="158">
        <f t="shared" si="558"/>
        <v>0.22635441445184401</v>
      </c>
      <c r="BP2059" s="159">
        <f t="shared" si="559"/>
        <v>4.2082037472149225E-4</v>
      </c>
      <c r="BQ2059" s="160" t="str">
        <f t="shared" si="560"/>
        <v/>
      </c>
      <c r="BR2059" s="160" t="str">
        <f t="shared" si="556"/>
        <v/>
      </c>
    </row>
    <row r="2060" spans="11:70" ht="20.100000000000001" customHeight="1" x14ac:dyDescent="0.25">
      <c r="K2060" s="134">
        <v>1491</v>
      </c>
      <c r="L2060" s="130">
        <f t="shared" si="561"/>
        <v>186.27133632264002</v>
      </c>
      <c r="M2060" s="149">
        <f t="shared" si="562"/>
        <v>6.1137029713627703E-4</v>
      </c>
      <c r="N2060" s="149">
        <f t="shared" si="563"/>
        <v>0.97523495404544369</v>
      </c>
      <c r="O2060" s="130">
        <f t="shared" si="564"/>
        <v>6.1137029713627703E-4</v>
      </c>
      <c r="P2060" s="130" t="str">
        <f t="shared" si="565"/>
        <v/>
      </c>
      <c r="Q2060" s="130" t="str">
        <f t="shared" si="566"/>
        <v/>
      </c>
      <c r="R2060" s="130">
        <f t="shared" si="567"/>
        <v>2.2787511950668905E-4</v>
      </c>
      <c r="S2060" s="130" t="str">
        <f t="shared" si="568"/>
        <v/>
      </c>
      <c r="T2060" s="130" t="str">
        <f t="shared" si="569"/>
        <v/>
      </c>
      <c r="X2060" s="134"/>
      <c r="Z2060" s="149"/>
      <c r="AA2060" s="149"/>
      <c r="AE2060" s="151"/>
      <c r="AF2060" s="150"/>
      <c r="AK2060" s="134">
        <v>1491</v>
      </c>
      <c r="AL2060" s="130">
        <f t="shared" si="570"/>
        <v>1.9640000000000004</v>
      </c>
      <c r="AM2060" s="149">
        <f t="shared" si="571"/>
        <v>5.798409482461489E-2</v>
      </c>
      <c r="AN2060" s="149">
        <f t="shared" si="572"/>
        <v>0.97523495404544369</v>
      </c>
      <c r="AO2060" s="130">
        <f t="shared" si="577"/>
        <v>5.798409482461489E-2</v>
      </c>
      <c r="AP2060" s="130" t="str">
        <f t="shared" si="578"/>
        <v/>
      </c>
      <c r="AQ2060" s="130" t="str">
        <f t="shared" si="573"/>
        <v/>
      </c>
      <c r="AR2060" s="150">
        <f t="shared" si="574"/>
        <v>0</v>
      </c>
      <c r="AS2060" s="150" t="str">
        <f t="shared" si="575"/>
        <v/>
      </c>
      <c r="AT2060" s="150" t="str">
        <f t="shared" si="576"/>
        <v/>
      </c>
      <c r="AU2060" s="150"/>
      <c r="AV2060" s="150"/>
      <c r="AW2060" s="150"/>
      <c r="AX2060" s="150"/>
      <c r="AY2060" s="150"/>
      <c r="AZ2060" s="150"/>
      <c r="BA2060" s="150"/>
      <c r="BB2060" s="131"/>
      <c r="BC2060" s="132"/>
      <c r="BD2060" s="131"/>
      <c r="BE2060" s="153"/>
      <c r="BF2060" s="154"/>
      <c r="BG2060" s="155"/>
      <c r="BH2060" s="155"/>
      <c r="BI2060" s="156"/>
      <c r="BJ2060" s="156"/>
      <c r="BK2060" s="133"/>
      <c r="BM2060" s="134">
        <v>1468</v>
      </c>
      <c r="BN2060" s="157">
        <f t="shared" si="557"/>
        <v>9.3888000000000105</v>
      </c>
      <c r="BO2060" s="158">
        <f t="shared" si="558"/>
        <v>0.22593359407712252</v>
      </c>
      <c r="BP2060" s="159">
        <f t="shared" si="559"/>
        <v>4.2019136467533191E-4</v>
      </c>
      <c r="BQ2060" s="160" t="str">
        <f t="shared" si="560"/>
        <v/>
      </c>
      <c r="BR2060" s="160" t="str">
        <f t="shared" si="556"/>
        <v/>
      </c>
    </row>
    <row r="2061" spans="11:70" ht="20.100000000000001" customHeight="1" x14ac:dyDescent="0.25">
      <c r="K2061" s="134">
        <v>1492</v>
      </c>
      <c r="L2061" s="130">
        <f t="shared" si="561"/>
        <v>186.65070767971264</v>
      </c>
      <c r="M2061" s="149">
        <f t="shared" si="562"/>
        <v>6.0658133599488873E-4</v>
      </c>
      <c r="N2061" s="149">
        <f t="shared" si="563"/>
        <v>0.9754659811448293</v>
      </c>
      <c r="O2061" s="130">
        <f t="shared" si="564"/>
        <v>6.0658133599488873E-4</v>
      </c>
      <c r="P2061" s="130" t="str">
        <f t="shared" si="565"/>
        <v/>
      </c>
      <c r="Q2061" s="130" t="str">
        <f t="shared" si="566"/>
        <v/>
      </c>
      <c r="R2061" s="130">
        <f t="shared" si="567"/>
        <v>2.3008500573651087E-4</v>
      </c>
      <c r="S2061" s="130" t="str">
        <f t="shared" si="568"/>
        <v/>
      </c>
      <c r="T2061" s="130" t="str">
        <f t="shared" si="569"/>
        <v/>
      </c>
      <c r="X2061" s="134"/>
      <c r="Z2061" s="149"/>
      <c r="AA2061" s="149"/>
      <c r="AE2061" s="151"/>
      <c r="AF2061" s="150"/>
      <c r="AK2061" s="134">
        <v>1492</v>
      </c>
      <c r="AL2061" s="130">
        <f t="shared" si="570"/>
        <v>1.968</v>
      </c>
      <c r="AM2061" s="149">
        <f t="shared" si="571"/>
        <v>5.7529896152820871E-2</v>
      </c>
      <c r="AN2061" s="149">
        <f t="shared" si="572"/>
        <v>0.97546598114482941</v>
      </c>
      <c r="AO2061" s="130">
        <f t="shared" si="577"/>
        <v>5.7529896152820871E-2</v>
      </c>
      <c r="AP2061" s="130" t="str">
        <f t="shared" si="578"/>
        <v/>
      </c>
      <c r="AQ2061" s="130" t="str">
        <f t="shared" si="573"/>
        <v/>
      </c>
      <c r="AR2061" s="150">
        <f t="shared" si="574"/>
        <v>0</v>
      </c>
      <c r="AS2061" s="150" t="str">
        <f t="shared" si="575"/>
        <v/>
      </c>
      <c r="AT2061" s="150" t="str">
        <f t="shared" si="576"/>
        <v/>
      </c>
      <c r="AU2061" s="150"/>
      <c r="AV2061" s="150"/>
      <c r="AW2061" s="150"/>
      <c r="AX2061" s="150"/>
      <c r="AY2061" s="150"/>
      <c r="AZ2061" s="150"/>
      <c r="BA2061" s="150"/>
      <c r="BB2061" s="131"/>
      <c r="BC2061" s="132"/>
      <c r="BD2061" s="131"/>
      <c r="BE2061" s="153"/>
      <c r="BF2061" s="154"/>
      <c r="BG2061" s="155"/>
      <c r="BH2061" s="155"/>
      <c r="BI2061" s="156"/>
      <c r="BJ2061" s="156"/>
      <c r="BK2061" s="133"/>
      <c r="BM2061" s="134">
        <v>1469</v>
      </c>
      <c r="BN2061" s="157">
        <f t="shared" si="557"/>
        <v>9.3952000000000098</v>
      </c>
      <c r="BO2061" s="158">
        <f t="shared" si="558"/>
        <v>0.22551340271244719</v>
      </c>
      <c r="BP2061" s="159">
        <f t="shared" si="559"/>
        <v>4.1956280776664356E-4</v>
      </c>
      <c r="BQ2061" s="160" t="str">
        <f t="shared" si="560"/>
        <v/>
      </c>
      <c r="BR2061" s="160" t="str">
        <f t="shared" si="556"/>
        <v/>
      </c>
    </row>
    <row r="2062" spans="11:70" ht="20.100000000000001" customHeight="1" x14ac:dyDescent="0.25">
      <c r="K2062" s="134">
        <v>1493</v>
      </c>
      <c r="L2062" s="130">
        <f t="shared" si="561"/>
        <v>187.03007903678525</v>
      </c>
      <c r="M2062" s="149">
        <f t="shared" si="562"/>
        <v>6.0182025834950106E-4</v>
      </c>
      <c r="N2062" s="149">
        <f t="shared" si="563"/>
        <v>0.97569519674073624</v>
      </c>
      <c r="O2062" s="130">
        <f t="shared" si="564"/>
        <v>6.0182025834950106E-4</v>
      </c>
      <c r="P2062" s="130" t="str">
        <f t="shared" si="565"/>
        <v/>
      </c>
      <c r="Q2062" s="130" t="str">
        <f t="shared" si="566"/>
        <v/>
      </c>
      <c r="R2062" s="130">
        <f t="shared" si="567"/>
        <v>2.3231260595887323E-4</v>
      </c>
      <c r="S2062" s="130" t="str">
        <f t="shared" si="568"/>
        <v/>
      </c>
      <c r="T2062" s="130" t="str">
        <f t="shared" si="569"/>
        <v/>
      </c>
      <c r="X2062" s="134"/>
      <c r="Z2062" s="149"/>
      <c r="AA2062" s="149"/>
      <c r="AE2062" s="151"/>
      <c r="AF2062" s="150"/>
      <c r="AK2062" s="134">
        <v>1493</v>
      </c>
      <c r="AL2062" s="130">
        <f t="shared" si="570"/>
        <v>1.9720000000000004</v>
      </c>
      <c r="AM2062" s="149">
        <f t="shared" si="571"/>
        <v>5.7078342030956193E-2</v>
      </c>
      <c r="AN2062" s="149">
        <f t="shared" si="572"/>
        <v>0.97569519674073635</v>
      </c>
      <c r="AO2062" s="130">
        <f t="shared" si="577"/>
        <v>5.7078342030956193E-2</v>
      </c>
      <c r="AP2062" s="130" t="str">
        <f t="shared" si="578"/>
        <v/>
      </c>
      <c r="AQ2062" s="130" t="str">
        <f t="shared" si="573"/>
        <v/>
      </c>
      <c r="AR2062" s="150">
        <f t="shared" si="574"/>
        <v>0</v>
      </c>
      <c r="AS2062" s="150" t="str">
        <f t="shared" si="575"/>
        <v/>
      </c>
      <c r="AT2062" s="150" t="str">
        <f t="shared" si="576"/>
        <v/>
      </c>
      <c r="AU2062" s="150"/>
      <c r="AV2062" s="150"/>
      <c r="AW2062" s="150"/>
      <c r="AX2062" s="150"/>
      <c r="AY2062" s="150"/>
      <c r="AZ2062" s="150"/>
      <c r="BA2062" s="150"/>
      <c r="BB2062" s="131"/>
      <c r="BC2062" s="132"/>
      <c r="BD2062" s="131"/>
      <c r="BE2062" s="153"/>
      <c r="BF2062" s="154"/>
      <c r="BG2062" s="155"/>
      <c r="BH2062" s="155"/>
      <c r="BI2062" s="156"/>
      <c r="BJ2062" s="156"/>
      <c r="BK2062" s="133"/>
      <c r="BM2062" s="134">
        <v>1470</v>
      </c>
      <c r="BN2062" s="157">
        <f t="shared" si="557"/>
        <v>9.4016000000000091</v>
      </c>
      <c r="BO2062" s="158">
        <f t="shared" si="558"/>
        <v>0.22509383990468054</v>
      </c>
      <c r="BP2062" s="159">
        <f t="shared" si="559"/>
        <v>4.189347054378012E-4</v>
      </c>
      <c r="BQ2062" s="160" t="str">
        <f t="shared" si="560"/>
        <v/>
      </c>
      <c r="BR2062" s="160" t="str">
        <f t="shared" si="556"/>
        <v/>
      </c>
    </row>
    <row r="2063" spans="11:70" ht="20.100000000000001" customHeight="1" x14ac:dyDescent="0.25">
      <c r="K2063" s="134">
        <v>1494</v>
      </c>
      <c r="L2063" s="130">
        <f t="shared" si="561"/>
        <v>187.40945039385775</v>
      </c>
      <c r="M2063" s="149">
        <f t="shared" si="562"/>
        <v>5.9708699709695463E-4</v>
      </c>
      <c r="N2063" s="149">
        <f t="shared" si="563"/>
        <v>0.97592261139866121</v>
      </c>
      <c r="O2063" s="130">
        <f t="shared" si="564"/>
        <v>5.9708699709695463E-4</v>
      </c>
      <c r="P2063" s="130" t="str">
        <f t="shared" si="565"/>
        <v/>
      </c>
      <c r="Q2063" s="130" t="str">
        <f t="shared" si="566"/>
        <v/>
      </c>
      <c r="R2063" s="130">
        <f t="shared" si="567"/>
        <v>2.3455802004657302E-4</v>
      </c>
      <c r="S2063" s="130" t="str">
        <f t="shared" si="568"/>
        <v/>
      </c>
      <c r="T2063" s="130" t="str">
        <f t="shared" si="569"/>
        <v/>
      </c>
      <c r="X2063" s="134"/>
      <c r="Z2063" s="149"/>
      <c r="AA2063" s="149"/>
      <c r="AE2063" s="151"/>
      <c r="AF2063" s="150"/>
      <c r="AK2063" s="134">
        <v>1494</v>
      </c>
      <c r="AL2063" s="130">
        <f t="shared" si="570"/>
        <v>1.976</v>
      </c>
      <c r="AM2063" s="149">
        <f t="shared" si="571"/>
        <v>5.6629426094766726E-2</v>
      </c>
      <c r="AN2063" s="149">
        <f t="shared" si="572"/>
        <v>0.97592261139866132</v>
      </c>
      <c r="AO2063" s="130">
        <f t="shared" si="577"/>
        <v>5.6629426094766726E-2</v>
      </c>
      <c r="AP2063" s="130" t="str">
        <f t="shared" si="578"/>
        <v/>
      </c>
      <c r="AQ2063" s="130" t="str">
        <f t="shared" si="573"/>
        <v/>
      </c>
      <c r="AR2063" s="150">
        <f t="shared" si="574"/>
        <v>0</v>
      </c>
      <c r="AS2063" s="150" t="str">
        <f t="shared" si="575"/>
        <v/>
      </c>
      <c r="AT2063" s="150" t="str">
        <f t="shared" si="576"/>
        <v/>
      </c>
      <c r="AU2063" s="150"/>
      <c r="AV2063" s="150"/>
      <c r="AW2063" s="150"/>
      <c r="AX2063" s="150"/>
      <c r="AY2063" s="150"/>
      <c r="AZ2063" s="150"/>
      <c r="BA2063" s="150"/>
      <c r="BB2063" s="131"/>
      <c r="BC2063" s="132"/>
      <c r="BD2063" s="131"/>
      <c r="BE2063" s="153"/>
      <c r="BF2063" s="154"/>
      <c r="BG2063" s="155"/>
      <c r="BH2063" s="155"/>
      <c r="BI2063" s="156"/>
      <c r="BJ2063" s="156"/>
      <c r="BK2063" s="133"/>
      <c r="BM2063" s="134">
        <v>1471</v>
      </c>
      <c r="BN2063" s="157">
        <f t="shared" si="557"/>
        <v>9.4080000000000084</v>
      </c>
      <c r="BO2063" s="158">
        <f t="shared" si="558"/>
        <v>0.22467490519924274</v>
      </c>
      <c r="BP2063" s="159">
        <f t="shared" si="559"/>
        <v>4.1830705912351829E-4</v>
      </c>
      <c r="BQ2063" s="160" t="str">
        <f t="shared" si="560"/>
        <v/>
      </c>
      <c r="BR2063" s="160" t="str">
        <f t="shared" si="556"/>
        <v/>
      </c>
    </row>
    <row r="2064" spans="11:70" ht="20.100000000000001" customHeight="1" x14ac:dyDescent="0.25">
      <c r="K2064" s="134">
        <v>1495</v>
      </c>
      <c r="L2064" s="130">
        <f t="shared" si="561"/>
        <v>187.78882175093037</v>
      </c>
      <c r="M2064" s="149">
        <f t="shared" si="562"/>
        <v>5.9238148433138913E-4</v>
      </c>
      <c r="N2064" s="149">
        <f t="shared" si="563"/>
        <v>0.97614823565849151</v>
      </c>
      <c r="O2064" s="130">
        <f t="shared" si="564"/>
        <v>5.9238148433138913E-4</v>
      </c>
      <c r="P2064" s="130" t="str">
        <f t="shared" si="565"/>
        <v/>
      </c>
      <c r="Q2064" s="130" t="str">
        <f t="shared" si="566"/>
        <v/>
      </c>
      <c r="R2064" s="130">
        <f t="shared" si="567"/>
        <v>2.3682134797934433E-4</v>
      </c>
      <c r="S2064" s="130" t="str">
        <f t="shared" si="568"/>
        <v/>
      </c>
      <c r="T2064" s="130" t="str">
        <f t="shared" si="569"/>
        <v/>
      </c>
      <c r="X2064" s="134"/>
      <c r="Z2064" s="149"/>
      <c r="AA2064" s="149"/>
      <c r="AE2064" s="151"/>
      <c r="AF2064" s="150"/>
      <c r="AK2064" s="134">
        <v>1495</v>
      </c>
      <c r="AL2064" s="130">
        <f t="shared" si="570"/>
        <v>1.9800000000000004</v>
      </c>
      <c r="AM2064" s="149">
        <f t="shared" si="571"/>
        <v>5.6183141903867993E-2</v>
      </c>
      <c r="AN2064" s="149">
        <f t="shared" si="572"/>
        <v>0.97614823565849151</v>
      </c>
      <c r="AO2064" s="130">
        <f t="shared" si="577"/>
        <v>5.6183141903867993E-2</v>
      </c>
      <c r="AP2064" s="130" t="str">
        <f t="shared" si="578"/>
        <v/>
      </c>
      <c r="AQ2064" s="130" t="str">
        <f t="shared" si="573"/>
        <v/>
      </c>
      <c r="AR2064" s="150">
        <f t="shared" si="574"/>
        <v>0</v>
      </c>
      <c r="AS2064" s="150" t="str">
        <f t="shared" si="575"/>
        <v/>
      </c>
      <c r="AT2064" s="150" t="str">
        <f t="shared" si="576"/>
        <v/>
      </c>
      <c r="AU2064" s="150"/>
      <c r="AV2064" s="150"/>
      <c r="AW2064" s="150"/>
      <c r="AX2064" s="150"/>
      <c r="AY2064" s="150"/>
      <c r="AZ2064" s="150"/>
      <c r="BA2064" s="150"/>
      <c r="BB2064" s="131"/>
      <c r="BC2064" s="132"/>
      <c r="BD2064" s="131"/>
      <c r="BE2064" s="153"/>
      <c r="BF2064" s="154"/>
      <c r="BG2064" s="155"/>
      <c r="BH2064" s="155"/>
      <c r="BI2064" s="156"/>
      <c r="BJ2064" s="156"/>
      <c r="BK2064" s="133"/>
      <c r="BM2064" s="134">
        <v>1472</v>
      </c>
      <c r="BN2064" s="157">
        <f t="shared" si="557"/>
        <v>9.4144000000000077</v>
      </c>
      <c r="BO2064" s="158">
        <f t="shared" si="558"/>
        <v>0.22425659814011922</v>
      </c>
      <c r="BP2064" s="159">
        <f t="shared" si="559"/>
        <v>4.1767987025015385E-4</v>
      </c>
      <c r="BQ2064" s="160" t="str">
        <f t="shared" si="560"/>
        <v/>
      </c>
      <c r="BR2064" s="160" t="str">
        <f t="shared" si="556"/>
        <v/>
      </c>
    </row>
    <row r="2065" spans="11:70" ht="20.100000000000001" customHeight="1" x14ac:dyDescent="0.25">
      <c r="K2065" s="134">
        <v>1496</v>
      </c>
      <c r="L2065" s="130">
        <f t="shared" si="561"/>
        <v>188.16819310800298</v>
      </c>
      <c r="M2065" s="149">
        <f t="shared" si="562"/>
        <v>5.8770365135489425E-4</v>
      </c>
      <c r="N2065" s="149">
        <f t="shared" si="563"/>
        <v>0.97637208003420184</v>
      </c>
      <c r="O2065" s="130">
        <f t="shared" si="564"/>
        <v>5.8770365135489425E-4</v>
      </c>
      <c r="P2065" s="130" t="str">
        <f t="shared" si="565"/>
        <v/>
      </c>
      <c r="Q2065" s="130" t="str">
        <f t="shared" si="566"/>
        <v/>
      </c>
      <c r="R2065" s="130">
        <f t="shared" si="567"/>
        <v>2.3910268983845832E-4</v>
      </c>
      <c r="S2065" s="130" t="str">
        <f t="shared" si="568"/>
        <v/>
      </c>
      <c r="T2065" s="130" t="str">
        <f t="shared" si="569"/>
        <v/>
      </c>
      <c r="X2065" s="134"/>
      <c r="Z2065" s="149"/>
      <c r="AA2065" s="149"/>
      <c r="AE2065" s="151"/>
      <c r="AF2065" s="150"/>
      <c r="AK2065" s="134">
        <v>1496</v>
      </c>
      <c r="AL2065" s="130">
        <f t="shared" si="570"/>
        <v>1.984</v>
      </c>
      <c r="AM2065" s="149">
        <f t="shared" si="571"/>
        <v>5.5739482942755124E-2</v>
      </c>
      <c r="AN2065" s="149">
        <f t="shared" si="572"/>
        <v>0.97637208003420195</v>
      </c>
      <c r="AO2065" s="130">
        <f t="shared" si="577"/>
        <v>5.5739482942755124E-2</v>
      </c>
      <c r="AP2065" s="130" t="str">
        <f t="shared" si="578"/>
        <v/>
      </c>
      <c r="AQ2065" s="130" t="str">
        <f t="shared" si="573"/>
        <v/>
      </c>
      <c r="AR2065" s="150">
        <f t="shared" si="574"/>
        <v>0</v>
      </c>
      <c r="AS2065" s="150" t="str">
        <f t="shared" si="575"/>
        <v/>
      </c>
      <c r="AT2065" s="150" t="str">
        <f t="shared" si="576"/>
        <v/>
      </c>
      <c r="AU2065" s="150"/>
      <c r="AV2065" s="150"/>
      <c r="AW2065" s="150"/>
      <c r="AX2065" s="150"/>
      <c r="AY2065" s="150"/>
      <c r="AZ2065" s="150"/>
      <c r="BA2065" s="150"/>
      <c r="BB2065" s="131"/>
      <c r="BC2065" s="132"/>
      <c r="BD2065" s="131"/>
      <c r="BE2065" s="153"/>
      <c r="BF2065" s="154"/>
      <c r="BG2065" s="155"/>
      <c r="BH2065" s="155"/>
      <c r="BI2065" s="156"/>
      <c r="BJ2065" s="156"/>
      <c r="BK2065" s="133"/>
      <c r="BM2065" s="134">
        <v>1473</v>
      </c>
      <c r="BN2065" s="157">
        <f t="shared" si="557"/>
        <v>9.4208000000000069</v>
      </c>
      <c r="BO2065" s="158">
        <f t="shared" si="558"/>
        <v>0.22383891826986907</v>
      </c>
      <c r="BP2065" s="159">
        <f t="shared" si="559"/>
        <v>4.1705314023587903E-4</v>
      </c>
      <c r="BQ2065" s="160" t="str">
        <f t="shared" si="560"/>
        <v/>
      </c>
      <c r="BR2065" s="160" t="str">
        <f t="shared" ref="BR2065:BR2128" si="579">IF($BO2065&lt;(1-$BK$605),$BP2065,"")</f>
        <v/>
      </c>
    </row>
    <row r="2066" spans="11:70" ht="20.100000000000001" customHeight="1" x14ac:dyDescent="0.25">
      <c r="K2066" s="134">
        <v>1497</v>
      </c>
      <c r="L2066" s="130">
        <f t="shared" si="561"/>
        <v>188.5475644650756</v>
      </c>
      <c r="M2066" s="149">
        <f t="shared" si="562"/>
        <v>5.8305342868812356E-4</v>
      </c>
      <c r="N2066" s="149">
        <f t="shared" si="563"/>
        <v>0.97659415501355695</v>
      </c>
      <c r="O2066" s="130">
        <f t="shared" si="564"/>
        <v>5.8305342868812356E-4</v>
      </c>
      <c r="P2066" s="130" t="str">
        <f t="shared" si="565"/>
        <v/>
      </c>
      <c r="Q2066" s="130" t="str">
        <f t="shared" si="566"/>
        <v/>
      </c>
      <c r="R2066" s="130">
        <f t="shared" si="567"/>
        <v>2.4140214580127092E-4</v>
      </c>
      <c r="S2066" s="130" t="str">
        <f t="shared" si="568"/>
        <v/>
      </c>
      <c r="T2066" s="130" t="str">
        <f t="shared" si="569"/>
        <v/>
      </c>
      <c r="X2066" s="134"/>
      <c r="Z2066" s="149"/>
      <c r="AA2066" s="149"/>
      <c r="AE2066" s="151"/>
      <c r="AF2066" s="150"/>
      <c r="AK2066" s="134">
        <v>1497</v>
      </c>
      <c r="AL2066" s="130">
        <f t="shared" si="570"/>
        <v>1.9880000000000004</v>
      </c>
      <c r="AM2066" s="149">
        <f t="shared" si="571"/>
        <v>5.5298442621809468E-2</v>
      </c>
      <c r="AN2066" s="149">
        <f t="shared" si="572"/>
        <v>0.97659415501355706</v>
      </c>
      <c r="AO2066" s="130">
        <f t="shared" si="577"/>
        <v>5.5298442621809468E-2</v>
      </c>
      <c r="AP2066" s="130" t="str">
        <f t="shared" si="578"/>
        <v/>
      </c>
      <c r="AQ2066" s="130" t="str">
        <f t="shared" si="573"/>
        <v/>
      </c>
      <c r="AR2066" s="150">
        <f t="shared" si="574"/>
        <v>0</v>
      </c>
      <c r="AS2066" s="150" t="str">
        <f t="shared" si="575"/>
        <v/>
      </c>
      <c r="AT2066" s="150" t="str">
        <f t="shared" si="576"/>
        <v/>
      </c>
      <c r="AU2066" s="150"/>
      <c r="AV2066" s="150"/>
      <c r="AW2066" s="150"/>
      <c r="AX2066" s="150"/>
      <c r="AY2066" s="150"/>
      <c r="AZ2066" s="150"/>
      <c r="BA2066" s="150"/>
      <c r="BB2066" s="131"/>
      <c r="BC2066" s="132"/>
      <c r="BD2066" s="131"/>
      <c r="BE2066" s="153"/>
      <c r="BF2066" s="154"/>
      <c r="BG2066" s="155"/>
      <c r="BH2066" s="155"/>
      <c r="BI2066" s="156"/>
      <c r="BJ2066" s="156"/>
      <c r="BK2066" s="133"/>
      <c r="BM2066" s="134">
        <v>1474</v>
      </c>
      <c r="BN2066" s="157">
        <f t="shared" ref="BN2066:BN2129" si="580">BN2065+$BQ$590</f>
        <v>9.4272000000000062</v>
      </c>
      <c r="BO2066" s="158">
        <f t="shared" ref="BO2066:BO2129" si="581">_xlfn.CHISQ.DIST.RT(BN2066,7)</f>
        <v>0.22342186512963319</v>
      </c>
      <c r="BP2066" s="159">
        <f t="shared" ref="BP2066:BP2129" si="582">BO2066-BO2067</f>
        <v>4.1642687049148197E-4</v>
      </c>
      <c r="BQ2066" s="160" t="str">
        <f t="shared" ref="BQ2066:BQ2129" si="583">IF(BO2066&lt;(1-$BK$597),BP2066,"")</f>
        <v/>
      </c>
      <c r="BR2066" s="160" t="str">
        <f t="shared" si="579"/>
        <v/>
      </c>
    </row>
    <row r="2067" spans="11:70" ht="20.100000000000001" customHeight="1" x14ac:dyDescent="0.25">
      <c r="K2067" s="134">
        <v>1498</v>
      </c>
      <c r="L2067" s="130">
        <f t="shared" si="561"/>
        <v>188.9269358221481</v>
      </c>
      <c r="M2067" s="149">
        <f t="shared" si="562"/>
        <v>5.7843074608089867E-4</v>
      </c>
      <c r="N2067" s="149">
        <f t="shared" si="563"/>
        <v>0.97681447105781616</v>
      </c>
      <c r="O2067" s="130">
        <f t="shared" si="564"/>
        <v>5.7843074608089867E-4</v>
      </c>
      <c r="P2067" s="130" t="str">
        <f t="shared" si="565"/>
        <v/>
      </c>
      <c r="Q2067" s="130" t="str">
        <f t="shared" si="566"/>
        <v/>
      </c>
      <c r="R2067" s="130">
        <f t="shared" si="567"/>
        <v>2.4371981613570303E-4</v>
      </c>
      <c r="S2067" s="130" t="str">
        <f t="shared" si="568"/>
        <v/>
      </c>
      <c r="T2067" s="130" t="str">
        <f t="shared" si="569"/>
        <v/>
      </c>
      <c r="X2067" s="134"/>
      <c r="Z2067" s="149"/>
      <c r="AA2067" s="149"/>
      <c r="AE2067" s="151"/>
      <c r="AF2067" s="150"/>
      <c r="AK2067" s="134">
        <v>1498</v>
      </c>
      <c r="AL2067" s="130">
        <f t="shared" si="570"/>
        <v>1.992</v>
      </c>
      <c r="AM2067" s="149">
        <f t="shared" si="571"/>
        <v>5.4860014278304732E-2</v>
      </c>
      <c r="AN2067" s="149">
        <f t="shared" si="572"/>
        <v>0.97681447105781616</v>
      </c>
      <c r="AO2067" s="130">
        <f t="shared" si="577"/>
        <v>5.4860014278304732E-2</v>
      </c>
      <c r="AP2067" s="130" t="str">
        <f t="shared" si="578"/>
        <v/>
      </c>
      <c r="AQ2067" s="130" t="str">
        <f t="shared" si="573"/>
        <v/>
      </c>
      <c r="AR2067" s="150">
        <f t="shared" si="574"/>
        <v>0</v>
      </c>
      <c r="AS2067" s="150" t="str">
        <f t="shared" si="575"/>
        <v/>
      </c>
      <c r="AT2067" s="150" t="str">
        <f t="shared" si="576"/>
        <v/>
      </c>
      <c r="AU2067" s="150"/>
      <c r="AV2067" s="150"/>
      <c r="AW2067" s="150"/>
      <c r="AX2067" s="150"/>
      <c r="AY2067" s="150"/>
      <c r="AZ2067" s="150"/>
      <c r="BA2067" s="150"/>
      <c r="BB2067" s="131"/>
      <c r="BC2067" s="132"/>
      <c r="BD2067" s="131"/>
      <c r="BE2067" s="153"/>
      <c r="BF2067" s="154"/>
      <c r="BG2067" s="155"/>
      <c r="BH2067" s="155"/>
      <c r="BI2067" s="156"/>
      <c r="BJ2067" s="156"/>
      <c r="BK2067" s="133"/>
      <c r="BM2067" s="134">
        <v>1475</v>
      </c>
      <c r="BN2067" s="157">
        <f t="shared" si="580"/>
        <v>9.4336000000000055</v>
      </c>
      <c r="BO2067" s="158">
        <f t="shared" si="581"/>
        <v>0.22300543825914171</v>
      </c>
      <c r="BP2067" s="159">
        <f t="shared" si="582"/>
        <v>4.1580106241911885E-4</v>
      </c>
      <c r="BQ2067" s="160" t="str">
        <f t="shared" si="583"/>
        <v/>
      </c>
      <c r="BR2067" s="160" t="str">
        <f t="shared" si="579"/>
        <v/>
      </c>
    </row>
    <row r="2068" spans="11:70" ht="20.100000000000001" customHeight="1" x14ac:dyDescent="0.25">
      <c r="K2068" s="134">
        <v>1499</v>
      </c>
      <c r="L2068" s="130">
        <f t="shared" si="561"/>
        <v>189.30630717922071</v>
      </c>
      <c r="M2068" s="149">
        <f t="shared" si="562"/>
        <v>5.738355325227804E-4</v>
      </c>
      <c r="N2068" s="149">
        <f t="shared" si="563"/>
        <v>0.97703303860144342</v>
      </c>
      <c r="O2068" s="130">
        <f t="shared" si="564"/>
        <v>5.738355325227804E-4</v>
      </c>
      <c r="P2068" s="130" t="str">
        <f t="shared" si="565"/>
        <v/>
      </c>
      <c r="Q2068" s="130" t="str">
        <f t="shared" si="566"/>
        <v/>
      </c>
      <c r="R2068" s="130">
        <f t="shared" si="567"/>
        <v>2.4605580119466754E-4</v>
      </c>
      <c r="S2068" s="130" t="str">
        <f t="shared" si="568"/>
        <v/>
      </c>
      <c r="T2068" s="130" t="str">
        <f t="shared" si="569"/>
        <v/>
      </c>
      <c r="X2068" s="134"/>
      <c r="Z2068" s="149"/>
      <c r="AA2068" s="149"/>
      <c r="AE2068" s="151"/>
      <c r="AF2068" s="150"/>
      <c r="AK2068" s="134">
        <v>1499</v>
      </c>
      <c r="AL2068" s="130">
        <f t="shared" si="570"/>
        <v>1.9960000000000004</v>
      </c>
      <c r="AM2068" s="149">
        <f t="shared" si="571"/>
        <v>5.4424191177409292E-2</v>
      </c>
      <c r="AN2068" s="149">
        <f t="shared" si="572"/>
        <v>0.97703303860144342</v>
      </c>
      <c r="AO2068" s="130">
        <f t="shared" si="577"/>
        <v>5.4424191177409292E-2</v>
      </c>
      <c r="AP2068" s="130" t="str">
        <f t="shared" si="578"/>
        <v/>
      </c>
      <c r="AQ2068" s="130" t="str">
        <f t="shared" si="573"/>
        <v/>
      </c>
      <c r="AR2068" s="150">
        <f t="shared" si="574"/>
        <v>0</v>
      </c>
      <c r="AS2068" s="150" t="str">
        <f t="shared" si="575"/>
        <v/>
      </c>
      <c r="AT2068" s="150" t="str">
        <f t="shared" si="576"/>
        <v/>
      </c>
      <c r="AU2068" s="150"/>
      <c r="AV2068" s="150"/>
      <c r="AW2068" s="150"/>
      <c r="AX2068" s="150"/>
      <c r="AY2068" s="150"/>
      <c r="AZ2068" s="150"/>
      <c r="BA2068" s="150"/>
      <c r="BB2068" s="131"/>
      <c r="BC2068" s="132"/>
      <c r="BD2068" s="131"/>
      <c r="BE2068" s="153"/>
      <c r="BF2068" s="154"/>
      <c r="BG2068" s="155"/>
      <c r="BH2068" s="155"/>
      <c r="BI2068" s="156"/>
      <c r="BJ2068" s="156"/>
      <c r="BK2068" s="133"/>
      <c r="BM2068" s="134">
        <v>1476</v>
      </c>
      <c r="BN2068" s="157">
        <f t="shared" si="580"/>
        <v>9.4400000000000048</v>
      </c>
      <c r="BO2068" s="158">
        <f t="shared" si="581"/>
        <v>0.22258963719672259</v>
      </c>
      <c r="BP2068" s="159">
        <f t="shared" si="582"/>
        <v>4.1517571741331305E-4</v>
      </c>
      <c r="BQ2068" s="160" t="str">
        <f t="shared" si="583"/>
        <v/>
      </c>
      <c r="BR2068" s="160" t="str">
        <f t="shared" si="579"/>
        <v/>
      </c>
    </row>
    <row r="2069" spans="11:70" ht="20.100000000000001" customHeight="1" x14ac:dyDescent="0.25">
      <c r="K2069" s="134">
        <v>1500</v>
      </c>
      <c r="L2069" s="130">
        <f t="shared" si="561"/>
        <v>189.68567853629332</v>
      </c>
      <c r="M2069" s="149">
        <f t="shared" si="562"/>
        <v>5.6926771625363131E-4</v>
      </c>
      <c r="N2069" s="149">
        <f t="shared" si="563"/>
        <v>0.97724986805182079</v>
      </c>
      <c r="O2069" s="130">
        <f t="shared" si="564"/>
        <v>5.6926771625363131E-4</v>
      </c>
      <c r="P2069" s="130" t="str">
        <f t="shared" si="565"/>
        <v/>
      </c>
      <c r="Q2069" s="130" t="str">
        <f t="shared" si="566"/>
        <v/>
      </c>
      <c r="R2069" s="130">
        <f t="shared" si="567"/>
        <v>2.4841020141042812E-4</v>
      </c>
      <c r="S2069" s="130" t="str">
        <f t="shared" si="568"/>
        <v/>
      </c>
      <c r="T2069" s="130" t="str">
        <f t="shared" si="569"/>
        <v/>
      </c>
      <c r="X2069" s="134"/>
      <c r="Z2069" s="149"/>
      <c r="AA2069" s="149"/>
      <c r="AE2069" s="151"/>
      <c r="AF2069" s="150"/>
      <c r="AK2069" s="134">
        <v>1500</v>
      </c>
      <c r="AL2069" s="130">
        <f t="shared" si="570"/>
        <v>2</v>
      </c>
      <c r="AM2069" s="149">
        <f t="shared" si="571"/>
        <v>5.3990966513188063E-2</v>
      </c>
      <c r="AN2069" s="149">
        <f t="shared" si="572"/>
        <v>0.97724986805182079</v>
      </c>
      <c r="AO2069" s="130">
        <f t="shared" si="577"/>
        <v>5.3990966513188063E-2</v>
      </c>
      <c r="AP2069" s="130" t="str">
        <f t="shared" si="578"/>
        <v/>
      </c>
      <c r="AQ2069" s="130" t="str">
        <f t="shared" si="573"/>
        <v/>
      </c>
      <c r="AR2069" s="150">
        <f t="shared" si="574"/>
        <v>0</v>
      </c>
      <c r="AS2069" s="150" t="str">
        <f t="shared" si="575"/>
        <v/>
      </c>
      <c r="AT2069" s="150" t="str">
        <f t="shared" si="576"/>
        <v/>
      </c>
      <c r="AU2069" s="150"/>
      <c r="AV2069" s="150"/>
      <c r="AW2069" s="150"/>
      <c r="AX2069" s="150"/>
      <c r="AY2069" s="150"/>
      <c r="AZ2069" s="150"/>
      <c r="BA2069" s="150"/>
      <c r="BB2069" s="131"/>
      <c r="BC2069" s="132"/>
      <c r="BD2069" s="131"/>
      <c r="BE2069" s="153"/>
      <c r="BF2069" s="154"/>
      <c r="BG2069" s="155"/>
      <c r="BH2069" s="155"/>
      <c r="BI2069" s="156"/>
      <c r="BJ2069" s="156"/>
      <c r="BK2069" s="133"/>
      <c r="BM2069" s="134">
        <v>1477</v>
      </c>
      <c r="BN2069" s="157">
        <f t="shared" si="580"/>
        <v>9.4464000000000041</v>
      </c>
      <c r="BO2069" s="158">
        <f t="shared" si="581"/>
        <v>0.22217446147930928</v>
      </c>
      <c r="BP2069" s="159">
        <f t="shared" si="582"/>
        <v>4.1455083686040006E-4</v>
      </c>
      <c r="BQ2069" s="160" t="str">
        <f t="shared" si="583"/>
        <v/>
      </c>
      <c r="BR2069" s="160" t="str">
        <f t="shared" si="579"/>
        <v/>
      </c>
    </row>
    <row r="2070" spans="11:70" ht="20.100000000000001" customHeight="1" x14ac:dyDescent="0.25">
      <c r="K2070" s="134">
        <v>1501</v>
      </c>
      <c r="L2070" s="130">
        <f t="shared" si="561"/>
        <v>190.06504989336594</v>
      </c>
      <c r="M2070" s="149">
        <f t="shared" si="562"/>
        <v>5.6472722477414071E-4</v>
      </c>
      <c r="N2070" s="149">
        <f t="shared" si="563"/>
        <v>0.97746496978896613</v>
      </c>
      <c r="O2070" s="130">
        <f t="shared" si="564"/>
        <v>5.6472722477414071E-4</v>
      </c>
      <c r="P2070" s="130" t="str">
        <f t="shared" si="565"/>
        <v/>
      </c>
      <c r="Q2070" s="130" t="str">
        <f t="shared" si="566"/>
        <v/>
      </c>
      <c r="R2070" s="130">
        <f t="shared" si="567"/>
        <v>2.5078311728890317E-4</v>
      </c>
      <c r="S2070" s="130" t="str">
        <f t="shared" si="568"/>
        <v/>
      </c>
      <c r="T2070" s="130" t="str">
        <f t="shared" si="569"/>
        <v/>
      </c>
      <c r="X2070" s="134"/>
      <c r="Z2070" s="149"/>
      <c r="AA2070" s="149"/>
      <c r="AE2070" s="151"/>
      <c r="AF2070" s="150"/>
      <c r="AK2070" s="134">
        <v>1501</v>
      </c>
      <c r="AL2070" s="130">
        <f t="shared" si="570"/>
        <v>2.0040000000000004</v>
      </c>
      <c r="AM2070" s="149">
        <f t="shared" si="571"/>
        <v>5.3560333409600321E-2</v>
      </c>
      <c r="AN2070" s="149">
        <f t="shared" si="572"/>
        <v>0.97746496978896624</v>
      </c>
      <c r="AO2070" s="130">
        <f t="shared" si="577"/>
        <v>5.3560333409600321E-2</v>
      </c>
      <c r="AP2070" s="130" t="str">
        <f t="shared" si="578"/>
        <v/>
      </c>
      <c r="AQ2070" s="130" t="str">
        <f t="shared" si="573"/>
        <v/>
      </c>
      <c r="AR2070" s="150">
        <f t="shared" si="574"/>
        <v>0</v>
      </c>
      <c r="AS2070" s="150" t="str">
        <f t="shared" si="575"/>
        <v/>
      </c>
      <c r="AT2070" s="150" t="str">
        <f t="shared" si="576"/>
        <v/>
      </c>
      <c r="AU2070" s="150"/>
      <c r="AV2070" s="150"/>
      <c r="AW2070" s="150"/>
      <c r="AX2070" s="150"/>
      <c r="AY2070" s="150"/>
      <c r="AZ2070" s="150"/>
      <c r="BA2070" s="150"/>
      <c r="BB2070" s="131"/>
      <c r="BC2070" s="132"/>
      <c r="BD2070" s="131"/>
      <c r="BE2070" s="153"/>
      <c r="BF2070" s="154"/>
      <c r="BG2070" s="155"/>
      <c r="BH2070" s="155"/>
      <c r="BI2070" s="156"/>
      <c r="BJ2070" s="156"/>
      <c r="BK2070" s="133"/>
      <c r="BM2070" s="134">
        <v>1478</v>
      </c>
      <c r="BN2070" s="157">
        <f t="shared" si="580"/>
        <v>9.4528000000000034</v>
      </c>
      <c r="BO2070" s="158">
        <f t="shared" si="581"/>
        <v>0.22175991064244888</v>
      </c>
      <c r="BP2070" s="159">
        <f t="shared" si="582"/>
        <v>4.1392642213955444E-4</v>
      </c>
      <c r="BQ2070" s="160" t="str">
        <f t="shared" si="583"/>
        <v/>
      </c>
      <c r="BR2070" s="160" t="str">
        <f t="shared" si="579"/>
        <v/>
      </c>
    </row>
    <row r="2071" spans="11:70" ht="20.100000000000001" customHeight="1" x14ac:dyDescent="0.25">
      <c r="K2071" s="134">
        <v>1502</v>
      </c>
      <c r="L2071" s="130">
        <f t="shared" si="561"/>
        <v>190.44442125043844</v>
      </c>
      <c r="M2071" s="149">
        <f t="shared" si="562"/>
        <v>5.6021398485633131E-4</v>
      </c>
      <c r="N2071" s="149">
        <f t="shared" si="563"/>
        <v>0.9776783541652545</v>
      </c>
      <c r="O2071" s="130">
        <f t="shared" si="564"/>
        <v>5.6021398485633131E-4</v>
      </c>
      <c r="P2071" s="130" t="str">
        <f t="shared" si="565"/>
        <v/>
      </c>
      <c r="Q2071" s="130" t="str">
        <f t="shared" si="566"/>
        <v/>
      </c>
      <c r="R2071" s="130">
        <f t="shared" si="567"/>
        <v>2.53174649403907E-4</v>
      </c>
      <c r="S2071" s="130" t="str">
        <f t="shared" si="568"/>
        <v/>
      </c>
      <c r="T2071" s="130" t="str">
        <f t="shared" si="569"/>
        <v/>
      </c>
      <c r="X2071" s="134"/>
      <c r="Z2071" s="149"/>
      <c r="AA2071" s="149"/>
      <c r="AE2071" s="151"/>
      <c r="AF2071" s="150"/>
      <c r="AK2071" s="134">
        <v>1502</v>
      </c>
      <c r="AL2071" s="130">
        <f t="shared" si="570"/>
        <v>2.008</v>
      </c>
      <c r="AM2071" s="149">
        <f t="shared" si="571"/>
        <v>5.3132284921496888E-2</v>
      </c>
      <c r="AN2071" s="149">
        <f t="shared" si="572"/>
        <v>0.97767835416525462</v>
      </c>
      <c r="AO2071" s="130">
        <f t="shared" si="577"/>
        <v>5.3132284921496888E-2</v>
      </c>
      <c r="AP2071" s="130" t="str">
        <f t="shared" si="578"/>
        <v/>
      </c>
      <c r="AQ2071" s="130" t="str">
        <f t="shared" si="573"/>
        <v/>
      </c>
      <c r="AR2071" s="150">
        <f t="shared" si="574"/>
        <v>0</v>
      </c>
      <c r="AS2071" s="150" t="str">
        <f t="shared" si="575"/>
        <v/>
      </c>
      <c r="AT2071" s="150" t="str">
        <f t="shared" si="576"/>
        <v/>
      </c>
      <c r="AU2071" s="150"/>
      <c r="AV2071" s="150"/>
      <c r="AW2071" s="150"/>
      <c r="AX2071" s="150"/>
      <c r="AY2071" s="150"/>
      <c r="AZ2071" s="150"/>
      <c r="BA2071" s="150"/>
      <c r="BB2071" s="131"/>
      <c r="BC2071" s="132"/>
      <c r="BD2071" s="131"/>
      <c r="BE2071" s="153"/>
      <c r="BF2071" s="154"/>
      <c r="BG2071" s="155"/>
      <c r="BH2071" s="155"/>
      <c r="BI2071" s="156"/>
      <c r="BJ2071" s="156"/>
      <c r="BK2071" s="133"/>
      <c r="BM2071" s="134">
        <v>1479</v>
      </c>
      <c r="BN2071" s="157">
        <f t="shared" si="580"/>
        <v>9.4592000000000027</v>
      </c>
      <c r="BO2071" s="158">
        <f t="shared" si="581"/>
        <v>0.22134598422030932</v>
      </c>
      <c r="BP2071" s="159">
        <f t="shared" si="582"/>
        <v>4.133024746208469E-4</v>
      </c>
      <c r="BQ2071" s="160" t="str">
        <f t="shared" si="583"/>
        <v/>
      </c>
      <c r="BR2071" s="160" t="str">
        <f t="shared" si="579"/>
        <v/>
      </c>
    </row>
    <row r="2072" spans="11:70" ht="20.100000000000001" customHeight="1" x14ac:dyDescent="0.25">
      <c r="K2072" s="134">
        <v>1503</v>
      </c>
      <c r="L2072" s="130">
        <f t="shared" si="561"/>
        <v>190.82379260751105</v>
      </c>
      <c r="M2072" s="149">
        <f t="shared" si="562"/>
        <v>5.5572792255403555E-4</v>
      </c>
      <c r="N2072" s="149">
        <f t="shared" si="563"/>
        <v>0.97789003150514409</v>
      </c>
      <c r="O2072" s="130">
        <f t="shared" si="564"/>
        <v>5.5572792255403555E-4</v>
      </c>
      <c r="P2072" s="130" t="str">
        <f t="shared" si="565"/>
        <v/>
      </c>
      <c r="Q2072" s="130" t="str">
        <f t="shared" si="566"/>
        <v/>
      </c>
      <c r="R2072" s="130">
        <f t="shared" si="567"/>
        <v>2.5558489839133338E-4</v>
      </c>
      <c r="S2072" s="130" t="str">
        <f t="shared" si="568"/>
        <v/>
      </c>
      <c r="T2072" s="130" t="str">
        <f t="shared" si="569"/>
        <v/>
      </c>
      <c r="X2072" s="134"/>
      <c r="Z2072" s="149"/>
      <c r="AA2072" s="149"/>
      <c r="AE2072" s="151"/>
      <c r="AF2072" s="150"/>
      <c r="AK2072" s="134">
        <v>1503</v>
      </c>
      <c r="AL2072" s="130">
        <f t="shared" si="570"/>
        <v>2.0120000000000005</v>
      </c>
      <c r="AM2072" s="149">
        <f t="shared" si="571"/>
        <v>5.2706814035613371E-2</v>
      </c>
      <c r="AN2072" s="149">
        <f t="shared" si="572"/>
        <v>0.97789003150514409</v>
      </c>
      <c r="AO2072" s="130">
        <f t="shared" si="577"/>
        <v>5.2706814035613371E-2</v>
      </c>
      <c r="AP2072" s="130" t="str">
        <f t="shared" si="578"/>
        <v/>
      </c>
      <c r="AQ2072" s="130" t="str">
        <f t="shared" si="573"/>
        <v/>
      </c>
      <c r="AR2072" s="150">
        <f t="shared" si="574"/>
        <v>0</v>
      </c>
      <c r="AS2072" s="150" t="str">
        <f t="shared" si="575"/>
        <v/>
      </c>
      <c r="AT2072" s="150" t="str">
        <f t="shared" si="576"/>
        <v/>
      </c>
      <c r="AU2072" s="150"/>
      <c r="AV2072" s="150"/>
      <c r="AW2072" s="150"/>
      <c r="AX2072" s="150"/>
      <c r="AY2072" s="150"/>
      <c r="AZ2072" s="150"/>
      <c r="BA2072" s="150"/>
      <c r="BB2072" s="131"/>
      <c r="BC2072" s="132"/>
      <c r="BD2072" s="131"/>
      <c r="BE2072" s="153"/>
      <c r="BF2072" s="154"/>
      <c r="BG2072" s="155"/>
      <c r="BH2072" s="155"/>
      <c r="BI2072" s="156"/>
      <c r="BJ2072" s="156"/>
      <c r="BK2072" s="133"/>
      <c r="BM2072" s="134">
        <v>1480</v>
      </c>
      <c r="BN2072" s="157">
        <f t="shared" si="580"/>
        <v>9.465600000000002</v>
      </c>
      <c r="BO2072" s="158">
        <f t="shared" si="581"/>
        <v>0.22093268174568848</v>
      </c>
      <c r="BP2072" s="159">
        <f t="shared" si="582"/>
        <v>4.1267899566779787E-4</v>
      </c>
      <c r="BQ2072" s="160" t="str">
        <f t="shared" si="583"/>
        <v/>
      </c>
      <c r="BR2072" s="160" t="str">
        <f t="shared" si="579"/>
        <v/>
      </c>
    </row>
    <row r="2073" spans="11:70" ht="20.100000000000001" customHeight="1" x14ac:dyDescent="0.25">
      <c r="K2073" s="134">
        <v>1504</v>
      </c>
      <c r="L2073" s="130">
        <f t="shared" si="561"/>
        <v>191.20316396458367</v>
      </c>
      <c r="M2073" s="149">
        <f t="shared" si="562"/>
        <v>5.512689632133557E-4</v>
      </c>
      <c r="N2073" s="149">
        <f t="shared" si="563"/>
        <v>0.97810001210490483</v>
      </c>
      <c r="O2073" s="130">
        <f t="shared" si="564"/>
        <v>5.512689632133557E-4</v>
      </c>
      <c r="P2073" s="130" t="str">
        <f t="shared" si="565"/>
        <v/>
      </c>
      <c r="Q2073" s="130" t="str">
        <f t="shared" si="566"/>
        <v/>
      </c>
      <c r="R2073" s="130">
        <f t="shared" si="567"/>
        <v>2.580139649432731E-4</v>
      </c>
      <c r="S2073" s="130" t="str">
        <f t="shared" si="568"/>
        <v/>
      </c>
      <c r="T2073" s="130" t="str">
        <f t="shared" si="569"/>
        <v/>
      </c>
      <c r="X2073" s="134"/>
      <c r="Z2073" s="149"/>
      <c r="AA2073" s="149"/>
      <c r="AE2073" s="151"/>
      <c r="AF2073" s="150"/>
      <c r="AK2073" s="134">
        <v>1504</v>
      </c>
      <c r="AL2073" s="130">
        <f t="shared" si="570"/>
        <v>2.016</v>
      </c>
      <c r="AM2073" s="149">
        <f t="shared" si="571"/>
        <v>5.2283913671562113E-2</v>
      </c>
      <c r="AN2073" s="149">
        <f t="shared" si="572"/>
        <v>0.97810001210490494</v>
      </c>
      <c r="AO2073" s="130">
        <f t="shared" si="577"/>
        <v>5.2283913671562113E-2</v>
      </c>
      <c r="AP2073" s="130" t="str">
        <f t="shared" si="578"/>
        <v/>
      </c>
      <c r="AQ2073" s="130" t="str">
        <f t="shared" si="573"/>
        <v/>
      </c>
      <c r="AR2073" s="150">
        <f t="shared" si="574"/>
        <v>0</v>
      </c>
      <c r="AS2073" s="150" t="str">
        <f t="shared" si="575"/>
        <v/>
      </c>
      <c r="AT2073" s="150" t="str">
        <f t="shared" si="576"/>
        <v/>
      </c>
      <c r="AU2073" s="150"/>
      <c r="AV2073" s="150"/>
      <c r="AW2073" s="150"/>
      <c r="AX2073" s="150"/>
      <c r="AY2073" s="150"/>
      <c r="AZ2073" s="150"/>
      <c r="BA2073" s="150"/>
      <c r="BB2073" s="131"/>
      <c r="BC2073" s="132"/>
      <c r="BD2073" s="131"/>
      <c r="BE2073" s="153"/>
      <c r="BF2073" s="154"/>
      <c r="BG2073" s="155"/>
      <c r="BH2073" s="155"/>
      <c r="BI2073" s="156"/>
      <c r="BJ2073" s="156"/>
      <c r="BK2073" s="133"/>
      <c r="BM2073" s="134">
        <v>1481</v>
      </c>
      <c r="BN2073" s="157">
        <f t="shared" si="580"/>
        <v>9.4720000000000013</v>
      </c>
      <c r="BO2073" s="158">
        <f t="shared" si="581"/>
        <v>0.22052000275002068</v>
      </c>
      <c r="BP2073" s="159">
        <f t="shared" si="582"/>
        <v>4.1205598663479615E-4</v>
      </c>
      <c r="BQ2073" s="160" t="str">
        <f t="shared" si="583"/>
        <v/>
      </c>
      <c r="BR2073" s="160" t="str">
        <f t="shared" si="579"/>
        <v/>
      </c>
    </row>
    <row r="2074" spans="11:70" ht="20.100000000000001" customHeight="1" x14ac:dyDescent="0.25">
      <c r="K2074" s="134">
        <v>1505</v>
      </c>
      <c r="L2074" s="130">
        <f t="shared" si="561"/>
        <v>191.58253532165628</v>
      </c>
      <c r="M2074" s="149">
        <f t="shared" si="562"/>
        <v>5.4683703148308371E-4</v>
      </c>
      <c r="N2074" s="149">
        <f t="shared" si="563"/>
        <v>0.97830830623235321</v>
      </c>
      <c r="O2074" s="130">
        <f t="shared" si="564"/>
        <v>5.4683703148308371E-4</v>
      </c>
      <c r="P2074" s="130" t="str">
        <f t="shared" si="565"/>
        <v/>
      </c>
      <c r="Q2074" s="130" t="str">
        <f t="shared" si="566"/>
        <v/>
      </c>
      <c r="R2074" s="130">
        <f t="shared" si="567"/>
        <v>2.6046194980207496E-4</v>
      </c>
      <c r="S2074" s="130" t="str">
        <f t="shared" si="568"/>
        <v/>
      </c>
      <c r="T2074" s="130" t="str">
        <f t="shared" si="569"/>
        <v/>
      </c>
      <c r="X2074" s="134"/>
      <c r="Z2074" s="149"/>
      <c r="AA2074" s="149"/>
      <c r="AE2074" s="151"/>
      <c r="AF2074" s="150"/>
      <c r="AK2074" s="134">
        <v>1505</v>
      </c>
      <c r="AL2074" s="130">
        <f t="shared" si="570"/>
        <v>2.0200000000000005</v>
      </c>
      <c r="AM2074" s="149">
        <f t="shared" si="571"/>
        <v>5.186357668282051E-2</v>
      </c>
      <c r="AN2074" s="149">
        <f t="shared" si="572"/>
        <v>0.97830830623235321</v>
      </c>
      <c r="AO2074" s="130">
        <f t="shared" si="577"/>
        <v>5.186357668282051E-2</v>
      </c>
      <c r="AP2074" s="130" t="str">
        <f t="shared" si="578"/>
        <v/>
      </c>
      <c r="AQ2074" s="130" t="str">
        <f t="shared" si="573"/>
        <v/>
      </c>
      <c r="AR2074" s="150">
        <f t="shared" si="574"/>
        <v>0</v>
      </c>
      <c r="AS2074" s="150" t="str">
        <f t="shared" si="575"/>
        <v/>
      </c>
      <c r="AT2074" s="150" t="str">
        <f t="shared" si="576"/>
        <v/>
      </c>
      <c r="AU2074" s="150"/>
      <c r="AV2074" s="150"/>
      <c r="AW2074" s="150"/>
      <c r="AX2074" s="150"/>
      <c r="AY2074" s="150"/>
      <c r="AZ2074" s="150"/>
      <c r="BA2074" s="150"/>
      <c r="BB2074" s="131"/>
      <c r="BC2074" s="132"/>
      <c r="BD2074" s="131"/>
      <c r="BE2074" s="153"/>
      <c r="BF2074" s="154"/>
      <c r="BG2074" s="155"/>
      <c r="BH2074" s="155"/>
      <c r="BI2074" s="156"/>
      <c r="BJ2074" s="156"/>
      <c r="BK2074" s="133"/>
      <c r="BM2074" s="134">
        <v>1482</v>
      </c>
      <c r="BN2074" s="157">
        <f t="shared" si="580"/>
        <v>9.4784000000000006</v>
      </c>
      <c r="BO2074" s="158">
        <f t="shared" si="581"/>
        <v>0.22010794676338588</v>
      </c>
      <c r="BP2074" s="159">
        <f t="shared" si="582"/>
        <v>4.1143344886948596E-4</v>
      </c>
      <c r="BQ2074" s="160" t="str">
        <f t="shared" si="583"/>
        <v/>
      </c>
      <c r="BR2074" s="160" t="str">
        <f t="shared" si="579"/>
        <v/>
      </c>
    </row>
    <row r="2075" spans="11:70" ht="20.100000000000001" customHeight="1" x14ac:dyDescent="0.25">
      <c r="K2075" s="134">
        <v>1506</v>
      </c>
      <c r="L2075" s="130">
        <f t="shared" si="561"/>
        <v>191.96190667872878</v>
      </c>
      <c r="M2075" s="149">
        <f t="shared" si="562"/>
        <v>5.4243205132510337E-4</v>
      </c>
      <c r="N2075" s="149">
        <f t="shared" si="563"/>
        <v>0.97851492412658847</v>
      </c>
      <c r="O2075" s="130">
        <f t="shared" si="564"/>
        <v>5.4243205132510337E-4</v>
      </c>
      <c r="P2075" s="130" t="str">
        <f t="shared" si="565"/>
        <v/>
      </c>
      <c r="Q2075" s="130" t="str">
        <f t="shared" si="566"/>
        <v/>
      </c>
      <c r="R2075" s="130">
        <f t="shared" si="567"/>
        <v>2.6292895375434574E-4</v>
      </c>
      <c r="S2075" s="130" t="str">
        <f t="shared" si="568"/>
        <v/>
      </c>
      <c r="T2075" s="130" t="str">
        <f t="shared" si="569"/>
        <v/>
      </c>
      <c r="X2075" s="134"/>
      <c r="Z2075" s="149"/>
      <c r="AA2075" s="149"/>
      <c r="AE2075" s="151"/>
      <c r="AF2075" s="150"/>
      <c r="AK2075" s="134">
        <v>1506</v>
      </c>
      <c r="AL2075" s="130">
        <f t="shared" si="570"/>
        <v>2.024</v>
      </c>
      <c r="AM2075" s="149">
        <f t="shared" si="571"/>
        <v>5.1445795857717774E-2</v>
      </c>
      <c r="AN2075" s="149">
        <f t="shared" si="572"/>
        <v>0.97851492412658847</v>
      </c>
      <c r="AO2075" s="130">
        <f t="shared" si="577"/>
        <v>5.1445795857717774E-2</v>
      </c>
      <c r="AP2075" s="130" t="str">
        <f t="shared" si="578"/>
        <v/>
      </c>
      <c r="AQ2075" s="130" t="str">
        <f t="shared" si="573"/>
        <v/>
      </c>
      <c r="AR2075" s="150">
        <f t="shared" si="574"/>
        <v>0</v>
      </c>
      <c r="AS2075" s="150" t="str">
        <f t="shared" si="575"/>
        <v/>
      </c>
      <c r="AT2075" s="150" t="str">
        <f t="shared" si="576"/>
        <v/>
      </c>
      <c r="AU2075" s="150"/>
      <c r="AV2075" s="150"/>
      <c r="AW2075" s="150"/>
      <c r="AX2075" s="150"/>
      <c r="AY2075" s="150"/>
      <c r="AZ2075" s="150"/>
      <c r="BA2075" s="150"/>
      <c r="BB2075" s="131"/>
      <c r="BC2075" s="132"/>
      <c r="BD2075" s="131"/>
      <c r="BE2075" s="153"/>
      <c r="BF2075" s="154"/>
      <c r="BG2075" s="155"/>
      <c r="BH2075" s="155"/>
      <c r="BI2075" s="156"/>
      <c r="BJ2075" s="156"/>
      <c r="BK2075" s="133"/>
      <c r="BM2075" s="134">
        <v>1483</v>
      </c>
      <c r="BN2075" s="157">
        <f t="shared" si="580"/>
        <v>9.4847999999999999</v>
      </c>
      <c r="BO2075" s="158">
        <f t="shared" si="581"/>
        <v>0.2196965133145164</v>
      </c>
      <c r="BP2075" s="159">
        <f t="shared" si="582"/>
        <v>4.1081138371087955E-4</v>
      </c>
      <c r="BQ2075" s="160" t="str">
        <f t="shared" si="583"/>
        <v/>
      </c>
      <c r="BR2075" s="160" t="str">
        <f t="shared" si="579"/>
        <v/>
      </c>
    </row>
    <row r="2076" spans="11:70" ht="20.100000000000001" customHeight="1" x14ac:dyDescent="0.25">
      <c r="K2076" s="134">
        <v>1507</v>
      </c>
      <c r="L2076" s="130">
        <f t="shared" si="561"/>
        <v>192.34127803580139</v>
      </c>
      <c r="M2076" s="149">
        <f t="shared" si="562"/>
        <v>5.3805394602475369E-4</v>
      </c>
      <c r="N2076" s="149">
        <f t="shared" si="563"/>
        <v>0.9787198759977348</v>
      </c>
      <c r="O2076" s="130">
        <f t="shared" si="564"/>
        <v>5.3805394602475369E-4</v>
      </c>
      <c r="P2076" s="130" t="str">
        <f t="shared" si="565"/>
        <v/>
      </c>
      <c r="Q2076" s="130" t="str">
        <f t="shared" si="566"/>
        <v/>
      </c>
      <c r="R2076" s="130">
        <f t="shared" si="567"/>
        <v>2.6541507762489129E-4</v>
      </c>
      <c r="S2076" s="130" t="str">
        <f t="shared" si="568"/>
        <v/>
      </c>
      <c r="T2076" s="130" t="str">
        <f t="shared" si="569"/>
        <v/>
      </c>
      <c r="X2076" s="134"/>
      <c r="Z2076" s="149"/>
      <c r="AA2076" s="149"/>
      <c r="AE2076" s="151"/>
      <c r="AF2076" s="150"/>
      <c r="AK2076" s="134">
        <v>1507</v>
      </c>
      <c r="AL2076" s="130">
        <f t="shared" si="570"/>
        <v>2.0280000000000005</v>
      </c>
      <c r="AM2076" s="149">
        <f t="shared" si="571"/>
        <v>5.1030563920417639E-2</v>
      </c>
      <c r="AN2076" s="149">
        <f t="shared" si="572"/>
        <v>0.97871987599773491</v>
      </c>
      <c r="AO2076" s="130">
        <f t="shared" si="577"/>
        <v>5.1030563920417639E-2</v>
      </c>
      <c r="AP2076" s="130" t="str">
        <f t="shared" si="578"/>
        <v/>
      </c>
      <c r="AQ2076" s="130" t="str">
        <f t="shared" si="573"/>
        <v/>
      </c>
      <c r="AR2076" s="150">
        <f t="shared" si="574"/>
        <v>0</v>
      </c>
      <c r="AS2076" s="150" t="str">
        <f t="shared" si="575"/>
        <v/>
      </c>
      <c r="AT2076" s="150" t="str">
        <f t="shared" si="576"/>
        <v/>
      </c>
      <c r="AU2076" s="150"/>
      <c r="AV2076" s="150"/>
      <c r="AW2076" s="150"/>
      <c r="AX2076" s="150"/>
      <c r="AY2076" s="150"/>
      <c r="AZ2076" s="150"/>
      <c r="BA2076" s="150"/>
      <c r="BB2076" s="131"/>
      <c r="BC2076" s="132"/>
      <c r="BD2076" s="131"/>
      <c r="BE2076" s="153"/>
      <c r="BF2076" s="154"/>
      <c r="BG2076" s="155"/>
      <c r="BH2076" s="155"/>
      <c r="BI2076" s="156"/>
      <c r="BJ2076" s="156"/>
      <c r="BK2076" s="133"/>
      <c r="BM2076" s="134">
        <v>1484</v>
      </c>
      <c r="BN2076" s="157">
        <f t="shared" si="580"/>
        <v>9.4911999999999992</v>
      </c>
      <c r="BO2076" s="158">
        <f t="shared" si="581"/>
        <v>0.21928570193080552</v>
      </c>
      <c r="BP2076" s="159">
        <f t="shared" si="582"/>
        <v>4.1018979249091148E-4</v>
      </c>
      <c r="BQ2076" s="160" t="str">
        <f t="shared" si="583"/>
        <v/>
      </c>
      <c r="BR2076" s="160" t="str">
        <f t="shared" si="579"/>
        <v/>
      </c>
    </row>
    <row r="2077" spans="11:70" ht="20.100000000000001" customHeight="1" x14ac:dyDescent="0.25">
      <c r="K2077" s="134">
        <v>1508</v>
      </c>
      <c r="L2077" s="130">
        <f t="shared" si="561"/>
        <v>192.72064939287401</v>
      </c>
      <c r="M2077" s="149">
        <f t="shared" si="562"/>
        <v>5.3370263820117555E-4</v>
      </c>
      <c r="N2077" s="149">
        <f t="shared" si="563"/>
        <v>0.97892317202668633</v>
      </c>
      <c r="O2077" s="130">
        <f t="shared" si="564"/>
        <v>5.3370263820117555E-4</v>
      </c>
      <c r="P2077" s="130" t="str">
        <f t="shared" si="565"/>
        <v/>
      </c>
      <c r="Q2077" s="130" t="str">
        <f t="shared" si="566"/>
        <v/>
      </c>
      <c r="R2077" s="130">
        <f t="shared" si="567"/>
        <v>2.6792042227059165E-4</v>
      </c>
      <c r="S2077" s="130" t="str">
        <f t="shared" si="568"/>
        <v/>
      </c>
      <c r="T2077" s="130" t="str">
        <f t="shared" si="569"/>
        <v/>
      </c>
      <c r="X2077" s="134"/>
      <c r="Z2077" s="149"/>
      <c r="AA2077" s="149"/>
      <c r="AE2077" s="151"/>
      <c r="AF2077" s="150"/>
      <c r="AK2077" s="134">
        <v>1508</v>
      </c>
      <c r="AL2077" s="130">
        <f t="shared" si="570"/>
        <v>2.032</v>
      </c>
      <c r="AM2077" s="149">
        <f t="shared" si="571"/>
        <v>5.0617873531899893E-2</v>
      </c>
      <c r="AN2077" s="149">
        <f t="shared" si="572"/>
        <v>0.97892317202668633</v>
      </c>
      <c r="AO2077" s="130">
        <f t="shared" si="577"/>
        <v>5.0617873531899893E-2</v>
      </c>
      <c r="AP2077" s="130" t="str">
        <f t="shared" si="578"/>
        <v/>
      </c>
      <c r="AQ2077" s="130" t="str">
        <f t="shared" si="573"/>
        <v/>
      </c>
      <c r="AR2077" s="150">
        <f t="shared" si="574"/>
        <v>0</v>
      </c>
      <c r="AS2077" s="150" t="str">
        <f t="shared" si="575"/>
        <v/>
      </c>
      <c r="AT2077" s="150" t="str">
        <f t="shared" si="576"/>
        <v/>
      </c>
      <c r="AU2077" s="150"/>
      <c r="AV2077" s="150"/>
      <c r="AW2077" s="150"/>
      <c r="AX2077" s="150"/>
      <c r="AY2077" s="150"/>
      <c r="AZ2077" s="150"/>
      <c r="BA2077" s="150"/>
      <c r="BB2077" s="131"/>
      <c r="BC2077" s="132"/>
      <c r="BD2077" s="131"/>
      <c r="BE2077" s="153"/>
      <c r="BF2077" s="154"/>
      <c r="BG2077" s="155"/>
      <c r="BH2077" s="155"/>
      <c r="BI2077" s="156"/>
      <c r="BJ2077" s="156"/>
      <c r="BK2077" s="133"/>
      <c r="BM2077" s="134">
        <v>1485</v>
      </c>
      <c r="BN2077" s="157">
        <f t="shared" si="580"/>
        <v>9.4975999999999985</v>
      </c>
      <c r="BO2077" s="158">
        <f t="shared" si="581"/>
        <v>0.2188755121383146</v>
      </c>
      <c r="BP2077" s="159">
        <f t="shared" si="582"/>
        <v>4.0956867653280105E-4</v>
      </c>
      <c r="BQ2077" s="160" t="str">
        <f t="shared" si="583"/>
        <v/>
      </c>
      <c r="BR2077" s="160" t="str">
        <f t="shared" si="579"/>
        <v/>
      </c>
    </row>
    <row r="2078" spans="11:70" ht="20.100000000000001" customHeight="1" x14ac:dyDescent="0.25">
      <c r="K2078" s="134">
        <v>1509</v>
      </c>
      <c r="L2078" s="130">
        <f t="shared" si="561"/>
        <v>193.10002074994662</v>
      </c>
      <c r="M2078" s="149">
        <f t="shared" si="562"/>
        <v>5.2937804981761742E-4</v>
      </c>
      <c r="N2078" s="149">
        <f t="shared" si="563"/>
        <v>0.97912482236485621</v>
      </c>
      <c r="O2078" s="130">
        <f t="shared" si="564"/>
        <v>5.2937804981761742E-4</v>
      </c>
      <c r="P2078" s="130" t="str">
        <f t="shared" si="565"/>
        <v/>
      </c>
      <c r="Q2078" s="130" t="str">
        <f t="shared" si="566"/>
        <v/>
      </c>
      <c r="R2078" s="130">
        <f t="shared" si="567"/>
        <v>2.7044508857422051E-4</v>
      </c>
      <c r="S2078" s="130" t="str">
        <f t="shared" si="568"/>
        <v/>
      </c>
      <c r="T2078" s="130" t="str">
        <f t="shared" si="569"/>
        <v/>
      </c>
      <c r="X2078" s="134"/>
      <c r="Z2078" s="149"/>
      <c r="AA2078" s="149"/>
      <c r="AE2078" s="151"/>
      <c r="AF2078" s="150"/>
      <c r="AK2078" s="134">
        <v>1509</v>
      </c>
      <c r="AL2078" s="130">
        <f t="shared" si="570"/>
        <v>2.0360000000000005</v>
      </c>
      <c r="AM2078" s="149">
        <f t="shared" si="571"/>
        <v>5.020771729093719E-2</v>
      </c>
      <c r="AN2078" s="149">
        <f t="shared" si="572"/>
        <v>0.97912482236485621</v>
      </c>
      <c r="AO2078" s="130">
        <f t="shared" si="577"/>
        <v>5.020771729093719E-2</v>
      </c>
      <c r="AP2078" s="130" t="str">
        <f t="shared" si="578"/>
        <v/>
      </c>
      <c r="AQ2078" s="130" t="str">
        <f t="shared" si="573"/>
        <v/>
      </c>
      <c r="AR2078" s="150">
        <f t="shared" si="574"/>
        <v>0</v>
      </c>
      <c r="AS2078" s="150" t="str">
        <f t="shared" si="575"/>
        <v/>
      </c>
      <c r="AT2078" s="150" t="str">
        <f t="shared" si="576"/>
        <v/>
      </c>
      <c r="AU2078" s="150"/>
      <c r="AV2078" s="150"/>
      <c r="AW2078" s="150"/>
      <c r="AX2078" s="150"/>
      <c r="AY2078" s="150"/>
      <c r="AZ2078" s="150"/>
      <c r="BA2078" s="150"/>
      <c r="BB2078" s="131"/>
      <c r="BC2078" s="132"/>
      <c r="BD2078" s="131"/>
      <c r="BE2078" s="153"/>
      <c r="BF2078" s="154"/>
      <c r="BG2078" s="155"/>
      <c r="BH2078" s="155"/>
      <c r="BI2078" s="156"/>
      <c r="BJ2078" s="156"/>
      <c r="BK2078" s="133"/>
      <c r="BM2078" s="134">
        <v>1486</v>
      </c>
      <c r="BN2078" s="157">
        <f t="shared" si="580"/>
        <v>9.5039999999999978</v>
      </c>
      <c r="BO2078" s="158">
        <f t="shared" si="581"/>
        <v>0.2184659434617818</v>
      </c>
      <c r="BP2078" s="159">
        <f t="shared" si="582"/>
        <v>4.0894803715352257E-4</v>
      </c>
      <c r="BQ2078" s="160" t="str">
        <f t="shared" si="583"/>
        <v/>
      </c>
      <c r="BR2078" s="160" t="str">
        <f t="shared" si="579"/>
        <v/>
      </c>
    </row>
    <row r="2079" spans="11:70" ht="20.100000000000001" customHeight="1" x14ac:dyDescent="0.25">
      <c r="K2079" s="134">
        <v>1510</v>
      </c>
      <c r="L2079" s="130">
        <f t="shared" si="561"/>
        <v>193.47939210701924</v>
      </c>
      <c r="M2079" s="149">
        <f t="shared" si="562"/>
        <v>5.2508010219171411E-4</v>
      </c>
      <c r="N2079" s="149">
        <f t="shared" si="563"/>
        <v>0.97932483713392993</v>
      </c>
      <c r="O2079" s="130">
        <f t="shared" si="564"/>
        <v>5.2508010219171411E-4</v>
      </c>
      <c r="P2079" s="130" t="str">
        <f t="shared" si="565"/>
        <v/>
      </c>
      <c r="Q2079" s="130" t="str">
        <f t="shared" si="566"/>
        <v/>
      </c>
      <c r="R2079" s="130">
        <f t="shared" si="567"/>
        <v>2.7298917743820379E-4</v>
      </c>
      <c r="S2079" s="130" t="str">
        <f t="shared" si="568"/>
        <v/>
      </c>
      <c r="T2079" s="130" t="str">
        <f t="shared" si="569"/>
        <v/>
      </c>
      <c r="X2079" s="134"/>
      <c r="Z2079" s="149"/>
      <c r="AA2079" s="149"/>
      <c r="AE2079" s="151"/>
      <c r="AF2079" s="150"/>
      <c r="AK2079" s="134">
        <v>1510</v>
      </c>
      <c r="AL2079" s="130">
        <f t="shared" si="570"/>
        <v>2.04</v>
      </c>
      <c r="AM2079" s="149">
        <f t="shared" si="571"/>
        <v>4.9800087735070775E-2</v>
      </c>
      <c r="AN2079" s="149">
        <f t="shared" si="572"/>
        <v>0.97932483713392993</v>
      </c>
      <c r="AO2079" s="130">
        <f t="shared" si="577"/>
        <v>4.9800087735070775E-2</v>
      </c>
      <c r="AP2079" s="130" t="str">
        <f t="shared" si="578"/>
        <v/>
      </c>
      <c r="AQ2079" s="130" t="str">
        <f t="shared" si="573"/>
        <v/>
      </c>
      <c r="AR2079" s="150">
        <f t="shared" si="574"/>
        <v>0</v>
      </c>
      <c r="AS2079" s="150" t="str">
        <f t="shared" si="575"/>
        <v/>
      </c>
      <c r="AT2079" s="150" t="str">
        <f t="shared" si="576"/>
        <v/>
      </c>
      <c r="AU2079" s="150"/>
      <c r="AV2079" s="150"/>
      <c r="AW2079" s="150"/>
      <c r="AX2079" s="150"/>
      <c r="AY2079" s="150"/>
      <c r="AZ2079" s="150"/>
      <c r="BA2079" s="150"/>
      <c r="BB2079" s="131"/>
      <c r="BC2079" s="132"/>
      <c r="BD2079" s="131"/>
      <c r="BE2079" s="153"/>
      <c r="BF2079" s="154"/>
      <c r="BG2079" s="155"/>
      <c r="BH2079" s="155"/>
      <c r="BI2079" s="156"/>
      <c r="BJ2079" s="156"/>
      <c r="BK2079" s="133"/>
      <c r="BM2079" s="134">
        <v>1487</v>
      </c>
      <c r="BN2079" s="157">
        <f t="shared" si="580"/>
        <v>9.5103999999999971</v>
      </c>
      <c r="BO2079" s="158">
        <f t="shared" si="581"/>
        <v>0.21805699542462828</v>
      </c>
      <c r="BP2079" s="159">
        <f t="shared" si="582"/>
        <v>4.0832787566061346E-4</v>
      </c>
      <c r="BQ2079" s="160" t="str">
        <f t="shared" si="583"/>
        <v/>
      </c>
      <c r="BR2079" s="160" t="str">
        <f t="shared" si="579"/>
        <v/>
      </c>
    </row>
    <row r="2080" spans="11:70" ht="20.100000000000001" customHeight="1" x14ac:dyDescent="0.25">
      <c r="K2080" s="134">
        <v>1511</v>
      </c>
      <c r="L2080" s="130">
        <f t="shared" si="561"/>
        <v>193.85876346409174</v>
      </c>
      <c r="M2080" s="149">
        <f t="shared" si="562"/>
        <v>5.2080871600573343E-4</v>
      </c>
      <c r="N2080" s="149">
        <f t="shared" si="563"/>
        <v>0.97952322642562251</v>
      </c>
      <c r="O2080" s="130">
        <f t="shared" si="564"/>
        <v>5.2080871600573343E-4</v>
      </c>
      <c r="P2080" s="130" t="str">
        <f t="shared" si="565"/>
        <v/>
      </c>
      <c r="Q2080" s="130" t="str">
        <f t="shared" si="566"/>
        <v/>
      </c>
      <c r="R2080" s="130">
        <f t="shared" si="567"/>
        <v>2.7555278977831456E-4</v>
      </c>
      <c r="S2080" s="130" t="str">
        <f t="shared" si="568"/>
        <v/>
      </c>
      <c r="T2080" s="130" t="str">
        <f t="shared" si="569"/>
        <v/>
      </c>
      <c r="X2080" s="134"/>
      <c r="Z2080" s="149"/>
      <c r="AA2080" s="149"/>
      <c r="AE2080" s="151"/>
      <c r="AF2080" s="150"/>
      <c r="AK2080" s="134">
        <v>1511</v>
      </c>
      <c r="AL2080" s="130">
        <f t="shared" si="570"/>
        <v>2.0440000000000005</v>
      </c>
      <c r="AM2080" s="149">
        <f t="shared" si="571"/>
        <v>4.9394977341581492E-2</v>
      </c>
      <c r="AN2080" s="149">
        <f t="shared" si="572"/>
        <v>0.97952322642562262</v>
      </c>
      <c r="AO2080" s="130">
        <f t="shared" si="577"/>
        <v>4.9394977341581492E-2</v>
      </c>
      <c r="AP2080" s="130" t="str">
        <f t="shared" si="578"/>
        <v/>
      </c>
      <c r="AQ2080" s="130" t="str">
        <f t="shared" si="573"/>
        <v/>
      </c>
      <c r="AR2080" s="150">
        <f t="shared" si="574"/>
        <v>0</v>
      </c>
      <c r="AS2080" s="150" t="str">
        <f t="shared" si="575"/>
        <v/>
      </c>
      <c r="AT2080" s="150" t="str">
        <f t="shared" si="576"/>
        <v/>
      </c>
      <c r="AU2080" s="150"/>
      <c r="AV2080" s="150"/>
      <c r="AW2080" s="150"/>
      <c r="AX2080" s="150"/>
      <c r="AY2080" s="150"/>
      <c r="AZ2080" s="150"/>
      <c r="BA2080" s="150"/>
      <c r="BB2080" s="131"/>
      <c r="BC2080" s="132"/>
      <c r="BD2080" s="131"/>
      <c r="BE2080" s="153"/>
      <c r="BF2080" s="154"/>
      <c r="BG2080" s="155"/>
      <c r="BH2080" s="155"/>
      <c r="BI2080" s="156"/>
      <c r="BJ2080" s="156"/>
      <c r="BK2080" s="133"/>
      <c r="BM2080" s="134">
        <v>1488</v>
      </c>
      <c r="BN2080" s="157">
        <f t="shared" si="580"/>
        <v>9.5167999999999964</v>
      </c>
      <c r="BO2080" s="158">
        <f t="shared" si="581"/>
        <v>0.21764866754896767</v>
      </c>
      <c r="BP2080" s="159">
        <f t="shared" si="582"/>
        <v>4.0770819335522734E-4</v>
      </c>
      <c r="BQ2080" s="160" t="str">
        <f t="shared" si="583"/>
        <v/>
      </c>
      <c r="BR2080" s="160" t="str">
        <f t="shared" si="579"/>
        <v/>
      </c>
    </row>
    <row r="2081" spans="11:70" ht="20.100000000000001" customHeight="1" x14ac:dyDescent="0.25">
      <c r="K2081" s="134">
        <v>1512</v>
      </c>
      <c r="L2081" s="130">
        <f t="shared" si="561"/>
        <v>194.23813482116435</v>
      </c>
      <c r="M2081" s="149">
        <f t="shared" si="562"/>
        <v>5.1656381131678735E-4</v>
      </c>
      <c r="N2081" s="149">
        <f t="shared" si="563"/>
        <v>0.97972000030143902</v>
      </c>
      <c r="O2081" s="130">
        <f t="shared" si="564"/>
        <v>5.1656381131678735E-4</v>
      </c>
      <c r="P2081" s="130" t="str">
        <f t="shared" si="565"/>
        <v/>
      </c>
      <c r="Q2081" s="130" t="str">
        <f t="shared" si="566"/>
        <v/>
      </c>
      <c r="R2081" s="130">
        <f t="shared" si="567"/>
        <v>2.7813602651731342E-4</v>
      </c>
      <c r="S2081" s="130" t="str">
        <f t="shared" si="568"/>
        <v/>
      </c>
      <c r="T2081" s="130" t="str">
        <f t="shared" si="569"/>
        <v/>
      </c>
      <c r="X2081" s="134"/>
      <c r="Z2081" s="149"/>
      <c r="AA2081" s="149"/>
      <c r="AE2081" s="151"/>
      <c r="AF2081" s="150"/>
      <c r="AK2081" s="134">
        <v>1512</v>
      </c>
      <c r="AL2081" s="130">
        <f t="shared" si="570"/>
        <v>2.048</v>
      </c>
      <c r="AM2081" s="149">
        <f t="shared" si="571"/>
        <v>4.8992378528459266E-2</v>
      </c>
      <c r="AN2081" s="149">
        <f t="shared" si="572"/>
        <v>0.97972000030143902</v>
      </c>
      <c r="AO2081" s="130">
        <f t="shared" si="577"/>
        <v>4.8992378528459266E-2</v>
      </c>
      <c r="AP2081" s="130" t="str">
        <f t="shared" si="578"/>
        <v/>
      </c>
      <c r="AQ2081" s="130" t="str">
        <f t="shared" si="573"/>
        <v/>
      </c>
      <c r="AR2081" s="150">
        <f t="shared" si="574"/>
        <v>0</v>
      </c>
      <c r="AS2081" s="150" t="str">
        <f t="shared" si="575"/>
        <v/>
      </c>
      <c r="AT2081" s="150" t="str">
        <f t="shared" si="576"/>
        <v/>
      </c>
      <c r="AU2081" s="150"/>
      <c r="AV2081" s="150"/>
      <c r="AW2081" s="150"/>
      <c r="AX2081" s="150"/>
      <c r="AY2081" s="150"/>
      <c r="AZ2081" s="150"/>
      <c r="BA2081" s="150"/>
      <c r="BB2081" s="131"/>
      <c r="BC2081" s="132"/>
      <c r="BD2081" s="131"/>
      <c r="BE2081" s="153"/>
      <c r="BF2081" s="154"/>
      <c r="BG2081" s="155"/>
      <c r="BH2081" s="155"/>
      <c r="BI2081" s="156"/>
      <c r="BJ2081" s="156"/>
      <c r="BK2081" s="133"/>
      <c r="BM2081" s="134">
        <v>1489</v>
      </c>
      <c r="BN2081" s="157">
        <f t="shared" si="580"/>
        <v>9.5231999999999957</v>
      </c>
      <c r="BO2081" s="158">
        <f t="shared" si="581"/>
        <v>0.21724095935561244</v>
      </c>
      <c r="BP2081" s="159">
        <f t="shared" si="582"/>
        <v>4.0708899152977485E-4</v>
      </c>
      <c r="BQ2081" s="160" t="str">
        <f t="shared" si="583"/>
        <v/>
      </c>
      <c r="BR2081" s="160" t="str">
        <f t="shared" si="579"/>
        <v/>
      </c>
    </row>
    <row r="2082" spans="11:70" ht="20.100000000000001" customHeight="1" x14ac:dyDescent="0.25">
      <c r="K2082" s="134">
        <v>1513</v>
      </c>
      <c r="L2082" s="130">
        <f t="shared" si="561"/>
        <v>194.61750617823697</v>
      </c>
      <c r="M2082" s="149">
        <f t="shared" si="562"/>
        <v>5.1234530756701948E-4</v>
      </c>
      <c r="N2082" s="149">
        <f t="shared" si="563"/>
        <v>0.97991516879243945</v>
      </c>
      <c r="O2082" s="130">
        <f t="shared" si="564"/>
        <v>5.1234530756701948E-4</v>
      </c>
      <c r="P2082" s="130" t="str">
        <f t="shared" si="565"/>
        <v/>
      </c>
      <c r="Q2082" s="130" t="str">
        <f t="shared" si="566"/>
        <v/>
      </c>
      <c r="R2082" s="130">
        <f t="shared" si="567"/>
        <v>2.8073898857852031E-4</v>
      </c>
      <c r="S2082" s="130" t="str">
        <f t="shared" si="568"/>
        <v/>
      </c>
      <c r="T2082" s="130" t="str">
        <f t="shared" si="569"/>
        <v/>
      </c>
      <c r="X2082" s="134"/>
      <c r="Z2082" s="149"/>
      <c r="AA2082" s="149"/>
      <c r="AE2082" s="151"/>
      <c r="AF2082" s="150"/>
      <c r="AK2082" s="134">
        <v>1513</v>
      </c>
      <c r="AL2082" s="130">
        <f t="shared" si="570"/>
        <v>2.0520000000000005</v>
      </c>
      <c r="AM2082" s="149">
        <f t="shared" si="571"/>
        <v>4.8592283655367934E-2</v>
      </c>
      <c r="AN2082" s="149">
        <f t="shared" si="572"/>
        <v>0.97991516879243945</v>
      </c>
      <c r="AO2082" s="130">
        <f t="shared" si="577"/>
        <v>4.8592283655367934E-2</v>
      </c>
      <c r="AP2082" s="130" t="str">
        <f t="shared" si="578"/>
        <v/>
      </c>
      <c r="AQ2082" s="130" t="str">
        <f t="shared" si="573"/>
        <v/>
      </c>
      <c r="AR2082" s="150">
        <f t="shared" si="574"/>
        <v>0</v>
      </c>
      <c r="AS2082" s="150" t="str">
        <f t="shared" si="575"/>
        <v/>
      </c>
      <c r="AT2082" s="150" t="str">
        <f t="shared" si="576"/>
        <v/>
      </c>
      <c r="AU2082" s="150"/>
      <c r="AV2082" s="150"/>
      <c r="AW2082" s="150"/>
      <c r="AX2082" s="150"/>
      <c r="AY2082" s="150"/>
      <c r="AZ2082" s="150"/>
      <c r="BA2082" s="150"/>
      <c r="BB2082" s="131"/>
      <c r="BC2082" s="132"/>
      <c r="BD2082" s="131"/>
      <c r="BE2082" s="153"/>
      <c r="BF2082" s="154"/>
      <c r="BG2082" s="155"/>
      <c r="BH2082" s="155"/>
      <c r="BI2082" s="156"/>
      <c r="BJ2082" s="156"/>
      <c r="BK2082" s="133"/>
      <c r="BM2082" s="134">
        <v>1490</v>
      </c>
      <c r="BN2082" s="157">
        <f t="shared" si="580"/>
        <v>9.529599999999995</v>
      </c>
      <c r="BO2082" s="158">
        <f t="shared" si="581"/>
        <v>0.21683387036408266</v>
      </c>
      <c r="BP2082" s="159">
        <f t="shared" si="582"/>
        <v>4.0647027147028281E-4</v>
      </c>
      <c r="BQ2082" s="160" t="str">
        <f t="shared" si="583"/>
        <v/>
      </c>
      <c r="BR2082" s="160" t="str">
        <f t="shared" si="579"/>
        <v/>
      </c>
    </row>
    <row r="2083" spans="11:70" ht="20.100000000000001" customHeight="1" x14ac:dyDescent="0.25">
      <c r="K2083" s="134">
        <v>1514</v>
      </c>
      <c r="L2083" s="130">
        <f t="shared" si="561"/>
        <v>194.99687753530958</v>
      </c>
      <c r="M2083" s="149">
        <f t="shared" si="562"/>
        <v>5.0815312359374712E-4</v>
      </c>
      <c r="N2083" s="149">
        <f t="shared" si="563"/>
        <v>0.98010874189900754</v>
      </c>
      <c r="O2083" s="130">
        <f t="shared" si="564"/>
        <v>5.0815312359374712E-4</v>
      </c>
      <c r="P2083" s="130" t="str">
        <f t="shared" si="565"/>
        <v/>
      </c>
      <c r="Q2083" s="130" t="str">
        <f t="shared" si="566"/>
        <v/>
      </c>
      <c r="R2083" s="130">
        <f t="shared" si="567"/>
        <v>2.8336177687933407E-4</v>
      </c>
      <c r="S2083" s="130" t="str">
        <f t="shared" si="568"/>
        <v/>
      </c>
      <c r="T2083" s="130" t="str">
        <f t="shared" si="569"/>
        <v/>
      </c>
      <c r="X2083" s="134"/>
      <c r="Z2083" s="149"/>
      <c r="AA2083" s="149"/>
      <c r="AE2083" s="151"/>
      <c r="AF2083" s="150"/>
      <c r="AK2083" s="134">
        <v>1514</v>
      </c>
      <c r="AL2083" s="130">
        <f t="shared" si="570"/>
        <v>2.056</v>
      </c>
      <c r="AM2083" s="149">
        <f t="shared" si="571"/>
        <v>4.8194685024608441E-2</v>
      </c>
      <c r="AN2083" s="149">
        <f t="shared" si="572"/>
        <v>0.98010874189900754</v>
      </c>
      <c r="AO2083" s="130">
        <f t="shared" si="577"/>
        <v>4.8194685024608441E-2</v>
      </c>
      <c r="AP2083" s="130" t="str">
        <f t="shared" si="578"/>
        <v/>
      </c>
      <c r="AQ2083" s="130" t="str">
        <f t="shared" si="573"/>
        <v/>
      </c>
      <c r="AR2083" s="150">
        <f t="shared" si="574"/>
        <v>0</v>
      </c>
      <c r="AS2083" s="150" t="str">
        <f t="shared" si="575"/>
        <v/>
      </c>
      <c r="AT2083" s="150" t="str">
        <f t="shared" si="576"/>
        <v/>
      </c>
      <c r="AU2083" s="150"/>
      <c r="AV2083" s="150"/>
      <c r="AW2083" s="150"/>
      <c r="AX2083" s="150"/>
      <c r="AY2083" s="150"/>
      <c r="AZ2083" s="150"/>
      <c r="BA2083" s="150"/>
      <c r="BB2083" s="131"/>
      <c r="BC2083" s="132"/>
      <c r="BD2083" s="131"/>
      <c r="BE2083" s="153"/>
      <c r="BF2083" s="154"/>
      <c r="BG2083" s="155"/>
      <c r="BH2083" s="155"/>
      <c r="BI2083" s="156"/>
      <c r="BJ2083" s="156"/>
      <c r="BK2083" s="133"/>
      <c r="BM2083" s="134">
        <v>1491</v>
      </c>
      <c r="BN2083" s="157">
        <f t="shared" si="580"/>
        <v>9.5359999999999943</v>
      </c>
      <c r="BO2083" s="158">
        <f t="shared" si="581"/>
        <v>0.21642740009261238</v>
      </c>
      <c r="BP2083" s="159">
        <f t="shared" si="582"/>
        <v>4.0585203445392404E-4</v>
      </c>
      <c r="BQ2083" s="160" t="str">
        <f t="shared" si="583"/>
        <v/>
      </c>
      <c r="BR2083" s="160" t="str">
        <f t="shared" si="579"/>
        <v/>
      </c>
    </row>
    <row r="2084" spans="11:70" ht="20.100000000000001" customHeight="1" x14ac:dyDescent="0.25">
      <c r="K2084" s="134">
        <v>1515</v>
      </c>
      <c r="L2084" s="130">
        <f t="shared" si="561"/>
        <v>195.37624889238208</v>
      </c>
      <c r="M2084" s="149">
        <f t="shared" si="562"/>
        <v>5.0398717763957526E-4</v>
      </c>
      <c r="N2084" s="149">
        <f t="shared" si="563"/>
        <v>0.98030072959062309</v>
      </c>
      <c r="O2084" s="130">
        <f t="shared" si="564"/>
        <v>5.0398717763957526E-4</v>
      </c>
      <c r="P2084" s="130" t="str">
        <f t="shared" si="565"/>
        <v/>
      </c>
      <c r="Q2084" s="130" t="str">
        <f t="shared" si="566"/>
        <v/>
      </c>
      <c r="R2084" s="130">
        <f t="shared" si="567"/>
        <v>2.8600449232468506E-4</v>
      </c>
      <c r="S2084" s="130" t="str">
        <f t="shared" si="568"/>
        <v/>
      </c>
      <c r="T2084" s="130" t="str">
        <f t="shared" si="569"/>
        <v/>
      </c>
      <c r="X2084" s="134"/>
      <c r="Z2084" s="149"/>
      <c r="AA2084" s="149"/>
      <c r="AE2084" s="151"/>
      <c r="AF2084" s="150"/>
      <c r="AK2084" s="134">
        <v>1515</v>
      </c>
      <c r="AL2084" s="130">
        <f t="shared" si="570"/>
        <v>2.0600000000000005</v>
      </c>
      <c r="AM2084" s="149">
        <f t="shared" si="571"/>
        <v>4.7799574882076964E-2</v>
      </c>
      <c r="AN2084" s="149">
        <f t="shared" si="572"/>
        <v>0.98030072959062309</v>
      </c>
      <c r="AO2084" s="130">
        <f t="shared" si="577"/>
        <v>4.7799574882076964E-2</v>
      </c>
      <c r="AP2084" s="130" t="str">
        <f t="shared" si="578"/>
        <v/>
      </c>
      <c r="AQ2084" s="130" t="str">
        <f t="shared" si="573"/>
        <v/>
      </c>
      <c r="AR2084" s="150">
        <f t="shared" si="574"/>
        <v>0</v>
      </c>
      <c r="AS2084" s="150" t="str">
        <f t="shared" si="575"/>
        <v/>
      </c>
      <c r="AT2084" s="150" t="str">
        <f t="shared" si="576"/>
        <v/>
      </c>
      <c r="AU2084" s="150"/>
      <c r="AV2084" s="150"/>
      <c r="AW2084" s="150"/>
      <c r="AX2084" s="150"/>
      <c r="AY2084" s="150"/>
      <c r="AZ2084" s="150"/>
      <c r="BA2084" s="150"/>
      <c r="BB2084" s="131"/>
      <c r="BC2084" s="132"/>
      <c r="BD2084" s="131"/>
      <c r="BE2084" s="153"/>
      <c r="BF2084" s="154"/>
      <c r="BG2084" s="155"/>
      <c r="BH2084" s="155"/>
      <c r="BI2084" s="156"/>
      <c r="BJ2084" s="156"/>
      <c r="BK2084" s="133"/>
      <c r="BM2084" s="134">
        <v>1492</v>
      </c>
      <c r="BN2084" s="157">
        <f t="shared" si="580"/>
        <v>9.5423999999999936</v>
      </c>
      <c r="BO2084" s="158">
        <f t="shared" si="581"/>
        <v>0.21602154805815846</v>
      </c>
      <c r="BP2084" s="159">
        <f t="shared" si="582"/>
        <v>4.0523428175071041E-4</v>
      </c>
      <c r="BQ2084" s="160" t="str">
        <f t="shared" si="583"/>
        <v/>
      </c>
      <c r="BR2084" s="160" t="str">
        <f t="shared" si="579"/>
        <v/>
      </c>
    </row>
    <row r="2085" spans="11:70" ht="20.100000000000001" customHeight="1" x14ac:dyDescent="0.25">
      <c r="K2085" s="134">
        <v>1516</v>
      </c>
      <c r="L2085" s="130">
        <f t="shared" si="561"/>
        <v>195.75562024945469</v>
      </c>
      <c r="M2085" s="149">
        <f t="shared" si="562"/>
        <v>4.9984738736246967E-4</v>
      </c>
      <c r="N2085" s="149">
        <f t="shared" si="563"/>
        <v>0.98049114180563812</v>
      </c>
      <c r="O2085" s="130">
        <f t="shared" si="564"/>
        <v>4.9984738736246967E-4</v>
      </c>
      <c r="P2085" s="130" t="str">
        <f t="shared" si="565"/>
        <v/>
      </c>
      <c r="Q2085" s="130" t="str">
        <f t="shared" si="566"/>
        <v/>
      </c>
      <c r="R2085" s="130">
        <f t="shared" si="567"/>
        <v>2.8866723580043576E-4</v>
      </c>
      <c r="S2085" s="130" t="str">
        <f t="shared" si="568"/>
        <v/>
      </c>
      <c r="T2085" s="130" t="str">
        <f t="shared" si="569"/>
        <v/>
      </c>
      <c r="X2085" s="134"/>
      <c r="Z2085" s="149"/>
      <c r="AA2085" s="149"/>
      <c r="AE2085" s="151"/>
      <c r="AF2085" s="150"/>
      <c r="AK2085" s="134">
        <v>1516</v>
      </c>
      <c r="AL2085" s="130">
        <f t="shared" si="570"/>
        <v>2.0640000000000001</v>
      </c>
      <c r="AM2085" s="149">
        <f t="shared" si="571"/>
        <v>4.7406945418221713E-2</v>
      </c>
      <c r="AN2085" s="149">
        <f t="shared" si="572"/>
        <v>0.98049114180563823</v>
      </c>
      <c r="AO2085" s="130">
        <f t="shared" si="577"/>
        <v>4.7406945418221713E-2</v>
      </c>
      <c r="AP2085" s="130" t="str">
        <f t="shared" si="578"/>
        <v/>
      </c>
      <c r="AQ2085" s="130" t="str">
        <f t="shared" si="573"/>
        <v/>
      </c>
      <c r="AR2085" s="150">
        <f t="shared" si="574"/>
        <v>0</v>
      </c>
      <c r="AS2085" s="150" t="str">
        <f t="shared" si="575"/>
        <v/>
      </c>
      <c r="AT2085" s="150" t="str">
        <f t="shared" si="576"/>
        <v/>
      </c>
      <c r="AU2085" s="150"/>
      <c r="AV2085" s="150"/>
      <c r="AW2085" s="150"/>
      <c r="AX2085" s="150"/>
      <c r="AY2085" s="150"/>
      <c r="AZ2085" s="150"/>
      <c r="BA2085" s="150"/>
      <c r="BB2085" s="131"/>
      <c r="BC2085" s="132"/>
      <c r="BD2085" s="131"/>
      <c r="BE2085" s="153"/>
      <c r="BF2085" s="154"/>
      <c r="BG2085" s="155"/>
      <c r="BH2085" s="155"/>
      <c r="BI2085" s="156"/>
      <c r="BJ2085" s="156"/>
      <c r="BK2085" s="133"/>
      <c r="BM2085" s="134">
        <v>1493</v>
      </c>
      <c r="BN2085" s="157">
        <f t="shared" si="580"/>
        <v>9.5487999999999928</v>
      </c>
      <c r="BO2085" s="158">
        <f t="shared" si="581"/>
        <v>0.21561631377640775</v>
      </c>
      <c r="BP2085" s="159">
        <f t="shared" si="582"/>
        <v>4.0461701462352062E-4</v>
      </c>
      <c r="BQ2085" s="160" t="str">
        <f t="shared" si="583"/>
        <v/>
      </c>
      <c r="BR2085" s="160" t="str">
        <f t="shared" si="579"/>
        <v/>
      </c>
    </row>
    <row r="2086" spans="11:70" ht="20.100000000000001" customHeight="1" x14ac:dyDescent="0.25">
      <c r="K2086" s="134">
        <v>1517</v>
      </c>
      <c r="L2086" s="130">
        <f t="shared" si="561"/>
        <v>196.13499160652731</v>
      </c>
      <c r="M2086" s="149">
        <f t="shared" si="562"/>
        <v>4.9573366984580615E-4</v>
      </c>
      <c r="N2086" s="149">
        <f t="shared" si="563"/>
        <v>0.98067998845105742</v>
      </c>
      <c r="O2086" s="130">
        <f t="shared" si="564"/>
        <v>4.9573366984580615E-4</v>
      </c>
      <c r="P2086" s="130" t="str">
        <f t="shared" si="565"/>
        <v/>
      </c>
      <c r="Q2086" s="130" t="str">
        <f t="shared" si="566"/>
        <v/>
      </c>
      <c r="R2086" s="130">
        <f t="shared" si="567"/>
        <v>2.913501081667097E-4</v>
      </c>
      <c r="S2086" s="130" t="str">
        <f t="shared" si="568"/>
        <v/>
      </c>
      <c r="T2086" s="130" t="str">
        <f t="shared" si="569"/>
        <v/>
      </c>
      <c r="X2086" s="134"/>
      <c r="Z2086" s="149"/>
      <c r="AA2086" s="149"/>
      <c r="AE2086" s="151"/>
      <c r="AF2086" s="150"/>
      <c r="AK2086" s="134">
        <v>1517</v>
      </c>
      <c r="AL2086" s="130">
        <f t="shared" si="570"/>
        <v>2.0680000000000005</v>
      </c>
      <c r="AM2086" s="149">
        <f t="shared" si="571"/>
        <v>4.7016788768994199E-2</v>
      </c>
      <c r="AN2086" s="149">
        <f t="shared" si="572"/>
        <v>0.98067998845105742</v>
      </c>
      <c r="AO2086" s="130">
        <f t="shared" si="577"/>
        <v>4.7016788768994199E-2</v>
      </c>
      <c r="AP2086" s="130" t="str">
        <f t="shared" si="578"/>
        <v/>
      </c>
      <c r="AQ2086" s="130" t="str">
        <f t="shared" si="573"/>
        <v/>
      </c>
      <c r="AR2086" s="150">
        <f t="shared" si="574"/>
        <v>0</v>
      </c>
      <c r="AS2086" s="150" t="str">
        <f t="shared" si="575"/>
        <v/>
      </c>
      <c r="AT2086" s="150" t="str">
        <f t="shared" si="576"/>
        <v/>
      </c>
      <c r="AU2086" s="150"/>
      <c r="AV2086" s="150"/>
      <c r="AW2086" s="150"/>
      <c r="AX2086" s="150"/>
      <c r="AY2086" s="150"/>
      <c r="AZ2086" s="150"/>
      <c r="BA2086" s="150"/>
      <c r="BB2086" s="131"/>
      <c r="BC2086" s="132"/>
      <c r="BD2086" s="131"/>
      <c r="BE2086" s="153"/>
      <c r="BF2086" s="154"/>
      <c r="BG2086" s="155"/>
      <c r="BH2086" s="155"/>
      <c r="BI2086" s="156"/>
      <c r="BJ2086" s="156"/>
      <c r="BK2086" s="133"/>
      <c r="BM2086" s="134">
        <v>1494</v>
      </c>
      <c r="BN2086" s="157">
        <f t="shared" si="580"/>
        <v>9.5551999999999921</v>
      </c>
      <c r="BO2086" s="158">
        <f t="shared" si="581"/>
        <v>0.21521169676178423</v>
      </c>
      <c r="BP2086" s="159">
        <f t="shared" si="582"/>
        <v>4.0400023432687893E-4</v>
      </c>
      <c r="BQ2086" s="160" t="str">
        <f t="shared" si="583"/>
        <v/>
      </c>
      <c r="BR2086" s="160" t="str">
        <f t="shared" si="579"/>
        <v/>
      </c>
    </row>
    <row r="2087" spans="11:70" ht="20.100000000000001" customHeight="1" x14ac:dyDescent="0.25">
      <c r="K2087" s="134">
        <v>1518</v>
      </c>
      <c r="L2087" s="130">
        <f t="shared" si="561"/>
        <v>196.51436296359992</v>
      </c>
      <c r="M2087" s="149">
        <f t="shared" si="562"/>
        <v>4.9164594160836764E-4</v>
      </c>
      <c r="N2087" s="149">
        <f t="shared" si="563"/>
        <v>0.98086727940232188</v>
      </c>
      <c r="O2087" s="130">
        <f t="shared" si="564"/>
        <v>4.9164594160836764E-4</v>
      </c>
      <c r="P2087" s="130" t="str">
        <f t="shared" si="565"/>
        <v/>
      </c>
      <c r="Q2087" s="130" t="str">
        <f t="shared" si="566"/>
        <v/>
      </c>
      <c r="R2087" s="130">
        <f t="shared" si="567"/>
        <v>2.9405321025117233E-4</v>
      </c>
      <c r="S2087" s="130" t="str">
        <f t="shared" si="568"/>
        <v/>
      </c>
      <c r="T2087" s="130" t="str">
        <f t="shared" si="569"/>
        <v/>
      </c>
      <c r="X2087" s="134"/>
      <c r="Z2087" s="149"/>
      <c r="AA2087" s="149"/>
      <c r="AE2087" s="151"/>
      <c r="AF2087" s="150"/>
      <c r="AK2087" s="134">
        <v>1518</v>
      </c>
      <c r="AL2087" s="130">
        <f t="shared" si="570"/>
        <v>2.0720000000000001</v>
      </c>
      <c r="AM2087" s="149">
        <f t="shared" si="571"/>
        <v>4.6629097016799043E-2</v>
      </c>
      <c r="AN2087" s="149">
        <f t="shared" si="572"/>
        <v>0.98086727940232188</v>
      </c>
      <c r="AO2087" s="130">
        <f t="shared" si="577"/>
        <v>4.6629097016799043E-2</v>
      </c>
      <c r="AP2087" s="130" t="str">
        <f t="shared" si="578"/>
        <v/>
      </c>
      <c r="AQ2087" s="130" t="str">
        <f t="shared" si="573"/>
        <v/>
      </c>
      <c r="AR2087" s="150">
        <f t="shared" si="574"/>
        <v>0</v>
      </c>
      <c r="AS2087" s="150" t="str">
        <f t="shared" si="575"/>
        <v/>
      </c>
      <c r="AT2087" s="150" t="str">
        <f t="shared" si="576"/>
        <v/>
      </c>
      <c r="AU2087" s="150"/>
      <c r="AV2087" s="150"/>
      <c r="AW2087" s="150"/>
      <c r="AX2087" s="150"/>
      <c r="AY2087" s="150"/>
      <c r="AZ2087" s="150"/>
      <c r="BA2087" s="150"/>
      <c r="BB2087" s="131"/>
      <c r="BC2087" s="132"/>
      <c r="BD2087" s="131"/>
      <c r="BE2087" s="153"/>
      <c r="BF2087" s="154"/>
      <c r="BG2087" s="155"/>
      <c r="BH2087" s="155"/>
      <c r="BI2087" s="156"/>
      <c r="BJ2087" s="156"/>
      <c r="BK2087" s="133"/>
      <c r="BM2087" s="134">
        <v>1495</v>
      </c>
      <c r="BN2087" s="157">
        <f t="shared" si="580"/>
        <v>9.5615999999999914</v>
      </c>
      <c r="BO2087" s="158">
        <f t="shared" si="581"/>
        <v>0.21480769652745735</v>
      </c>
      <c r="BP2087" s="159">
        <f t="shared" si="582"/>
        <v>4.0338394210814865E-4</v>
      </c>
      <c r="BQ2087" s="160" t="str">
        <f t="shared" si="583"/>
        <v/>
      </c>
      <c r="BR2087" s="160" t="str">
        <f t="shared" si="579"/>
        <v/>
      </c>
    </row>
    <row r="2088" spans="11:70" ht="20.100000000000001" customHeight="1" x14ac:dyDescent="0.25">
      <c r="K2088" s="134">
        <v>1519</v>
      </c>
      <c r="L2088" s="130">
        <f t="shared" si="561"/>
        <v>196.89373432067242</v>
      </c>
      <c r="M2088" s="149">
        <f t="shared" si="562"/>
        <v>4.8758411861431688E-4</v>
      </c>
      <c r="N2088" s="149">
        <f t="shared" si="563"/>
        <v>0.9810530245030965</v>
      </c>
      <c r="O2088" s="130">
        <f t="shared" si="564"/>
        <v>4.8758411861431688E-4</v>
      </c>
      <c r="P2088" s="130" t="str">
        <f t="shared" si="565"/>
        <v/>
      </c>
      <c r="Q2088" s="130" t="str">
        <f t="shared" si="566"/>
        <v/>
      </c>
      <c r="R2088" s="130">
        <f t="shared" si="567"/>
        <v>2.9677664284224255E-4</v>
      </c>
      <c r="S2088" s="130" t="str">
        <f t="shared" si="568"/>
        <v/>
      </c>
      <c r="T2088" s="130" t="str">
        <f t="shared" si="569"/>
        <v/>
      </c>
      <c r="X2088" s="134"/>
      <c r="Z2088" s="149"/>
      <c r="AA2088" s="149"/>
      <c r="AE2088" s="151"/>
      <c r="AF2088" s="150"/>
      <c r="AK2088" s="134">
        <v>1519</v>
      </c>
      <c r="AL2088" s="130">
        <f t="shared" si="570"/>
        <v>2.0760000000000005</v>
      </c>
      <c r="AM2088" s="149">
        <f t="shared" si="571"/>
        <v>4.6243862191438501E-2</v>
      </c>
      <c r="AN2088" s="149">
        <f t="shared" si="572"/>
        <v>0.98105302450309662</v>
      </c>
      <c r="AO2088" s="130">
        <f t="shared" si="577"/>
        <v>4.6243862191438501E-2</v>
      </c>
      <c r="AP2088" s="130" t="str">
        <f t="shared" si="578"/>
        <v/>
      </c>
      <c r="AQ2088" s="130" t="str">
        <f t="shared" si="573"/>
        <v/>
      </c>
      <c r="AR2088" s="150">
        <f t="shared" si="574"/>
        <v>0</v>
      </c>
      <c r="AS2088" s="150" t="str">
        <f t="shared" si="575"/>
        <v/>
      </c>
      <c r="AT2088" s="150" t="str">
        <f t="shared" si="576"/>
        <v/>
      </c>
      <c r="AU2088" s="150"/>
      <c r="AV2088" s="150"/>
      <c r="AW2088" s="150"/>
      <c r="AX2088" s="150"/>
      <c r="AY2088" s="150"/>
      <c r="AZ2088" s="150"/>
      <c r="BA2088" s="150"/>
      <c r="BB2088" s="131"/>
      <c r="BC2088" s="132"/>
      <c r="BD2088" s="131"/>
      <c r="BE2088" s="153"/>
      <c r="BF2088" s="154"/>
      <c r="BG2088" s="155"/>
      <c r="BH2088" s="155"/>
      <c r="BI2088" s="156"/>
      <c r="BJ2088" s="156"/>
      <c r="BK2088" s="133"/>
      <c r="BM2088" s="134">
        <v>1496</v>
      </c>
      <c r="BN2088" s="157">
        <f t="shared" si="580"/>
        <v>9.5679999999999907</v>
      </c>
      <c r="BO2088" s="158">
        <f t="shared" si="581"/>
        <v>0.2144043125853492</v>
      </c>
      <c r="BP2088" s="159">
        <f t="shared" si="582"/>
        <v>4.0276813920747667E-4</v>
      </c>
      <c r="BQ2088" s="160" t="str">
        <f t="shared" si="583"/>
        <v/>
      </c>
      <c r="BR2088" s="160" t="str">
        <f t="shared" si="579"/>
        <v/>
      </c>
    </row>
    <row r="2089" spans="11:70" ht="20.100000000000001" customHeight="1" x14ac:dyDescent="0.25">
      <c r="K2089" s="134">
        <v>1520</v>
      </c>
      <c r="L2089" s="130">
        <f t="shared" si="561"/>
        <v>197.27310567774504</v>
      </c>
      <c r="M2089" s="149">
        <f t="shared" si="562"/>
        <v>4.8354811628311875E-4</v>
      </c>
      <c r="N2089" s="149">
        <f t="shared" si="563"/>
        <v>0.98123723356506221</v>
      </c>
      <c r="O2089" s="130">
        <f t="shared" si="564"/>
        <v>4.8354811628311875E-4</v>
      </c>
      <c r="P2089" s="130" t="str">
        <f t="shared" si="565"/>
        <v/>
      </c>
      <c r="Q2089" s="130" t="str">
        <f t="shared" si="566"/>
        <v/>
      </c>
      <c r="R2089" s="130">
        <f t="shared" si="567"/>
        <v>2.9952050668225258E-4</v>
      </c>
      <c r="S2089" s="130" t="str">
        <f t="shared" si="568"/>
        <v/>
      </c>
      <c r="T2089" s="130" t="str">
        <f t="shared" si="569"/>
        <v/>
      </c>
      <c r="X2089" s="134"/>
      <c r="Z2089" s="149"/>
      <c r="AA2089" s="149"/>
      <c r="AE2089" s="151"/>
      <c r="AF2089" s="150"/>
      <c r="AK2089" s="134">
        <v>1520</v>
      </c>
      <c r="AL2089" s="130">
        <f t="shared" si="570"/>
        <v>2.08</v>
      </c>
      <c r="AM2089" s="149">
        <f t="shared" si="571"/>
        <v>4.5861076271054887E-2</v>
      </c>
      <c r="AN2089" s="149">
        <f t="shared" si="572"/>
        <v>0.98123723356506221</v>
      </c>
      <c r="AO2089" s="130">
        <f t="shared" si="577"/>
        <v>4.5861076271054887E-2</v>
      </c>
      <c r="AP2089" s="130" t="str">
        <f t="shared" si="578"/>
        <v/>
      </c>
      <c r="AQ2089" s="130" t="str">
        <f t="shared" si="573"/>
        <v/>
      </c>
      <c r="AR2089" s="150">
        <f t="shared" si="574"/>
        <v>0</v>
      </c>
      <c r="AS2089" s="150" t="str">
        <f t="shared" si="575"/>
        <v/>
      </c>
      <c r="AT2089" s="150" t="str">
        <f t="shared" si="576"/>
        <v/>
      </c>
      <c r="AU2089" s="150"/>
      <c r="AV2089" s="150"/>
      <c r="AW2089" s="150"/>
      <c r="AX2089" s="150"/>
      <c r="AY2089" s="150"/>
      <c r="AZ2089" s="150"/>
      <c r="BA2089" s="150"/>
      <c r="BB2089" s="131"/>
      <c r="BC2089" s="132"/>
      <c r="BD2089" s="131"/>
      <c r="BE2089" s="153"/>
      <c r="BF2089" s="154"/>
      <c r="BG2089" s="155"/>
      <c r="BH2089" s="155"/>
      <c r="BI2089" s="156"/>
      <c r="BJ2089" s="156"/>
      <c r="BK2089" s="133"/>
      <c r="BM2089" s="134">
        <v>1497</v>
      </c>
      <c r="BN2089" s="157">
        <f t="shared" si="580"/>
        <v>9.57439999999999</v>
      </c>
      <c r="BO2089" s="158">
        <f t="shared" si="581"/>
        <v>0.21400154444614172</v>
      </c>
      <c r="BP2089" s="159">
        <f t="shared" si="582"/>
        <v>4.0215282685635012E-4</v>
      </c>
      <c r="BQ2089" s="160" t="str">
        <f t="shared" si="583"/>
        <v/>
      </c>
      <c r="BR2089" s="160" t="str">
        <f t="shared" si="579"/>
        <v/>
      </c>
    </row>
    <row r="2090" spans="11:70" ht="20.100000000000001" customHeight="1" x14ac:dyDescent="0.25">
      <c r="K2090" s="134">
        <v>1521</v>
      </c>
      <c r="L2090" s="130">
        <f t="shared" si="561"/>
        <v>197.65247703481765</v>
      </c>
      <c r="M2090" s="149">
        <f t="shared" si="562"/>
        <v>4.7953784949943975E-4</v>
      </c>
      <c r="N2090" s="149">
        <f t="shared" si="563"/>
        <v>0.98141991636771042</v>
      </c>
      <c r="O2090" s="130">
        <f t="shared" si="564"/>
        <v>4.7953784949943975E-4</v>
      </c>
      <c r="P2090" s="130" t="str">
        <f t="shared" si="565"/>
        <v/>
      </c>
      <c r="Q2090" s="130" t="str">
        <f t="shared" si="566"/>
        <v/>
      </c>
      <c r="R2090" s="130">
        <f t="shared" si="567"/>
        <v>3.0228490246053999E-4</v>
      </c>
      <c r="S2090" s="130" t="str">
        <f t="shared" si="568"/>
        <v/>
      </c>
      <c r="T2090" s="130" t="str">
        <f t="shared" si="569"/>
        <v/>
      </c>
      <c r="X2090" s="134"/>
      <c r="Z2090" s="149"/>
      <c r="AA2090" s="149"/>
      <c r="AE2090" s="151"/>
      <c r="AF2090" s="150"/>
      <c r="AK2090" s="134">
        <v>1521</v>
      </c>
      <c r="AL2090" s="130">
        <f t="shared" si="570"/>
        <v>2.0840000000000005</v>
      </c>
      <c r="AM2090" s="149">
        <f t="shared" si="571"/>
        <v>4.5480731183067974E-2</v>
      </c>
      <c r="AN2090" s="149">
        <f t="shared" si="572"/>
        <v>0.98141991636771042</v>
      </c>
      <c r="AO2090" s="130">
        <f t="shared" si="577"/>
        <v>4.5480731183067974E-2</v>
      </c>
      <c r="AP2090" s="130" t="str">
        <f t="shared" si="578"/>
        <v/>
      </c>
      <c r="AQ2090" s="130" t="str">
        <f t="shared" si="573"/>
        <v/>
      </c>
      <c r="AR2090" s="150">
        <f t="shared" si="574"/>
        <v>0</v>
      </c>
      <c r="AS2090" s="150" t="str">
        <f t="shared" si="575"/>
        <v/>
      </c>
      <c r="AT2090" s="150" t="str">
        <f t="shared" si="576"/>
        <v/>
      </c>
      <c r="AU2090" s="150"/>
      <c r="AV2090" s="150"/>
      <c r="AW2090" s="150"/>
      <c r="AX2090" s="150"/>
      <c r="AY2090" s="150"/>
      <c r="AZ2090" s="150"/>
      <c r="BA2090" s="150"/>
      <c r="BB2090" s="131"/>
      <c r="BC2090" s="132"/>
      <c r="BD2090" s="131"/>
      <c r="BE2090" s="153"/>
      <c r="BF2090" s="154"/>
      <c r="BG2090" s="155"/>
      <c r="BH2090" s="155"/>
      <c r="BI2090" s="156"/>
      <c r="BJ2090" s="156"/>
      <c r="BK2090" s="133"/>
      <c r="BM2090" s="134">
        <v>1498</v>
      </c>
      <c r="BN2090" s="157">
        <f t="shared" si="580"/>
        <v>9.5807999999999893</v>
      </c>
      <c r="BO2090" s="158">
        <f t="shared" si="581"/>
        <v>0.21359939161928537</v>
      </c>
      <c r="BP2090" s="159">
        <f t="shared" si="582"/>
        <v>4.0153800628051073E-4</v>
      </c>
      <c r="BQ2090" s="160" t="str">
        <f t="shared" si="583"/>
        <v/>
      </c>
      <c r="BR2090" s="160" t="str">
        <f t="shared" si="579"/>
        <v/>
      </c>
    </row>
    <row r="2091" spans="11:70" ht="20.100000000000001" customHeight="1" x14ac:dyDescent="0.25">
      <c r="K2091" s="134">
        <v>1522</v>
      </c>
      <c r="L2091" s="130">
        <f t="shared" si="561"/>
        <v>198.03184839189026</v>
      </c>
      <c r="M2091" s="149">
        <f t="shared" si="562"/>
        <v>4.755532326229923E-4</v>
      </c>
      <c r="N2091" s="149">
        <f t="shared" si="563"/>
        <v>0.98160108265814239</v>
      </c>
      <c r="O2091" s="130">
        <f t="shared" si="564"/>
        <v>4.755532326229923E-4</v>
      </c>
      <c r="P2091" s="130" t="str">
        <f t="shared" si="565"/>
        <v/>
      </c>
      <c r="Q2091" s="130" t="str">
        <f t="shared" si="566"/>
        <v/>
      </c>
      <c r="R2091" s="130">
        <f t="shared" si="567"/>
        <v>3.0506993080648515E-4</v>
      </c>
      <c r="S2091" s="130" t="str">
        <f t="shared" si="568"/>
        <v/>
      </c>
      <c r="T2091" s="130" t="str">
        <f t="shared" si="569"/>
        <v/>
      </c>
      <c r="X2091" s="134"/>
      <c r="Z2091" s="149"/>
      <c r="AA2091" s="149"/>
      <c r="AE2091" s="151"/>
      <c r="AF2091" s="150"/>
      <c r="AK2091" s="134">
        <v>1522</v>
      </c>
      <c r="AL2091" s="130">
        <f t="shared" si="570"/>
        <v>2.0880000000000001</v>
      </c>
      <c r="AM2091" s="149">
        <f t="shared" si="571"/>
        <v>4.5102818805110016E-2</v>
      </c>
      <c r="AN2091" s="149">
        <f t="shared" si="572"/>
        <v>0.98160108265814239</v>
      </c>
      <c r="AO2091" s="130">
        <f t="shared" si="577"/>
        <v>4.5102818805110016E-2</v>
      </c>
      <c r="AP2091" s="130" t="str">
        <f t="shared" si="578"/>
        <v/>
      </c>
      <c r="AQ2091" s="130" t="str">
        <f t="shared" si="573"/>
        <v/>
      </c>
      <c r="AR2091" s="150">
        <f t="shared" si="574"/>
        <v>0</v>
      </c>
      <c r="AS2091" s="150" t="str">
        <f t="shared" si="575"/>
        <v/>
      </c>
      <c r="AT2091" s="150" t="str">
        <f t="shared" si="576"/>
        <v/>
      </c>
      <c r="AU2091" s="150"/>
      <c r="AV2091" s="150"/>
      <c r="AW2091" s="150"/>
      <c r="AX2091" s="150"/>
      <c r="AY2091" s="150"/>
      <c r="AZ2091" s="150"/>
      <c r="BA2091" s="150"/>
      <c r="BB2091" s="131"/>
      <c r="BC2091" s="132"/>
      <c r="BD2091" s="131"/>
      <c r="BE2091" s="153"/>
      <c r="BF2091" s="154"/>
      <c r="BG2091" s="155"/>
      <c r="BH2091" s="155"/>
      <c r="BI2091" s="156"/>
      <c r="BJ2091" s="156"/>
      <c r="BK2091" s="133"/>
      <c r="BM2091" s="134">
        <v>1499</v>
      </c>
      <c r="BN2091" s="157">
        <f t="shared" si="580"/>
        <v>9.5871999999999886</v>
      </c>
      <c r="BO2091" s="158">
        <f t="shared" si="581"/>
        <v>0.21319785361300486</v>
      </c>
      <c r="BP2091" s="159">
        <f t="shared" si="582"/>
        <v>4.0092367869665191E-4</v>
      </c>
      <c r="BQ2091" s="160" t="str">
        <f t="shared" si="583"/>
        <v/>
      </c>
      <c r="BR2091" s="160" t="str">
        <f t="shared" si="579"/>
        <v/>
      </c>
    </row>
    <row r="2092" spans="11:70" ht="20.100000000000001" customHeight="1" x14ac:dyDescent="0.25">
      <c r="K2092" s="134">
        <v>1523</v>
      </c>
      <c r="L2092" s="130">
        <f t="shared" si="561"/>
        <v>198.41121974896276</v>
      </c>
      <c r="M2092" s="149">
        <f t="shared" si="562"/>
        <v>4.7159417949835226E-4</v>
      </c>
      <c r="N2092" s="149">
        <f t="shared" si="563"/>
        <v>0.98178074215087174</v>
      </c>
      <c r="O2092" s="130">
        <f t="shared" si="564"/>
        <v>4.7159417949835226E-4</v>
      </c>
      <c r="P2092" s="130" t="str">
        <f t="shared" si="565"/>
        <v/>
      </c>
      <c r="Q2092" s="130" t="str">
        <f t="shared" si="566"/>
        <v/>
      </c>
      <c r="R2092" s="130">
        <f t="shared" si="567"/>
        <v>3.0787569228248773E-4</v>
      </c>
      <c r="S2092" s="130" t="str">
        <f t="shared" si="568"/>
        <v/>
      </c>
      <c r="T2092" s="130" t="str">
        <f t="shared" si="569"/>
        <v/>
      </c>
      <c r="X2092" s="134"/>
      <c r="Z2092" s="149"/>
      <c r="AA2092" s="149"/>
      <c r="AE2092" s="151"/>
      <c r="AF2092" s="150"/>
      <c r="AK2092" s="134">
        <v>1523</v>
      </c>
      <c r="AL2092" s="130">
        <f t="shared" si="570"/>
        <v>2.0920000000000005</v>
      </c>
      <c r="AM2092" s="149">
        <f t="shared" si="571"/>
        <v>4.472733096595561E-2</v>
      </c>
      <c r="AN2092" s="149">
        <f t="shared" si="572"/>
        <v>0.98178074215087185</v>
      </c>
      <c r="AO2092" s="130">
        <f t="shared" si="577"/>
        <v>4.472733096595561E-2</v>
      </c>
      <c r="AP2092" s="130" t="str">
        <f t="shared" si="578"/>
        <v/>
      </c>
      <c r="AQ2092" s="130" t="str">
        <f t="shared" si="573"/>
        <v/>
      </c>
      <c r="AR2092" s="150">
        <f t="shared" si="574"/>
        <v>0</v>
      </c>
      <c r="AS2092" s="150" t="str">
        <f t="shared" si="575"/>
        <v/>
      </c>
      <c r="AT2092" s="150" t="str">
        <f t="shared" si="576"/>
        <v/>
      </c>
      <c r="AU2092" s="150"/>
      <c r="AV2092" s="150"/>
      <c r="AW2092" s="150"/>
      <c r="AX2092" s="150"/>
      <c r="AY2092" s="150"/>
      <c r="AZ2092" s="150"/>
      <c r="BA2092" s="150"/>
      <c r="BB2092" s="131"/>
      <c r="BC2092" s="132"/>
      <c r="BD2092" s="131"/>
      <c r="BE2092" s="153"/>
      <c r="BF2092" s="154"/>
      <c r="BG2092" s="155"/>
      <c r="BH2092" s="155"/>
      <c r="BI2092" s="156"/>
      <c r="BJ2092" s="156"/>
      <c r="BK2092" s="133"/>
      <c r="BM2092" s="134">
        <v>1500</v>
      </c>
      <c r="BN2092" s="157">
        <f t="shared" si="580"/>
        <v>9.5935999999999879</v>
      </c>
      <c r="BO2092" s="158">
        <f t="shared" si="581"/>
        <v>0.21279692993430821</v>
      </c>
      <c r="BP2092" s="159">
        <f t="shared" si="582"/>
        <v>4.0030984531483349E-4</v>
      </c>
      <c r="BQ2092" s="160" t="str">
        <f t="shared" si="583"/>
        <v/>
      </c>
      <c r="BR2092" s="160" t="str">
        <f t="shared" si="579"/>
        <v/>
      </c>
    </row>
    <row r="2093" spans="11:70" ht="20.100000000000001" customHeight="1" x14ac:dyDescent="0.25">
      <c r="K2093" s="134">
        <v>1524</v>
      </c>
      <c r="L2093" s="130">
        <f t="shared" si="561"/>
        <v>198.79059110603538</v>
      </c>
      <c r="M2093" s="149">
        <f t="shared" si="562"/>
        <v>4.6766060346472313E-4</v>
      </c>
      <c r="N2093" s="149">
        <f t="shared" si="563"/>
        <v>0.98195890452763157</v>
      </c>
      <c r="O2093" s="130">
        <f t="shared" si="564"/>
        <v>4.6766060346472313E-4</v>
      </c>
      <c r="P2093" s="130" t="str">
        <f t="shared" si="565"/>
        <v/>
      </c>
      <c r="Q2093" s="130" t="str">
        <f t="shared" si="566"/>
        <v/>
      </c>
      <c r="R2093" s="130">
        <f t="shared" si="567"/>
        <v>3.1070228737688704E-4</v>
      </c>
      <c r="S2093" s="130" t="str">
        <f t="shared" si="568"/>
        <v/>
      </c>
      <c r="T2093" s="130" t="str">
        <f t="shared" si="569"/>
        <v/>
      </c>
      <c r="X2093" s="134"/>
      <c r="Z2093" s="149"/>
      <c r="AA2093" s="149"/>
      <c r="AE2093" s="151"/>
      <c r="AF2093" s="150"/>
      <c r="AK2093" s="134">
        <v>1524</v>
      </c>
      <c r="AL2093" s="130">
        <f t="shared" si="570"/>
        <v>2.0960000000000001</v>
      </c>
      <c r="AM2093" s="149">
        <f t="shared" si="571"/>
        <v>4.4354259446449183E-2</v>
      </c>
      <c r="AN2093" s="149">
        <f t="shared" si="572"/>
        <v>0.98195890452763157</v>
      </c>
      <c r="AO2093" s="130">
        <f t="shared" si="577"/>
        <v>4.4354259446449183E-2</v>
      </c>
      <c r="AP2093" s="130" t="str">
        <f t="shared" si="578"/>
        <v/>
      </c>
      <c r="AQ2093" s="130" t="str">
        <f t="shared" si="573"/>
        <v/>
      </c>
      <c r="AR2093" s="150">
        <f t="shared" si="574"/>
        <v>0</v>
      </c>
      <c r="AS2093" s="150" t="str">
        <f t="shared" si="575"/>
        <v/>
      </c>
      <c r="AT2093" s="150" t="str">
        <f t="shared" si="576"/>
        <v/>
      </c>
      <c r="AU2093" s="150"/>
      <c r="AV2093" s="150"/>
      <c r="AW2093" s="150"/>
      <c r="AX2093" s="150"/>
      <c r="AY2093" s="150"/>
      <c r="AZ2093" s="150"/>
      <c r="BA2093" s="150"/>
      <c r="BB2093" s="131"/>
      <c r="BC2093" s="132"/>
      <c r="BD2093" s="131"/>
      <c r="BE2093" s="153"/>
      <c r="BF2093" s="154"/>
      <c r="BG2093" s="155"/>
      <c r="BH2093" s="155"/>
      <c r="BI2093" s="156"/>
      <c r="BJ2093" s="156"/>
      <c r="BK2093" s="133"/>
      <c r="BM2093" s="134">
        <v>1501</v>
      </c>
      <c r="BN2093" s="157">
        <f t="shared" si="580"/>
        <v>9.5999999999999872</v>
      </c>
      <c r="BO2093" s="158">
        <f t="shared" si="581"/>
        <v>0.21239662008899338</v>
      </c>
      <c r="BP2093" s="159">
        <f t="shared" si="582"/>
        <v>3.9969650733739925E-4</v>
      </c>
      <c r="BQ2093" s="160" t="str">
        <f t="shared" si="583"/>
        <v/>
      </c>
      <c r="BR2093" s="160" t="str">
        <f t="shared" si="579"/>
        <v/>
      </c>
    </row>
    <row r="2094" spans="11:70" ht="20.100000000000001" customHeight="1" x14ac:dyDescent="0.25">
      <c r="K2094" s="134">
        <v>1525</v>
      </c>
      <c r="L2094" s="130">
        <f t="shared" si="561"/>
        <v>199.16996246310799</v>
      </c>
      <c r="M2094" s="149">
        <f t="shared" si="562"/>
        <v>4.637524173656755E-4</v>
      </c>
      <c r="N2094" s="149">
        <f t="shared" si="563"/>
        <v>0.98213557943718344</v>
      </c>
      <c r="O2094" s="130">
        <f t="shared" si="564"/>
        <v>4.637524173656755E-4</v>
      </c>
      <c r="P2094" s="130" t="str">
        <f t="shared" si="565"/>
        <v/>
      </c>
      <c r="Q2094" s="130" t="str">
        <f t="shared" si="566"/>
        <v/>
      </c>
      <c r="R2094" s="130">
        <f t="shared" si="567"/>
        <v>3.1354981649681617E-4</v>
      </c>
      <c r="S2094" s="130" t="str">
        <f t="shared" si="568"/>
        <v/>
      </c>
      <c r="T2094" s="130" t="str">
        <f t="shared" si="569"/>
        <v/>
      </c>
      <c r="X2094" s="134"/>
      <c r="Z2094" s="149"/>
      <c r="AA2094" s="149"/>
      <c r="AE2094" s="151"/>
      <c r="AF2094" s="150"/>
      <c r="AK2094" s="134">
        <v>1525</v>
      </c>
      <c r="AL2094" s="130">
        <f t="shared" si="570"/>
        <v>2.1000000000000005</v>
      </c>
      <c r="AM2094" s="149">
        <f t="shared" si="571"/>
        <v>4.3983595980427156E-2</v>
      </c>
      <c r="AN2094" s="149">
        <f t="shared" si="572"/>
        <v>0.98213557943718344</v>
      </c>
      <c r="AO2094" s="130">
        <f t="shared" si="577"/>
        <v>4.3983595980427156E-2</v>
      </c>
      <c r="AP2094" s="130" t="str">
        <f t="shared" si="578"/>
        <v/>
      </c>
      <c r="AQ2094" s="130" t="str">
        <f t="shared" si="573"/>
        <v/>
      </c>
      <c r="AR2094" s="150">
        <f t="shared" si="574"/>
        <v>0</v>
      </c>
      <c r="AS2094" s="150" t="str">
        <f t="shared" si="575"/>
        <v/>
      </c>
      <c r="AT2094" s="150" t="str">
        <f t="shared" si="576"/>
        <v/>
      </c>
      <c r="AU2094" s="150"/>
      <c r="AV2094" s="150"/>
      <c r="AW2094" s="150"/>
      <c r="AX2094" s="150"/>
      <c r="AY2094" s="150"/>
      <c r="AZ2094" s="150"/>
      <c r="BA2094" s="150"/>
      <c r="BB2094" s="131"/>
      <c r="BC2094" s="132"/>
      <c r="BD2094" s="131"/>
      <c r="BE2094" s="153"/>
      <c r="BF2094" s="154"/>
      <c r="BG2094" s="155"/>
      <c r="BH2094" s="155"/>
      <c r="BI2094" s="156"/>
      <c r="BJ2094" s="156"/>
      <c r="BK2094" s="133"/>
      <c r="BM2094" s="134">
        <v>1502</v>
      </c>
      <c r="BN2094" s="157">
        <f t="shared" si="580"/>
        <v>9.6063999999999865</v>
      </c>
      <c r="BO2094" s="158">
        <f t="shared" si="581"/>
        <v>0.21199692358165598</v>
      </c>
      <c r="BP2094" s="159">
        <f t="shared" si="582"/>
        <v>3.9908366595961531E-4</v>
      </c>
      <c r="BQ2094" s="160" t="str">
        <f t="shared" si="583"/>
        <v/>
      </c>
      <c r="BR2094" s="160" t="str">
        <f t="shared" si="579"/>
        <v/>
      </c>
    </row>
    <row r="2095" spans="11:70" ht="20.100000000000001" customHeight="1" x14ac:dyDescent="0.25">
      <c r="K2095" s="134">
        <v>1526</v>
      </c>
      <c r="L2095" s="130">
        <f t="shared" si="561"/>
        <v>199.54933382018061</v>
      </c>
      <c r="M2095" s="149">
        <f t="shared" si="562"/>
        <v>4.5986953355882718E-4</v>
      </c>
      <c r="N2095" s="149">
        <f t="shared" si="563"/>
        <v>0.98231077649513199</v>
      </c>
      <c r="O2095" s="130">
        <f t="shared" si="564"/>
        <v>4.5986953355882718E-4</v>
      </c>
      <c r="P2095" s="130" t="str">
        <f t="shared" si="565"/>
        <v/>
      </c>
      <c r="Q2095" s="130" t="str">
        <f t="shared" si="566"/>
        <v/>
      </c>
      <c r="R2095" s="130">
        <f t="shared" si="567"/>
        <v>3.1641837996100212E-4</v>
      </c>
      <c r="S2095" s="130" t="str">
        <f t="shared" si="568"/>
        <v/>
      </c>
      <c r="T2095" s="130" t="str">
        <f t="shared" si="569"/>
        <v/>
      </c>
      <c r="X2095" s="134"/>
      <c r="Z2095" s="149"/>
      <c r="AA2095" s="149"/>
      <c r="AE2095" s="151"/>
      <c r="AF2095" s="150"/>
      <c r="AK2095" s="134">
        <v>1526</v>
      </c>
      <c r="AL2095" s="130">
        <f t="shared" si="570"/>
        <v>2.1040000000000001</v>
      </c>
      <c r="AM2095" s="149">
        <f t="shared" si="571"/>
        <v>4.3615332255637435E-2</v>
      </c>
      <c r="AN2095" s="149">
        <f t="shared" si="572"/>
        <v>0.98231077649513199</v>
      </c>
      <c r="AO2095" s="130">
        <f t="shared" si="577"/>
        <v>4.3615332255637435E-2</v>
      </c>
      <c r="AP2095" s="130" t="str">
        <f t="shared" si="578"/>
        <v/>
      </c>
      <c r="AQ2095" s="130" t="str">
        <f t="shared" si="573"/>
        <v/>
      </c>
      <c r="AR2095" s="150">
        <f t="shared" si="574"/>
        <v>0</v>
      </c>
      <c r="AS2095" s="150" t="str">
        <f t="shared" si="575"/>
        <v/>
      </c>
      <c r="AT2095" s="150" t="str">
        <f t="shared" si="576"/>
        <v/>
      </c>
      <c r="AU2095" s="150"/>
      <c r="AV2095" s="150"/>
      <c r="AW2095" s="150"/>
      <c r="AX2095" s="150"/>
      <c r="AY2095" s="150"/>
      <c r="AZ2095" s="150"/>
      <c r="BA2095" s="150"/>
      <c r="BB2095" s="131"/>
      <c r="BC2095" s="132"/>
      <c r="BD2095" s="131"/>
      <c r="BE2095" s="153"/>
      <c r="BF2095" s="154"/>
      <c r="BG2095" s="155"/>
      <c r="BH2095" s="155"/>
      <c r="BI2095" s="156"/>
      <c r="BJ2095" s="156"/>
      <c r="BK2095" s="133"/>
      <c r="BM2095" s="134">
        <v>1503</v>
      </c>
      <c r="BN2095" s="157">
        <f t="shared" si="580"/>
        <v>9.6127999999999858</v>
      </c>
      <c r="BO2095" s="158">
        <f t="shared" si="581"/>
        <v>0.21159783991569636</v>
      </c>
      <c r="BP2095" s="159">
        <f t="shared" si="582"/>
        <v>3.9847132236880967E-4</v>
      </c>
      <c r="BQ2095" s="160" t="str">
        <f t="shared" si="583"/>
        <v/>
      </c>
      <c r="BR2095" s="160" t="str">
        <f t="shared" si="579"/>
        <v/>
      </c>
    </row>
    <row r="2096" spans="11:70" ht="20.100000000000001" customHeight="1" x14ac:dyDescent="0.25">
      <c r="K2096" s="134">
        <v>1527</v>
      </c>
      <c r="L2096" s="130">
        <f t="shared" si="561"/>
        <v>199.92870517725311</v>
      </c>
      <c r="M2096" s="149">
        <f t="shared" si="562"/>
        <v>4.5601186392549753E-4</v>
      </c>
      <c r="N2096" s="149">
        <f t="shared" si="563"/>
        <v>0.9824845052837422</v>
      </c>
      <c r="O2096" s="130">
        <f t="shared" si="564"/>
        <v>4.5601186392549753E-4</v>
      </c>
      <c r="P2096" s="130" t="str">
        <f t="shared" si="565"/>
        <v/>
      </c>
      <c r="Q2096" s="130" t="str">
        <f t="shared" si="566"/>
        <v/>
      </c>
      <c r="R2096" s="130">
        <f t="shared" si="567"/>
        <v>3.1930807799250609E-4</v>
      </c>
      <c r="S2096" s="130" t="str">
        <f t="shared" si="568"/>
        <v/>
      </c>
      <c r="T2096" s="130" t="str">
        <f t="shared" si="569"/>
        <v/>
      </c>
      <c r="X2096" s="134"/>
      <c r="Z2096" s="149"/>
      <c r="AA2096" s="149"/>
      <c r="AE2096" s="151"/>
      <c r="AF2096" s="150"/>
      <c r="AK2096" s="134">
        <v>1527</v>
      </c>
      <c r="AL2096" s="130">
        <f t="shared" si="570"/>
        <v>2.1080000000000005</v>
      </c>
      <c r="AM2096" s="149">
        <f t="shared" si="571"/>
        <v>4.3249459914653815E-2</v>
      </c>
      <c r="AN2096" s="149">
        <f t="shared" si="572"/>
        <v>0.98248450528374232</v>
      </c>
      <c r="AO2096" s="130">
        <f t="shared" si="577"/>
        <v>4.3249459914653815E-2</v>
      </c>
      <c r="AP2096" s="130" t="str">
        <f t="shared" si="578"/>
        <v/>
      </c>
      <c r="AQ2096" s="130" t="str">
        <f t="shared" si="573"/>
        <v/>
      </c>
      <c r="AR2096" s="150">
        <f t="shared" si="574"/>
        <v>0</v>
      </c>
      <c r="AS2096" s="150" t="str">
        <f t="shared" si="575"/>
        <v/>
      </c>
      <c r="AT2096" s="150" t="str">
        <f t="shared" si="576"/>
        <v/>
      </c>
      <c r="AU2096" s="150"/>
      <c r="AV2096" s="150"/>
      <c r="AW2096" s="150"/>
      <c r="AX2096" s="150"/>
      <c r="AY2096" s="150"/>
      <c r="AZ2096" s="150"/>
      <c r="BA2096" s="150"/>
      <c r="BB2096" s="131"/>
      <c r="BC2096" s="132"/>
      <c r="BD2096" s="131"/>
      <c r="BE2096" s="153"/>
      <c r="BF2096" s="154"/>
      <c r="BG2096" s="155"/>
      <c r="BH2096" s="155"/>
      <c r="BI2096" s="156"/>
      <c r="BJ2096" s="156"/>
      <c r="BK2096" s="133"/>
      <c r="BM2096" s="134">
        <v>1504</v>
      </c>
      <c r="BN2096" s="157">
        <f t="shared" si="580"/>
        <v>9.6191999999999851</v>
      </c>
      <c r="BO2096" s="158">
        <f t="shared" si="581"/>
        <v>0.21119936859332755</v>
      </c>
      <c r="BP2096" s="159">
        <f t="shared" si="582"/>
        <v>3.9785947774573227E-4</v>
      </c>
      <c r="BQ2096" s="160" t="str">
        <f t="shared" si="583"/>
        <v/>
      </c>
      <c r="BR2096" s="160" t="str">
        <f t="shared" si="579"/>
        <v/>
      </c>
    </row>
    <row r="2097" spans="11:70" ht="20.100000000000001" customHeight="1" x14ac:dyDescent="0.25">
      <c r="K2097" s="134">
        <v>1528</v>
      </c>
      <c r="L2097" s="130">
        <f t="shared" si="561"/>
        <v>200.30807653432572</v>
      </c>
      <c r="M2097" s="149">
        <f t="shared" si="562"/>
        <v>4.5217931988030235E-4</v>
      </c>
      <c r="N2097" s="149">
        <f t="shared" si="563"/>
        <v>0.98265677535176066</v>
      </c>
      <c r="O2097" s="130">
        <f t="shared" si="564"/>
        <v>4.5217931988030235E-4</v>
      </c>
      <c r="P2097" s="130" t="str">
        <f t="shared" si="565"/>
        <v/>
      </c>
      <c r="Q2097" s="130" t="str">
        <f t="shared" si="566"/>
        <v/>
      </c>
      <c r="R2097" s="130">
        <f t="shared" si="567"/>
        <v>3.2221901071140745E-4</v>
      </c>
      <c r="S2097" s="130" t="str">
        <f t="shared" si="568"/>
        <v/>
      </c>
      <c r="T2097" s="130" t="str">
        <f t="shared" si="569"/>
        <v/>
      </c>
      <c r="X2097" s="134"/>
      <c r="Z2097" s="149"/>
      <c r="AA2097" s="149"/>
      <c r="AE2097" s="151"/>
      <c r="AF2097" s="150"/>
      <c r="AK2097" s="134">
        <v>1528</v>
      </c>
      <c r="AL2097" s="130">
        <f t="shared" si="570"/>
        <v>2.1120000000000001</v>
      </c>
      <c r="AM2097" s="149">
        <f t="shared" si="571"/>
        <v>4.2885970555787321E-2</v>
      </c>
      <c r="AN2097" s="149">
        <f t="shared" si="572"/>
        <v>0.98265677535176066</v>
      </c>
      <c r="AO2097" s="130">
        <f t="shared" si="577"/>
        <v>4.2885970555787321E-2</v>
      </c>
      <c r="AP2097" s="130" t="str">
        <f t="shared" si="578"/>
        <v/>
      </c>
      <c r="AQ2097" s="130" t="str">
        <f t="shared" si="573"/>
        <v/>
      </c>
      <c r="AR2097" s="150">
        <f t="shared" si="574"/>
        <v>0</v>
      </c>
      <c r="AS2097" s="150" t="str">
        <f t="shared" si="575"/>
        <v/>
      </c>
      <c r="AT2097" s="150" t="str">
        <f t="shared" si="576"/>
        <v/>
      </c>
      <c r="AU2097" s="150"/>
      <c r="AV2097" s="150"/>
      <c r="AW2097" s="150"/>
      <c r="AX2097" s="150"/>
      <c r="AY2097" s="150"/>
      <c r="AZ2097" s="150"/>
      <c r="BA2097" s="150"/>
      <c r="BB2097" s="131"/>
      <c r="BC2097" s="132"/>
      <c r="BD2097" s="131"/>
      <c r="BE2097" s="153"/>
      <c r="BF2097" s="154"/>
      <c r="BG2097" s="155"/>
      <c r="BH2097" s="155"/>
      <c r="BI2097" s="156"/>
      <c r="BJ2097" s="156"/>
      <c r="BK2097" s="133"/>
      <c r="BM2097" s="134">
        <v>1505</v>
      </c>
      <c r="BN2097" s="157">
        <f t="shared" si="580"/>
        <v>9.6255999999999844</v>
      </c>
      <c r="BO2097" s="158">
        <f t="shared" si="581"/>
        <v>0.21080150911558182</v>
      </c>
      <c r="BP2097" s="159">
        <f t="shared" si="582"/>
        <v>3.9724813326272312E-4</v>
      </c>
      <c r="BQ2097" s="160" t="str">
        <f t="shared" si="583"/>
        <v/>
      </c>
      <c r="BR2097" s="160" t="str">
        <f t="shared" si="579"/>
        <v/>
      </c>
    </row>
    <row r="2098" spans="11:70" ht="20.100000000000001" customHeight="1" x14ac:dyDescent="0.25">
      <c r="K2098" s="134">
        <v>1529</v>
      </c>
      <c r="L2098" s="130">
        <f t="shared" si="561"/>
        <v>200.68744789139834</v>
      </c>
      <c r="M2098" s="149">
        <f t="shared" si="562"/>
        <v>4.4837181238072306E-4</v>
      </c>
      <c r="N2098" s="149">
        <f t="shared" si="563"/>
        <v>0.98282759621423987</v>
      </c>
      <c r="O2098" s="130">
        <f t="shared" si="564"/>
        <v>4.4837181238072306E-4</v>
      </c>
      <c r="P2098" s="130" t="str">
        <f t="shared" si="565"/>
        <v/>
      </c>
      <c r="Q2098" s="130" t="str">
        <f t="shared" si="566"/>
        <v/>
      </c>
      <c r="R2098" s="130">
        <f t="shared" si="567"/>
        <v>3.2515127812742206E-4</v>
      </c>
      <c r="S2098" s="130" t="str">
        <f t="shared" si="568"/>
        <v/>
      </c>
      <c r="T2098" s="130" t="str">
        <f t="shared" si="569"/>
        <v/>
      </c>
      <c r="X2098" s="134"/>
      <c r="Z2098" s="149"/>
      <c r="AA2098" s="149"/>
      <c r="AE2098" s="151"/>
      <c r="AF2098" s="150"/>
      <c r="AK2098" s="134">
        <v>1529</v>
      </c>
      <c r="AL2098" s="130">
        <f t="shared" si="570"/>
        <v>2.1160000000000005</v>
      </c>
      <c r="AM2098" s="149">
        <f t="shared" si="571"/>
        <v>4.2524855733992464E-2</v>
      </c>
      <c r="AN2098" s="149">
        <f t="shared" si="572"/>
        <v>0.98282759621423987</v>
      </c>
      <c r="AO2098" s="130">
        <f t="shared" si="577"/>
        <v>4.2524855733992464E-2</v>
      </c>
      <c r="AP2098" s="130" t="str">
        <f t="shared" si="578"/>
        <v/>
      </c>
      <c r="AQ2098" s="130" t="str">
        <f t="shared" si="573"/>
        <v/>
      </c>
      <c r="AR2098" s="150">
        <f t="shared" si="574"/>
        <v>0</v>
      </c>
      <c r="AS2098" s="150" t="str">
        <f t="shared" si="575"/>
        <v/>
      </c>
      <c r="AT2098" s="150" t="str">
        <f t="shared" si="576"/>
        <v/>
      </c>
      <c r="AU2098" s="150"/>
      <c r="AV2098" s="150"/>
      <c r="AW2098" s="150"/>
      <c r="AX2098" s="150"/>
      <c r="AY2098" s="150"/>
      <c r="AZ2098" s="150"/>
      <c r="BA2098" s="150"/>
      <c r="BB2098" s="131"/>
      <c r="BC2098" s="132"/>
      <c r="BD2098" s="131"/>
      <c r="BE2098" s="153"/>
      <c r="BF2098" s="154"/>
      <c r="BG2098" s="155"/>
      <c r="BH2098" s="155"/>
      <c r="BI2098" s="156"/>
      <c r="BJ2098" s="156"/>
      <c r="BK2098" s="133"/>
      <c r="BM2098" s="134">
        <v>1506</v>
      </c>
      <c r="BN2098" s="157">
        <f t="shared" si="580"/>
        <v>9.6319999999999837</v>
      </c>
      <c r="BO2098" s="158">
        <f t="shared" si="581"/>
        <v>0.2104042609823191</v>
      </c>
      <c r="BP2098" s="159">
        <f t="shared" si="582"/>
        <v>3.9663729008584947E-4</v>
      </c>
      <c r="BQ2098" s="160" t="str">
        <f t="shared" si="583"/>
        <v/>
      </c>
      <c r="BR2098" s="160" t="str">
        <f t="shared" si="579"/>
        <v/>
      </c>
    </row>
    <row r="2099" spans="11:70" ht="20.100000000000001" customHeight="1" x14ac:dyDescent="0.25">
      <c r="K2099" s="134">
        <v>1530</v>
      </c>
      <c r="L2099" s="130">
        <f t="shared" si="561"/>
        <v>201.06681924847095</v>
      </c>
      <c r="M2099" s="149">
        <f t="shared" si="562"/>
        <v>4.4458925193661882E-4</v>
      </c>
      <c r="N2099" s="149">
        <f t="shared" si="563"/>
        <v>0.98299697735236724</v>
      </c>
      <c r="O2099" s="130">
        <f t="shared" si="564"/>
        <v>4.4458925193661882E-4</v>
      </c>
      <c r="P2099" s="130" t="str">
        <f t="shared" si="565"/>
        <v/>
      </c>
      <c r="Q2099" s="130" t="str">
        <f t="shared" si="566"/>
        <v/>
      </c>
      <c r="R2099" s="130">
        <f t="shared" si="567"/>
        <v>3.2810498013246809E-4</v>
      </c>
      <c r="S2099" s="130" t="str">
        <f t="shared" si="568"/>
        <v/>
      </c>
      <c r="T2099" s="130" t="str">
        <f t="shared" si="569"/>
        <v/>
      </c>
      <c r="X2099" s="134"/>
      <c r="Z2099" s="149"/>
      <c r="AA2099" s="149"/>
      <c r="AE2099" s="151"/>
      <c r="AF2099" s="150"/>
      <c r="AK2099" s="134">
        <v>1530</v>
      </c>
      <c r="AL2099" s="130">
        <f t="shared" si="570"/>
        <v>2.12</v>
      </c>
      <c r="AM2099" s="149">
        <f t="shared" si="571"/>
        <v>4.2166106961770311E-2</v>
      </c>
      <c r="AN2099" s="149">
        <f t="shared" si="572"/>
        <v>0.98299697735236724</v>
      </c>
      <c r="AO2099" s="130">
        <f t="shared" si="577"/>
        <v>4.2166106961770311E-2</v>
      </c>
      <c r="AP2099" s="130" t="str">
        <f t="shared" si="578"/>
        <v/>
      </c>
      <c r="AQ2099" s="130" t="str">
        <f t="shared" si="573"/>
        <v/>
      </c>
      <c r="AR2099" s="150">
        <f t="shared" si="574"/>
        <v>0</v>
      </c>
      <c r="AS2099" s="150" t="str">
        <f t="shared" si="575"/>
        <v/>
      </c>
      <c r="AT2099" s="150" t="str">
        <f t="shared" si="576"/>
        <v/>
      </c>
      <c r="AU2099" s="150"/>
      <c r="AV2099" s="150"/>
      <c r="AW2099" s="150"/>
      <c r="AX2099" s="150"/>
      <c r="AY2099" s="150"/>
      <c r="AZ2099" s="150"/>
      <c r="BA2099" s="150"/>
      <c r="BB2099" s="131"/>
      <c r="BC2099" s="132"/>
      <c r="BD2099" s="131"/>
      <c r="BE2099" s="153"/>
      <c r="BF2099" s="154"/>
      <c r="BG2099" s="155"/>
      <c r="BH2099" s="155"/>
      <c r="BI2099" s="156"/>
      <c r="BJ2099" s="156"/>
      <c r="BK2099" s="133"/>
      <c r="BM2099" s="134">
        <v>1507</v>
      </c>
      <c r="BN2099" s="157">
        <f t="shared" si="580"/>
        <v>9.638399999999983</v>
      </c>
      <c r="BO2099" s="158">
        <f t="shared" si="581"/>
        <v>0.21000762369223325</v>
      </c>
      <c r="BP2099" s="159">
        <f t="shared" si="582"/>
        <v>3.9602694937324046E-4</v>
      </c>
      <c r="BQ2099" s="160" t="str">
        <f t="shared" si="583"/>
        <v/>
      </c>
      <c r="BR2099" s="160" t="str">
        <f t="shared" si="579"/>
        <v/>
      </c>
    </row>
    <row r="2100" spans="11:70" ht="20.100000000000001" customHeight="1" x14ac:dyDescent="0.25">
      <c r="K2100" s="134">
        <v>1531</v>
      </c>
      <c r="L2100" s="130">
        <f t="shared" si="561"/>
        <v>201.44619060554345</v>
      </c>
      <c r="M2100" s="149">
        <f t="shared" si="562"/>
        <v>4.4083154861970114E-4</v>
      </c>
      <c r="N2100" s="149">
        <f t="shared" si="563"/>
        <v>0.98316492821329649</v>
      </c>
      <c r="O2100" s="130">
        <f t="shared" si="564"/>
        <v>4.4083154861970114E-4</v>
      </c>
      <c r="P2100" s="130" t="str">
        <f t="shared" si="565"/>
        <v/>
      </c>
      <c r="Q2100" s="130" t="str">
        <f t="shared" si="566"/>
        <v/>
      </c>
      <c r="R2100" s="130">
        <f t="shared" si="567"/>
        <v>3.3108021649317298E-4</v>
      </c>
      <c r="S2100" s="130" t="str">
        <f t="shared" si="568"/>
        <v/>
      </c>
      <c r="T2100" s="130" t="str">
        <f t="shared" si="569"/>
        <v/>
      </c>
      <c r="X2100" s="134"/>
      <c r="Z2100" s="149"/>
      <c r="AA2100" s="149"/>
      <c r="AE2100" s="151"/>
      <c r="AF2100" s="150"/>
      <c r="AK2100" s="134">
        <v>1531</v>
      </c>
      <c r="AL2100" s="130">
        <f t="shared" si="570"/>
        <v>2.1240000000000006</v>
      </c>
      <c r="AM2100" s="149">
        <f t="shared" si="571"/>
        <v>4.1809715710066385E-2</v>
      </c>
      <c r="AN2100" s="149">
        <f t="shared" si="572"/>
        <v>0.9831649282132966</v>
      </c>
      <c r="AO2100" s="130">
        <f t="shared" si="577"/>
        <v>4.1809715710066385E-2</v>
      </c>
      <c r="AP2100" s="130" t="str">
        <f t="shared" si="578"/>
        <v/>
      </c>
      <c r="AQ2100" s="130" t="str">
        <f t="shared" si="573"/>
        <v/>
      </c>
      <c r="AR2100" s="150">
        <f t="shared" si="574"/>
        <v>0</v>
      </c>
      <c r="AS2100" s="150" t="str">
        <f t="shared" si="575"/>
        <v/>
      </c>
      <c r="AT2100" s="150" t="str">
        <f t="shared" si="576"/>
        <v/>
      </c>
      <c r="AU2100" s="150"/>
      <c r="AV2100" s="150"/>
      <c r="AW2100" s="150"/>
      <c r="AX2100" s="150"/>
      <c r="AY2100" s="150"/>
      <c r="AZ2100" s="150"/>
      <c r="BA2100" s="150"/>
      <c r="BB2100" s="131"/>
      <c r="BC2100" s="132"/>
      <c r="BD2100" s="131"/>
      <c r="BE2100" s="153"/>
      <c r="BF2100" s="154"/>
      <c r="BG2100" s="155"/>
      <c r="BH2100" s="155"/>
      <c r="BI2100" s="156"/>
      <c r="BJ2100" s="156"/>
      <c r="BK2100" s="133"/>
      <c r="BM2100" s="134">
        <v>1508</v>
      </c>
      <c r="BN2100" s="157">
        <f t="shared" si="580"/>
        <v>9.6447999999999823</v>
      </c>
      <c r="BO2100" s="158">
        <f t="shared" si="581"/>
        <v>0.20961159674286001</v>
      </c>
      <c r="BP2100" s="159">
        <f t="shared" si="582"/>
        <v>3.9541711227589205E-4</v>
      </c>
      <c r="BQ2100" s="160" t="str">
        <f t="shared" si="583"/>
        <v/>
      </c>
      <c r="BR2100" s="160" t="str">
        <f t="shared" si="579"/>
        <v/>
      </c>
    </row>
    <row r="2101" spans="11:70" ht="20.100000000000001" customHeight="1" x14ac:dyDescent="0.25">
      <c r="K2101" s="134">
        <v>1532</v>
      </c>
      <c r="L2101" s="130">
        <f t="shared" si="561"/>
        <v>201.82556196261606</v>
      </c>
      <c r="M2101" s="149">
        <f t="shared" si="562"/>
        <v>4.3709861207295593E-4</v>
      </c>
      <c r="N2101" s="149">
        <f t="shared" si="563"/>
        <v>0.98333145820998391</v>
      </c>
      <c r="O2101" s="130">
        <f t="shared" si="564"/>
        <v>4.3709861207295593E-4</v>
      </c>
      <c r="P2101" s="130" t="str">
        <f t="shared" si="565"/>
        <v/>
      </c>
      <c r="Q2101" s="130" t="str">
        <f t="shared" si="566"/>
        <v/>
      </c>
      <c r="R2101" s="130">
        <f t="shared" si="567"/>
        <v>3.3407708684332252E-4</v>
      </c>
      <c r="S2101" s="130" t="str">
        <f t="shared" si="568"/>
        <v/>
      </c>
      <c r="T2101" s="130" t="str">
        <f t="shared" si="569"/>
        <v/>
      </c>
      <c r="X2101" s="134"/>
      <c r="Z2101" s="149"/>
      <c r="AA2101" s="149"/>
      <c r="AE2101" s="151"/>
      <c r="AF2101" s="150"/>
      <c r="AK2101" s="134">
        <v>1532</v>
      </c>
      <c r="AL2101" s="130">
        <f t="shared" si="570"/>
        <v>2.1280000000000001</v>
      </c>
      <c r="AM2101" s="149">
        <f t="shared" si="571"/>
        <v>4.145567340916527E-2</v>
      </c>
      <c r="AN2101" s="149">
        <f t="shared" si="572"/>
        <v>0.98333145820998391</v>
      </c>
      <c r="AO2101" s="130">
        <f t="shared" si="577"/>
        <v>4.145567340916527E-2</v>
      </c>
      <c r="AP2101" s="130" t="str">
        <f t="shared" si="578"/>
        <v/>
      </c>
      <c r="AQ2101" s="130" t="str">
        <f t="shared" si="573"/>
        <v/>
      </c>
      <c r="AR2101" s="150">
        <f t="shared" si="574"/>
        <v>0</v>
      </c>
      <c r="AS2101" s="150" t="str">
        <f t="shared" si="575"/>
        <v/>
      </c>
      <c r="AT2101" s="150" t="str">
        <f t="shared" si="576"/>
        <v/>
      </c>
      <c r="AU2101" s="150"/>
      <c r="AV2101" s="150"/>
      <c r="AW2101" s="150"/>
      <c r="AX2101" s="150"/>
      <c r="AY2101" s="150"/>
      <c r="AZ2101" s="150"/>
      <c r="BA2101" s="150"/>
      <c r="BB2101" s="131"/>
      <c r="BC2101" s="132"/>
      <c r="BD2101" s="131"/>
      <c r="BE2101" s="153"/>
      <c r="BF2101" s="154"/>
      <c r="BG2101" s="155"/>
      <c r="BH2101" s="155"/>
      <c r="BI2101" s="156"/>
      <c r="BJ2101" s="156"/>
      <c r="BK2101" s="133"/>
      <c r="BM2101" s="134">
        <v>1509</v>
      </c>
      <c r="BN2101" s="157">
        <f t="shared" si="580"/>
        <v>9.6511999999999816</v>
      </c>
      <c r="BO2101" s="158">
        <f t="shared" si="581"/>
        <v>0.20921617963058411</v>
      </c>
      <c r="BP2101" s="159">
        <f t="shared" si="582"/>
        <v>3.9480777993772254E-4</v>
      </c>
      <c r="BQ2101" s="160" t="str">
        <f t="shared" si="583"/>
        <v/>
      </c>
      <c r="BR2101" s="160" t="str">
        <f t="shared" si="579"/>
        <v/>
      </c>
    </row>
    <row r="2102" spans="11:70" ht="20.100000000000001" customHeight="1" x14ac:dyDescent="0.25">
      <c r="K2102" s="134">
        <v>1533</v>
      </c>
      <c r="L2102" s="130">
        <f t="shared" si="561"/>
        <v>202.20493331968868</v>
      </c>
      <c r="M2102" s="149">
        <f t="shared" si="562"/>
        <v>4.3339035152003191E-4</v>
      </c>
      <c r="N2102" s="149">
        <f t="shared" si="563"/>
        <v>0.98349657672102664</v>
      </c>
      <c r="O2102" s="130">
        <f t="shared" si="564"/>
        <v>4.3339035152003191E-4</v>
      </c>
      <c r="P2102" s="130" t="str">
        <f t="shared" si="565"/>
        <v/>
      </c>
      <c r="Q2102" s="130" t="str">
        <f t="shared" si="566"/>
        <v/>
      </c>
      <c r="R2102" s="130">
        <f t="shared" si="567"/>
        <v>3.3709569067624611E-4</v>
      </c>
      <c r="S2102" s="130" t="str">
        <f t="shared" si="568"/>
        <v/>
      </c>
      <c r="T2102" s="130" t="str">
        <f t="shared" si="569"/>
        <v/>
      </c>
      <c r="X2102" s="134"/>
      <c r="Z2102" s="149"/>
      <c r="AA2102" s="149"/>
      <c r="AE2102" s="151"/>
      <c r="AF2102" s="150"/>
      <c r="AK2102" s="134">
        <v>1533</v>
      </c>
      <c r="AL2102" s="130">
        <f t="shared" si="570"/>
        <v>2.1320000000000006</v>
      </c>
      <c r="AM2102" s="149">
        <f t="shared" si="571"/>
        <v>4.1103971449579904E-2</v>
      </c>
      <c r="AN2102" s="149">
        <f t="shared" si="572"/>
        <v>0.98349657672102675</v>
      </c>
      <c r="AO2102" s="130">
        <f t="shared" si="577"/>
        <v>4.1103971449579904E-2</v>
      </c>
      <c r="AP2102" s="130" t="str">
        <f t="shared" si="578"/>
        <v/>
      </c>
      <c r="AQ2102" s="130" t="str">
        <f t="shared" si="573"/>
        <v/>
      </c>
      <c r="AR2102" s="150">
        <f t="shared" si="574"/>
        <v>0</v>
      </c>
      <c r="AS2102" s="150" t="str">
        <f t="shared" si="575"/>
        <v/>
      </c>
      <c r="AT2102" s="150" t="str">
        <f t="shared" si="576"/>
        <v/>
      </c>
      <c r="AU2102" s="150"/>
      <c r="AV2102" s="150"/>
      <c r="AW2102" s="150"/>
      <c r="AX2102" s="150"/>
      <c r="AY2102" s="150"/>
      <c r="AZ2102" s="150"/>
      <c r="BA2102" s="150"/>
      <c r="BB2102" s="131"/>
      <c r="BC2102" s="132"/>
      <c r="BD2102" s="131"/>
      <c r="BE2102" s="153"/>
      <c r="BF2102" s="154"/>
      <c r="BG2102" s="155"/>
      <c r="BH2102" s="155"/>
      <c r="BI2102" s="156"/>
      <c r="BJ2102" s="156"/>
      <c r="BK2102" s="133"/>
      <c r="BM2102" s="134">
        <v>1510</v>
      </c>
      <c r="BN2102" s="157">
        <f t="shared" si="580"/>
        <v>9.6575999999999809</v>
      </c>
      <c r="BO2102" s="158">
        <f t="shared" si="581"/>
        <v>0.20882137185064639</v>
      </c>
      <c r="BP2102" s="159">
        <f t="shared" si="582"/>
        <v>3.9419895349521172E-4</v>
      </c>
      <c r="BQ2102" s="160" t="str">
        <f t="shared" si="583"/>
        <v/>
      </c>
      <c r="BR2102" s="160" t="str">
        <f t="shared" si="579"/>
        <v/>
      </c>
    </row>
    <row r="2103" spans="11:70" ht="20.100000000000001" customHeight="1" x14ac:dyDescent="0.25">
      <c r="K2103" s="134">
        <v>1534</v>
      </c>
      <c r="L2103" s="130">
        <f t="shared" si="561"/>
        <v>202.58430467676129</v>
      </c>
      <c r="M2103" s="149">
        <f t="shared" si="562"/>
        <v>4.2970667577457407E-4</v>
      </c>
      <c r="N2103" s="149">
        <f t="shared" si="563"/>
        <v>0.98366029309050618</v>
      </c>
      <c r="O2103" s="130">
        <f t="shared" si="564"/>
        <v>4.2970667577457407E-4</v>
      </c>
      <c r="P2103" s="130" t="str">
        <f t="shared" si="565"/>
        <v/>
      </c>
      <c r="Q2103" s="130" t="str">
        <f t="shared" si="566"/>
        <v/>
      </c>
      <c r="R2103" s="130">
        <f t="shared" si="567"/>
        <v>3.4013612733715303E-4</v>
      </c>
      <c r="S2103" s="130" t="str">
        <f t="shared" si="568"/>
        <v/>
      </c>
      <c r="T2103" s="130" t="str">
        <f t="shared" si="569"/>
        <v/>
      </c>
      <c r="X2103" s="134"/>
      <c r="Z2103" s="149"/>
      <c r="AA2103" s="149"/>
      <c r="AE2103" s="151"/>
      <c r="AF2103" s="150"/>
      <c r="AK2103" s="134">
        <v>1534</v>
      </c>
      <c r="AL2103" s="130">
        <f t="shared" si="570"/>
        <v>2.1360000000000001</v>
      </c>
      <c r="AM2103" s="149">
        <f t="shared" si="571"/>
        <v>4.0754601182937548E-2</v>
      </c>
      <c r="AN2103" s="149">
        <f t="shared" si="572"/>
        <v>0.98366029309050618</v>
      </c>
      <c r="AO2103" s="130">
        <f t="shared" si="577"/>
        <v>4.0754601182937548E-2</v>
      </c>
      <c r="AP2103" s="130" t="str">
        <f t="shared" si="578"/>
        <v/>
      </c>
      <c r="AQ2103" s="130" t="str">
        <f t="shared" si="573"/>
        <v/>
      </c>
      <c r="AR2103" s="150">
        <f t="shared" si="574"/>
        <v>0</v>
      </c>
      <c r="AS2103" s="150" t="str">
        <f t="shared" si="575"/>
        <v/>
      </c>
      <c r="AT2103" s="150" t="str">
        <f t="shared" si="576"/>
        <v/>
      </c>
      <c r="AU2103" s="150"/>
      <c r="AV2103" s="150"/>
      <c r="AW2103" s="150"/>
      <c r="AX2103" s="150"/>
      <c r="AY2103" s="150"/>
      <c r="AZ2103" s="150"/>
      <c r="BA2103" s="150"/>
      <c r="BB2103" s="131"/>
      <c r="BC2103" s="132"/>
      <c r="BD2103" s="131"/>
      <c r="BE2103" s="153"/>
      <c r="BF2103" s="154"/>
      <c r="BG2103" s="155"/>
      <c r="BH2103" s="155"/>
      <c r="BI2103" s="156"/>
      <c r="BJ2103" s="156"/>
      <c r="BK2103" s="133"/>
      <c r="BM2103" s="134">
        <v>1511</v>
      </c>
      <c r="BN2103" s="157">
        <f t="shared" si="580"/>
        <v>9.6639999999999802</v>
      </c>
      <c r="BO2103" s="158">
        <f t="shared" si="581"/>
        <v>0.20842717289715118</v>
      </c>
      <c r="BP2103" s="159">
        <f t="shared" si="582"/>
        <v>3.9359063407748418E-4</v>
      </c>
      <c r="BQ2103" s="160" t="str">
        <f t="shared" si="583"/>
        <v/>
      </c>
      <c r="BR2103" s="160" t="str">
        <f t="shared" si="579"/>
        <v/>
      </c>
    </row>
    <row r="2104" spans="11:70" ht="20.100000000000001" customHeight="1" x14ac:dyDescent="0.25">
      <c r="K2104" s="134">
        <v>1535</v>
      </c>
      <c r="L2104" s="130">
        <f t="shared" si="561"/>
        <v>202.96367603383379</v>
      </c>
      <c r="M2104" s="149">
        <f t="shared" si="562"/>
        <v>4.2604749324951348E-4</v>
      </c>
      <c r="N2104" s="149">
        <f t="shared" si="563"/>
        <v>0.98382261662783388</v>
      </c>
      <c r="O2104" s="130">
        <f t="shared" si="564"/>
        <v>4.2604749324951348E-4</v>
      </c>
      <c r="P2104" s="130" t="str">
        <f t="shared" si="565"/>
        <v/>
      </c>
      <c r="Q2104" s="130" t="str">
        <f t="shared" si="566"/>
        <v/>
      </c>
      <c r="R2104" s="130">
        <f t="shared" si="567"/>
        <v>3.4319849601540688E-4</v>
      </c>
      <c r="S2104" s="130" t="str">
        <f t="shared" si="568"/>
        <v/>
      </c>
      <c r="T2104" s="130" t="str">
        <f t="shared" si="569"/>
        <v/>
      </c>
      <c r="X2104" s="134"/>
      <c r="Z2104" s="149"/>
      <c r="AA2104" s="149"/>
      <c r="AE2104" s="151"/>
      <c r="AF2104" s="150"/>
      <c r="AK2104" s="134">
        <v>1535</v>
      </c>
      <c r="AL2104" s="130">
        <f t="shared" si="570"/>
        <v>2.1400000000000006</v>
      </c>
      <c r="AM2104" s="149">
        <f t="shared" si="571"/>
        <v>4.0407553922860252E-2</v>
      </c>
      <c r="AN2104" s="149">
        <f t="shared" si="572"/>
        <v>0.98382261662783388</v>
      </c>
      <c r="AO2104" s="130">
        <f t="shared" si="577"/>
        <v>4.0407553922860252E-2</v>
      </c>
      <c r="AP2104" s="130" t="str">
        <f t="shared" si="578"/>
        <v/>
      </c>
      <c r="AQ2104" s="130" t="str">
        <f t="shared" si="573"/>
        <v/>
      </c>
      <c r="AR2104" s="150">
        <f t="shared" si="574"/>
        <v>0</v>
      </c>
      <c r="AS2104" s="150" t="str">
        <f t="shared" si="575"/>
        <v/>
      </c>
      <c r="AT2104" s="150" t="str">
        <f t="shared" si="576"/>
        <v/>
      </c>
      <c r="AU2104" s="150"/>
      <c r="AV2104" s="150"/>
      <c r="AW2104" s="150"/>
      <c r="AX2104" s="150"/>
      <c r="AY2104" s="150"/>
      <c r="AZ2104" s="150"/>
      <c r="BA2104" s="150"/>
      <c r="BB2104" s="131"/>
      <c r="BC2104" s="132"/>
      <c r="BD2104" s="131"/>
      <c r="BE2104" s="153"/>
      <c r="BF2104" s="154"/>
      <c r="BG2104" s="155"/>
      <c r="BH2104" s="155"/>
      <c r="BI2104" s="156"/>
      <c r="BJ2104" s="156"/>
      <c r="BK2104" s="133"/>
      <c r="BM2104" s="134">
        <v>1512</v>
      </c>
      <c r="BN2104" s="157">
        <f t="shared" si="580"/>
        <v>9.6703999999999795</v>
      </c>
      <c r="BO2104" s="158">
        <f t="shared" si="581"/>
        <v>0.2080335822630737</v>
      </c>
      <c r="BP2104" s="159">
        <f t="shared" si="582"/>
        <v>3.9298282280711416E-4</v>
      </c>
      <c r="BQ2104" s="160" t="str">
        <f t="shared" si="583"/>
        <v/>
      </c>
      <c r="BR2104" s="160" t="str">
        <f t="shared" si="579"/>
        <v/>
      </c>
    </row>
    <row r="2105" spans="11:70" ht="20.100000000000001" customHeight="1" x14ac:dyDescent="0.25">
      <c r="K2105" s="134">
        <v>1536</v>
      </c>
      <c r="L2105" s="130">
        <f t="shared" ref="L2105:L2168" si="584">L$563+(K2105*L$566)</f>
        <v>203.34304739090641</v>
      </c>
      <c r="M2105" s="149">
        <f t="shared" ref="M2105:M2168" si="585">_xlfn.NORM.DIST(L2105,L$560,L$561,0)</f>
        <v>4.2241271196630492E-4</v>
      </c>
      <c r="N2105" s="149">
        <f t="shared" ref="N2105:N2168" si="586">_xlfn.NORM.DIST(L2105,L$560,L$561,1)</f>
        <v>0.9839835566076014</v>
      </c>
      <c r="O2105" s="130">
        <f t="shared" ref="O2105:O2168" si="587">IF(OR(N2105&lt;P$565,N2105&gt;P$566),M2105,"")</f>
        <v>4.2241271196630492E-4</v>
      </c>
      <c r="P2105" s="130" t="str">
        <f t="shared" ref="P2105:P2168" si="588">IF(AND(N2105&gt;P$565,N2105&lt;P$566),M2105,"")</f>
        <v/>
      </c>
      <c r="Q2105" s="130" t="str">
        <f t="shared" ref="Q2105:Q2168" si="589">IF(M2105=MAX(M$569:M$2569),M2105,"")</f>
        <v/>
      </c>
      <c r="R2105" s="130">
        <f t="shared" ref="R2105:R2168" si="590">_xlfn.NORM.DIST(L2105,P$561,P$562,0)</f>
        <v>3.4628289573674417E-4</v>
      </c>
      <c r="S2105" s="130" t="str">
        <f t="shared" ref="S2105:S2168" si="591">IF(R2105=MAX(R$569:R$2569),M2105,"")</f>
        <v/>
      </c>
      <c r="T2105" s="130" t="str">
        <f t="shared" ref="T2105:T2168" si="592">IF(S2105=MIN(S$569:S$2569),S2105,"")</f>
        <v/>
      </c>
      <c r="X2105" s="134"/>
      <c r="Z2105" s="149"/>
      <c r="AA2105" s="149"/>
      <c r="AE2105" s="151"/>
      <c r="AF2105" s="150"/>
      <c r="AK2105" s="134">
        <v>1536</v>
      </c>
      <c r="AL2105" s="130">
        <f t="shared" ref="AL2105:AL2168" si="593">AL$563+(AK2105*AL$566)</f>
        <v>2.1440000000000001</v>
      </c>
      <c r="AM2105" s="149">
        <f t="shared" ref="AM2105:AM2168" si="594">_xlfn.NORM.DIST(AL2105,AL$560,AL$561,0)</f>
        <v>4.0062820945842105E-2</v>
      </c>
      <c r="AN2105" s="149">
        <f t="shared" ref="AN2105:AN2168" si="595">_xlfn.NORM.DIST(AL2105,AL$560,AL$561,1)</f>
        <v>0.9839835566076014</v>
      </c>
      <c r="AO2105" s="130">
        <f t="shared" si="577"/>
        <v>4.0062820945842105E-2</v>
      </c>
      <c r="AP2105" s="130" t="str">
        <f t="shared" si="578"/>
        <v/>
      </c>
      <c r="AQ2105" s="130" t="str">
        <f t="shared" ref="AQ2105:AQ2168" si="596">IF(AM2105=MAX(AM$569:AM$2569),AM2105,"")</f>
        <v/>
      </c>
      <c r="AR2105" s="150">
        <f t="shared" ref="AR2105:AR2168" si="597">_xlfn.NORM.DIST(AK2105,AP$561,AP$562,0)</f>
        <v>0</v>
      </c>
      <c r="AS2105" s="150" t="str">
        <f t="shared" ref="AS2105:AS2168" si="598">IF(AR2105=MAX(AR$569:AR$2569),AM2105,"")</f>
        <v/>
      </c>
      <c r="AT2105" s="150" t="str">
        <f t="shared" ref="AT2105:AT2168" si="599">IF(AS2105=MIN(AS$569:AS$2569),AS2105,"")</f>
        <v/>
      </c>
      <c r="AU2105" s="150"/>
      <c r="AV2105" s="150"/>
      <c r="AW2105" s="150"/>
      <c r="AX2105" s="150"/>
      <c r="AY2105" s="150"/>
      <c r="AZ2105" s="150"/>
      <c r="BA2105" s="150"/>
      <c r="BB2105" s="131"/>
      <c r="BC2105" s="132"/>
      <c r="BD2105" s="131"/>
      <c r="BE2105" s="153"/>
      <c r="BF2105" s="154"/>
      <c r="BG2105" s="155"/>
      <c r="BH2105" s="155"/>
      <c r="BI2105" s="156"/>
      <c r="BJ2105" s="156"/>
      <c r="BK2105" s="133"/>
      <c r="BM2105" s="134">
        <v>1513</v>
      </c>
      <c r="BN2105" s="157">
        <f t="shared" si="580"/>
        <v>9.6767999999999788</v>
      </c>
      <c r="BO2105" s="158">
        <f t="shared" si="581"/>
        <v>0.20764059944026658</v>
      </c>
      <c r="BP2105" s="159">
        <f t="shared" si="582"/>
        <v>3.9237552079834925E-4</v>
      </c>
      <c r="BQ2105" s="160" t="str">
        <f t="shared" si="583"/>
        <v/>
      </c>
      <c r="BR2105" s="160" t="str">
        <f t="shared" si="579"/>
        <v/>
      </c>
    </row>
    <row r="2106" spans="11:70" ht="20.100000000000001" customHeight="1" x14ac:dyDescent="0.25">
      <c r="K2106" s="134">
        <v>1537</v>
      </c>
      <c r="L2106" s="130">
        <f t="shared" si="584"/>
        <v>203.72241874797902</v>
      </c>
      <c r="M2106" s="149">
        <f t="shared" si="585"/>
        <v>4.1880223956413027E-4</v>
      </c>
      <c r="N2106" s="149">
        <f t="shared" si="586"/>
        <v>0.98414312226943323</v>
      </c>
      <c r="O2106" s="130">
        <f t="shared" si="587"/>
        <v>4.1880223956413027E-4</v>
      </c>
      <c r="P2106" s="130" t="str">
        <f t="shared" si="588"/>
        <v/>
      </c>
      <c r="Q2106" s="130" t="str">
        <f t="shared" si="589"/>
        <v/>
      </c>
      <c r="R2106" s="130">
        <f t="shared" si="590"/>
        <v>3.4938942535543162E-4</v>
      </c>
      <c r="S2106" s="130" t="str">
        <f t="shared" si="591"/>
        <v/>
      </c>
      <c r="T2106" s="130" t="str">
        <f t="shared" si="592"/>
        <v/>
      </c>
      <c r="X2106" s="134"/>
      <c r="Z2106" s="149"/>
      <c r="AA2106" s="149"/>
      <c r="AE2106" s="151"/>
      <c r="AF2106" s="150"/>
      <c r="AK2106" s="134">
        <v>1537</v>
      </c>
      <c r="AL2106" s="130">
        <f t="shared" si="593"/>
        <v>2.1479999999999997</v>
      </c>
      <c r="AM2106" s="149">
        <f t="shared" si="594"/>
        <v>3.972039349212067E-2</v>
      </c>
      <c r="AN2106" s="149">
        <f t="shared" si="595"/>
        <v>0.98414312226943323</v>
      </c>
      <c r="AO2106" s="130">
        <f t="shared" ref="AO2106:AO2169" si="600">IF(OR(AN2106&lt;AP$565,AN2106&gt;AP$566),AM2106,"")</f>
        <v>3.972039349212067E-2</v>
      </c>
      <c r="AP2106" s="130" t="str">
        <f t="shared" ref="AP2106:AP2169" si="601">IF(AND(AN2106&gt;AP$565,AN2106&lt;AP$566),AM2106,"")</f>
        <v/>
      </c>
      <c r="AQ2106" s="130" t="str">
        <f t="shared" si="596"/>
        <v/>
      </c>
      <c r="AR2106" s="150">
        <f t="shared" si="597"/>
        <v>0</v>
      </c>
      <c r="AS2106" s="150" t="str">
        <f t="shared" si="598"/>
        <v/>
      </c>
      <c r="AT2106" s="150" t="str">
        <f t="shared" si="599"/>
        <v/>
      </c>
      <c r="AU2106" s="150"/>
      <c r="AV2106" s="150"/>
      <c r="AW2106" s="150"/>
      <c r="AX2106" s="150"/>
      <c r="AY2106" s="150"/>
      <c r="AZ2106" s="150"/>
      <c r="BA2106" s="150"/>
      <c r="BB2106" s="131"/>
      <c r="BC2106" s="132"/>
      <c r="BD2106" s="131"/>
      <c r="BE2106" s="153"/>
      <c r="BF2106" s="154"/>
      <c r="BG2106" s="155"/>
      <c r="BH2106" s="155"/>
      <c r="BI2106" s="156"/>
      <c r="BJ2106" s="156"/>
      <c r="BK2106" s="133"/>
      <c r="BM2106" s="134">
        <v>1514</v>
      </c>
      <c r="BN2106" s="157">
        <f t="shared" si="580"/>
        <v>9.683199999999978</v>
      </c>
      <c r="BO2106" s="158">
        <f t="shared" si="581"/>
        <v>0.20724822391946823</v>
      </c>
      <c r="BP2106" s="159">
        <f t="shared" si="582"/>
        <v>3.9176872915924754E-4</v>
      </c>
      <c r="BQ2106" s="160" t="str">
        <f t="shared" si="583"/>
        <v/>
      </c>
      <c r="BR2106" s="160" t="str">
        <f t="shared" si="579"/>
        <v/>
      </c>
    </row>
    <row r="2107" spans="11:70" ht="20.100000000000001" customHeight="1" x14ac:dyDescent="0.25">
      <c r="K2107" s="134">
        <v>1538</v>
      </c>
      <c r="L2107" s="130">
        <f t="shared" si="584"/>
        <v>204.10179010505163</v>
      </c>
      <c r="M2107" s="149">
        <f t="shared" si="585"/>
        <v>4.1521598330904115E-4</v>
      </c>
      <c r="N2107" s="149">
        <f t="shared" si="586"/>
        <v>0.9843013228178441</v>
      </c>
      <c r="O2107" s="130">
        <f t="shared" si="587"/>
        <v>4.1521598330904115E-4</v>
      </c>
      <c r="P2107" s="130" t="str">
        <f t="shared" si="588"/>
        <v/>
      </c>
      <c r="Q2107" s="130" t="str">
        <f t="shared" si="589"/>
        <v/>
      </c>
      <c r="R2107" s="130">
        <f t="shared" si="590"/>
        <v>3.5251818354637289E-4</v>
      </c>
      <c r="S2107" s="130" t="str">
        <f t="shared" si="591"/>
        <v/>
      </c>
      <c r="T2107" s="130" t="str">
        <f t="shared" si="592"/>
        <v/>
      </c>
      <c r="X2107" s="134"/>
      <c r="Z2107" s="149"/>
      <c r="AA2107" s="149"/>
      <c r="AE2107" s="151"/>
      <c r="AF2107" s="150"/>
      <c r="AK2107" s="134">
        <v>1538</v>
      </c>
      <c r="AL2107" s="130">
        <f t="shared" si="593"/>
        <v>2.1520000000000001</v>
      </c>
      <c r="AM2107" s="149">
        <f t="shared" si="594"/>
        <v>3.9380262766544827E-2</v>
      </c>
      <c r="AN2107" s="149">
        <f t="shared" si="595"/>
        <v>0.9843013228178441</v>
      </c>
      <c r="AO2107" s="130">
        <f t="shared" si="600"/>
        <v>3.9380262766544827E-2</v>
      </c>
      <c r="AP2107" s="130" t="str">
        <f t="shared" si="601"/>
        <v/>
      </c>
      <c r="AQ2107" s="130" t="str">
        <f t="shared" si="596"/>
        <v/>
      </c>
      <c r="AR2107" s="150">
        <f t="shared" si="597"/>
        <v>0</v>
      </c>
      <c r="AS2107" s="150" t="str">
        <f t="shared" si="598"/>
        <v/>
      </c>
      <c r="AT2107" s="150" t="str">
        <f t="shared" si="599"/>
        <v/>
      </c>
      <c r="AU2107" s="150"/>
      <c r="AV2107" s="150"/>
      <c r="AW2107" s="150"/>
      <c r="AX2107" s="150"/>
      <c r="AY2107" s="150"/>
      <c r="AZ2107" s="150"/>
      <c r="BA2107" s="150"/>
      <c r="BB2107" s="131"/>
      <c r="BC2107" s="132"/>
      <c r="BD2107" s="131"/>
      <c r="BE2107" s="153"/>
      <c r="BF2107" s="154"/>
      <c r="BG2107" s="155"/>
      <c r="BH2107" s="155"/>
      <c r="BI2107" s="156"/>
      <c r="BJ2107" s="156"/>
      <c r="BK2107" s="133"/>
      <c r="BM2107" s="134">
        <v>1515</v>
      </c>
      <c r="BN2107" s="157">
        <f t="shared" si="580"/>
        <v>9.6895999999999773</v>
      </c>
      <c r="BO2107" s="158">
        <f t="shared" si="581"/>
        <v>0.20685645519030899</v>
      </c>
      <c r="BP2107" s="159">
        <f t="shared" si="582"/>
        <v>3.9116244899092822E-4</v>
      </c>
      <c r="BQ2107" s="160" t="str">
        <f t="shared" si="583"/>
        <v/>
      </c>
      <c r="BR2107" s="160" t="str">
        <f t="shared" si="579"/>
        <v/>
      </c>
    </row>
    <row r="2108" spans="11:70" ht="20.100000000000001" customHeight="1" x14ac:dyDescent="0.25">
      <c r="K2108" s="134">
        <v>1539</v>
      </c>
      <c r="L2108" s="130">
        <f t="shared" si="584"/>
        <v>204.48116146212425</v>
      </c>
      <c r="M2108" s="149">
        <f t="shared" si="585"/>
        <v>4.1165385010305614E-4</v>
      </c>
      <c r="N2108" s="149">
        <f t="shared" si="586"/>
        <v>0.98445816742209846</v>
      </c>
      <c r="O2108" s="130">
        <f t="shared" si="587"/>
        <v>4.1165385010305614E-4</v>
      </c>
      <c r="P2108" s="130" t="str">
        <f t="shared" si="588"/>
        <v/>
      </c>
      <c r="Q2108" s="130" t="str">
        <f t="shared" si="589"/>
        <v/>
      </c>
      <c r="R2108" s="130">
        <f t="shared" si="590"/>
        <v>3.5566926879715627E-4</v>
      </c>
      <c r="S2108" s="130" t="str">
        <f t="shared" si="591"/>
        <v/>
      </c>
      <c r="T2108" s="130" t="str">
        <f t="shared" si="592"/>
        <v/>
      </c>
      <c r="X2108" s="134"/>
      <c r="Z2108" s="149"/>
      <c r="AA2108" s="149"/>
      <c r="AE2108" s="151"/>
      <c r="AF2108" s="150"/>
      <c r="AK2108" s="134">
        <v>1539</v>
      </c>
      <c r="AL2108" s="130">
        <f t="shared" si="593"/>
        <v>2.1559999999999997</v>
      </c>
      <c r="AM2108" s="149">
        <f t="shared" si="594"/>
        <v>3.9042419939437932E-2</v>
      </c>
      <c r="AN2108" s="149">
        <f t="shared" si="595"/>
        <v>0.98445816742209846</v>
      </c>
      <c r="AO2108" s="130">
        <f t="shared" si="600"/>
        <v>3.9042419939437932E-2</v>
      </c>
      <c r="AP2108" s="130" t="str">
        <f t="shared" si="601"/>
        <v/>
      </c>
      <c r="AQ2108" s="130" t="str">
        <f t="shared" si="596"/>
        <v/>
      </c>
      <c r="AR2108" s="150">
        <f t="shared" si="597"/>
        <v>0</v>
      </c>
      <c r="AS2108" s="150" t="str">
        <f t="shared" si="598"/>
        <v/>
      </c>
      <c r="AT2108" s="150" t="str">
        <f t="shared" si="599"/>
        <v/>
      </c>
      <c r="AU2108" s="150"/>
      <c r="AV2108" s="150"/>
      <c r="AW2108" s="150"/>
      <c r="AX2108" s="150"/>
      <c r="AY2108" s="150"/>
      <c r="AZ2108" s="150"/>
      <c r="BA2108" s="150"/>
      <c r="BB2108" s="131"/>
      <c r="BC2108" s="132"/>
      <c r="BD2108" s="131"/>
      <c r="BE2108" s="153"/>
      <c r="BF2108" s="154"/>
      <c r="BG2108" s="155"/>
      <c r="BH2108" s="155"/>
      <c r="BI2108" s="156"/>
      <c r="BJ2108" s="156"/>
      <c r="BK2108" s="133"/>
      <c r="BM2108" s="134">
        <v>1516</v>
      </c>
      <c r="BN2108" s="157">
        <f t="shared" si="580"/>
        <v>9.6959999999999766</v>
      </c>
      <c r="BO2108" s="158">
        <f t="shared" si="581"/>
        <v>0.20646529274131806</v>
      </c>
      <c r="BP2108" s="159">
        <f t="shared" si="582"/>
        <v>3.905566813860728E-4</v>
      </c>
      <c r="BQ2108" s="160" t="str">
        <f t="shared" si="583"/>
        <v/>
      </c>
      <c r="BR2108" s="160" t="str">
        <f t="shared" si="579"/>
        <v/>
      </c>
    </row>
    <row r="2109" spans="11:70" ht="20.100000000000001" customHeight="1" x14ac:dyDescent="0.25">
      <c r="K2109" s="134">
        <v>1540</v>
      </c>
      <c r="L2109" s="130">
        <f t="shared" si="584"/>
        <v>204.86053281919675</v>
      </c>
      <c r="M2109" s="149">
        <f t="shared" si="585"/>
        <v>4.0811574649321492E-4</v>
      </c>
      <c r="N2109" s="149">
        <f t="shared" si="586"/>
        <v>0.98461366521607452</v>
      </c>
      <c r="O2109" s="130">
        <f t="shared" si="587"/>
        <v>4.0811574649321492E-4</v>
      </c>
      <c r="P2109" s="130" t="str">
        <f t="shared" si="588"/>
        <v/>
      </c>
      <c r="Q2109" s="130" t="str">
        <f t="shared" si="589"/>
        <v/>
      </c>
      <c r="R2109" s="130">
        <f t="shared" si="590"/>
        <v>3.588427794000438E-4</v>
      </c>
      <c r="S2109" s="130" t="str">
        <f t="shared" si="591"/>
        <v/>
      </c>
      <c r="T2109" s="130" t="str">
        <f t="shared" si="592"/>
        <v/>
      </c>
      <c r="X2109" s="134"/>
      <c r="Z2109" s="149"/>
      <c r="AA2109" s="149"/>
      <c r="AE2109" s="151"/>
      <c r="AF2109" s="150"/>
      <c r="AK2109" s="134">
        <v>1540</v>
      </c>
      <c r="AL2109" s="130">
        <f t="shared" si="593"/>
        <v>2.16</v>
      </c>
      <c r="AM2109" s="149">
        <f t="shared" si="594"/>
        <v>3.8706856147455608E-2</v>
      </c>
      <c r="AN2109" s="149">
        <f t="shared" si="595"/>
        <v>0.98461366521607452</v>
      </c>
      <c r="AO2109" s="130">
        <f t="shared" si="600"/>
        <v>3.8706856147455608E-2</v>
      </c>
      <c r="AP2109" s="130" t="str">
        <f t="shared" si="601"/>
        <v/>
      </c>
      <c r="AQ2109" s="130" t="str">
        <f t="shared" si="596"/>
        <v/>
      </c>
      <c r="AR2109" s="150">
        <f t="shared" si="597"/>
        <v>0</v>
      </c>
      <c r="AS2109" s="150" t="str">
        <f t="shared" si="598"/>
        <v/>
      </c>
      <c r="AT2109" s="150" t="str">
        <f t="shared" si="599"/>
        <v/>
      </c>
      <c r="AU2109" s="150"/>
      <c r="AV2109" s="150"/>
      <c r="AW2109" s="150"/>
      <c r="AX2109" s="150"/>
      <c r="AY2109" s="150"/>
      <c r="AZ2109" s="150"/>
      <c r="BA2109" s="150"/>
      <c r="BB2109" s="131"/>
      <c r="BC2109" s="132"/>
      <c r="BD2109" s="131"/>
      <c r="BE2109" s="153"/>
      <c r="BF2109" s="154"/>
      <c r="BG2109" s="155"/>
      <c r="BH2109" s="155"/>
      <c r="BI2109" s="156"/>
      <c r="BJ2109" s="156"/>
      <c r="BK2109" s="133"/>
      <c r="BM2109" s="134">
        <v>1517</v>
      </c>
      <c r="BN2109" s="157">
        <f t="shared" si="580"/>
        <v>9.7023999999999759</v>
      </c>
      <c r="BO2109" s="158">
        <f t="shared" si="581"/>
        <v>0.20607473605993198</v>
      </c>
      <c r="BP2109" s="159">
        <f t="shared" si="582"/>
        <v>3.8995142743170064E-4</v>
      </c>
      <c r="BQ2109" s="160" t="str">
        <f t="shared" si="583"/>
        <v/>
      </c>
      <c r="BR2109" s="160" t="str">
        <f t="shared" si="579"/>
        <v/>
      </c>
    </row>
    <row r="2110" spans="11:70" ht="20.100000000000001" customHeight="1" x14ac:dyDescent="0.25">
      <c r="K2110" s="134">
        <v>1541</v>
      </c>
      <c r="L2110" s="130">
        <f t="shared" si="584"/>
        <v>205.23990417626936</v>
      </c>
      <c r="M2110" s="149">
        <f t="shared" si="585"/>
        <v>4.046015786805729E-4</v>
      </c>
      <c r="N2110" s="149">
        <f t="shared" si="586"/>
        <v>0.98476782529813145</v>
      </c>
      <c r="O2110" s="130">
        <f t="shared" si="587"/>
        <v>4.046015786805729E-4</v>
      </c>
      <c r="P2110" s="130" t="str">
        <f t="shared" si="588"/>
        <v/>
      </c>
      <c r="Q2110" s="130" t="str">
        <f t="shared" si="589"/>
        <v/>
      </c>
      <c r="R2110" s="130">
        <f t="shared" si="590"/>
        <v>3.6203881344391045E-4</v>
      </c>
      <c r="S2110" s="130" t="str">
        <f t="shared" si="591"/>
        <v/>
      </c>
      <c r="T2110" s="130" t="str">
        <f t="shared" si="592"/>
        <v/>
      </c>
      <c r="X2110" s="134"/>
      <c r="Z2110" s="149"/>
      <c r="AA2110" s="149"/>
      <c r="AE2110" s="151"/>
      <c r="AF2110" s="150"/>
      <c r="AK2110" s="134">
        <v>1541</v>
      </c>
      <c r="AL2110" s="130">
        <f t="shared" si="593"/>
        <v>2.1639999999999997</v>
      </c>
      <c r="AM2110" s="149">
        <f t="shared" si="594"/>
        <v>3.8373562494439975E-2</v>
      </c>
      <c r="AN2110" s="149">
        <f t="shared" si="595"/>
        <v>0.98476782529813145</v>
      </c>
      <c r="AO2110" s="130">
        <f t="shared" si="600"/>
        <v>3.8373562494439975E-2</v>
      </c>
      <c r="AP2110" s="130" t="str">
        <f t="shared" si="601"/>
        <v/>
      </c>
      <c r="AQ2110" s="130" t="str">
        <f t="shared" si="596"/>
        <v/>
      </c>
      <c r="AR2110" s="150">
        <f t="shared" si="597"/>
        <v>0</v>
      </c>
      <c r="AS2110" s="150" t="str">
        <f t="shared" si="598"/>
        <v/>
      </c>
      <c r="AT2110" s="150" t="str">
        <f t="shared" si="599"/>
        <v/>
      </c>
      <c r="AU2110" s="150"/>
      <c r="AV2110" s="150"/>
      <c r="AW2110" s="150"/>
      <c r="AX2110" s="150"/>
      <c r="AY2110" s="150"/>
      <c r="AZ2110" s="150"/>
      <c r="BA2110" s="150"/>
      <c r="BB2110" s="131"/>
      <c r="BC2110" s="132"/>
      <c r="BD2110" s="131"/>
      <c r="BE2110" s="153"/>
      <c r="BF2110" s="154"/>
      <c r="BG2110" s="155"/>
      <c r="BH2110" s="155"/>
      <c r="BI2110" s="156"/>
      <c r="BJ2110" s="156"/>
      <c r="BK2110" s="133"/>
      <c r="BM2110" s="134">
        <v>1518</v>
      </c>
      <c r="BN2110" s="157">
        <f t="shared" si="580"/>
        <v>9.7087999999999752</v>
      </c>
      <c r="BO2110" s="158">
        <f t="shared" si="581"/>
        <v>0.20568478463250028</v>
      </c>
      <c r="BP2110" s="159">
        <f t="shared" si="582"/>
        <v>3.8934668820708729E-4</v>
      </c>
      <c r="BQ2110" s="160" t="str">
        <f t="shared" si="583"/>
        <v/>
      </c>
      <c r="BR2110" s="160" t="str">
        <f t="shared" si="579"/>
        <v/>
      </c>
    </row>
    <row r="2111" spans="11:70" ht="20.100000000000001" customHeight="1" x14ac:dyDescent="0.25">
      <c r="K2111" s="134">
        <v>1542</v>
      </c>
      <c r="L2111" s="130">
        <f t="shared" si="584"/>
        <v>205.61927553334198</v>
      </c>
      <c r="M2111" s="149">
        <f t="shared" si="585"/>
        <v>4.011112525291591E-4</v>
      </c>
      <c r="N2111" s="149">
        <f t="shared" si="586"/>
        <v>0.98492065673097928</v>
      </c>
      <c r="O2111" s="130">
        <f t="shared" si="587"/>
        <v>4.011112525291591E-4</v>
      </c>
      <c r="P2111" s="130" t="str">
        <f t="shared" si="588"/>
        <v/>
      </c>
      <c r="Q2111" s="130" t="str">
        <f t="shared" si="589"/>
        <v/>
      </c>
      <c r="R2111" s="130">
        <f t="shared" si="590"/>
        <v>3.6525746880611986E-4</v>
      </c>
      <c r="S2111" s="130" t="str">
        <f t="shared" si="591"/>
        <v/>
      </c>
      <c r="T2111" s="130" t="str">
        <f t="shared" si="592"/>
        <v/>
      </c>
      <c r="X2111" s="134"/>
      <c r="Z2111" s="149"/>
      <c r="AA2111" s="149"/>
      <c r="AE2111" s="151"/>
      <c r="AF2111" s="150"/>
      <c r="AK2111" s="134">
        <v>1542</v>
      </c>
      <c r="AL2111" s="130">
        <f t="shared" si="593"/>
        <v>2.1680000000000001</v>
      </c>
      <c r="AM2111" s="149">
        <f t="shared" si="594"/>
        <v>3.8042530052267994E-2</v>
      </c>
      <c r="AN2111" s="149">
        <f t="shared" si="595"/>
        <v>0.98492065673097928</v>
      </c>
      <c r="AO2111" s="130">
        <f t="shared" si="600"/>
        <v>3.8042530052267994E-2</v>
      </c>
      <c r="AP2111" s="130" t="str">
        <f t="shared" si="601"/>
        <v/>
      </c>
      <c r="AQ2111" s="130" t="str">
        <f t="shared" si="596"/>
        <v/>
      </c>
      <c r="AR2111" s="150">
        <f t="shared" si="597"/>
        <v>0</v>
      </c>
      <c r="AS2111" s="150" t="str">
        <f t="shared" si="598"/>
        <v/>
      </c>
      <c r="AT2111" s="150" t="str">
        <f t="shared" si="599"/>
        <v/>
      </c>
      <c r="AU2111" s="150"/>
      <c r="AV2111" s="150"/>
      <c r="AW2111" s="150"/>
      <c r="AX2111" s="150"/>
      <c r="AY2111" s="150"/>
      <c r="AZ2111" s="150"/>
      <c r="BA2111" s="150"/>
      <c r="BB2111" s="131"/>
      <c r="BC2111" s="132"/>
      <c r="BD2111" s="131"/>
      <c r="BE2111" s="153"/>
      <c r="BF2111" s="154"/>
      <c r="BG2111" s="155"/>
      <c r="BH2111" s="155"/>
      <c r="BI2111" s="156"/>
      <c r="BJ2111" s="156"/>
      <c r="BK2111" s="133"/>
      <c r="BM2111" s="134">
        <v>1519</v>
      </c>
      <c r="BN2111" s="157">
        <f t="shared" si="580"/>
        <v>9.7151999999999745</v>
      </c>
      <c r="BO2111" s="158">
        <f t="shared" si="581"/>
        <v>0.2052954379442932</v>
      </c>
      <c r="BP2111" s="159">
        <f t="shared" si="582"/>
        <v>3.8874246478404206E-4</v>
      </c>
      <c r="BQ2111" s="160" t="str">
        <f t="shared" si="583"/>
        <v/>
      </c>
      <c r="BR2111" s="160" t="str">
        <f t="shared" si="579"/>
        <v/>
      </c>
    </row>
    <row r="2112" spans="11:70" ht="20.100000000000001" customHeight="1" x14ac:dyDescent="0.25">
      <c r="K2112" s="134">
        <v>1543</v>
      </c>
      <c r="L2112" s="130">
        <f t="shared" si="584"/>
        <v>205.99864689041459</v>
      </c>
      <c r="M2112" s="149">
        <f t="shared" si="585"/>
        <v>3.976446735748715E-4</v>
      </c>
      <c r="N2112" s="149">
        <f t="shared" si="586"/>
        <v>0.98507216854155311</v>
      </c>
      <c r="O2112" s="130">
        <f t="shared" si="587"/>
        <v>3.976446735748715E-4</v>
      </c>
      <c r="P2112" s="130" t="str">
        <f t="shared" si="588"/>
        <v/>
      </c>
      <c r="Q2112" s="130" t="str">
        <f t="shared" si="589"/>
        <v/>
      </c>
      <c r="R2112" s="130">
        <f t="shared" si="590"/>
        <v>3.6849884314434978E-4</v>
      </c>
      <c r="S2112" s="130" t="str">
        <f t="shared" si="591"/>
        <v/>
      </c>
      <c r="T2112" s="130" t="str">
        <f t="shared" si="592"/>
        <v/>
      </c>
      <c r="X2112" s="134"/>
      <c r="Z2112" s="149"/>
      <c r="AA2112" s="149"/>
      <c r="AE2112" s="151"/>
      <c r="AF2112" s="150"/>
      <c r="AK2112" s="134">
        <v>1543</v>
      </c>
      <c r="AL2112" s="130">
        <f t="shared" si="593"/>
        <v>2.1719999999999997</v>
      </c>
      <c r="AM2112" s="149">
        <f t="shared" si="594"/>
        <v>3.7713749861696219E-2</v>
      </c>
      <c r="AN2112" s="149">
        <f t="shared" si="595"/>
        <v>0.98507216854155311</v>
      </c>
      <c r="AO2112" s="130">
        <f t="shared" si="600"/>
        <v>3.7713749861696219E-2</v>
      </c>
      <c r="AP2112" s="130" t="str">
        <f t="shared" si="601"/>
        <v/>
      </c>
      <c r="AQ2112" s="130" t="str">
        <f t="shared" si="596"/>
        <v/>
      </c>
      <c r="AR2112" s="150">
        <f t="shared" si="597"/>
        <v>0</v>
      </c>
      <c r="AS2112" s="150" t="str">
        <f t="shared" si="598"/>
        <v/>
      </c>
      <c r="AT2112" s="150" t="str">
        <f t="shared" si="599"/>
        <v/>
      </c>
      <c r="AU2112" s="150"/>
      <c r="AV2112" s="150"/>
      <c r="AW2112" s="150"/>
      <c r="AX2112" s="150"/>
      <c r="AY2112" s="150"/>
      <c r="AZ2112" s="150"/>
      <c r="BA2112" s="150"/>
      <c r="BB2112" s="131"/>
      <c r="BC2112" s="132"/>
      <c r="BD2112" s="131"/>
      <c r="BE2112" s="153"/>
      <c r="BF2112" s="154"/>
      <c r="BG2112" s="155"/>
      <c r="BH2112" s="155"/>
      <c r="BI2112" s="156"/>
      <c r="BJ2112" s="156"/>
      <c r="BK2112" s="133"/>
      <c r="BM2112" s="134">
        <v>1520</v>
      </c>
      <c r="BN2112" s="157">
        <f t="shared" si="580"/>
        <v>9.7215999999999738</v>
      </c>
      <c r="BO2112" s="158">
        <f t="shared" si="581"/>
        <v>0.20490669547950915</v>
      </c>
      <c r="BP2112" s="159">
        <f t="shared" si="582"/>
        <v>3.8813875822840682E-4</v>
      </c>
      <c r="BQ2112" s="160" t="str">
        <f t="shared" si="583"/>
        <v/>
      </c>
      <c r="BR2112" s="160" t="str">
        <f t="shared" si="579"/>
        <v/>
      </c>
    </row>
    <row r="2113" spans="11:70" ht="20.100000000000001" customHeight="1" x14ac:dyDescent="0.25">
      <c r="K2113" s="134">
        <v>1544</v>
      </c>
      <c r="L2113" s="130">
        <f t="shared" si="584"/>
        <v>206.37801824748709</v>
      </c>
      <c r="M2113" s="149">
        <f t="shared" si="585"/>
        <v>3.9420174703433077E-4</v>
      </c>
      <c r="N2113" s="149">
        <f t="shared" si="586"/>
        <v>0.98522236972089017</v>
      </c>
      <c r="O2113" s="130">
        <f t="shared" si="587"/>
        <v>3.9420174703433077E-4</v>
      </c>
      <c r="P2113" s="130" t="str">
        <f t="shared" si="588"/>
        <v/>
      </c>
      <c r="Q2113" s="130" t="str">
        <f t="shared" si="589"/>
        <v/>
      </c>
      <c r="R2113" s="130">
        <f t="shared" si="590"/>
        <v>3.7176303388836114E-4</v>
      </c>
      <c r="S2113" s="130" t="str">
        <f t="shared" si="591"/>
        <v/>
      </c>
      <c r="T2113" s="130" t="str">
        <f t="shared" si="592"/>
        <v/>
      </c>
      <c r="X2113" s="134"/>
      <c r="Z2113" s="149"/>
      <c r="AA2113" s="149"/>
      <c r="AE2113" s="151"/>
      <c r="AF2113" s="150"/>
      <c r="AK2113" s="134">
        <v>1544</v>
      </c>
      <c r="AL2113" s="130">
        <f t="shared" si="593"/>
        <v>2.1760000000000002</v>
      </c>
      <c r="AM2113" s="149">
        <f t="shared" si="594"/>
        <v>3.7387212933199583E-2</v>
      </c>
      <c r="AN2113" s="149">
        <f t="shared" si="595"/>
        <v>0.98522236972089028</v>
      </c>
      <c r="AO2113" s="130">
        <f t="shared" si="600"/>
        <v>3.7387212933199583E-2</v>
      </c>
      <c r="AP2113" s="130" t="str">
        <f t="shared" si="601"/>
        <v/>
      </c>
      <c r="AQ2113" s="130" t="str">
        <f t="shared" si="596"/>
        <v/>
      </c>
      <c r="AR2113" s="150">
        <f t="shared" si="597"/>
        <v>0</v>
      </c>
      <c r="AS2113" s="150" t="str">
        <f t="shared" si="598"/>
        <v/>
      </c>
      <c r="AT2113" s="150" t="str">
        <f t="shared" si="599"/>
        <v/>
      </c>
      <c r="AU2113" s="150"/>
      <c r="AV2113" s="150"/>
      <c r="AW2113" s="150"/>
      <c r="AX2113" s="150"/>
      <c r="AY2113" s="150"/>
      <c r="AZ2113" s="150"/>
      <c r="BA2113" s="150"/>
      <c r="BB2113" s="131"/>
      <c r="BC2113" s="132"/>
      <c r="BD2113" s="131"/>
      <c r="BE2113" s="153"/>
      <c r="BF2113" s="154"/>
      <c r="BG2113" s="155"/>
      <c r="BH2113" s="155"/>
      <c r="BI2113" s="156"/>
      <c r="BJ2113" s="156"/>
      <c r="BK2113" s="133"/>
      <c r="BM2113" s="134">
        <v>1521</v>
      </c>
      <c r="BN2113" s="157">
        <f t="shared" si="580"/>
        <v>9.7279999999999731</v>
      </c>
      <c r="BO2113" s="158">
        <f t="shared" si="581"/>
        <v>0.20451855672128075</v>
      </c>
      <c r="BP2113" s="159">
        <f t="shared" si="582"/>
        <v>3.8753556959819635E-4</v>
      </c>
      <c r="BQ2113" s="160" t="str">
        <f t="shared" si="583"/>
        <v/>
      </c>
      <c r="BR2113" s="160" t="str">
        <f t="shared" si="579"/>
        <v/>
      </c>
    </row>
    <row r="2114" spans="11:70" ht="20.100000000000001" customHeight="1" x14ac:dyDescent="0.25">
      <c r="K2114" s="134">
        <v>1545</v>
      </c>
      <c r="L2114" s="130">
        <f t="shared" si="584"/>
        <v>206.75738960455971</v>
      </c>
      <c r="M2114" s="149">
        <f t="shared" si="585"/>
        <v>3.9078237781367488E-4</v>
      </c>
      <c r="N2114" s="149">
        <f t="shared" si="586"/>
        <v>0.98537126922401075</v>
      </c>
      <c r="O2114" s="130">
        <f t="shared" si="587"/>
        <v>3.9078237781367488E-4</v>
      </c>
      <c r="P2114" s="130" t="str">
        <f t="shared" si="588"/>
        <v/>
      </c>
      <c r="Q2114" s="130" t="str">
        <f t="shared" si="589"/>
        <v/>
      </c>
      <c r="R2114" s="130">
        <f t="shared" si="590"/>
        <v>3.750501382317155E-4</v>
      </c>
      <c r="S2114" s="130" t="str">
        <f t="shared" si="591"/>
        <v/>
      </c>
      <c r="T2114" s="130" t="str">
        <f t="shared" si="592"/>
        <v/>
      </c>
      <c r="X2114" s="134"/>
      <c r="Z2114" s="149"/>
      <c r="AA2114" s="149"/>
      <c r="AE2114" s="151"/>
      <c r="AF2114" s="150"/>
      <c r="AK2114" s="134">
        <v>1545</v>
      </c>
      <c r="AL2114" s="130">
        <f t="shared" si="593"/>
        <v>2.1799999999999997</v>
      </c>
      <c r="AM2114" s="149">
        <f t="shared" si="594"/>
        <v>3.7062910247806502E-2</v>
      </c>
      <c r="AN2114" s="149">
        <f t="shared" si="595"/>
        <v>0.98537126922401075</v>
      </c>
      <c r="AO2114" s="130">
        <f t="shared" si="600"/>
        <v>3.7062910247806502E-2</v>
      </c>
      <c r="AP2114" s="130" t="str">
        <f t="shared" si="601"/>
        <v/>
      </c>
      <c r="AQ2114" s="130" t="str">
        <f t="shared" si="596"/>
        <v/>
      </c>
      <c r="AR2114" s="150">
        <f t="shared" si="597"/>
        <v>0</v>
      </c>
      <c r="AS2114" s="150" t="str">
        <f t="shared" si="598"/>
        <v/>
      </c>
      <c r="AT2114" s="150" t="str">
        <f t="shared" si="599"/>
        <v/>
      </c>
      <c r="AU2114" s="150"/>
      <c r="AV2114" s="150"/>
      <c r="AW2114" s="150"/>
      <c r="AX2114" s="150"/>
      <c r="AY2114" s="150"/>
      <c r="AZ2114" s="150"/>
      <c r="BA2114" s="150"/>
      <c r="BB2114" s="131"/>
      <c r="BC2114" s="132"/>
      <c r="BD2114" s="131"/>
      <c r="BE2114" s="153"/>
      <c r="BF2114" s="154"/>
      <c r="BG2114" s="155"/>
      <c r="BH2114" s="155"/>
      <c r="BI2114" s="156"/>
      <c r="BJ2114" s="156"/>
      <c r="BK2114" s="133"/>
      <c r="BM2114" s="134">
        <v>1522</v>
      </c>
      <c r="BN2114" s="157">
        <f t="shared" si="580"/>
        <v>9.7343999999999724</v>
      </c>
      <c r="BO2114" s="158">
        <f t="shared" si="581"/>
        <v>0.20413102115168255</v>
      </c>
      <c r="BP2114" s="159">
        <f t="shared" si="582"/>
        <v>3.8693289994434776E-4</v>
      </c>
      <c r="BQ2114" s="160" t="str">
        <f t="shared" si="583"/>
        <v/>
      </c>
      <c r="BR2114" s="160" t="str">
        <f t="shared" si="579"/>
        <v/>
      </c>
    </row>
    <row r="2115" spans="11:70" ht="20.100000000000001" customHeight="1" x14ac:dyDescent="0.25">
      <c r="K2115" s="134">
        <v>1546</v>
      </c>
      <c r="L2115" s="130">
        <f t="shared" si="584"/>
        <v>207.13676096163232</v>
      </c>
      <c r="M2115" s="149">
        <f t="shared" si="585"/>
        <v>3.8738647051731172E-4</v>
      </c>
      <c r="N2115" s="149">
        <f t="shared" si="586"/>
        <v>0.98551887596980126</v>
      </c>
      <c r="O2115" s="130">
        <f t="shared" si="587"/>
        <v>3.8738647051731172E-4</v>
      </c>
      <c r="P2115" s="130" t="str">
        <f t="shared" si="588"/>
        <v/>
      </c>
      <c r="Q2115" s="130" t="str">
        <f t="shared" si="589"/>
        <v/>
      </c>
      <c r="R2115" s="130">
        <f t="shared" si="590"/>
        <v>3.7836025312343037E-4</v>
      </c>
      <c r="S2115" s="130" t="str">
        <f t="shared" si="591"/>
        <v/>
      </c>
      <c r="T2115" s="130" t="str">
        <f t="shared" si="592"/>
        <v/>
      </c>
      <c r="X2115" s="134"/>
      <c r="Z2115" s="149"/>
      <c r="AA2115" s="149"/>
      <c r="AE2115" s="151"/>
      <c r="AF2115" s="150"/>
      <c r="AK2115" s="134">
        <v>1546</v>
      </c>
      <c r="AL2115" s="130">
        <f t="shared" si="593"/>
        <v>2.1840000000000002</v>
      </c>
      <c r="AM2115" s="149">
        <f t="shared" si="594"/>
        <v>3.6740832757928006E-2</v>
      </c>
      <c r="AN2115" s="149">
        <f t="shared" si="595"/>
        <v>0.98551887596980126</v>
      </c>
      <c r="AO2115" s="130">
        <f t="shared" si="600"/>
        <v>3.6740832757928006E-2</v>
      </c>
      <c r="AP2115" s="130" t="str">
        <f t="shared" si="601"/>
        <v/>
      </c>
      <c r="AQ2115" s="130" t="str">
        <f t="shared" si="596"/>
        <v/>
      </c>
      <c r="AR2115" s="150">
        <f t="shared" si="597"/>
        <v>0</v>
      </c>
      <c r="AS2115" s="150" t="str">
        <f t="shared" si="598"/>
        <v/>
      </c>
      <c r="AT2115" s="150" t="str">
        <f t="shared" si="599"/>
        <v/>
      </c>
      <c r="AU2115" s="150"/>
      <c r="AV2115" s="150"/>
      <c r="AW2115" s="150"/>
      <c r="AX2115" s="150"/>
      <c r="AY2115" s="150"/>
      <c r="AZ2115" s="150"/>
      <c r="BA2115" s="150"/>
      <c r="BB2115" s="131"/>
      <c r="BC2115" s="132"/>
      <c r="BD2115" s="131"/>
      <c r="BE2115" s="153"/>
      <c r="BF2115" s="154"/>
      <c r="BG2115" s="155"/>
      <c r="BH2115" s="155"/>
      <c r="BI2115" s="156"/>
      <c r="BJ2115" s="156"/>
      <c r="BK2115" s="133"/>
      <c r="BM2115" s="134">
        <v>1523</v>
      </c>
      <c r="BN2115" s="157">
        <f t="shared" si="580"/>
        <v>9.7407999999999717</v>
      </c>
      <c r="BO2115" s="158">
        <f t="shared" si="581"/>
        <v>0.2037440882517382</v>
      </c>
      <c r="BP2115" s="159">
        <f t="shared" si="582"/>
        <v>3.8633075031171971E-4</v>
      </c>
      <c r="BQ2115" s="160" t="str">
        <f t="shared" si="583"/>
        <v/>
      </c>
      <c r="BR2115" s="160" t="str">
        <f t="shared" si="579"/>
        <v/>
      </c>
    </row>
    <row r="2116" spans="11:70" ht="20.100000000000001" customHeight="1" x14ac:dyDescent="0.25">
      <c r="K2116" s="134">
        <v>1547</v>
      </c>
      <c r="L2116" s="130">
        <f t="shared" si="584"/>
        <v>207.51613231870493</v>
      </c>
      <c r="M2116" s="149">
        <f t="shared" si="585"/>
        <v>3.8401392945661291E-4</v>
      </c>
      <c r="N2116" s="149">
        <f t="shared" si="586"/>
        <v>0.9856651988409022</v>
      </c>
      <c r="O2116" s="130">
        <f t="shared" si="587"/>
        <v>3.8401392945661291E-4</v>
      </c>
      <c r="P2116" s="130" t="str">
        <f t="shared" si="588"/>
        <v/>
      </c>
      <c r="Q2116" s="130" t="str">
        <f t="shared" si="589"/>
        <v/>
      </c>
      <c r="R2116" s="130">
        <f t="shared" si="590"/>
        <v>3.8169347525958706E-4</v>
      </c>
      <c r="S2116" s="130" t="str">
        <f t="shared" si="591"/>
        <v/>
      </c>
      <c r="T2116" s="130" t="str">
        <f t="shared" si="592"/>
        <v/>
      </c>
      <c r="X2116" s="134"/>
      <c r="Z2116" s="149"/>
      <c r="AA2116" s="149"/>
      <c r="AE2116" s="151"/>
      <c r="AF2116" s="150"/>
      <c r="AK2116" s="134">
        <v>1547</v>
      </c>
      <c r="AL2116" s="130">
        <f t="shared" si="593"/>
        <v>2.1879999999999997</v>
      </c>
      <c r="AM2116" s="149">
        <f t="shared" si="594"/>
        <v>3.6420971388182989E-2</v>
      </c>
      <c r="AN2116" s="149">
        <f t="shared" si="595"/>
        <v>0.9856651988409022</v>
      </c>
      <c r="AO2116" s="130">
        <f t="shared" si="600"/>
        <v>3.6420971388182989E-2</v>
      </c>
      <c r="AP2116" s="130" t="str">
        <f t="shared" si="601"/>
        <v/>
      </c>
      <c r="AQ2116" s="130" t="str">
        <f t="shared" si="596"/>
        <v/>
      </c>
      <c r="AR2116" s="150">
        <f t="shared" si="597"/>
        <v>0</v>
      </c>
      <c r="AS2116" s="150" t="str">
        <f t="shared" si="598"/>
        <v/>
      </c>
      <c r="AT2116" s="150" t="str">
        <f t="shared" si="599"/>
        <v/>
      </c>
      <c r="AU2116" s="150"/>
      <c r="AV2116" s="150"/>
      <c r="AW2116" s="150"/>
      <c r="AX2116" s="150"/>
      <c r="AY2116" s="150"/>
      <c r="AZ2116" s="150"/>
      <c r="BA2116" s="150"/>
      <c r="BB2116" s="131"/>
      <c r="BC2116" s="132"/>
      <c r="BD2116" s="131"/>
      <c r="BE2116" s="153"/>
      <c r="BF2116" s="154"/>
      <c r="BG2116" s="155"/>
      <c r="BH2116" s="155"/>
      <c r="BI2116" s="156"/>
      <c r="BJ2116" s="156"/>
      <c r="BK2116" s="133"/>
      <c r="BM2116" s="134">
        <v>1524</v>
      </c>
      <c r="BN2116" s="157">
        <f t="shared" si="580"/>
        <v>9.747199999999971</v>
      </c>
      <c r="BO2116" s="158">
        <f t="shared" si="581"/>
        <v>0.20335775750142648</v>
      </c>
      <c r="BP2116" s="159">
        <f t="shared" si="582"/>
        <v>3.8572912173712171E-4</v>
      </c>
      <c r="BQ2116" s="160" t="str">
        <f t="shared" si="583"/>
        <v/>
      </c>
      <c r="BR2116" s="160" t="str">
        <f t="shared" si="579"/>
        <v/>
      </c>
    </row>
    <row r="2117" spans="11:70" ht="20.100000000000001" customHeight="1" x14ac:dyDescent="0.25">
      <c r="K2117" s="134">
        <v>1548</v>
      </c>
      <c r="L2117" s="130">
        <f t="shared" si="584"/>
        <v>207.89550367577743</v>
      </c>
      <c r="M2117" s="149">
        <f t="shared" si="585"/>
        <v>3.8066465865855881E-4</v>
      </c>
      <c r="N2117" s="149">
        <f t="shared" si="586"/>
        <v>0.98581024668359829</v>
      </c>
      <c r="O2117" s="130">
        <f t="shared" si="587"/>
        <v>3.8066465865855881E-4</v>
      </c>
      <c r="P2117" s="130" t="str">
        <f t="shared" si="588"/>
        <v/>
      </c>
      <c r="Q2117" s="130" t="str">
        <f t="shared" si="589"/>
        <v/>
      </c>
      <c r="R2117" s="130">
        <f t="shared" si="590"/>
        <v>3.8504990107488083E-4</v>
      </c>
      <c r="S2117" s="130" t="str">
        <f t="shared" si="591"/>
        <v/>
      </c>
      <c r="T2117" s="130" t="str">
        <f t="shared" si="592"/>
        <v/>
      </c>
      <c r="X2117" s="134"/>
      <c r="Z2117" s="149"/>
      <c r="AA2117" s="149"/>
      <c r="AE2117" s="151"/>
      <c r="AF2117" s="150"/>
      <c r="AK2117" s="134">
        <v>1548</v>
      </c>
      <c r="AL2117" s="130">
        <f t="shared" si="593"/>
        <v>2.1920000000000002</v>
      </c>
      <c r="AM2117" s="149">
        <f t="shared" si="594"/>
        <v>3.6103317036217532E-2</v>
      </c>
      <c r="AN2117" s="149">
        <f t="shared" si="595"/>
        <v>0.98581024668359829</v>
      </c>
      <c r="AO2117" s="130">
        <f t="shared" si="600"/>
        <v>3.6103317036217532E-2</v>
      </c>
      <c r="AP2117" s="130" t="str">
        <f t="shared" si="601"/>
        <v/>
      </c>
      <c r="AQ2117" s="130" t="str">
        <f t="shared" si="596"/>
        <v/>
      </c>
      <c r="AR2117" s="150">
        <f t="shared" si="597"/>
        <v>0</v>
      </c>
      <c r="AS2117" s="150" t="str">
        <f t="shared" si="598"/>
        <v/>
      </c>
      <c r="AT2117" s="150" t="str">
        <f t="shared" si="599"/>
        <v/>
      </c>
      <c r="AU2117" s="150"/>
      <c r="AV2117" s="150"/>
      <c r="AW2117" s="150"/>
      <c r="AX2117" s="150"/>
      <c r="AY2117" s="150"/>
      <c r="AZ2117" s="150"/>
      <c r="BA2117" s="150"/>
      <c r="BB2117" s="131"/>
      <c r="BC2117" s="132"/>
      <c r="BD2117" s="131"/>
      <c r="BE2117" s="153"/>
      <c r="BF2117" s="154"/>
      <c r="BG2117" s="155"/>
      <c r="BH2117" s="155"/>
      <c r="BI2117" s="156"/>
      <c r="BJ2117" s="156"/>
      <c r="BK2117" s="133"/>
      <c r="BM2117" s="134">
        <v>1525</v>
      </c>
      <c r="BN2117" s="157">
        <f t="shared" si="580"/>
        <v>9.7535999999999703</v>
      </c>
      <c r="BO2117" s="158">
        <f t="shared" si="581"/>
        <v>0.20297202837968936</v>
      </c>
      <c r="BP2117" s="159">
        <f t="shared" si="582"/>
        <v>3.8512801525114604E-4</v>
      </c>
      <c r="BQ2117" s="160" t="str">
        <f t="shared" si="583"/>
        <v/>
      </c>
      <c r="BR2117" s="160" t="str">
        <f t="shared" si="579"/>
        <v/>
      </c>
    </row>
    <row r="2118" spans="11:70" ht="20.100000000000001" customHeight="1" x14ac:dyDescent="0.25">
      <c r="K2118" s="134">
        <v>1549</v>
      </c>
      <c r="L2118" s="130">
        <f t="shared" si="584"/>
        <v>208.27487503285005</v>
      </c>
      <c r="M2118" s="149">
        <f t="shared" si="585"/>
        <v>3.7733856187432534E-4</v>
      </c>
      <c r="N2118" s="149">
        <f t="shared" si="586"/>
        <v>0.98595402830771206</v>
      </c>
      <c r="O2118" s="130">
        <f t="shared" si="587"/>
        <v>3.7733856187432534E-4</v>
      </c>
      <c r="P2118" s="130" t="str">
        <f t="shared" si="588"/>
        <v/>
      </c>
      <c r="Q2118" s="130" t="str">
        <f t="shared" si="589"/>
        <v/>
      </c>
      <c r="R2118" s="130">
        <f t="shared" si="590"/>
        <v>3.8842962673412546E-4</v>
      </c>
      <c r="S2118" s="130" t="str">
        <f t="shared" si="591"/>
        <v/>
      </c>
      <c r="T2118" s="130" t="str">
        <f t="shared" si="592"/>
        <v/>
      </c>
      <c r="X2118" s="134"/>
      <c r="Z2118" s="149"/>
      <c r="AA2118" s="149"/>
      <c r="AE2118" s="151"/>
      <c r="AF2118" s="150"/>
      <c r="AK2118" s="134">
        <v>1549</v>
      </c>
      <c r="AL2118" s="130">
        <f t="shared" si="593"/>
        <v>2.1959999999999997</v>
      </c>
      <c r="AM2118" s="149">
        <f t="shared" si="594"/>
        <v>3.5787860573520222E-2</v>
      </c>
      <c r="AN2118" s="149">
        <f t="shared" si="595"/>
        <v>0.98595402830771206</v>
      </c>
      <c r="AO2118" s="130">
        <f t="shared" si="600"/>
        <v>3.5787860573520222E-2</v>
      </c>
      <c r="AP2118" s="130" t="str">
        <f t="shared" si="601"/>
        <v/>
      </c>
      <c r="AQ2118" s="130" t="str">
        <f t="shared" si="596"/>
        <v/>
      </c>
      <c r="AR2118" s="150">
        <f t="shared" si="597"/>
        <v>0</v>
      </c>
      <c r="AS2118" s="150" t="str">
        <f t="shared" si="598"/>
        <v/>
      </c>
      <c r="AT2118" s="150" t="str">
        <f t="shared" si="599"/>
        <v/>
      </c>
      <c r="AU2118" s="150"/>
      <c r="AV2118" s="150"/>
      <c r="AW2118" s="150"/>
      <c r="AX2118" s="150"/>
      <c r="AY2118" s="150"/>
      <c r="AZ2118" s="150"/>
      <c r="BA2118" s="150"/>
      <c r="BB2118" s="131"/>
      <c r="BC2118" s="132"/>
      <c r="BD2118" s="131"/>
      <c r="BE2118" s="153"/>
      <c r="BF2118" s="154"/>
      <c r="BG2118" s="155"/>
      <c r="BH2118" s="155"/>
      <c r="BI2118" s="156"/>
      <c r="BJ2118" s="156"/>
      <c r="BK2118" s="133"/>
      <c r="BM2118" s="134">
        <v>1526</v>
      </c>
      <c r="BN2118" s="157">
        <f t="shared" si="580"/>
        <v>9.7599999999999696</v>
      </c>
      <c r="BO2118" s="158">
        <f t="shared" si="581"/>
        <v>0.20258690036443822</v>
      </c>
      <c r="BP2118" s="159">
        <f t="shared" si="582"/>
        <v>3.8452743187716854E-4</v>
      </c>
      <c r="BQ2118" s="160" t="str">
        <f t="shared" si="583"/>
        <v/>
      </c>
      <c r="BR2118" s="160" t="str">
        <f t="shared" si="579"/>
        <v/>
      </c>
    </row>
    <row r="2119" spans="11:70" ht="20.100000000000001" customHeight="1" x14ac:dyDescent="0.25">
      <c r="K2119" s="134">
        <v>1550</v>
      </c>
      <c r="L2119" s="130">
        <f t="shared" si="584"/>
        <v>208.65424638992266</v>
      </c>
      <c r="M2119" s="149">
        <f t="shared" si="585"/>
        <v>3.7403554258782855E-4</v>
      </c>
      <c r="N2119" s="149">
        <f t="shared" si="586"/>
        <v>0.98609655248650141</v>
      </c>
      <c r="O2119" s="130">
        <f t="shared" si="587"/>
        <v>3.7403554258782855E-4</v>
      </c>
      <c r="P2119" s="130" t="str">
        <f t="shared" si="588"/>
        <v/>
      </c>
      <c r="Q2119" s="130" t="str">
        <f t="shared" si="589"/>
        <v/>
      </c>
      <c r="R2119" s="130">
        <f t="shared" si="590"/>
        <v>3.9183274812369006E-4</v>
      </c>
      <c r="S2119" s="130" t="str">
        <f t="shared" si="591"/>
        <v/>
      </c>
      <c r="T2119" s="130" t="str">
        <f t="shared" si="592"/>
        <v/>
      </c>
      <c r="X2119" s="134"/>
      <c r="Z2119" s="149"/>
      <c r="AA2119" s="149"/>
      <c r="AE2119" s="151"/>
      <c r="AF2119" s="150"/>
      <c r="AK2119" s="134">
        <v>1550</v>
      </c>
      <c r="AL2119" s="130">
        <f t="shared" si="593"/>
        <v>2.2000000000000002</v>
      </c>
      <c r="AM2119" s="149">
        <f t="shared" si="594"/>
        <v>3.5474592846231424E-2</v>
      </c>
      <c r="AN2119" s="149">
        <f t="shared" si="595"/>
        <v>0.98609655248650141</v>
      </c>
      <c r="AO2119" s="130">
        <f t="shared" si="600"/>
        <v>3.5474592846231424E-2</v>
      </c>
      <c r="AP2119" s="130" t="str">
        <f t="shared" si="601"/>
        <v/>
      </c>
      <c r="AQ2119" s="130" t="str">
        <f t="shared" si="596"/>
        <v/>
      </c>
      <c r="AR2119" s="150">
        <f t="shared" si="597"/>
        <v>0</v>
      </c>
      <c r="AS2119" s="150" t="str">
        <f t="shared" si="598"/>
        <v/>
      </c>
      <c r="AT2119" s="150" t="str">
        <f t="shared" si="599"/>
        <v/>
      </c>
      <c r="AU2119" s="150"/>
      <c r="AV2119" s="150"/>
      <c r="AW2119" s="150"/>
      <c r="AX2119" s="150"/>
      <c r="AY2119" s="150"/>
      <c r="AZ2119" s="150"/>
      <c r="BA2119" s="150"/>
      <c r="BB2119" s="131"/>
      <c r="BC2119" s="132"/>
      <c r="BD2119" s="131"/>
      <c r="BE2119" s="153"/>
      <c r="BF2119" s="154"/>
      <c r="BG2119" s="155"/>
      <c r="BH2119" s="155"/>
      <c r="BI2119" s="156"/>
      <c r="BJ2119" s="156"/>
      <c r="BK2119" s="133"/>
      <c r="BM2119" s="134">
        <v>1527</v>
      </c>
      <c r="BN2119" s="157">
        <f t="shared" si="580"/>
        <v>9.7663999999999689</v>
      </c>
      <c r="BO2119" s="158">
        <f t="shared" si="581"/>
        <v>0.20220237293256105</v>
      </c>
      <c r="BP2119" s="159">
        <f t="shared" si="582"/>
        <v>3.8392737263207022E-4</v>
      </c>
      <c r="BQ2119" s="160" t="str">
        <f t="shared" si="583"/>
        <v/>
      </c>
      <c r="BR2119" s="160" t="str">
        <f t="shared" si="579"/>
        <v/>
      </c>
    </row>
    <row r="2120" spans="11:70" ht="20.100000000000001" customHeight="1" x14ac:dyDescent="0.25">
      <c r="K2120" s="134">
        <v>1551</v>
      </c>
      <c r="L2120" s="130">
        <f t="shared" si="584"/>
        <v>209.03361774699528</v>
      </c>
      <c r="M2120" s="149">
        <f t="shared" si="585"/>
        <v>3.7075550402420682E-4</v>
      </c>
      <c r="N2120" s="149">
        <f t="shared" si="586"/>
        <v>0.98623782795655901</v>
      </c>
      <c r="O2120" s="130">
        <f t="shared" si="587"/>
        <v>3.7075550402420682E-4</v>
      </c>
      <c r="P2120" s="130" t="str">
        <f t="shared" si="588"/>
        <v/>
      </c>
      <c r="Q2120" s="130" t="str">
        <f t="shared" si="589"/>
        <v/>
      </c>
      <c r="R2120" s="130">
        <f t="shared" si="590"/>
        <v>3.9525936084289568E-4</v>
      </c>
      <c r="S2120" s="130" t="str">
        <f t="shared" si="591"/>
        <v/>
      </c>
      <c r="T2120" s="130" t="str">
        <f t="shared" si="592"/>
        <v/>
      </c>
      <c r="X2120" s="134"/>
      <c r="Z2120" s="149"/>
      <c r="AA2120" s="149"/>
      <c r="AE2120" s="151"/>
      <c r="AF2120" s="150"/>
      <c r="AK2120" s="134">
        <v>1551</v>
      </c>
      <c r="AL2120" s="130">
        <f t="shared" si="593"/>
        <v>2.2039999999999997</v>
      </c>
      <c r="AM2120" s="149">
        <f t="shared" si="594"/>
        <v>3.5163504675948587E-2</v>
      </c>
      <c r="AN2120" s="149">
        <f t="shared" si="595"/>
        <v>0.98623782795655901</v>
      </c>
      <c r="AO2120" s="130">
        <f t="shared" si="600"/>
        <v>3.5163504675948587E-2</v>
      </c>
      <c r="AP2120" s="130" t="str">
        <f t="shared" si="601"/>
        <v/>
      </c>
      <c r="AQ2120" s="130" t="str">
        <f t="shared" si="596"/>
        <v/>
      </c>
      <c r="AR2120" s="150">
        <f t="shared" si="597"/>
        <v>0</v>
      </c>
      <c r="AS2120" s="150" t="str">
        <f t="shared" si="598"/>
        <v/>
      </c>
      <c r="AT2120" s="150" t="str">
        <f t="shared" si="599"/>
        <v/>
      </c>
      <c r="AU2120" s="150"/>
      <c r="AV2120" s="150"/>
      <c r="AW2120" s="150"/>
      <c r="AX2120" s="150"/>
      <c r="AY2120" s="150"/>
      <c r="AZ2120" s="150"/>
      <c r="BA2120" s="150"/>
      <c r="BB2120" s="131"/>
      <c r="BC2120" s="132"/>
      <c r="BD2120" s="131"/>
      <c r="BE2120" s="153"/>
      <c r="BF2120" s="154"/>
      <c r="BG2120" s="155"/>
      <c r="BH2120" s="155"/>
      <c r="BI2120" s="156"/>
      <c r="BJ2120" s="156"/>
      <c r="BK2120" s="133"/>
      <c r="BM2120" s="134">
        <v>1528</v>
      </c>
      <c r="BN2120" s="157">
        <f t="shared" si="580"/>
        <v>9.7727999999999682</v>
      </c>
      <c r="BO2120" s="158">
        <f t="shared" si="581"/>
        <v>0.20181844555992898</v>
      </c>
      <c r="BP2120" s="159">
        <f t="shared" si="582"/>
        <v>3.8332783852504382E-4</v>
      </c>
      <c r="BQ2120" s="160" t="str">
        <f t="shared" si="583"/>
        <v/>
      </c>
      <c r="BR2120" s="160" t="str">
        <f t="shared" si="579"/>
        <v/>
      </c>
    </row>
    <row r="2121" spans="11:70" ht="20.100000000000001" customHeight="1" x14ac:dyDescent="0.25">
      <c r="K2121" s="134">
        <v>1552</v>
      </c>
      <c r="L2121" s="130">
        <f t="shared" si="584"/>
        <v>209.41298910406778</v>
      </c>
      <c r="M2121" s="149">
        <f t="shared" si="585"/>
        <v>3.6749834915825343E-4</v>
      </c>
      <c r="N2121" s="149">
        <f t="shared" si="586"/>
        <v>0.98637786341771649</v>
      </c>
      <c r="O2121" s="130">
        <f t="shared" si="587"/>
        <v>3.6749834915825343E-4</v>
      </c>
      <c r="P2121" s="130" t="str">
        <f t="shared" si="588"/>
        <v/>
      </c>
      <c r="Q2121" s="130" t="str">
        <f t="shared" si="589"/>
        <v/>
      </c>
      <c r="R2121" s="130">
        <f t="shared" si="590"/>
        <v>3.9870956019535611E-4</v>
      </c>
      <c r="S2121" s="130" t="str">
        <f t="shared" si="591"/>
        <v/>
      </c>
      <c r="T2121" s="130" t="str">
        <f t="shared" si="592"/>
        <v/>
      </c>
      <c r="X2121" s="134"/>
      <c r="Z2121" s="149"/>
      <c r="AA2121" s="149"/>
      <c r="AE2121" s="151"/>
      <c r="AF2121" s="150"/>
      <c r="AK2121" s="134">
        <v>1552</v>
      </c>
      <c r="AL2121" s="130">
        <f t="shared" si="593"/>
        <v>2.2080000000000002</v>
      </c>
      <c r="AM2121" s="149">
        <f t="shared" si="594"/>
        <v>3.4854586860525415E-2</v>
      </c>
      <c r="AN2121" s="149">
        <f t="shared" si="595"/>
        <v>0.98637786341771649</v>
      </c>
      <c r="AO2121" s="130">
        <f t="shared" si="600"/>
        <v>3.4854586860525415E-2</v>
      </c>
      <c r="AP2121" s="130" t="str">
        <f t="shared" si="601"/>
        <v/>
      </c>
      <c r="AQ2121" s="130" t="str">
        <f t="shared" si="596"/>
        <v/>
      </c>
      <c r="AR2121" s="150">
        <f t="shared" si="597"/>
        <v>0</v>
      </c>
      <c r="AS2121" s="150" t="str">
        <f t="shared" si="598"/>
        <v/>
      </c>
      <c r="AT2121" s="150" t="str">
        <f t="shared" si="599"/>
        <v/>
      </c>
      <c r="AU2121" s="150"/>
      <c r="AV2121" s="150"/>
      <c r="AW2121" s="150"/>
      <c r="AX2121" s="150"/>
      <c r="AY2121" s="150"/>
      <c r="AZ2121" s="150"/>
      <c r="BA2121" s="150"/>
      <c r="BB2121" s="131"/>
      <c r="BC2121" s="132"/>
      <c r="BD2121" s="131"/>
      <c r="BE2121" s="153"/>
      <c r="BF2121" s="154"/>
      <c r="BG2121" s="155"/>
      <c r="BH2121" s="155"/>
      <c r="BI2121" s="156"/>
      <c r="BJ2121" s="156"/>
      <c r="BK2121" s="133"/>
      <c r="BM2121" s="134">
        <v>1529</v>
      </c>
      <c r="BN2121" s="157">
        <f t="shared" si="580"/>
        <v>9.7791999999999675</v>
      </c>
      <c r="BO2121" s="158">
        <f t="shared" si="581"/>
        <v>0.20143511772140393</v>
      </c>
      <c r="BP2121" s="159">
        <f t="shared" si="582"/>
        <v>3.8272883055928686E-4</v>
      </c>
      <c r="BQ2121" s="160" t="str">
        <f t="shared" si="583"/>
        <v/>
      </c>
      <c r="BR2121" s="160" t="str">
        <f t="shared" si="579"/>
        <v/>
      </c>
    </row>
    <row r="2122" spans="11:70" ht="20.100000000000001" customHeight="1" x14ac:dyDescent="0.25">
      <c r="K2122" s="134">
        <v>1553</v>
      </c>
      <c r="L2122" s="130">
        <f t="shared" si="584"/>
        <v>209.79236046114039</v>
      </c>
      <c r="M2122" s="149">
        <f t="shared" si="585"/>
        <v>3.6426398072279023E-4</v>
      </c>
      <c r="N2122" s="149">
        <f t="shared" si="586"/>
        <v>0.98651666753295053</v>
      </c>
      <c r="O2122" s="130">
        <f t="shared" si="587"/>
        <v>3.6426398072279023E-4</v>
      </c>
      <c r="P2122" s="130" t="str">
        <f t="shared" si="588"/>
        <v/>
      </c>
      <c r="Q2122" s="130" t="str">
        <f t="shared" si="589"/>
        <v/>
      </c>
      <c r="R2122" s="130">
        <f t="shared" si="590"/>
        <v>4.0218344118026617E-4</v>
      </c>
      <c r="S2122" s="130" t="str">
        <f t="shared" si="591"/>
        <v/>
      </c>
      <c r="T2122" s="130" t="str">
        <f t="shared" si="592"/>
        <v/>
      </c>
      <c r="X2122" s="134"/>
      <c r="Z2122" s="149"/>
      <c r="AA2122" s="149"/>
      <c r="AE2122" s="151"/>
      <c r="AF2122" s="150"/>
      <c r="AK2122" s="134">
        <v>1553</v>
      </c>
      <c r="AL2122" s="130">
        <f t="shared" si="593"/>
        <v>2.2119999999999997</v>
      </c>
      <c r="AM2122" s="149">
        <f t="shared" si="594"/>
        <v>3.4547830174866838E-2</v>
      </c>
      <c r="AN2122" s="149">
        <f t="shared" si="595"/>
        <v>0.98651666753295053</v>
      </c>
      <c r="AO2122" s="130">
        <f t="shared" si="600"/>
        <v>3.4547830174866838E-2</v>
      </c>
      <c r="AP2122" s="130" t="str">
        <f t="shared" si="601"/>
        <v/>
      </c>
      <c r="AQ2122" s="130" t="str">
        <f t="shared" si="596"/>
        <v/>
      </c>
      <c r="AR2122" s="150">
        <f t="shared" si="597"/>
        <v>0</v>
      </c>
      <c r="AS2122" s="150" t="str">
        <f t="shared" si="598"/>
        <v/>
      </c>
      <c r="AT2122" s="150" t="str">
        <f t="shared" si="599"/>
        <v/>
      </c>
      <c r="AU2122" s="150"/>
      <c r="AV2122" s="150"/>
      <c r="AW2122" s="150"/>
      <c r="AX2122" s="150"/>
      <c r="AY2122" s="150"/>
      <c r="AZ2122" s="150"/>
      <c r="BA2122" s="150"/>
      <c r="BB2122" s="131"/>
      <c r="BC2122" s="132"/>
      <c r="BD2122" s="131"/>
      <c r="BE2122" s="153"/>
      <c r="BF2122" s="154"/>
      <c r="BG2122" s="155"/>
      <c r="BH2122" s="155"/>
      <c r="BI2122" s="156"/>
      <c r="BJ2122" s="156"/>
      <c r="BK2122" s="133"/>
      <c r="BM2122" s="134">
        <v>1530</v>
      </c>
      <c r="BN2122" s="157">
        <f t="shared" si="580"/>
        <v>9.7855999999999668</v>
      </c>
      <c r="BO2122" s="158">
        <f t="shared" si="581"/>
        <v>0.20105238889084465</v>
      </c>
      <c r="BP2122" s="159">
        <f t="shared" si="582"/>
        <v>3.8213034973094695E-4</v>
      </c>
      <c r="BQ2122" s="160" t="str">
        <f t="shared" si="583"/>
        <v/>
      </c>
      <c r="BR2122" s="160" t="str">
        <f t="shared" si="579"/>
        <v/>
      </c>
    </row>
    <row r="2123" spans="11:70" ht="20.100000000000001" customHeight="1" x14ac:dyDescent="0.25">
      <c r="K2123" s="134">
        <v>1554</v>
      </c>
      <c r="L2123" s="130">
        <f t="shared" si="584"/>
        <v>210.171731818213</v>
      </c>
      <c r="M2123" s="149">
        <f t="shared" si="585"/>
        <v>3.6105230121699682E-4</v>
      </c>
      <c r="N2123" s="149">
        <f t="shared" si="586"/>
        <v>0.98665424892829301</v>
      </c>
      <c r="O2123" s="130">
        <f t="shared" si="587"/>
        <v>3.6105230121699682E-4</v>
      </c>
      <c r="P2123" s="130" t="str">
        <f t="shared" si="588"/>
        <v/>
      </c>
      <c r="Q2123" s="130" t="str">
        <f t="shared" si="589"/>
        <v/>
      </c>
      <c r="R2123" s="130">
        <f t="shared" si="590"/>
        <v>4.056810984836349E-4</v>
      </c>
      <c r="S2123" s="130" t="str">
        <f t="shared" si="591"/>
        <v/>
      </c>
      <c r="T2123" s="130" t="str">
        <f t="shared" si="592"/>
        <v/>
      </c>
      <c r="X2123" s="134"/>
      <c r="Z2123" s="149"/>
      <c r="AA2123" s="149"/>
      <c r="AE2123" s="151"/>
      <c r="AF2123" s="150"/>
      <c r="AK2123" s="134">
        <v>1554</v>
      </c>
      <c r="AL2123" s="130">
        <f t="shared" si="593"/>
        <v>2.2160000000000002</v>
      </c>
      <c r="AM2123" s="149">
        <f t="shared" si="594"/>
        <v>3.4243225371718061E-2</v>
      </c>
      <c r="AN2123" s="149">
        <f t="shared" si="595"/>
        <v>0.98665424892829301</v>
      </c>
      <c r="AO2123" s="130">
        <f t="shared" si="600"/>
        <v>3.4243225371718061E-2</v>
      </c>
      <c r="AP2123" s="130" t="str">
        <f t="shared" si="601"/>
        <v/>
      </c>
      <c r="AQ2123" s="130" t="str">
        <f t="shared" si="596"/>
        <v/>
      </c>
      <c r="AR2123" s="150">
        <f t="shared" si="597"/>
        <v>0</v>
      </c>
      <c r="AS2123" s="150" t="str">
        <f t="shared" si="598"/>
        <v/>
      </c>
      <c r="AT2123" s="150" t="str">
        <f t="shared" si="599"/>
        <v/>
      </c>
      <c r="AU2123" s="150"/>
      <c r="AV2123" s="150"/>
      <c r="AW2123" s="150"/>
      <c r="AX2123" s="150"/>
      <c r="AY2123" s="150"/>
      <c r="AZ2123" s="150"/>
      <c r="BA2123" s="150"/>
      <c r="BB2123" s="131"/>
      <c r="BC2123" s="132"/>
      <c r="BD2123" s="131"/>
      <c r="BE2123" s="153"/>
      <c r="BF2123" s="154"/>
      <c r="BG2123" s="155"/>
      <c r="BH2123" s="155"/>
      <c r="BI2123" s="156"/>
      <c r="BJ2123" s="156"/>
      <c r="BK2123" s="133"/>
      <c r="BM2123" s="134">
        <v>1531</v>
      </c>
      <c r="BN2123" s="157">
        <f t="shared" si="580"/>
        <v>9.7919999999999661</v>
      </c>
      <c r="BO2123" s="158">
        <f t="shared" si="581"/>
        <v>0.2006702585411137</v>
      </c>
      <c r="BP2123" s="159">
        <f t="shared" si="582"/>
        <v>3.8153239702864994E-4</v>
      </c>
      <c r="BQ2123" s="160" t="str">
        <f t="shared" si="583"/>
        <v/>
      </c>
      <c r="BR2123" s="160" t="str">
        <f t="shared" si="579"/>
        <v/>
      </c>
    </row>
    <row r="2124" spans="11:70" ht="20.100000000000001" customHeight="1" x14ac:dyDescent="0.25">
      <c r="K2124" s="134">
        <v>1555</v>
      </c>
      <c r="L2124" s="130">
        <f t="shared" si="584"/>
        <v>210.55110317528562</v>
      </c>
      <c r="M2124" s="149">
        <f t="shared" si="585"/>
        <v>3.5786321291467643E-4</v>
      </c>
      <c r="N2124" s="149">
        <f t="shared" si="586"/>
        <v>0.98679061619274366</v>
      </c>
      <c r="O2124" s="130">
        <f t="shared" si="587"/>
        <v>3.5786321291467643E-4</v>
      </c>
      <c r="P2124" s="130" t="str">
        <f t="shared" si="588"/>
        <v/>
      </c>
      <c r="Q2124" s="130" t="str">
        <f t="shared" si="589"/>
        <v/>
      </c>
      <c r="R2124" s="130">
        <f t="shared" si="590"/>
        <v>4.0920262646947276E-4</v>
      </c>
      <c r="S2124" s="130" t="str">
        <f t="shared" si="591"/>
        <v/>
      </c>
      <c r="T2124" s="130" t="str">
        <f t="shared" si="592"/>
        <v/>
      </c>
      <c r="X2124" s="134"/>
      <c r="Z2124" s="149"/>
      <c r="AA2124" s="149"/>
      <c r="AE2124" s="151"/>
      <c r="AF2124" s="150"/>
      <c r="AK2124" s="134">
        <v>1555</v>
      </c>
      <c r="AL2124" s="130">
        <f t="shared" si="593"/>
        <v>2.2199999999999998</v>
      </c>
      <c r="AM2124" s="149">
        <f t="shared" si="594"/>
        <v>3.3940763182449214E-2</v>
      </c>
      <c r="AN2124" s="149">
        <f t="shared" si="595"/>
        <v>0.98679061619274366</v>
      </c>
      <c r="AO2124" s="130">
        <f t="shared" si="600"/>
        <v>3.3940763182449214E-2</v>
      </c>
      <c r="AP2124" s="130" t="str">
        <f t="shared" si="601"/>
        <v/>
      </c>
      <c r="AQ2124" s="130" t="str">
        <f t="shared" si="596"/>
        <v/>
      </c>
      <c r="AR2124" s="150">
        <f t="shared" si="597"/>
        <v>0</v>
      </c>
      <c r="AS2124" s="150" t="str">
        <f t="shared" si="598"/>
        <v/>
      </c>
      <c r="AT2124" s="150" t="str">
        <f t="shared" si="599"/>
        <v/>
      </c>
      <c r="AU2124" s="150"/>
      <c r="AV2124" s="150"/>
      <c r="AW2124" s="150"/>
      <c r="AX2124" s="150"/>
      <c r="AY2124" s="150"/>
      <c r="AZ2124" s="150"/>
      <c r="BA2124" s="150"/>
      <c r="BB2124" s="131"/>
      <c r="BC2124" s="132"/>
      <c r="BD2124" s="131"/>
      <c r="BE2124" s="153"/>
      <c r="BF2124" s="154"/>
      <c r="BG2124" s="155"/>
      <c r="BH2124" s="155"/>
      <c r="BI2124" s="156"/>
      <c r="BJ2124" s="156"/>
      <c r="BK2124" s="133"/>
      <c r="BM2124" s="134">
        <v>1532</v>
      </c>
      <c r="BN2124" s="157">
        <f t="shared" si="580"/>
        <v>9.7983999999999654</v>
      </c>
      <c r="BO2124" s="158">
        <f t="shared" si="581"/>
        <v>0.20028872614408505</v>
      </c>
      <c r="BP2124" s="159">
        <f t="shared" si="582"/>
        <v>3.8093497343533178E-4</v>
      </c>
      <c r="BQ2124" s="160" t="str">
        <f t="shared" si="583"/>
        <v/>
      </c>
      <c r="BR2124" s="160" t="str">
        <f t="shared" si="579"/>
        <v/>
      </c>
    </row>
    <row r="2125" spans="11:70" ht="20.100000000000001" customHeight="1" x14ac:dyDescent="0.25">
      <c r="K2125" s="134">
        <v>1556</v>
      </c>
      <c r="L2125" s="130">
        <f t="shared" si="584"/>
        <v>210.93047453235812</v>
      </c>
      <c r="M2125" s="149">
        <f t="shared" si="585"/>
        <v>3.5469661787247036E-4</v>
      </c>
      <c r="N2125" s="149">
        <f t="shared" si="586"/>
        <v>0.98692577787818636</v>
      </c>
      <c r="O2125" s="130">
        <f t="shared" si="587"/>
        <v>3.5469661787247036E-4</v>
      </c>
      <c r="P2125" s="130" t="str">
        <f t="shared" si="588"/>
        <v/>
      </c>
      <c r="Q2125" s="130" t="str">
        <f t="shared" si="589"/>
        <v/>
      </c>
      <c r="R2125" s="130">
        <f t="shared" si="590"/>
        <v>4.1274811917092573E-4</v>
      </c>
      <c r="S2125" s="130" t="str">
        <f t="shared" si="591"/>
        <v/>
      </c>
      <c r="T2125" s="130" t="str">
        <f t="shared" si="592"/>
        <v/>
      </c>
      <c r="X2125" s="134"/>
      <c r="Z2125" s="149"/>
      <c r="AA2125" s="149"/>
      <c r="AE2125" s="151"/>
      <c r="AF2125" s="150"/>
      <c r="AK2125" s="134">
        <v>1556</v>
      </c>
      <c r="AL2125" s="130">
        <f t="shared" si="593"/>
        <v>2.2240000000000002</v>
      </c>
      <c r="AM2125" s="149">
        <f t="shared" si="594"/>
        <v>3.3640434317833839E-2</v>
      </c>
      <c r="AN2125" s="149">
        <f t="shared" si="595"/>
        <v>0.98692577787818636</v>
      </c>
      <c r="AO2125" s="130">
        <f t="shared" si="600"/>
        <v>3.3640434317833839E-2</v>
      </c>
      <c r="AP2125" s="130" t="str">
        <f t="shared" si="601"/>
        <v/>
      </c>
      <c r="AQ2125" s="130" t="str">
        <f t="shared" si="596"/>
        <v/>
      </c>
      <c r="AR2125" s="150">
        <f t="shared" si="597"/>
        <v>0</v>
      </c>
      <c r="AS2125" s="150" t="str">
        <f t="shared" si="598"/>
        <v/>
      </c>
      <c r="AT2125" s="150" t="str">
        <f t="shared" si="599"/>
        <v/>
      </c>
      <c r="AU2125" s="150"/>
      <c r="AV2125" s="150"/>
      <c r="AW2125" s="150"/>
      <c r="AX2125" s="150"/>
      <c r="AY2125" s="150"/>
      <c r="AZ2125" s="150"/>
      <c r="BA2125" s="150"/>
      <c r="BB2125" s="131"/>
      <c r="BC2125" s="132"/>
      <c r="BD2125" s="131"/>
      <c r="BE2125" s="153"/>
      <c r="BF2125" s="154"/>
      <c r="BG2125" s="155"/>
      <c r="BH2125" s="155"/>
      <c r="BI2125" s="156"/>
      <c r="BJ2125" s="156"/>
      <c r="BK2125" s="133"/>
      <c r="BM2125" s="134">
        <v>1533</v>
      </c>
      <c r="BN2125" s="157">
        <f t="shared" si="580"/>
        <v>9.8047999999999647</v>
      </c>
      <c r="BO2125" s="158">
        <f t="shared" si="581"/>
        <v>0.19990779117064972</v>
      </c>
      <c r="BP2125" s="159">
        <f t="shared" si="582"/>
        <v>3.8033807992637891E-4</v>
      </c>
      <c r="BQ2125" s="160" t="str">
        <f t="shared" si="583"/>
        <v/>
      </c>
      <c r="BR2125" s="160" t="str">
        <f t="shared" si="579"/>
        <v/>
      </c>
    </row>
    <row r="2126" spans="11:70" ht="20.100000000000001" customHeight="1" x14ac:dyDescent="0.25">
      <c r="K2126" s="134">
        <v>1557</v>
      </c>
      <c r="L2126" s="130">
        <f t="shared" si="584"/>
        <v>211.30984588943073</v>
      </c>
      <c r="M2126" s="149">
        <f t="shared" si="585"/>
        <v>3.5155241793801377E-4</v>
      </c>
      <c r="N2126" s="149">
        <f t="shared" si="586"/>
        <v>0.98705974249930806</v>
      </c>
      <c r="O2126" s="130">
        <f t="shared" si="587"/>
        <v>3.5155241793801377E-4</v>
      </c>
      <c r="P2126" s="130" t="str">
        <f t="shared" si="588"/>
        <v/>
      </c>
      <c r="Q2126" s="130" t="str">
        <f t="shared" si="589"/>
        <v/>
      </c>
      <c r="R2126" s="130">
        <f t="shared" si="590"/>
        <v>4.1631767028136191E-4</v>
      </c>
      <c r="S2126" s="130" t="str">
        <f t="shared" si="591"/>
        <v/>
      </c>
      <c r="T2126" s="130" t="str">
        <f t="shared" si="592"/>
        <v/>
      </c>
      <c r="X2126" s="134"/>
      <c r="Z2126" s="149"/>
      <c r="AA2126" s="149"/>
      <c r="AE2126" s="151"/>
      <c r="AF2126" s="150"/>
      <c r="AK2126" s="134">
        <v>1557</v>
      </c>
      <c r="AL2126" s="130">
        <f t="shared" si="593"/>
        <v>2.2279999999999998</v>
      </c>
      <c r="AM2126" s="149">
        <f t="shared" si="594"/>
        <v>3.3342229468823328E-2</v>
      </c>
      <c r="AN2126" s="149">
        <f t="shared" si="595"/>
        <v>0.98705974249930806</v>
      </c>
      <c r="AO2126" s="130">
        <f t="shared" si="600"/>
        <v>3.3342229468823328E-2</v>
      </c>
      <c r="AP2126" s="130" t="str">
        <f t="shared" si="601"/>
        <v/>
      </c>
      <c r="AQ2126" s="130" t="str">
        <f t="shared" si="596"/>
        <v/>
      </c>
      <c r="AR2126" s="150">
        <f t="shared" si="597"/>
        <v>0</v>
      </c>
      <c r="AS2126" s="150" t="str">
        <f t="shared" si="598"/>
        <v/>
      </c>
      <c r="AT2126" s="150" t="str">
        <f t="shared" si="599"/>
        <v/>
      </c>
      <c r="AU2126" s="150"/>
      <c r="AV2126" s="150"/>
      <c r="AW2126" s="150"/>
      <c r="AX2126" s="150"/>
      <c r="AY2126" s="150"/>
      <c r="AZ2126" s="150"/>
      <c r="BA2126" s="150"/>
      <c r="BB2126" s="131"/>
      <c r="BC2126" s="132"/>
      <c r="BD2126" s="131"/>
      <c r="BE2126" s="153"/>
      <c r="BF2126" s="154"/>
      <c r="BG2126" s="155"/>
      <c r="BH2126" s="155"/>
      <c r="BI2126" s="156"/>
      <c r="BJ2126" s="156"/>
      <c r="BK2126" s="133"/>
      <c r="BM2126" s="134">
        <v>1534</v>
      </c>
      <c r="BN2126" s="157">
        <f t="shared" si="580"/>
        <v>9.8111999999999639</v>
      </c>
      <c r="BO2126" s="158">
        <f t="shared" si="581"/>
        <v>0.19952745309072334</v>
      </c>
      <c r="BP2126" s="159">
        <f t="shared" si="582"/>
        <v>3.797417174710993E-4</v>
      </c>
      <c r="BQ2126" s="160" t="str">
        <f t="shared" si="583"/>
        <v/>
      </c>
      <c r="BR2126" s="160" t="str">
        <f t="shared" si="579"/>
        <v/>
      </c>
    </row>
    <row r="2127" spans="11:70" ht="20.100000000000001" customHeight="1" x14ac:dyDescent="0.25">
      <c r="K2127" s="134">
        <v>1558</v>
      </c>
      <c r="L2127" s="130">
        <f t="shared" si="584"/>
        <v>211.68921724650335</v>
      </c>
      <c r="M2127" s="149">
        <f t="shared" si="585"/>
        <v>3.4843051475804473E-4</v>
      </c>
      <c r="N2127" s="149">
        <f t="shared" si="586"/>
        <v>0.98719251853352108</v>
      </c>
      <c r="O2127" s="130">
        <f t="shared" si="587"/>
        <v>3.4843051475804473E-4</v>
      </c>
      <c r="P2127" s="130" t="str">
        <f t="shared" si="588"/>
        <v/>
      </c>
      <c r="Q2127" s="130" t="str">
        <f t="shared" si="589"/>
        <v/>
      </c>
      <c r="R2127" s="130">
        <f t="shared" si="590"/>
        <v>4.1991137314539877E-4</v>
      </c>
      <c r="S2127" s="130" t="str">
        <f t="shared" si="591"/>
        <v/>
      </c>
      <c r="T2127" s="130" t="str">
        <f t="shared" si="592"/>
        <v/>
      </c>
      <c r="X2127" s="134"/>
      <c r="Z2127" s="149"/>
      <c r="AA2127" s="149"/>
      <c r="AE2127" s="151"/>
      <c r="AF2127" s="150"/>
      <c r="AK2127" s="134">
        <v>1558</v>
      </c>
      <c r="AL2127" s="130">
        <f t="shared" si="593"/>
        <v>2.2320000000000002</v>
      </c>
      <c r="AM2127" s="149">
        <f t="shared" si="594"/>
        <v>3.3046139307314801E-2</v>
      </c>
      <c r="AN2127" s="149">
        <f t="shared" si="595"/>
        <v>0.98719251853352108</v>
      </c>
      <c r="AO2127" s="130">
        <f t="shared" si="600"/>
        <v>3.3046139307314801E-2</v>
      </c>
      <c r="AP2127" s="130" t="str">
        <f t="shared" si="601"/>
        <v/>
      </c>
      <c r="AQ2127" s="130" t="str">
        <f t="shared" si="596"/>
        <v/>
      </c>
      <c r="AR2127" s="150">
        <f t="shared" si="597"/>
        <v>0</v>
      </c>
      <c r="AS2127" s="150" t="str">
        <f t="shared" si="598"/>
        <v/>
      </c>
      <c r="AT2127" s="150" t="str">
        <f t="shared" si="599"/>
        <v/>
      </c>
      <c r="AU2127" s="150"/>
      <c r="AV2127" s="150"/>
      <c r="AW2127" s="150"/>
      <c r="AX2127" s="150"/>
      <c r="AY2127" s="150"/>
      <c r="AZ2127" s="150"/>
      <c r="BA2127" s="150"/>
      <c r="BB2127" s="131"/>
      <c r="BC2127" s="132"/>
      <c r="BD2127" s="131"/>
      <c r="BE2127" s="153"/>
      <c r="BF2127" s="154"/>
      <c r="BG2127" s="155"/>
      <c r="BH2127" s="155"/>
      <c r="BI2127" s="156"/>
      <c r="BJ2127" s="156"/>
      <c r="BK2127" s="133"/>
      <c r="BM2127" s="134">
        <v>1535</v>
      </c>
      <c r="BN2127" s="157">
        <f t="shared" si="580"/>
        <v>9.8175999999999632</v>
      </c>
      <c r="BO2127" s="158">
        <f t="shared" si="581"/>
        <v>0.19914771137325224</v>
      </c>
      <c r="BP2127" s="159">
        <f t="shared" si="582"/>
        <v>3.7914588703102936E-4</v>
      </c>
      <c r="BQ2127" s="160" t="str">
        <f t="shared" si="583"/>
        <v/>
      </c>
      <c r="BR2127" s="160" t="str">
        <f t="shared" si="579"/>
        <v/>
      </c>
    </row>
    <row r="2128" spans="11:70" ht="20.100000000000001" customHeight="1" x14ac:dyDescent="0.25">
      <c r="K2128" s="134">
        <v>1559</v>
      </c>
      <c r="L2128" s="130">
        <f t="shared" si="584"/>
        <v>212.06858860357596</v>
      </c>
      <c r="M2128" s="149">
        <f t="shared" si="585"/>
        <v>3.4533080978644729E-4</v>
      </c>
      <c r="N2128" s="149">
        <f t="shared" si="586"/>
        <v>0.98732411442088885</v>
      </c>
      <c r="O2128" s="130">
        <f t="shared" si="587"/>
        <v>3.4533080978644729E-4</v>
      </c>
      <c r="P2128" s="130" t="str">
        <f t="shared" si="588"/>
        <v/>
      </c>
      <c r="Q2128" s="130" t="str">
        <f t="shared" si="589"/>
        <v/>
      </c>
      <c r="R2128" s="130">
        <f t="shared" si="590"/>
        <v>4.2352932074989319E-4</v>
      </c>
      <c r="S2128" s="130" t="str">
        <f t="shared" si="591"/>
        <v/>
      </c>
      <c r="T2128" s="130" t="str">
        <f t="shared" si="592"/>
        <v/>
      </c>
      <c r="X2128" s="134"/>
      <c r="Z2128" s="149"/>
      <c r="AA2128" s="149"/>
      <c r="AE2128" s="151"/>
      <c r="AF2128" s="150"/>
      <c r="AK2128" s="134">
        <v>1559</v>
      </c>
      <c r="AL2128" s="130">
        <f t="shared" si="593"/>
        <v>2.2359999999999998</v>
      </c>
      <c r="AM2128" s="149">
        <f t="shared" si="594"/>
        <v>3.2752154486914951E-2</v>
      </c>
      <c r="AN2128" s="149">
        <f t="shared" si="595"/>
        <v>0.98732411442088885</v>
      </c>
      <c r="AO2128" s="130">
        <f t="shared" si="600"/>
        <v>3.2752154486914951E-2</v>
      </c>
      <c r="AP2128" s="130" t="str">
        <f t="shared" si="601"/>
        <v/>
      </c>
      <c r="AQ2128" s="130" t="str">
        <f t="shared" si="596"/>
        <v/>
      </c>
      <c r="AR2128" s="150">
        <f t="shared" si="597"/>
        <v>0</v>
      </c>
      <c r="AS2128" s="150" t="str">
        <f t="shared" si="598"/>
        <v/>
      </c>
      <c r="AT2128" s="150" t="str">
        <f t="shared" si="599"/>
        <v/>
      </c>
      <c r="AU2128" s="150"/>
      <c r="AV2128" s="150"/>
      <c r="AW2128" s="150"/>
      <c r="AX2128" s="150"/>
      <c r="AY2128" s="150"/>
      <c r="AZ2128" s="150"/>
      <c r="BA2128" s="150"/>
      <c r="BB2128" s="131"/>
      <c r="BC2128" s="132"/>
      <c r="BD2128" s="131"/>
      <c r="BE2128" s="153"/>
      <c r="BF2128" s="154"/>
      <c r="BG2128" s="155"/>
      <c r="BH2128" s="155"/>
      <c r="BI2128" s="156"/>
      <c r="BJ2128" s="156"/>
      <c r="BK2128" s="133"/>
      <c r="BM2128" s="134">
        <v>1536</v>
      </c>
      <c r="BN2128" s="157">
        <f t="shared" si="580"/>
        <v>9.8239999999999625</v>
      </c>
      <c r="BO2128" s="158">
        <f t="shared" si="581"/>
        <v>0.19876856548622121</v>
      </c>
      <c r="BP2128" s="159">
        <f t="shared" si="582"/>
        <v>3.7855058956193233E-4</v>
      </c>
      <c r="BQ2128" s="160" t="str">
        <f t="shared" si="583"/>
        <v/>
      </c>
      <c r="BR2128" s="160" t="str">
        <f t="shared" si="579"/>
        <v/>
      </c>
    </row>
    <row r="2129" spans="11:70" ht="20.100000000000001" customHeight="1" x14ac:dyDescent="0.25">
      <c r="K2129" s="134">
        <v>1560</v>
      </c>
      <c r="L2129" s="130">
        <f t="shared" si="584"/>
        <v>212.44795996064846</v>
      </c>
      <c r="M2129" s="149">
        <f t="shared" si="585"/>
        <v>3.4225320429224468E-4</v>
      </c>
      <c r="N2129" s="149">
        <f t="shared" si="586"/>
        <v>0.98745453856405341</v>
      </c>
      <c r="O2129" s="130">
        <f t="shared" si="587"/>
        <v>3.4225320429224468E-4</v>
      </c>
      <c r="P2129" s="130" t="str">
        <f t="shared" si="588"/>
        <v/>
      </c>
      <c r="Q2129" s="130" t="str">
        <f t="shared" si="589"/>
        <v/>
      </c>
      <c r="R2129" s="130">
        <f t="shared" si="590"/>
        <v>4.2717160571487269E-4</v>
      </c>
      <c r="S2129" s="130" t="str">
        <f t="shared" si="591"/>
        <v/>
      </c>
      <c r="T2129" s="130" t="str">
        <f t="shared" si="592"/>
        <v/>
      </c>
      <c r="X2129" s="134"/>
      <c r="Z2129" s="149"/>
      <c r="AA2129" s="149"/>
      <c r="AE2129" s="151"/>
      <c r="AF2129" s="150"/>
      <c r="AK2129" s="134">
        <v>1560</v>
      </c>
      <c r="AL2129" s="130">
        <f t="shared" si="593"/>
        <v>2.2400000000000002</v>
      </c>
      <c r="AM2129" s="149">
        <f t="shared" si="594"/>
        <v>3.2460265643697445E-2</v>
      </c>
      <c r="AN2129" s="149">
        <f t="shared" si="595"/>
        <v>0.98745453856405341</v>
      </c>
      <c r="AO2129" s="130">
        <f t="shared" si="600"/>
        <v>3.2460265643697445E-2</v>
      </c>
      <c r="AP2129" s="130" t="str">
        <f t="shared" si="601"/>
        <v/>
      </c>
      <c r="AQ2129" s="130" t="str">
        <f t="shared" si="596"/>
        <v/>
      </c>
      <c r="AR2129" s="150">
        <f t="shared" si="597"/>
        <v>0</v>
      </c>
      <c r="AS2129" s="150" t="str">
        <f t="shared" si="598"/>
        <v/>
      </c>
      <c r="AT2129" s="150" t="str">
        <f t="shared" si="599"/>
        <v/>
      </c>
      <c r="AU2129" s="150"/>
      <c r="AV2129" s="150"/>
      <c r="AW2129" s="150"/>
      <c r="AX2129" s="150"/>
      <c r="AY2129" s="150"/>
      <c r="AZ2129" s="150"/>
      <c r="BA2129" s="150"/>
      <c r="BB2129" s="131"/>
      <c r="BC2129" s="132"/>
      <c r="BD2129" s="131"/>
      <c r="BE2129" s="153"/>
      <c r="BF2129" s="154"/>
      <c r="BG2129" s="155"/>
      <c r="BH2129" s="155"/>
      <c r="BI2129" s="156"/>
      <c r="BJ2129" s="156"/>
      <c r="BK2129" s="133"/>
      <c r="BM2129" s="134">
        <v>1537</v>
      </c>
      <c r="BN2129" s="157">
        <f t="shared" si="580"/>
        <v>9.8303999999999618</v>
      </c>
      <c r="BO2129" s="158">
        <f t="shared" si="581"/>
        <v>0.19839001489665928</v>
      </c>
      <c r="BP2129" s="159">
        <f t="shared" si="582"/>
        <v>3.7795582601257705E-4</v>
      </c>
      <c r="BQ2129" s="160" t="str">
        <f t="shared" si="583"/>
        <v/>
      </c>
      <c r="BR2129" s="160" t="str">
        <f t="shared" ref="BR2129:BR2192" si="602">IF($BO2129&lt;(1-$BK$605),$BP2129,"")</f>
        <v/>
      </c>
    </row>
    <row r="2130" spans="11:70" ht="20.100000000000001" customHeight="1" x14ac:dyDescent="0.25">
      <c r="K2130" s="134">
        <v>1561</v>
      </c>
      <c r="L2130" s="130">
        <f t="shared" si="584"/>
        <v>212.82733131772108</v>
      </c>
      <c r="M2130" s="149">
        <f t="shared" si="585"/>
        <v>3.3919759936753148E-4</v>
      </c>
      <c r="N2130" s="149">
        <f t="shared" si="586"/>
        <v>0.98758379932816776</v>
      </c>
      <c r="O2130" s="130">
        <f t="shared" si="587"/>
        <v>3.3919759936753148E-4</v>
      </c>
      <c r="P2130" s="130" t="str">
        <f t="shared" si="588"/>
        <v/>
      </c>
      <c r="Q2130" s="130" t="str">
        <f t="shared" si="589"/>
        <v/>
      </c>
      <c r="R2130" s="130">
        <f t="shared" si="590"/>
        <v>4.3083832028442687E-4</v>
      </c>
      <c r="S2130" s="130" t="str">
        <f t="shared" si="591"/>
        <v/>
      </c>
      <c r="T2130" s="130" t="str">
        <f t="shared" si="592"/>
        <v/>
      </c>
      <c r="X2130" s="134"/>
      <c r="Z2130" s="149"/>
      <c r="AA2130" s="149"/>
      <c r="AE2130" s="151"/>
      <c r="AF2130" s="150"/>
      <c r="AK2130" s="134">
        <v>1561</v>
      </c>
      <c r="AL2130" s="130">
        <f t="shared" si="593"/>
        <v>2.2439999999999998</v>
      </c>
      <c r="AM2130" s="149">
        <f t="shared" si="594"/>
        <v>3.2170463396955971E-2</v>
      </c>
      <c r="AN2130" s="149">
        <f t="shared" si="595"/>
        <v>0.98758379932816776</v>
      </c>
      <c r="AO2130" s="130">
        <f t="shared" si="600"/>
        <v>3.2170463396955971E-2</v>
      </c>
      <c r="AP2130" s="130" t="str">
        <f t="shared" si="601"/>
        <v/>
      </c>
      <c r="AQ2130" s="130" t="str">
        <f t="shared" si="596"/>
        <v/>
      </c>
      <c r="AR2130" s="150">
        <f t="shared" si="597"/>
        <v>0</v>
      </c>
      <c r="AS2130" s="150" t="str">
        <f t="shared" si="598"/>
        <v/>
      </c>
      <c r="AT2130" s="150" t="str">
        <f t="shared" si="599"/>
        <v/>
      </c>
      <c r="AU2130" s="150"/>
      <c r="AV2130" s="150"/>
      <c r="AW2130" s="150"/>
      <c r="AX2130" s="150"/>
      <c r="AY2130" s="150"/>
      <c r="AZ2130" s="150"/>
      <c r="BA2130" s="150"/>
      <c r="BB2130" s="131"/>
      <c r="BC2130" s="132"/>
      <c r="BD2130" s="131"/>
      <c r="BE2130" s="153"/>
      <c r="BF2130" s="154"/>
      <c r="BG2130" s="155"/>
      <c r="BH2130" s="155"/>
      <c r="BI2130" s="156"/>
      <c r="BJ2130" s="156"/>
      <c r="BK2130" s="133"/>
      <c r="BM2130" s="134">
        <v>1538</v>
      </c>
      <c r="BN2130" s="157">
        <f t="shared" ref="BN2130:BN2193" si="603">BN2129+$BQ$590</f>
        <v>9.8367999999999611</v>
      </c>
      <c r="BO2130" s="158">
        <f t="shared" ref="BO2130:BO2193" si="604">_xlfn.CHISQ.DIST.RT(BN2130,7)</f>
        <v>0.1980120590706467</v>
      </c>
      <c r="BP2130" s="159">
        <f t="shared" ref="BP2130:BP2193" si="605">BO2130-BO2131</f>
        <v>3.7736159732515429E-4</v>
      </c>
      <c r="BQ2130" s="160" t="str">
        <f t="shared" ref="BQ2130:BQ2193" si="606">IF(BO2130&lt;(1-$BK$597),BP2130,"")</f>
        <v/>
      </c>
      <c r="BR2130" s="160" t="str">
        <f t="shared" si="602"/>
        <v/>
      </c>
    </row>
    <row r="2131" spans="11:70" ht="20.100000000000001" customHeight="1" x14ac:dyDescent="0.25">
      <c r="K2131" s="134">
        <v>1562</v>
      </c>
      <c r="L2131" s="130">
        <f t="shared" si="584"/>
        <v>213.20670267479369</v>
      </c>
      <c r="M2131" s="149">
        <f t="shared" si="585"/>
        <v>3.3616389593535705E-4</v>
      </c>
      <c r="N2131" s="149">
        <f t="shared" si="586"/>
        <v>0.9877119050408294</v>
      </c>
      <c r="O2131" s="130">
        <f t="shared" si="587"/>
        <v>3.3616389593535705E-4</v>
      </c>
      <c r="P2131" s="130" t="str">
        <f t="shared" si="588"/>
        <v/>
      </c>
      <c r="Q2131" s="130" t="str">
        <f t="shared" si="589"/>
        <v/>
      </c>
      <c r="R2131" s="130">
        <f t="shared" si="590"/>
        <v>4.3452955631753827E-4</v>
      </c>
      <c r="S2131" s="130" t="str">
        <f t="shared" si="591"/>
        <v/>
      </c>
      <c r="T2131" s="130" t="str">
        <f t="shared" si="592"/>
        <v/>
      </c>
      <c r="X2131" s="134"/>
      <c r="Z2131" s="149"/>
      <c r="AA2131" s="149"/>
      <c r="AE2131" s="151"/>
      <c r="AF2131" s="150"/>
      <c r="AK2131" s="134">
        <v>1562</v>
      </c>
      <c r="AL2131" s="130">
        <f t="shared" si="593"/>
        <v>2.2480000000000002</v>
      </c>
      <c r="AM2131" s="149">
        <f t="shared" si="594"/>
        <v>3.1882738349951027E-2</v>
      </c>
      <c r="AN2131" s="149">
        <f t="shared" si="595"/>
        <v>0.9877119050408294</v>
      </c>
      <c r="AO2131" s="130">
        <f t="shared" si="600"/>
        <v>3.1882738349951027E-2</v>
      </c>
      <c r="AP2131" s="130" t="str">
        <f t="shared" si="601"/>
        <v/>
      </c>
      <c r="AQ2131" s="130" t="str">
        <f t="shared" si="596"/>
        <v/>
      </c>
      <c r="AR2131" s="150">
        <f t="shared" si="597"/>
        <v>0</v>
      </c>
      <c r="AS2131" s="150" t="str">
        <f t="shared" si="598"/>
        <v/>
      </c>
      <c r="AT2131" s="150" t="str">
        <f t="shared" si="599"/>
        <v/>
      </c>
      <c r="AU2131" s="150"/>
      <c r="AV2131" s="150"/>
      <c r="AW2131" s="150"/>
      <c r="AX2131" s="150"/>
      <c r="AY2131" s="150"/>
      <c r="AZ2131" s="150"/>
      <c r="BA2131" s="150"/>
      <c r="BB2131" s="131"/>
      <c r="BC2131" s="132"/>
      <c r="BD2131" s="131"/>
      <c r="BE2131" s="153"/>
      <c r="BF2131" s="154"/>
      <c r="BG2131" s="155"/>
      <c r="BH2131" s="155"/>
      <c r="BI2131" s="156"/>
      <c r="BJ2131" s="156"/>
      <c r="BK2131" s="133"/>
      <c r="BM2131" s="134">
        <v>1539</v>
      </c>
      <c r="BN2131" s="157">
        <f t="shared" si="603"/>
        <v>9.8431999999999604</v>
      </c>
      <c r="BO2131" s="158">
        <f t="shared" si="604"/>
        <v>0.19763469747332155</v>
      </c>
      <c r="BP2131" s="159">
        <f t="shared" si="605"/>
        <v>3.767679044348049E-4</v>
      </c>
      <c r="BQ2131" s="160" t="str">
        <f t="shared" si="606"/>
        <v/>
      </c>
      <c r="BR2131" s="160" t="str">
        <f t="shared" si="602"/>
        <v/>
      </c>
    </row>
    <row r="2132" spans="11:70" ht="20.100000000000001" customHeight="1" x14ac:dyDescent="0.25">
      <c r="K2132" s="134">
        <v>1563</v>
      </c>
      <c r="L2132" s="130">
        <f t="shared" si="584"/>
        <v>213.5860740318663</v>
      </c>
      <c r="M2132" s="149">
        <f t="shared" si="585"/>
        <v>3.3315199475754452E-4</v>
      </c>
      <c r="N2132" s="149">
        <f t="shared" si="586"/>
        <v>0.98783886399201826</v>
      </c>
      <c r="O2132" s="130">
        <f t="shared" si="587"/>
        <v>3.3315199475754452E-4</v>
      </c>
      <c r="P2132" s="130" t="str">
        <f t="shared" si="588"/>
        <v/>
      </c>
      <c r="Q2132" s="130" t="str">
        <f t="shared" si="589"/>
        <v/>
      </c>
      <c r="R2132" s="130">
        <f t="shared" si="590"/>
        <v>4.3824540527887912E-4</v>
      </c>
      <c r="S2132" s="130" t="str">
        <f t="shared" si="591"/>
        <v/>
      </c>
      <c r="T2132" s="130" t="str">
        <f t="shared" si="592"/>
        <v/>
      </c>
      <c r="X2132" s="134"/>
      <c r="Z2132" s="149"/>
      <c r="AA2132" s="149"/>
      <c r="AE2132" s="151"/>
      <c r="AF2132" s="150"/>
      <c r="AK2132" s="134">
        <v>1563</v>
      </c>
      <c r="AL2132" s="130">
        <f t="shared" si="593"/>
        <v>2.2519999999999998</v>
      </c>
      <c r="AM2132" s="149">
        <f t="shared" si="594"/>
        <v>3.1597081090652235E-2</v>
      </c>
      <c r="AN2132" s="149">
        <f t="shared" si="595"/>
        <v>0.98783886399201826</v>
      </c>
      <c r="AO2132" s="130">
        <f t="shared" si="600"/>
        <v>3.1597081090652235E-2</v>
      </c>
      <c r="AP2132" s="130" t="str">
        <f t="shared" si="601"/>
        <v/>
      </c>
      <c r="AQ2132" s="130" t="str">
        <f t="shared" si="596"/>
        <v/>
      </c>
      <c r="AR2132" s="150">
        <f t="shared" si="597"/>
        <v>0</v>
      </c>
      <c r="AS2132" s="150" t="str">
        <f t="shared" si="598"/>
        <v/>
      </c>
      <c r="AT2132" s="150" t="str">
        <f t="shared" si="599"/>
        <v/>
      </c>
      <c r="AU2132" s="150"/>
      <c r="AV2132" s="150"/>
      <c r="AW2132" s="150"/>
      <c r="AX2132" s="150"/>
      <c r="AY2132" s="150"/>
      <c r="AZ2132" s="150"/>
      <c r="BA2132" s="150"/>
      <c r="BB2132" s="131"/>
      <c r="BC2132" s="132"/>
      <c r="BD2132" s="131"/>
      <c r="BE2132" s="153"/>
      <c r="BF2132" s="154"/>
      <c r="BG2132" s="155"/>
      <c r="BH2132" s="155"/>
      <c r="BI2132" s="156"/>
      <c r="BJ2132" s="156"/>
      <c r="BK2132" s="133"/>
      <c r="BM2132" s="134">
        <v>1540</v>
      </c>
      <c r="BN2132" s="157">
        <f t="shared" si="603"/>
        <v>9.8495999999999597</v>
      </c>
      <c r="BO2132" s="158">
        <f t="shared" si="604"/>
        <v>0.19725792956888674</v>
      </c>
      <c r="BP2132" s="159">
        <f t="shared" si="605"/>
        <v>3.7617474827067454E-4</v>
      </c>
      <c r="BQ2132" s="160" t="str">
        <f t="shared" si="606"/>
        <v/>
      </c>
      <c r="BR2132" s="160" t="str">
        <f t="shared" si="602"/>
        <v/>
      </c>
    </row>
    <row r="2133" spans="11:70" ht="20.100000000000001" customHeight="1" x14ac:dyDescent="0.25">
      <c r="K2133" s="134">
        <v>1564</v>
      </c>
      <c r="L2133" s="130">
        <f t="shared" si="584"/>
        <v>213.96544538893892</v>
      </c>
      <c r="M2133" s="149">
        <f t="shared" si="585"/>
        <v>3.301617964424544E-4</v>
      </c>
      <c r="N2133" s="149">
        <f t="shared" si="586"/>
        <v>0.98796468443403673</v>
      </c>
      <c r="O2133" s="130">
        <f t="shared" si="587"/>
        <v>3.301617964424544E-4</v>
      </c>
      <c r="P2133" s="130" t="str">
        <f t="shared" si="588"/>
        <v/>
      </c>
      <c r="Q2133" s="130" t="str">
        <f t="shared" si="589"/>
        <v/>
      </c>
      <c r="R2133" s="130">
        <f t="shared" si="590"/>
        <v>4.4198595822955011E-4</v>
      </c>
      <c r="S2133" s="130" t="str">
        <f t="shared" si="591"/>
        <v/>
      </c>
      <c r="T2133" s="130" t="str">
        <f t="shared" si="592"/>
        <v/>
      </c>
      <c r="X2133" s="134"/>
      <c r="Z2133" s="149"/>
      <c r="AA2133" s="149"/>
      <c r="AE2133" s="151"/>
      <c r="AF2133" s="150"/>
      <c r="AK2133" s="134">
        <v>1564</v>
      </c>
      <c r="AL2133" s="130">
        <f t="shared" si="593"/>
        <v>2.2560000000000002</v>
      </c>
      <c r="AM2133" s="149">
        <f t="shared" si="594"/>
        <v>3.1313482192474262E-2</v>
      </c>
      <c r="AN2133" s="149">
        <f t="shared" si="595"/>
        <v>0.98796468443403673</v>
      </c>
      <c r="AO2133" s="130">
        <f t="shared" si="600"/>
        <v>3.1313482192474262E-2</v>
      </c>
      <c r="AP2133" s="130" t="str">
        <f t="shared" si="601"/>
        <v/>
      </c>
      <c r="AQ2133" s="130" t="str">
        <f t="shared" si="596"/>
        <v/>
      </c>
      <c r="AR2133" s="150">
        <f t="shared" si="597"/>
        <v>0</v>
      </c>
      <c r="AS2133" s="150" t="str">
        <f t="shared" si="598"/>
        <v/>
      </c>
      <c r="AT2133" s="150" t="str">
        <f t="shared" si="599"/>
        <v/>
      </c>
      <c r="AU2133" s="150"/>
      <c r="AV2133" s="150"/>
      <c r="AW2133" s="150"/>
      <c r="AX2133" s="150"/>
      <c r="AY2133" s="150"/>
      <c r="AZ2133" s="150"/>
      <c r="BA2133" s="150"/>
      <c r="BB2133" s="131"/>
      <c r="BC2133" s="132"/>
      <c r="BD2133" s="131"/>
      <c r="BE2133" s="153"/>
      <c r="BF2133" s="154"/>
      <c r="BG2133" s="155"/>
      <c r="BH2133" s="155"/>
      <c r="BI2133" s="156"/>
      <c r="BJ2133" s="156"/>
      <c r="BK2133" s="133"/>
      <c r="BM2133" s="134">
        <v>1541</v>
      </c>
      <c r="BN2133" s="157">
        <f t="shared" si="603"/>
        <v>9.855999999999959</v>
      </c>
      <c r="BO2133" s="158">
        <f t="shared" si="604"/>
        <v>0.19688175482061607</v>
      </c>
      <c r="BP2133" s="159">
        <f t="shared" si="605"/>
        <v>3.7558212975469241E-4</v>
      </c>
      <c r="BQ2133" s="160" t="str">
        <f t="shared" si="606"/>
        <v/>
      </c>
      <c r="BR2133" s="160" t="str">
        <f t="shared" si="602"/>
        <v/>
      </c>
    </row>
    <row r="2134" spans="11:70" ht="20.100000000000001" customHeight="1" x14ac:dyDescent="0.25">
      <c r="K2134" s="134">
        <v>1565</v>
      </c>
      <c r="L2134" s="130">
        <f t="shared" si="584"/>
        <v>214.34481674601142</v>
      </c>
      <c r="M2134" s="149">
        <f t="shared" si="585"/>
        <v>3.2719320145269511E-4</v>
      </c>
      <c r="N2134" s="149">
        <f t="shared" si="586"/>
        <v>0.98808937458145296</v>
      </c>
      <c r="O2134" s="130">
        <f t="shared" si="587"/>
        <v>3.2719320145269511E-4</v>
      </c>
      <c r="P2134" s="130" t="str">
        <f t="shared" si="588"/>
        <v/>
      </c>
      <c r="Q2134" s="130" t="str">
        <f t="shared" si="589"/>
        <v/>
      </c>
      <c r="R2134" s="130">
        <f t="shared" si="590"/>
        <v>4.4575130581777777E-4</v>
      </c>
      <c r="S2134" s="130" t="str">
        <f t="shared" si="591"/>
        <v/>
      </c>
      <c r="T2134" s="130" t="str">
        <f t="shared" si="592"/>
        <v/>
      </c>
      <c r="X2134" s="134"/>
      <c r="Z2134" s="149"/>
      <c r="AA2134" s="149"/>
      <c r="AE2134" s="151"/>
      <c r="AF2134" s="150"/>
      <c r="AK2134" s="134">
        <v>1565</v>
      </c>
      <c r="AL2134" s="130">
        <f t="shared" si="593"/>
        <v>2.2599999999999998</v>
      </c>
      <c r="AM2134" s="149">
        <f t="shared" si="594"/>
        <v>3.103193221500827E-2</v>
      </c>
      <c r="AN2134" s="149">
        <f t="shared" si="595"/>
        <v>0.98808937458145296</v>
      </c>
      <c r="AO2134" s="130">
        <f t="shared" si="600"/>
        <v>3.103193221500827E-2</v>
      </c>
      <c r="AP2134" s="130" t="str">
        <f t="shared" si="601"/>
        <v/>
      </c>
      <c r="AQ2134" s="130" t="str">
        <f t="shared" si="596"/>
        <v/>
      </c>
      <c r="AR2134" s="150">
        <f t="shared" si="597"/>
        <v>0</v>
      </c>
      <c r="AS2134" s="150" t="str">
        <f t="shared" si="598"/>
        <v/>
      </c>
      <c r="AT2134" s="150" t="str">
        <f t="shared" si="599"/>
        <v/>
      </c>
      <c r="AU2134" s="150"/>
      <c r="AV2134" s="150"/>
      <c r="AW2134" s="150"/>
      <c r="AX2134" s="150"/>
      <c r="AY2134" s="150"/>
      <c r="AZ2134" s="150"/>
      <c r="BA2134" s="150"/>
      <c r="BB2134" s="131"/>
      <c r="BC2134" s="132"/>
      <c r="BD2134" s="131"/>
      <c r="BE2134" s="153"/>
      <c r="BF2134" s="154"/>
      <c r="BG2134" s="155"/>
      <c r="BH2134" s="155"/>
      <c r="BI2134" s="156"/>
      <c r="BJ2134" s="156"/>
      <c r="BK2134" s="133"/>
      <c r="BM2134" s="134">
        <v>1542</v>
      </c>
      <c r="BN2134" s="157">
        <f t="shared" si="603"/>
        <v>9.8623999999999583</v>
      </c>
      <c r="BO2134" s="158">
        <f t="shared" si="604"/>
        <v>0.19650617269086137</v>
      </c>
      <c r="BP2134" s="159">
        <f t="shared" si="605"/>
        <v>3.7499004980223738E-4</v>
      </c>
      <c r="BQ2134" s="160" t="str">
        <f t="shared" si="606"/>
        <v/>
      </c>
      <c r="BR2134" s="160" t="str">
        <f t="shared" si="602"/>
        <v/>
      </c>
    </row>
    <row r="2135" spans="11:70" ht="20.100000000000001" customHeight="1" x14ac:dyDescent="0.25">
      <c r="K2135" s="134">
        <v>1566</v>
      </c>
      <c r="L2135" s="130">
        <f t="shared" si="584"/>
        <v>214.72418810308403</v>
      </c>
      <c r="M2135" s="149">
        <f t="shared" si="585"/>
        <v>3.242461101127685E-4</v>
      </c>
      <c r="N2135" s="149">
        <f t="shared" si="586"/>
        <v>0.98821294261104697</v>
      </c>
      <c r="O2135" s="130">
        <f t="shared" si="587"/>
        <v>3.242461101127685E-4</v>
      </c>
      <c r="P2135" s="130" t="str">
        <f t="shared" si="588"/>
        <v/>
      </c>
      <c r="Q2135" s="130" t="str">
        <f t="shared" si="589"/>
        <v/>
      </c>
      <c r="R2135" s="130">
        <f t="shared" si="590"/>
        <v>4.4954153826956789E-4</v>
      </c>
      <c r="S2135" s="130" t="str">
        <f t="shared" si="591"/>
        <v/>
      </c>
      <c r="T2135" s="130" t="str">
        <f t="shared" si="592"/>
        <v/>
      </c>
      <c r="X2135" s="134"/>
      <c r="Z2135" s="149"/>
      <c r="AA2135" s="149"/>
      <c r="AE2135" s="151"/>
      <c r="AF2135" s="150"/>
      <c r="AK2135" s="134">
        <v>1566</v>
      </c>
      <c r="AL2135" s="130">
        <f t="shared" si="593"/>
        <v>2.2640000000000002</v>
      </c>
      <c r="AM2135" s="149">
        <f t="shared" si="594"/>
        <v>3.0752421704747027E-2</v>
      </c>
      <c r="AN2135" s="149">
        <f t="shared" si="595"/>
        <v>0.98821294261104697</v>
      </c>
      <c r="AO2135" s="130">
        <f t="shared" si="600"/>
        <v>3.0752421704747027E-2</v>
      </c>
      <c r="AP2135" s="130" t="str">
        <f t="shared" si="601"/>
        <v/>
      </c>
      <c r="AQ2135" s="130" t="str">
        <f t="shared" si="596"/>
        <v/>
      </c>
      <c r="AR2135" s="150">
        <f t="shared" si="597"/>
        <v>0</v>
      </c>
      <c r="AS2135" s="150" t="str">
        <f t="shared" si="598"/>
        <v/>
      </c>
      <c r="AT2135" s="150" t="str">
        <f t="shared" si="599"/>
        <v/>
      </c>
      <c r="AU2135" s="150"/>
      <c r="AV2135" s="150"/>
      <c r="AW2135" s="150"/>
      <c r="AX2135" s="150"/>
      <c r="AY2135" s="150"/>
      <c r="AZ2135" s="150"/>
      <c r="BA2135" s="150"/>
      <c r="BB2135" s="131"/>
      <c r="BC2135" s="132"/>
      <c r="BD2135" s="131"/>
      <c r="BE2135" s="153"/>
      <c r="BF2135" s="154"/>
      <c r="BG2135" s="155"/>
      <c r="BH2135" s="155"/>
      <c r="BI2135" s="156"/>
      <c r="BJ2135" s="156"/>
      <c r="BK2135" s="133"/>
      <c r="BM2135" s="134">
        <v>1543</v>
      </c>
      <c r="BN2135" s="157">
        <f t="shared" si="603"/>
        <v>9.8687999999999576</v>
      </c>
      <c r="BO2135" s="158">
        <f t="shared" si="604"/>
        <v>0.19613118264105914</v>
      </c>
      <c r="BP2135" s="159">
        <f t="shared" si="605"/>
        <v>3.7439850932308172E-4</v>
      </c>
      <c r="BQ2135" s="160" t="str">
        <f t="shared" si="606"/>
        <v/>
      </c>
      <c r="BR2135" s="160" t="str">
        <f t="shared" si="602"/>
        <v/>
      </c>
    </row>
    <row r="2136" spans="11:70" ht="20.100000000000001" customHeight="1" x14ac:dyDescent="0.25">
      <c r="K2136" s="134">
        <v>1567</v>
      </c>
      <c r="L2136" s="130">
        <f t="shared" si="584"/>
        <v>215.10355946015665</v>
      </c>
      <c r="M2136" s="149">
        <f t="shared" si="585"/>
        <v>3.213204226166661E-4</v>
      </c>
      <c r="N2136" s="149">
        <f t="shared" si="586"/>
        <v>0.98833539666175985</v>
      </c>
      <c r="O2136" s="130">
        <f t="shared" si="587"/>
        <v>3.213204226166661E-4</v>
      </c>
      <c r="P2136" s="130" t="str">
        <f t="shared" si="588"/>
        <v/>
      </c>
      <c r="Q2136" s="130" t="str">
        <f t="shared" si="589"/>
        <v/>
      </c>
      <c r="R2136" s="130">
        <f t="shared" si="590"/>
        <v>4.5335674537930393E-4</v>
      </c>
      <c r="S2136" s="130" t="str">
        <f t="shared" si="591"/>
        <v/>
      </c>
      <c r="T2136" s="130" t="str">
        <f t="shared" si="592"/>
        <v/>
      </c>
      <c r="X2136" s="134"/>
      <c r="Z2136" s="149"/>
      <c r="AA2136" s="149"/>
      <c r="AE2136" s="151"/>
      <c r="AF2136" s="150"/>
      <c r="AK2136" s="134">
        <v>1567</v>
      </c>
      <c r="AL2136" s="130">
        <f t="shared" si="593"/>
        <v>2.2679999999999998</v>
      </c>
      <c r="AM2136" s="149">
        <f t="shared" si="594"/>
        <v>3.0474941195805429E-2</v>
      </c>
      <c r="AN2136" s="149">
        <f t="shared" si="595"/>
        <v>0.98833539666175985</v>
      </c>
      <c r="AO2136" s="130">
        <f t="shared" si="600"/>
        <v>3.0474941195805429E-2</v>
      </c>
      <c r="AP2136" s="130" t="str">
        <f t="shared" si="601"/>
        <v/>
      </c>
      <c r="AQ2136" s="130" t="str">
        <f t="shared" si="596"/>
        <v/>
      </c>
      <c r="AR2136" s="150">
        <f t="shared" si="597"/>
        <v>0</v>
      </c>
      <c r="AS2136" s="150" t="str">
        <f t="shared" si="598"/>
        <v/>
      </c>
      <c r="AT2136" s="150" t="str">
        <f t="shared" si="599"/>
        <v/>
      </c>
      <c r="AU2136" s="150"/>
      <c r="AV2136" s="150"/>
      <c r="AW2136" s="150"/>
      <c r="AX2136" s="150"/>
      <c r="AY2136" s="150"/>
      <c r="AZ2136" s="150"/>
      <c r="BA2136" s="150"/>
      <c r="BB2136" s="131"/>
      <c r="BC2136" s="132"/>
      <c r="BD2136" s="131"/>
      <c r="BE2136" s="153"/>
      <c r="BF2136" s="154"/>
      <c r="BG2136" s="155"/>
      <c r="BH2136" s="155"/>
      <c r="BI2136" s="156"/>
      <c r="BJ2136" s="156"/>
      <c r="BK2136" s="133"/>
      <c r="BM2136" s="134">
        <v>1544</v>
      </c>
      <c r="BN2136" s="157">
        <f t="shared" si="603"/>
        <v>9.8751999999999569</v>
      </c>
      <c r="BO2136" s="158">
        <f t="shared" si="604"/>
        <v>0.19575678413173606</v>
      </c>
      <c r="BP2136" s="159">
        <f t="shared" si="605"/>
        <v>3.7380750921919836E-4</v>
      </c>
      <c r="BQ2136" s="160" t="str">
        <f t="shared" si="606"/>
        <v/>
      </c>
      <c r="BR2136" s="160" t="str">
        <f t="shared" si="602"/>
        <v/>
      </c>
    </row>
    <row r="2137" spans="11:70" ht="20.100000000000001" customHeight="1" x14ac:dyDescent="0.25">
      <c r="K2137" s="134">
        <v>1568</v>
      </c>
      <c r="L2137" s="130">
        <f t="shared" si="584"/>
        <v>215.48293081722926</v>
      </c>
      <c r="M2137" s="149">
        <f t="shared" si="585"/>
        <v>3.1841603903540227E-4</v>
      </c>
      <c r="N2137" s="149">
        <f t="shared" si="586"/>
        <v>0.98845674483464563</v>
      </c>
      <c r="O2137" s="130">
        <f t="shared" si="587"/>
        <v>3.1841603903540227E-4</v>
      </c>
      <c r="P2137" s="130" t="str">
        <f t="shared" si="588"/>
        <v/>
      </c>
      <c r="Q2137" s="130" t="str">
        <f t="shared" si="589"/>
        <v/>
      </c>
      <c r="R2137" s="130">
        <f t="shared" si="590"/>
        <v>4.5719701650030818E-4</v>
      </c>
      <c r="S2137" s="130" t="str">
        <f t="shared" si="591"/>
        <v/>
      </c>
      <c r="T2137" s="130" t="str">
        <f t="shared" si="592"/>
        <v/>
      </c>
      <c r="X2137" s="134"/>
      <c r="Z2137" s="149"/>
      <c r="AA2137" s="149"/>
      <c r="AE2137" s="151"/>
      <c r="AF2137" s="150"/>
      <c r="AK2137" s="134">
        <v>1568</v>
      </c>
      <c r="AL2137" s="130">
        <f t="shared" si="593"/>
        <v>2.2720000000000002</v>
      </c>
      <c r="AM2137" s="149">
        <f t="shared" si="594"/>
        <v>3.0199481210634573E-2</v>
      </c>
      <c r="AN2137" s="149">
        <f t="shared" si="595"/>
        <v>0.98845674483464563</v>
      </c>
      <c r="AO2137" s="130">
        <f t="shared" si="600"/>
        <v>3.0199481210634573E-2</v>
      </c>
      <c r="AP2137" s="130" t="str">
        <f t="shared" si="601"/>
        <v/>
      </c>
      <c r="AQ2137" s="130" t="str">
        <f t="shared" si="596"/>
        <v/>
      </c>
      <c r="AR2137" s="150">
        <f t="shared" si="597"/>
        <v>0</v>
      </c>
      <c r="AS2137" s="150" t="str">
        <f t="shared" si="598"/>
        <v/>
      </c>
      <c r="AT2137" s="150" t="str">
        <f t="shared" si="599"/>
        <v/>
      </c>
      <c r="AU2137" s="150"/>
      <c r="AV2137" s="150"/>
      <c r="AW2137" s="150"/>
      <c r="AX2137" s="150"/>
      <c r="AY2137" s="150"/>
      <c r="AZ2137" s="150"/>
      <c r="BA2137" s="150"/>
      <c r="BB2137" s="131"/>
      <c r="BC2137" s="132"/>
      <c r="BD2137" s="131"/>
      <c r="BE2137" s="153"/>
      <c r="BF2137" s="154"/>
      <c r="BG2137" s="155"/>
      <c r="BH2137" s="155"/>
      <c r="BI2137" s="156"/>
      <c r="BJ2137" s="156"/>
      <c r="BK2137" s="133"/>
      <c r="BM2137" s="134">
        <v>1545</v>
      </c>
      <c r="BN2137" s="157">
        <f t="shared" si="603"/>
        <v>9.8815999999999562</v>
      </c>
      <c r="BO2137" s="158">
        <f t="shared" si="604"/>
        <v>0.19538297662251686</v>
      </c>
      <c r="BP2137" s="159">
        <f t="shared" si="605"/>
        <v>3.7321705038617647E-4</v>
      </c>
      <c r="BQ2137" s="160" t="str">
        <f t="shared" si="606"/>
        <v/>
      </c>
      <c r="BR2137" s="160" t="str">
        <f t="shared" si="602"/>
        <v/>
      </c>
    </row>
    <row r="2138" spans="11:70" ht="20.100000000000001" customHeight="1" x14ac:dyDescent="0.25">
      <c r="K2138" s="134">
        <v>1569</v>
      </c>
      <c r="L2138" s="130">
        <f t="shared" si="584"/>
        <v>215.86230217430176</v>
      </c>
      <c r="M2138" s="149">
        <f t="shared" si="585"/>
        <v>3.1553285932448992E-4</v>
      </c>
      <c r="N2138" s="149">
        <f t="shared" si="586"/>
        <v>0.98857699519282571</v>
      </c>
      <c r="O2138" s="130">
        <f t="shared" si="587"/>
        <v>3.1553285932448992E-4</v>
      </c>
      <c r="P2138" s="130" t="str">
        <f t="shared" si="588"/>
        <v/>
      </c>
      <c r="Q2138" s="130" t="str">
        <f t="shared" si="589"/>
        <v/>
      </c>
      <c r="R2138" s="130">
        <f t="shared" si="590"/>
        <v>4.6106244053535623E-4</v>
      </c>
      <c r="S2138" s="130" t="str">
        <f t="shared" si="591"/>
        <v/>
      </c>
      <c r="T2138" s="130" t="str">
        <f t="shared" si="592"/>
        <v/>
      </c>
      <c r="X2138" s="134"/>
      <c r="Z2138" s="149"/>
      <c r="AA2138" s="149"/>
      <c r="AE2138" s="151"/>
      <c r="AF2138" s="150"/>
      <c r="AK2138" s="134">
        <v>1569</v>
      </c>
      <c r="AL2138" s="130">
        <f t="shared" si="593"/>
        <v>2.2759999999999998</v>
      </c>
      <c r="AM2138" s="149">
        <f t="shared" si="594"/>
        <v>2.9926032260731296E-2</v>
      </c>
      <c r="AN2138" s="149">
        <f t="shared" si="595"/>
        <v>0.98857699519282571</v>
      </c>
      <c r="AO2138" s="130">
        <f t="shared" si="600"/>
        <v>2.9926032260731296E-2</v>
      </c>
      <c r="AP2138" s="130" t="str">
        <f t="shared" si="601"/>
        <v/>
      </c>
      <c r="AQ2138" s="130" t="str">
        <f t="shared" si="596"/>
        <v/>
      </c>
      <c r="AR2138" s="150">
        <f t="shared" si="597"/>
        <v>0</v>
      </c>
      <c r="AS2138" s="150" t="str">
        <f t="shared" si="598"/>
        <v/>
      </c>
      <c r="AT2138" s="150" t="str">
        <f t="shared" si="599"/>
        <v/>
      </c>
      <c r="AU2138" s="150"/>
      <c r="AV2138" s="150"/>
      <c r="AW2138" s="150"/>
      <c r="AX2138" s="150"/>
      <c r="AY2138" s="150"/>
      <c r="AZ2138" s="150"/>
      <c r="BA2138" s="150"/>
      <c r="BB2138" s="131"/>
      <c r="BC2138" s="132"/>
      <c r="BD2138" s="131"/>
      <c r="BE2138" s="153"/>
      <c r="BF2138" s="154"/>
      <c r="BG2138" s="155"/>
      <c r="BH2138" s="155"/>
      <c r="BI2138" s="156"/>
      <c r="BJ2138" s="156"/>
      <c r="BK2138" s="133"/>
      <c r="BM2138" s="134">
        <v>1546</v>
      </c>
      <c r="BN2138" s="157">
        <f t="shared" si="603"/>
        <v>9.8879999999999555</v>
      </c>
      <c r="BO2138" s="158">
        <f t="shared" si="604"/>
        <v>0.19500975957213068</v>
      </c>
      <c r="BP2138" s="159">
        <f t="shared" si="605"/>
        <v>3.7262713371438716E-4</v>
      </c>
      <c r="BQ2138" s="160" t="str">
        <f t="shared" si="606"/>
        <v/>
      </c>
      <c r="BR2138" s="160" t="str">
        <f t="shared" si="602"/>
        <v/>
      </c>
    </row>
    <row r="2139" spans="11:70" ht="20.100000000000001" customHeight="1" x14ac:dyDescent="0.25">
      <c r="K2139" s="134">
        <v>1570</v>
      </c>
      <c r="L2139" s="130">
        <f t="shared" si="584"/>
        <v>216.24167353137437</v>
      </c>
      <c r="M2139" s="149">
        <f t="shared" si="585"/>
        <v>3.1267078333135602E-4</v>
      </c>
      <c r="N2139" s="149">
        <f t="shared" si="586"/>
        <v>0.9886961557614472</v>
      </c>
      <c r="O2139" s="130">
        <f t="shared" si="587"/>
        <v>3.1267078333135602E-4</v>
      </c>
      <c r="P2139" s="130" t="str">
        <f t="shared" si="588"/>
        <v/>
      </c>
      <c r="Q2139" s="130" t="str">
        <f t="shared" si="589"/>
        <v/>
      </c>
      <c r="R2139" s="130">
        <f t="shared" si="590"/>
        <v>4.6495310592714877E-4</v>
      </c>
      <c r="S2139" s="130" t="str">
        <f t="shared" si="591"/>
        <v/>
      </c>
      <c r="T2139" s="130" t="str">
        <f t="shared" si="592"/>
        <v/>
      </c>
      <c r="X2139" s="134"/>
      <c r="Z2139" s="149"/>
      <c r="AA2139" s="149"/>
      <c r="AE2139" s="151"/>
      <c r="AF2139" s="150"/>
      <c r="AK2139" s="134">
        <v>1570</v>
      </c>
      <c r="AL2139" s="130">
        <f t="shared" si="593"/>
        <v>2.2800000000000002</v>
      </c>
      <c r="AM2139" s="149">
        <f t="shared" si="594"/>
        <v>2.965458484734125E-2</v>
      </c>
      <c r="AN2139" s="149">
        <f t="shared" si="595"/>
        <v>0.9886961557614472</v>
      </c>
      <c r="AO2139" s="130">
        <f t="shared" si="600"/>
        <v>2.965458484734125E-2</v>
      </c>
      <c r="AP2139" s="130" t="str">
        <f t="shared" si="601"/>
        <v/>
      </c>
      <c r="AQ2139" s="130" t="str">
        <f t="shared" si="596"/>
        <v/>
      </c>
      <c r="AR2139" s="150">
        <f t="shared" si="597"/>
        <v>0</v>
      </c>
      <c r="AS2139" s="150" t="str">
        <f t="shared" si="598"/>
        <v/>
      </c>
      <c r="AT2139" s="150" t="str">
        <f t="shared" si="599"/>
        <v/>
      </c>
      <c r="AU2139" s="150"/>
      <c r="AV2139" s="150"/>
      <c r="AW2139" s="150"/>
      <c r="AX2139" s="150"/>
      <c r="AY2139" s="150"/>
      <c r="AZ2139" s="150"/>
      <c r="BA2139" s="150"/>
      <c r="BB2139" s="131"/>
      <c r="BC2139" s="132"/>
      <c r="BD2139" s="131"/>
      <c r="BE2139" s="153"/>
      <c r="BF2139" s="154"/>
      <c r="BG2139" s="155"/>
      <c r="BH2139" s="155"/>
      <c r="BI2139" s="156"/>
      <c r="BJ2139" s="156"/>
      <c r="BK2139" s="133"/>
      <c r="BM2139" s="134">
        <v>1547</v>
      </c>
      <c r="BN2139" s="157">
        <f t="shared" si="603"/>
        <v>9.8943999999999548</v>
      </c>
      <c r="BO2139" s="158">
        <f t="shared" si="604"/>
        <v>0.19463713243841629</v>
      </c>
      <c r="BP2139" s="159">
        <f t="shared" si="605"/>
        <v>3.7203776008593037E-4</v>
      </c>
      <c r="BQ2139" s="160" t="str">
        <f t="shared" si="606"/>
        <v/>
      </c>
      <c r="BR2139" s="160" t="str">
        <f t="shared" si="602"/>
        <v/>
      </c>
    </row>
    <row r="2140" spans="11:70" ht="20.100000000000001" customHeight="1" x14ac:dyDescent="0.25">
      <c r="K2140" s="134">
        <v>1571</v>
      </c>
      <c r="L2140" s="130">
        <f t="shared" si="584"/>
        <v>216.62104488844699</v>
      </c>
      <c r="M2140" s="149">
        <f t="shared" si="585"/>
        <v>3.0982971080270485E-4</v>
      </c>
      <c r="N2140" s="149">
        <f t="shared" si="586"/>
        <v>0.9888142345276425</v>
      </c>
      <c r="O2140" s="130">
        <f t="shared" si="587"/>
        <v>3.0982971080270485E-4</v>
      </c>
      <c r="P2140" s="130" t="str">
        <f t="shared" si="588"/>
        <v/>
      </c>
      <c r="Q2140" s="130" t="str">
        <f t="shared" si="589"/>
        <v/>
      </c>
      <c r="R2140" s="130">
        <f t="shared" si="590"/>
        <v>4.6886910064873242E-4</v>
      </c>
      <c r="S2140" s="130" t="str">
        <f t="shared" si="591"/>
        <v/>
      </c>
      <c r="T2140" s="130" t="str">
        <f t="shared" si="592"/>
        <v/>
      </c>
      <c r="X2140" s="134"/>
      <c r="Z2140" s="149"/>
      <c r="AA2140" s="149"/>
      <c r="AE2140" s="151"/>
      <c r="AF2140" s="150"/>
      <c r="AK2140" s="134">
        <v>1571</v>
      </c>
      <c r="AL2140" s="130">
        <f t="shared" si="593"/>
        <v>2.2839999999999998</v>
      </c>
      <c r="AM2140" s="149">
        <f t="shared" si="594"/>
        <v>2.9385129462157305E-2</v>
      </c>
      <c r="AN2140" s="149">
        <f t="shared" si="595"/>
        <v>0.9888142345276425</v>
      </c>
      <c r="AO2140" s="130">
        <f t="shared" si="600"/>
        <v>2.9385129462157305E-2</v>
      </c>
      <c r="AP2140" s="130" t="str">
        <f t="shared" si="601"/>
        <v/>
      </c>
      <c r="AQ2140" s="130" t="str">
        <f t="shared" si="596"/>
        <v/>
      </c>
      <c r="AR2140" s="150">
        <f t="shared" si="597"/>
        <v>0</v>
      </c>
      <c r="AS2140" s="150" t="str">
        <f t="shared" si="598"/>
        <v/>
      </c>
      <c r="AT2140" s="150" t="str">
        <f t="shared" si="599"/>
        <v/>
      </c>
      <c r="AU2140" s="150"/>
      <c r="AV2140" s="150"/>
      <c r="AW2140" s="150"/>
      <c r="AX2140" s="150"/>
      <c r="AY2140" s="150"/>
      <c r="AZ2140" s="150"/>
      <c r="BA2140" s="150"/>
      <c r="BB2140" s="131"/>
      <c r="BC2140" s="132"/>
      <c r="BD2140" s="131"/>
      <c r="BE2140" s="153"/>
      <c r="BF2140" s="154"/>
      <c r="BG2140" s="155"/>
      <c r="BH2140" s="155"/>
      <c r="BI2140" s="156"/>
      <c r="BJ2140" s="156"/>
      <c r="BK2140" s="133"/>
      <c r="BM2140" s="134">
        <v>1548</v>
      </c>
      <c r="BN2140" s="157">
        <f t="shared" si="603"/>
        <v>9.9007999999999541</v>
      </c>
      <c r="BO2140" s="158">
        <f t="shared" si="604"/>
        <v>0.19426509467833036</v>
      </c>
      <c r="BP2140" s="159">
        <f t="shared" si="605"/>
        <v>3.71448930377688E-4</v>
      </c>
      <c r="BQ2140" s="160" t="str">
        <f t="shared" si="606"/>
        <v/>
      </c>
      <c r="BR2140" s="160" t="str">
        <f t="shared" si="602"/>
        <v/>
      </c>
    </row>
    <row r="2141" spans="11:70" ht="20.100000000000001" customHeight="1" x14ac:dyDescent="0.25">
      <c r="K2141" s="134">
        <v>1572</v>
      </c>
      <c r="L2141" s="130">
        <f t="shared" si="584"/>
        <v>217.0004162455196</v>
      </c>
      <c r="M2141" s="149">
        <f t="shared" si="585"/>
        <v>3.0700954139181724E-4</v>
      </c>
      <c r="N2141" s="149">
        <f t="shared" si="586"/>
        <v>0.98893123944049288</v>
      </c>
      <c r="O2141" s="130">
        <f t="shared" si="587"/>
        <v>3.0700954139181724E-4</v>
      </c>
      <c r="P2141" s="130" t="str">
        <f t="shared" si="588"/>
        <v/>
      </c>
      <c r="Q2141" s="130" t="str">
        <f t="shared" si="589"/>
        <v/>
      </c>
      <c r="R2141" s="130">
        <f t="shared" si="590"/>
        <v>4.7281051219388615E-4</v>
      </c>
      <c r="S2141" s="130" t="str">
        <f t="shared" si="591"/>
        <v/>
      </c>
      <c r="T2141" s="130" t="str">
        <f t="shared" si="592"/>
        <v/>
      </c>
      <c r="X2141" s="134"/>
      <c r="Z2141" s="149"/>
      <c r="AA2141" s="149"/>
      <c r="AE2141" s="151"/>
      <c r="AF2141" s="150"/>
      <c r="AK2141" s="134">
        <v>1572</v>
      </c>
      <c r="AL2141" s="130">
        <f t="shared" si="593"/>
        <v>2.2880000000000003</v>
      </c>
      <c r="AM2141" s="149">
        <f t="shared" si="594"/>
        <v>2.9117656588011548E-2</v>
      </c>
      <c r="AN2141" s="149">
        <f t="shared" si="595"/>
        <v>0.98893123944049288</v>
      </c>
      <c r="AO2141" s="130">
        <f t="shared" si="600"/>
        <v>2.9117656588011548E-2</v>
      </c>
      <c r="AP2141" s="130" t="str">
        <f t="shared" si="601"/>
        <v/>
      </c>
      <c r="AQ2141" s="130" t="str">
        <f t="shared" si="596"/>
        <v/>
      </c>
      <c r="AR2141" s="150">
        <f t="shared" si="597"/>
        <v>0</v>
      </c>
      <c r="AS2141" s="150" t="str">
        <f t="shared" si="598"/>
        <v/>
      </c>
      <c r="AT2141" s="150" t="str">
        <f t="shared" si="599"/>
        <v/>
      </c>
      <c r="AU2141" s="150"/>
      <c r="AV2141" s="150"/>
      <c r="AW2141" s="150"/>
      <c r="AX2141" s="150"/>
      <c r="AY2141" s="150"/>
      <c r="AZ2141" s="150"/>
      <c r="BA2141" s="150"/>
      <c r="BB2141" s="131"/>
      <c r="BC2141" s="132"/>
      <c r="BD2141" s="131"/>
      <c r="BE2141" s="153"/>
      <c r="BF2141" s="154"/>
      <c r="BG2141" s="155"/>
      <c r="BH2141" s="155"/>
      <c r="BI2141" s="156"/>
      <c r="BJ2141" s="156"/>
      <c r="BK2141" s="133"/>
      <c r="BM2141" s="134">
        <v>1549</v>
      </c>
      <c r="BN2141" s="157">
        <f t="shared" si="603"/>
        <v>9.9071999999999534</v>
      </c>
      <c r="BO2141" s="158">
        <f t="shared" si="604"/>
        <v>0.19389364574795268</v>
      </c>
      <c r="BP2141" s="159">
        <f t="shared" si="605"/>
        <v>3.7086064545960307E-4</v>
      </c>
      <c r="BQ2141" s="160" t="str">
        <f t="shared" si="606"/>
        <v/>
      </c>
      <c r="BR2141" s="160" t="str">
        <f t="shared" si="602"/>
        <v/>
      </c>
    </row>
    <row r="2142" spans="11:70" ht="20.100000000000001" customHeight="1" x14ac:dyDescent="0.25">
      <c r="K2142" s="134">
        <v>1573</v>
      </c>
      <c r="L2142" s="130">
        <f t="shared" si="584"/>
        <v>217.3797876025921</v>
      </c>
      <c r="M2142" s="149">
        <f t="shared" si="585"/>
        <v>3.0421017466579205E-4</v>
      </c>
      <c r="N2142" s="149">
        <f t="shared" si="586"/>
        <v>0.98904717841099443</v>
      </c>
      <c r="O2142" s="130">
        <f t="shared" si="587"/>
        <v>3.0421017466579205E-4</v>
      </c>
      <c r="P2142" s="130" t="str">
        <f t="shared" si="588"/>
        <v/>
      </c>
      <c r="Q2142" s="130" t="str">
        <f t="shared" si="589"/>
        <v/>
      </c>
      <c r="R2142" s="130">
        <f t="shared" si="590"/>
        <v>4.7677742756746142E-4</v>
      </c>
      <c r="S2142" s="130" t="str">
        <f t="shared" si="591"/>
        <v/>
      </c>
      <c r="T2142" s="130" t="str">
        <f t="shared" si="592"/>
        <v/>
      </c>
      <c r="X2142" s="134"/>
      <c r="Z2142" s="149"/>
      <c r="AA2142" s="149"/>
      <c r="AE2142" s="151"/>
      <c r="AF2142" s="150"/>
      <c r="AK2142" s="134">
        <v>1573</v>
      </c>
      <c r="AL2142" s="130">
        <f t="shared" si="593"/>
        <v>2.2919999999999998</v>
      </c>
      <c r="AM2142" s="149">
        <f t="shared" si="594"/>
        <v>2.8852156699562519E-2</v>
      </c>
      <c r="AN2142" s="149">
        <f t="shared" si="595"/>
        <v>0.98904717841099454</v>
      </c>
      <c r="AO2142" s="130">
        <f t="shared" si="600"/>
        <v>2.8852156699562519E-2</v>
      </c>
      <c r="AP2142" s="130" t="str">
        <f t="shared" si="601"/>
        <v/>
      </c>
      <c r="AQ2142" s="130" t="str">
        <f t="shared" si="596"/>
        <v/>
      </c>
      <c r="AR2142" s="150">
        <f t="shared" si="597"/>
        <v>0</v>
      </c>
      <c r="AS2142" s="150" t="str">
        <f t="shared" si="598"/>
        <v/>
      </c>
      <c r="AT2142" s="150" t="str">
        <f t="shared" si="599"/>
        <v/>
      </c>
      <c r="AU2142" s="150"/>
      <c r="AV2142" s="150"/>
      <c r="AW2142" s="150"/>
      <c r="AX2142" s="150"/>
      <c r="AY2142" s="150"/>
      <c r="AZ2142" s="150"/>
      <c r="BA2142" s="150"/>
      <c r="BB2142" s="131"/>
      <c r="BC2142" s="132"/>
      <c r="BD2142" s="131"/>
      <c r="BE2142" s="153"/>
      <c r="BF2142" s="154"/>
      <c r="BG2142" s="155"/>
      <c r="BH2142" s="155"/>
      <c r="BI2142" s="156"/>
      <c r="BJ2142" s="156"/>
      <c r="BK2142" s="133"/>
      <c r="BM2142" s="134">
        <v>1550</v>
      </c>
      <c r="BN2142" s="157">
        <f t="shared" si="603"/>
        <v>9.9135999999999527</v>
      </c>
      <c r="BO2142" s="158">
        <f t="shared" si="604"/>
        <v>0.19352278510249307</v>
      </c>
      <c r="BP2142" s="159">
        <f t="shared" si="605"/>
        <v>3.7027290619512376E-4</v>
      </c>
      <c r="BQ2142" s="160" t="str">
        <f t="shared" si="606"/>
        <v/>
      </c>
      <c r="BR2142" s="160" t="str">
        <f t="shared" si="602"/>
        <v/>
      </c>
    </row>
    <row r="2143" spans="11:70" ht="20.100000000000001" customHeight="1" x14ac:dyDescent="0.25">
      <c r="K2143" s="134">
        <v>1574</v>
      </c>
      <c r="L2143" s="130">
        <f t="shared" si="584"/>
        <v>217.75915895966472</v>
      </c>
      <c r="M2143" s="149">
        <f t="shared" si="585"/>
        <v>3.0143151011272664E-4</v>
      </c>
      <c r="N2143" s="149">
        <f t="shared" si="586"/>
        <v>0.98916205931202683</v>
      </c>
      <c r="O2143" s="130">
        <f t="shared" si="587"/>
        <v>3.0143151011272664E-4</v>
      </c>
      <c r="P2143" s="130" t="str">
        <f t="shared" si="588"/>
        <v/>
      </c>
      <c r="Q2143" s="130" t="str">
        <f t="shared" si="589"/>
        <v/>
      </c>
      <c r="R2143" s="130">
        <f t="shared" si="590"/>
        <v>4.8076993327568241E-4</v>
      </c>
      <c r="S2143" s="130" t="str">
        <f t="shared" si="591"/>
        <v/>
      </c>
      <c r="T2143" s="130" t="str">
        <f t="shared" si="592"/>
        <v/>
      </c>
      <c r="X2143" s="134"/>
      <c r="Z2143" s="149"/>
      <c r="AA2143" s="149"/>
      <c r="AE2143" s="151"/>
      <c r="AF2143" s="150"/>
      <c r="AK2143" s="134">
        <v>1574</v>
      </c>
      <c r="AL2143" s="130">
        <f t="shared" si="593"/>
        <v>2.2960000000000003</v>
      </c>
      <c r="AM2143" s="149">
        <f t="shared" si="594"/>
        <v>2.8588620263976003E-2</v>
      </c>
      <c r="AN2143" s="149">
        <f t="shared" si="595"/>
        <v>0.98916205931202683</v>
      </c>
      <c r="AO2143" s="130">
        <f t="shared" si="600"/>
        <v>2.8588620263976003E-2</v>
      </c>
      <c r="AP2143" s="130" t="str">
        <f t="shared" si="601"/>
        <v/>
      </c>
      <c r="AQ2143" s="130" t="str">
        <f t="shared" si="596"/>
        <v/>
      </c>
      <c r="AR2143" s="150">
        <f t="shared" si="597"/>
        <v>0</v>
      </c>
      <c r="AS2143" s="150" t="str">
        <f t="shared" si="598"/>
        <v/>
      </c>
      <c r="AT2143" s="150" t="str">
        <f t="shared" si="599"/>
        <v/>
      </c>
      <c r="AU2143" s="150"/>
      <c r="AV2143" s="150"/>
      <c r="AW2143" s="150"/>
      <c r="AX2143" s="150"/>
      <c r="AY2143" s="150"/>
      <c r="AZ2143" s="150"/>
      <c r="BA2143" s="150"/>
      <c r="BB2143" s="131"/>
      <c r="BC2143" s="132"/>
      <c r="BD2143" s="131"/>
      <c r="BE2143" s="153"/>
      <c r="BF2143" s="154"/>
      <c r="BG2143" s="155"/>
      <c r="BH2143" s="155"/>
      <c r="BI2143" s="156"/>
      <c r="BJ2143" s="156"/>
      <c r="BK2143" s="133"/>
      <c r="BM2143" s="134">
        <v>1551</v>
      </c>
      <c r="BN2143" s="157">
        <f t="shared" si="603"/>
        <v>9.919999999999952</v>
      </c>
      <c r="BO2143" s="158">
        <f t="shared" si="604"/>
        <v>0.19315251219629795</v>
      </c>
      <c r="BP2143" s="159">
        <f t="shared" si="605"/>
        <v>3.6968571344139778E-4</v>
      </c>
      <c r="BQ2143" s="160" t="str">
        <f t="shared" si="606"/>
        <v/>
      </c>
      <c r="BR2143" s="160" t="str">
        <f t="shared" si="602"/>
        <v/>
      </c>
    </row>
    <row r="2144" spans="11:70" ht="20.100000000000001" customHeight="1" x14ac:dyDescent="0.25">
      <c r="K2144" s="134">
        <v>1575</v>
      </c>
      <c r="L2144" s="130">
        <f t="shared" si="584"/>
        <v>218.13853031673733</v>
      </c>
      <c r="M2144" s="149">
        <f t="shared" si="585"/>
        <v>2.9867344714884481E-4</v>
      </c>
      <c r="N2144" s="149">
        <f t="shared" si="586"/>
        <v>0.98927588997832416</v>
      </c>
      <c r="O2144" s="130">
        <f t="shared" si="587"/>
        <v>2.9867344714884481E-4</v>
      </c>
      <c r="P2144" s="130" t="str">
        <f t="shared" si="588"/>
        <v/>
      </c>
      <c r="Q2144" s="130" t="str">
        <f t="shared" si="589"/>
        <v/>
      </c>
      <c r="R2144" s="130">
        <f t="shared" si="590"/>
        <v>4.8478811531639765E-4</v>
      </c>
      <c r="S2144" s="130" t="str">
        <f t="shared" si="591"/>
        <v/>
      </c>
      <c r="T2144" s="130" t="str">
        <f t="shared" si="592"/>
        <v/>
      </c>
      <c r="X2144" s="134"/>
      <c r="Z2144" s="149"/>
      <c r="AA2144" s="149"/>
      <c r="AE2144" s="151"/>
      <c r="AF2144" s="150"/>
      <c r="AK2144" s="134">
        <v>1575</v>
      </c>
      <c r="AL2144" s="130">
        <f t="shared" si="593"/>
        <v>2.2999999999999998</v>
      </c>
      <c r="AM2144" s="149">
        <f t="shared" si="594"/>
        <v>2.8327037741601186E-2</v>
      </c>
      <c r="AN2144" s="149">
        <f t="shared" si="595"/>
        <v>0.98927588997832416</v>
      </c>
      <c r="AO2144" s="130">
        <f t="shared" si="600"/>
        <v>2.8327037741601186E-2</v>
      </c>
      <c r="AP2144" s="130" t="str">
        <f t="shared" si="601"/>
        <v/>
      </c>
      <c r="AQ2144" s="130" t="str">
        <f t="shared" si="596"/>
        <v/>
      </c>
      <c r="AR2144" s="150">
        <f t="shared" si="597"/>
        <v>0</v>
      </c>
      <c r="AS2144" s="150" t="str">
        <f t="shared" si="598"/>
        <v/>
      </c>
      <c r="AT2144" s="150" t="str">
        <f t="shared" si="599"/>
        <v/>
      </c>
      <c r="AU2144" s="150"/>
      <c r="AV2144" s="150"/>
      <c r="AW2144" s="150"/>
      <c r="AX2144" s="150"/>
      <c r="AY2144" s="150"/>
      <c r="AZ2144" s="150"/>
      <c r="BA2144" s="150"/>
      <c r="BB2144" s="131"/>
      <c r="BC2144" s="132"/>
      <c r="BD2144" s="131"/>
      <c r="BE2144" s="153"/>
      <c r="BF2144" s="154"/>
      <c r="BG2144" s="155"/>
      <c r="BH2144" s="155"/>
      <c r="BI2144" s="156"/>
      <c r="BJ2144" s="156"/>
      <c r="BK2144" s="133"/>
      <c r="BM2144" s="134">
        <v>1552</v>
      </c>
      <c r="BN2144" s="157">
        <f t="shared" si="603"/>
        <v>9.9263999999999513</v>
      </c>
      <c r="BO2144" s="158">
        <f t="shared" si="604"/>
        <v>0.19278282648285655</v>
      </c>
      <c r="BP2144" s="159">
        <f t="shared" si="605"/>
        <v>3.6909906804966086E-4</v>
      </c>
      <c r="BQ2144" s="160" t="str">
        <f t="shared" si="606"/>
        <v/>
      </c>
      <c r="BR2144" s="160" t="str">
        <f t="shared" si="602"/>
        <v/>
      </c>
    </row>
    <row r="2145" spans="11:70" ht="20.100000000000001" customHeight="1" x14ac:dyDescent="0.25">
      <c r="K2145" s="134">
        <v>1576</v>
      </c>
      <c r="L2145" s="130">
        <f t="shared" si="584"/>
        <v>218.51790167380994</v>
      </c>
      <c r="M2145" s="149">
        <f t="shared" si="585"/>
        <v>2.9593588512555888E-4</v>
      </c>
      <c r="N2145" s="149">
        <f t="shared" si="586"/>
        <v>0.98938867820644982</v>
      </c>
      <c r="O2145" s="130">
        <f t="shared" si="587"/>
        <v>2.9593588512555888E-4</v>
      </c>
      <c r="P2145" s="130" t="str">
        <f t="shared" si="588"/>
        <v/>
      </c>
      <c r="Q2145" s="130" t="str">
        <f t="shared" si="589"/>
        <v/>
      </c>
      <c r="R2145" s="130">
        <f t="shared" si="590"/>
        <v>4.8883205916930045E-4</v>
      </c>
      <c r="S2145" s="130" t="str">
        <f t="shared" si="591"/>
        <v/>
      </c>
      <c r="T2145" s="130" t="str">
        <f t="shared" si="592"/>
        <v/>
      </c>
      <c r="X2145" s="134"/>
      <c r="Z2145" s="149"/>
      <c r="AA2145" s="149"/>
      <c r="AE2145" s="151"/>
      <c r="AF2145" s="150"/>
      <c r="AK2145" s="134">
        <v>1576</v>
      </c>
      <c r="AL2145" s="130">
        <f t="shared" si="593"/>
        <v>2.3040000000000003</v>
      </c>
      <c r="AM2145" s="149">
        <f t="shared" si="594"/>
        <v>2.8067399586640077E-2</v>
      </c>
      <c r="AN2145" s="149">
        <f t="shared" si="595"/>
        <v>0.98938867820644982</v>
      </c>
      <c r="AO2145" s="130">
        <f t="shared" si="600"/>
        <v>2.8067399586640077E-2</v>
      </c>
      <c r="AP2145" s="130" t="str">
        <f t="shared" si="601"/>
        <v/>
      </c>
      <c r="AQ2145" s="130" t="str">
        <f t="shared" si="596"/>
        <v/>
      </c>
      <c r="AR2145" s="150">
        <f t="shared" si="597"/>
        <v>0</v>
      </c>
      <c r="AS2145" s="150" t="str">
        <f t="shared" si="598"/>
        <v/>
      </c>
      <c r="AT2145" s="150" t="str">
        <f t="shared" si="599"/>
        <v/>
      </c>
      <c r="AU2145" s="150"/>
      <c r="AV2145" s="150"/>
      <c r="AW2145" s="150"/>
      <c r="AX2145" s="150"/>
      <c r="AY2145" s="150"/>
      <c r="AZ2145" s="150"/>
      <c r="BA2145" s="150"/>
      <c r="BB2145" s="131"/>
      <c r="BC2145" s="132"/>
      <c r="BD2145" s="131"/>
      <c r="BE2145" s="153"/>
      <c r="BF2145" s="154"/>
      <c r="BG2145" s="155"/>
      <c r="BH2145" s="155"/>
      <c r="BI2145" s="156"/>
      <c r="BJ2145" s="156"/>
      <c r="BK2145" s="133"/>
      <c r="BM2145" s="134">
        <v>1553</v>
      </c>
      <c r="BN2145" s="157">
        <f t="shared" si="603"/>
        <v>9.9327999999999506</v>
      </c>
      <c r="BO2145" s="158">
        <f t="shared" si="604"/>
        <v>0.19241372741480689</v>
      </c>
      <c r="BP2145" s="159">
        <f t="shared" si="605"/>
        <v>3.6851297086384904E-4</v>
      </c>
      <c r="BQ2145" s="160" t="str">
        <f t="shared" si="606"/>
        <v/>
      </c>
      <c r="BR2145" s="160" t="str">
        <f t="shared" si="602"/>
        <v/>
      </c>
    </row>
    <row r="2146" spans="11:70" ht="20.100000000000001" customHeight="1" x14ac:dyDescent="0.25">
      <c r="K2146" s="134">
        <v>1577</v>
      </c>
      <c r="L2146" s="130">
        <f t="shared" si="584"/>
        <v>218.89727303088245</v>
      </c>
      <c r="M2146" s="149">
        <f t="shared" si="585"/>
        <v>2.9321872333647512E-4</v>
      </c>
      <c r="N2146" s="149">
        <f t="shared" si="586"/>
        <v>0.98950043175477231</v>
      </c>
      <c r="O2146" s="130">
        <f t="shared" si="587"/>
        <v>2.9321872333647512E-4</v>
      </c>
      <c r="P2146" s="130" t="str">
        <f t="shared" si="588"/>
        <v/>
      </c>
      <c r="Q2146" s="130" t="str">
        <f t="shared" si="589"/>
        <v/>
      </c>
      <c r="R2146" s="130">
        <f t="shared" si="590"/>
        <v>4.9290184978610337E-4</v>
      </c>
      <c r="S2146" s="130" t="str">
        <f t="shared" si="591"/>
        <v/>
      </c>
      <c r="T2146" s="130" t="str">
        <f t="shared" si="592"/>
        <v/>
      </c>
      <c r="X2146" s="134"/>
      <c r="Z2146" s="149"/>
      <c r="AA2146" s="149"/>
      <c r="AE2146" s="151"/>
      <c r="AF2146" s="150"/>
      <c r="AK2146" s="134">
        <v>1577</v>
      </c>
      <c r="AL2146" s="130">
        <f t="shared" si="593"/>
        <v>2.3079999999999998</v>
      </c>
      <c r="AM2146" s="149">
        <f t="shared" si="594"/>
        <v>2.7809696247812415E-2</v>
      </c>
      <c r="AN2146" s="149">
        <f t="shared" si="595"/>
        <v>0.98950043175477242</v>
      </c>
      <c r="AO2146" s="130">
        <f t="shared" si="600"/>
        <v>2.7809696247812415E-2</v>
      </c>
      <c r="AP2146" s="130" t="str">
        <f t="shared" si="601"/>
        <v/>
      </c>
      <c r="AQ2146" s="130" t="str">
        <f t="shared" si="596"/>
        <v/>
      </c>
      <c r="AR2146" s="150">
        <f t="shared" si="597"/>
        <v>0</v>
      </c>
      <c r="AS2146" s="150" t="str">
        <f t="shared" si="598"/>
        <v/>
      </c>
      <c r="AT2146" s="150" t="str">
        <f t="shared" si="599"/>
        <v/>
      </c>
      <c r="AU2146" s="150"/>
      <c r="AV2146" s="150"/>
      <c r="AW2146" s="150"/>
      <c r="AX2146" s="150"/>
      <c r="AY2146" s="150"/>
      <c r="AZ2146" s="150"/>
      <c r="BA2146" s="150"/>
      <c r="BB2146" s="131"/>
      <c r="BC2146" s="132"/>
      <c r="BD2146" s="131"/>
      <c r="BE2146" s="153"/>
      <c r="BF2146" s="154"/>
      <c r="BG2146" s="155"/>
      <c r="BH2146" s="155"/>
      <c r="BI2146" s="156"/>
      <c r="BJ2146" s="156"/>
      <c r="BK2146" s="133"/>
      <c r="BM2146" s="134">
        <v>1554</v>
      </c>
      <c r="BN2146" s="157">
        <f t="shared" si="603"/>
        <v>9.9391999999999499</v>
      </c>
      <c r="BO2146" s="158">
        <f t="shared" si="604"/>
        <v>0.19204521444394304</v>
      </c>
      <c r="BP2146" s="159">
        <f t="shared" si="605"/>
        <v>3.6792742272193091E-4</v>
      </c>
      <c r="BQ2146" s="160" t="str">
        <f t="shared" si="606"/>
        <v/>
      </c>
      <c r="BR2146" s="160" t="str">
        <f t="shared" si="602"/>
        <v/>
      </c>
    </row>
    <row r="2147" spans="11:70" ht="20.100000000000001" customHeight="1" x14ac:dyDescent="0.25">
      <c r="K2147" s="134">
        <v>1578</v>
      </c>
      <c r="L2147" s="130">
        <f t="shared" si="584"/>
        <v>219.27664438795506</v>
      </c>
      <c r="M2147" s="149">
        <f t="shared" si="585"/>
        <v>2.9052186102433654E-4</v>
      </c>
      <c r="N2147" s="149">
        <f t="shared" si="586"/>
        <v>0.98961115834344582</v>
      </c>
      <c r="O2147" s="130">
        <f t="shared" si="587"/>
        <v>2.9052186102433654E-4</v>
      </c>
      <c r="P2147" s="130" t="str">
        <f t="shared" si="588"/>
        <v/>
      </c>
      <c r="Q2147" s="130" t="str">
        <f t="shared" si="589"/>
        <v/>
      </c>
      <c r="R2147" s="130">
        <f t="shared" si="590"/>
        <v>4.9699757158067754E-4</v>
      </c>
      <c r="S2147" s="130" t="str">
        <f t="shared" si="591"/>
        <v/>
      </c>
      <c r="T2147" s="130" t="str">
        <f t="shared" si="592"/>
        <v/>
      </c>
      <c r="X2147" s="134"/>
      <c r="Z2147" s="149"/>
      <c r="AA2147" s="149"/>
      <c r="AE2147" s="151"/>
      <c r="AF2147" s="150"/>
      <c r="AK2147" s="134">
        <v>1578</v>
      </c>
      <c r="AL2147" s="130">
        <f t="shared" si="593"/>
        <v>2.3120000000000003</v>
      </c>
      <c r="AM2147" s="149">
        <f t="shared" si="594"/>
        <v>2.7553918169013935E-2</v>
      </c>
      <c r="AN2147" s="149">
        <f t="shared" si="595"/>
        <v>0.98961115834344582</v>
      </c>
      <c r="AO2147" s="130">
        <f t="shared" si="600"/>
        <v>2.7553918169013935E-2</v>
      </c>
      <c r="AP2147" s="130" t="str">
        <f t="shared" si="601"/>
        <v/>
      </c>
      <c r="AQ2147" s="130" t="str">
        <f t="shared" si="596"/>
        <v/>
      </c>
      <c r="AR2147" s="150">
        <f t="shared" si="597"/>
        <v>0</v>
      </c>
      <c r="AS2147" s="150" t="str">
        <f t="shared" si="598"/>
        <v/>
      </c>
      <c r="AT2147" s="150" t="str">
        <f t="shared" si="599"/>
        <v/>
      </c>
      <c r="AU2147" s="150"/>
      <c r="AV2147" s="150"/>
      <c r="AW2147" s="150"/>
      <c r="AX2147" s="150"/>
      <c r="AY2147" s="150"/>
      <c r="AZ2147" s="150"/>
      <c r="BA2147" s="150"/>
      <c r="BB2147" s="131"/>
      <c r="BC2147" s="132"/>
      <c r="BD2147" s="131"/>
      <c r="BE2147" s="153"/>
      <c r="BF2147" s="154"/>
      <c r="BG2147" s="155"/>
      <c r="BH2147" s="155"/>
      <c r="BI2147" s="156"/>
      <c r="BJ2147" s="156"/>
      <c r="BK2147" s="133"/>
      <c r="BM2147" s="134">
        <v>1555</v>
      </c>
      <c r="BN2147" s="157">
        <f t="shared" si="603"/>
        <v>9.9455999999999491</v>
      </c>
      <c r="BO2147" s="158">
        <f t="shared" si="604"/>
        <v>0.19167728702122111</v>
      </c>
      <c r="BP2147" s="159">
        <f t="shared" si="605"/>
        <v>3.6734242445590759E-4</v>
      </c>
      <c r="BQ2147" s="160" t="str">
        <f t="shared" si="606"/>
        <v/>
      </c>
      <c r="BR2147" s="160" t="str">
        <f t="shared" si="602"/>
        <v/>
      </c>
    </row>
    <row r="2148" spans="11:70" ht="20.100000000000001" customHeight="1" x14ac:dyDescent="0.25">
      <c r="K2148" s="134">
        <v>1579</v>
      </c>
      <c r="L2148" s="130">
        <f t="shared" si="584"/>
        <v>219.65601574502767</v>
      </c>
      <c r="M2148" s="149">
        <f t="shared" si="585"/>
        <v>2.8784519738791358E-4</v>
      </c>
      <c r="N2148" s="149">
        <f t="shared" si="586"/>
        <v>0.98972086565439099</v>
      </c>
      <c r="O2148" s="130">
        <f t="shared" si="587"/>
        <v>2.8784519738791358E-4</v>
      </c>
      <c r="P2148" s="130" t="str">
        <f t="shared" si="588"/>
        <v/>
      </c>
      <c r="Q2148" s="130" t="str">
        <f t="shared" si="589"/>
        <v/>
      </c>
      <c r="R2148" s="130">
        <f t="shared" si="590"/>
        <v>5.0111930841914348E-4</v>
      </c>
      <c r="S2148" s="130" t="str">
        <f t="shared" si="591"/>
        <v/>
      </c>
      <c r="T2148" s="130" t="str">
        <f t="shared" si="592"/>
        <v/>
      </c>
      <c r="X2148" s="134"/>
      <c r="Z2148" s="149"/>
      <c r="AA2148" s="149"/>
      <c r="AE2148" s="151"/>
      <c r="AF2148" s="150"/>
      <c r="AK2148" s="134">
        <v>1579</v>
      </c>
      <c r="AL2148" s="130">
        <f t="shared" si="593"/>
        <v>2.3159999999999998</v>
      </c>
      <c r="AM2148" s="149">
        <f t="shared" si="594"/>
        <v>2.730005578996984E-2</v>
      </c>
      <c r="AN2148" s="149">
        <f t="shared" si="595"/>
        <v>0.98972086565439099</v>
      </c>
      <c r="AO2148" s="130">
        <f t="shared" si="600"/>
        <v>2.730005578996984E-2</v>
      </c>
      <c r="AP2148" s="130" t="str">
        <f t="shared" si="601"/>
        <v/>
      </c>
      <c r="AQ2148" s="130" t="str">
        <f t="shared" si="596"/>
        <v/>
      </c>
      <c r="AR2148" s="150">
        <f t="shared" si="597"/>
        <v>0</v>
      </c>
      <c r="AS2148" s="150" t="str">
        <f t="shared" si="598"/>
        <v/>
      </c>
      <c r="AT2148" s="150" t="str">
        <f t="shared" si="599"/>
        <v/>
      </c>
      <c r="AU2148" s="150"/>
      <c r="AV2148" s="150"/>
      <c r="AW2148" s="150"/>
      <c r="AX2148" s="150"/>
      <c r="AY2148" s="150"/>
      <c r="AZ2148" s="150"/>
      <c r="BA2148" s="150"/>
      <c r="BB2148" s="131"/>
      <c r="BC2148" s="132"/>
      <c r="BD2148" s="131"/>
      <c r="BE2148" s="153"/>
      <c r="BF2148" s="154"/>
      <c r="BG2148" s="155"/>
      <c r="BH2148" s="155"/>
      <c r="BI2148" s="156"/>
      <c r="BJ2148" s="156"/>
      <c r="BK2148" s="133"/>
      <c r="BM2148" s="134">
        <v>1556</v>
      </c>
      <c r="BN2148" s="157">
        <f t="shared" si="603"/>
        <v>9.9519999999999484</v>
      </c>
      <c r="BO2148" s="158">
        <f t="shared" si="604"/>
        <v>0.1913099445967652</v>
      </c>
      <c r="BP2148" s="159">
        <f t="shared" si="605"/>
        <v>3.6675797689120215E-4</v>
      </c>
      <c r="BQ2148" s="160" t="str">
        <f t="shared" si="606"/>
        <v/>
      </c>
      <c r="BR2148" s="160" t="str">
        <f t="shared" si="602"/>
        <v/>
      </c>
    </row>
    <row r="2149" spans="11:70" ht="20.100000000000001" customHeight="1" x14ac:dyDescent="0.25">
      <c r="K2149" s="134">
        <v>1580</v>
      </c>
      <c r="L2149" s="130">
        <f t="shared" si="584"/>
        <v>220.03538710210029</v>
      </c>
      <c r="M2149" s="149">
        <f t="shared" si="585"/>
        <v>2.8518863158882662E-4</v>
      </c>
      <c r="N2149" s="149">
        <f t="shared" si="586"/>
        <v>0.98982956133128031</v>
      </c>
      <c r="O2149" s="130">
        <f t="shared" si="587"/>
        <v>2.8518863158882662E-4</v>
      </c>
      <c r="P2149" s="130" t="str">
        <f t="shared" si="588"/>
        <v/>
      </c>
      <c r="Q2149" s="130" t="str">
        <f t="shared" si="589"/>
        <v/>
      </c>
      <c r="R2149" s="130">
        <f t="shared" si="590"/>
        <v>5.0526714360993644E-4</v>
      </c>
      <c r="S2149" s="130" t="str">
        <f t="shared" si="591"/>
        <v/>
      </c>
      <c r="T2149" s="130" t="str">
        <f t="shared" si="592"/>
        <v/>
      </c>
      <c r="X2149" s="134"/>
      <c r="Z2149" s="149"/>
      <c r="AA2149" s="149"/>
      <c r="AE2149" s="151"/>
      <c r="AF2149" s="150"/>
      <c r="AK2149" s="134">
        <v>1580</v>
      </c>
      <c r="AL2149" s="130">
        <f t="shared" si="593"/>
        <v>2.3200000000000003</v>
      </c>
      <c r="AM2149" s="149">
        <f t="shared" si="594"/>
        <v>2.7048099546881761E-2</v>
      </c>
      <c r="AN2149" s="149">
        <f t="shared" si="595"/>
        <v>0.98982956133128031</v>
      </c>
      <c r="AO2149" s="130">
        <f t="shared" si="600"/>
        <v>2.7048099546881761E-2</v>
      </c>
      <c r="AP2149" s="130" t="str">
        <f t="shared" si="601"/>
        <v/>
      </c>
      <c r="AQ2149" s="130" t="str">
        <f t="shared" si="596"/>
        <v/>
      </c>
      <c r="AR2149" s="150">
        <f t="shared" si="597"/>
        <v>0</v>
      </c>
      <c r="AS2149" s="150" t="str">
        <f t="shared" si="598"/>
        <v/>
      </c>
      <c r="AT2149" s="150" t="str">
        <f t="shared" si="599"/>
        <v/>
      </c>
      <c r="AU2149" s="150"/>
      <c r="AV2149" s="150"/>
      <c r="AW2149" s="150"/>
      <c r="AX2149" s="150"/>
      <c r="AY2149" s="150"/>
      <c r="AZ2149" s="150"/>
      <c r="BA2149" s="150"/>
      <c r="BB2149" s="131"/>
      <c r="BC2149" s="132"/>
      <c r="BD2149" s="131"/>
      <c r="BE2149" s="153"/>
      <c r="BF2149" s="154"/>
      <c r="BG2149" s="155"/>
      <c r="BH2149" s="155"/>
      <c r="BI2149" s="156"/>
      <c r="BJ2149" s="156"/>
      <c r="BK2149" s="133"/>
      <c r="BM2149" s="134">
        <v>1557</v>
      </c>
      <c r="BN2149" s="157">
        <f t="shared" si="603"/>
        <v>9.9583999999999477</v>
      </c>
      <c r="BO2149" s="158">
        <f t="shared" si="604"/>
        <v>0.190943186619874</v>
      </c>
      <c r="BP2149" s="159">
        <f t="shared" si="605"/>
        <v>3.6617408084652081E-4</v>
      </c>
      <c r="BQ2149" s="160" t="str">
        <f t="shared" si="606"/>
        <v/>
      </c>
      <c r="BR2149" s="160" t="str">
        <f t="shared" si="602"/>
        <v/>
      </c>
    </row>
    <row r="2150" spans="11:70" ht="20.100000000000001" customHeight="1" x14ac:dyDescent="0.25">
      <c r="K2150" s="134">
        <v>1581</v>
      </c>
      <c r="L2150" s="130">
        <f t="shared" si="584"/>
        <v>220.41475845917279</v>
      </c>
      <c r="M2150" s="149">
        <f t="shared" si="585"/>
        <v>2.8255206275831313E-4</v>
      </c>
      <c r="N2150" s="149">
        <f t="shared" si="586"/>
        <v>0.98993725297952517</v>
      </c>
      <c r="O2150" s="130">
        <f t="shared" si="587"/>
        <v>2.8255206275831313E-4</v>
      </c>
      <c r="P2150" s="130" t="str">
        <f t="shared" si="588"/>
        <v/>
      </c>
      <c r="Q2150" s="130" t="str">
        <f t="shared" si="589"/>
        <v/>
      </c>
      <c r="R2150" s="130">
        <f t="shared" si="590"/>
        <v>5.0944115989382172E-4</v>
      </c>
      <c r="S2150" s="130" t="str">
        <f t="shared" si="591"/>
        <v/>
      </c>
      <c r="T2150" s="130" t="str">
        <f t="shared" si="592"/>
        <v/>
      </c>
      <c r="X2150" s="134"/>
      <c r="Z2150" s="149"/>
      <c r="AA2150" s="149"/>
      <c r="AE2150" s="151"/>
      <c r="AF2150" s="150"/>
      <c r="AK2150" s="134">
        <v>1581</v>
      </c>
      <c r="AL2150" s="130">
        <f t="shared" si="593"/>
        <v>2.3239999999999998</v>
      </c>
      <c r="AM2150" s="149">
        <f t="shared" si="594"/>
        <v>2.6798039873069942E-2</v>
      </c>
      <c r="AN2150" s="149">
        <f t="shared" si="595"/>
        <v>0.98993725297952517</v>
      </c>
      <c r="AO2150" s="130">
        <f t="shared" si="600"/>
        <v>2.6798039873069942E-2</v>
      </c>
      <c r="AP2150" s="130" t="str">
        <f t="shared" si="601"/>
        <v/>
      </c>
      <c r="AQ2150" s="130" t="str">
        <f t="shared" si="596"/>
        <v/>
      </c>
      <c r="AR2150" s="150">
        <f t="shared" si="597"/>
        <v>0</v>
      </c>
      <c r="AS2150" s="150" t="str">
        <f t="shared" si="598"/>
        <v/>
      </c>
      <c r="AT2150" s="150" t="str">
        <f t="shared" si="599"/>
        <v/>
      </c>
      <c r="AU2150" s="150"/>
      <c r="AV2150" s="150"/>
      <c r="AW2150" s="150"/>
      <c r="AX2150" s="150"/>
      <c r="AY2150" s="150"/>
      <c r="AZ2150" s="150"/>
      <c r="BA2150" s="150"/>
      <c r="BB2150" s="131"/>
      <c r="BC2150" s="132"/>
      <c r="BD2150" s="131"/>
      <c r="BE2150" s="153"/>
      <c r="BF2150" s="154"/>
      <c r="BG2150" s="155"/>
      <c r="BH2150" s="155"/>
      <c r="BI2150" s="156"/>
      <c r="BJ2150" s="156"/>
      <c r="BK2150" s="133"/>
      <c r="BM2150" s="134">
        <v>1558</v>
      </c>
      <c r="BN2150" s="157">
        <f t="shared" si="603"/>
        <v>9.964799999999947</v>
      </c>
      <c r="BO2150" s="158">
        <f t="shared" si="604"/>
        <v>0.19057701253902748</v>
      </c>
      <c r="BP2150" s="159">
        <f t="shared" si="605"/>
        <v>3.6559073713521295E-4</v>
      </c>
      <c r="BQ2150" s="160" t="str">
        <f t="shared" si="606"/>
        <v/>
      </c>
      <c r="BR2150" s="160" t="str">
        <f t="shared" si="602"/>
        <v/>
      </c>
    </row>
    <row r="2151" spans="11:70" ht="20.100000000000001" customHeight="1" x14ac:dyDescent="0.25">
      <c r="K2151" s="134">
        <v>1582</v>
      </c>
      <c r="L2151" s="130">
        <f t="shared" si="584"/>
        <v>220.7941298162454</v>
      </c>
      <c r="M2151" s="149">
        <f t="shared" si="585"/>
        <v>2.7993539000393158E-4</v>
      </c>
      <c r="N2151" s="149">
        <f t="shared" si="586"/>
        <v>0.9900439481662654</v>
      </c>
      <c r="O2151" s="130">
        <f t="shared" si="587"/>
        <v>2.7993539000393158E-4</v>
      </c>
      <c r="P2151" s="130" t="str">
        <f t="shared" si="588"/>
        <v/>
      </c>
      <c r="Q2151" s="130" t="str">
        <f t="shared" si="589"/>
        <v/>
      </c>
      <c r="R2151" s="130">
        <f t="shared" si="590"/>
        <v>5.1364143943388794E-4</v>
      </c>
      <c r="S2151" s="130" t="str">
        <f t="shared" si="591"/>
        <v/>
      </c>
      <c r="T2151" s="130" t="str">
        <f t="shared" si="592"/>
        <v/>
      </c>
      <c r="X2151" s="134"/>
      <c r="Z2151" s="149"/>
      <c r="AA2151" s="149"/>
      <c r="AE2151" s="151"/>
      <c r="AF2151" s="150"/>
      <c r="AK2151" s="134">
        <v>1582</v>
      </c>
      <c r="AL2151" s="130">
        <f t="shared" si="593"/>
        <v>2.3280000000000003</v>
      </c>
      <c r="AM2151" s="149">
        <f t="shared" si="594"/>
        <v>2.6549867199608775E-2</v>
      </c>
      <c r="AN2151" s="149">
        <f t="shared" si="595"/>
        <v>0.9900439481662654</v>
      </c>
      <c r="AO2151" s="130">
        <f t="shared" si="600"/>
        <v>2.6549867199608775E-2</v>
      </c>
      <c r="AP2151" s="130" t="str">
        <f t="shared" si="601"/>
        <v/>
      </c>
      <c r="AQ2151" s="130" t="str">
        <f t="shared" si="596"/>
        <v/>
      </c>
      <c r="AR2151" s="150">
        <f t="shared" si="597"/>
        <v>0</v>
      </c>
      <c r="AS2151" s="150" t="str">
        <f t="shared" si="598"/>
        <v/>
      </c>
      <c r="AT2151" s="150" t="str">
        <f t="shared" si="599"/>
        <v/>
      </c>
      <c r="AU2151" s="150"/>
      <c r="AV2151" s="150"/>
      <c r="AW2151" s="150"/>
      <c r="AX2151" s="150"/>
      <c r="AY2151" s="150"/>
      <c r="AZ2151" s="150"/>
      <c r="BA2151" s="150"/>
      <c r="BB2151" s="131"/>
      <c r="BC2151" s="132"/>
      <c r="BD2151" s="131"/>
      <c r="BE2151" s="153"/>
      <c r="BF2151" s="154"/>
      <c r="BG2151" s="155"/>
      <c r="BH2151" s="155"/>
      <c r="BI2151" s="156"/>
      <c r="BJ2151" s="156"/>
      <c r="BK2151" s="133"/>
      <c r="BM2151" s="134">
        <v>1559</v>
      </c>
      <c r="BN2151" s="157">
        <f t="shared" si="603"/>
        <v>9.9711999999999463</v>
      </c>
      <c r="BO2151" s="158">
        <f t="shared" si="604"/>
        <v>0.19021142180189227</v>
      </c>
      <c r="BP2151" s="159">
        <f t="shared" si="605"/>
        <v>3.6500794656324498E-4</v>
      </c>
      <c r="BQ2151" s="160" t="str">
        <f t="shared" si="606"/>
        <v/>
      </c>
      <c r="BR2151" s="160" t="str">
        <f t="shared" si="602"/>
        <v/>
      </c>
    </row>
    <row r="2152" spans="11:70" ht="20.100000000000001" customHeight="1" x14ac:dyDescent="0.25">
      <c r="K2152" s="134">
        <v>1583</v>
      </c>
      <c r="L2152" s="130">
        <f t="shared" si="584"/>
        <v>221.17350117331802</v>
      </c>
      <c r="M2152" s="149">
        <f t="shared" si="585"/>
        <v>2.7733851241621115E-4</v>
      </c>
      <c r="N2152" s="149">
        <f t="shared" si="586"/>
        <v>0.99014965442036185</v>
      </c>
      <c r="O2152" s="130">
        <f t="shared" si="587"/>
        <v>2.7733851241621115E-4</v>
      </c>
      <c r="P2152" s="130" t="str">
        <f t="shared" si="588"/>
        <v/>
      </c>
      <c r="Q2152" s="130" t="str">
        <f t="shared" si="589"/>
        <v/>
      </c>
      <c r="R2152" s="130">
        <f t="shared" si="590"/>
        <v>5.1786806380548281E-4</v>
      </c>
      <c r="S2152" s="130" t="str">
        <f t="shared" si="591"/>
        <v/>
      </c>
      <c r="T2152" s="130" t="str">
        <f t="shared" si="592"/>
        <v/>
      </c>
      <c r="X2152" s="134"/>
      <c r="Z2152" s="149"/>
      <c r="AA2152" s="149"/>
      <c r="AE2152" s="151"/>
      <c r="AF2152" s="150"/>
      <c r="AK2152" s="134">
        <v>1583</v>
      </c>
      <c r="AL2152" s="130">
        <f t="shared" si="593"/>
        <v>2.3319999999999999</v>
      </c>
      <c r="AM2152" s="149">
        <f t="shared" si="594"/>
        <v>2.6303571955957613E-2</v>
      </c>
      <c r="AN2152" s="149">
        <f t="shared" si="595"/>
        <v>0.99014965442036185</v>
      </c>
      <c r="AO2152" s="130">
        <f t="shared" si="600"/>
        <v>2.6303571955957613E-2</v>
      </c>
      <c r="AP2152" s="130" t="str">
        <f t="shared" si="601"/>
        <v/>
      </c>
      <c r="AQ2152" s="130" t="str">
        <f t="shared" si="596"/>
        <v/>
      </c>
      <c r="AR2152" s="150">
        <f t="shared" si="597"/>
        <v>0</v>
      </c>
      <c r="AS2152" s="150" t="str">
        <f t="shared" si="598"/>
        <v/>
      </c>
      <c r="AT2152" s="150" t="str">
        <f t="shared" si="599"/>
        <v/>
      </c>
      <c r="AU2152" s="150"/>
      <c r="AV2152" s="150"/>
      <c r="AW2152" s="150"/>
      <c r="AX2152" s="150"/>
      <c r="AY2152" s="150"/>
      <c r="AZ2152" s="150"/>
      <c r="BA2152" s="150"/>
      <c r="BB2152" s="131"/>
      <c r="BC2152" s="132"/>
      <c r="BD2152" s="131"/>
      <c r="BE2152" s="153"/>
      <c r="BF2152" s="154"/>
      <c r="BG2152" s="155"/>
      <c r="BH2152" s="155"/>
      <c r="BI2152" s="156"/>
      <c r="BJ2152" s="156"/>
      <c r="BK2152" s="133"/>
      <c r="BM2152" s="134">
        <v>1560</v>
      </c>
      <c r="BN2152" s="157">
        <f t="shared" si="603"/>
        <v>9.9775999999999456</v>
      </c>
      <c r="BO2152" s="158">
        <f t="shared" si="604"/>
        <v>0.18984641385532902</v>
      </c>
      <c r="BP2152" s="159">
        <f t="shared" si="605"/>
        <v>3.6442570993150403E-4</v>
      </c>
      <c r="BQ2152" s="160" t="str">
        <f t="shared" si="606"/>
        <v/>
      </c>
      <c r="BR2152" s="160" t="str">
        <f t="shared" si="602"/>
        <v/>
      </c>
    </row>
    <row r="2153" spans="11:70" ht="20.100000000000001" customHeight="1" x14ac:dyDescent="0.25">
      <c r="K2153" s="134">
        <v>1584</v>
      </c>
      <c r="L2153" s="130">
        <f t="shared" si="584"/>
        <v>221.55287253039063</v>
      </c>
      <c r="M2153" s="149">
        <f t="shared" si="585"/>
        <v>2.7476132907523591E-4</v>
      </c>
      <c r="N2153" s="149">
        <f t="shared" si="586"/>
        <v>0.99025437923239079</v>
      </c>
      <c r="O2153" s="130">
        <f t="shared" si="587"/>
        <v>2.7476132907523591E-4</v>
      </c>
      <c r="P2153" s="130" t="str">
        <f t="shared" si="588"/>
        <v/>
      </c>
      <c r="Q2153" s="130" t="str">
        <f t="shared" si="589"/>
        <v/>
      </c>
      <c r="R2153" s="130">
        <f t="shared" si="590"/>
        <v>5.2212111398613537E-4</v>
      </c>
      <c r="S2153" s="130" t="str">
        <f t="shared" si="591"/>
        <v/>
      </c>
      <c r="T2153" s="130" t="str">
        <f t="shared" si="592"/>
        <v/>
      </c>
      <c r="X2153" s="134"/>
      <c r="Z2153" s="149"/>
      <c r="AA2153" s="149"/>
      <c r="AE2153" s="151"/>
      <c r="AF2153" s="150"/>
      <c r="AK2153" s="134">
        <v>1584</v>
      </c>
      <c r="AL2153" s="130">
        <f t="shared" si="593"/>
        <v>2.3360000000000003</v>
      </c>
      <c r="AM2153" s="149">
        <f t="shared" si="594"/>
        <v>2.6059144570584933E-2</v>
      </c>
      <c r="AN2153" s="149">
        <f t="shared" si="595"/>
        <v>0.99025437923239079</v>
      </c>
      <c r="AO2153" s="130">
        <f t="shared" si="600"/>
        <v>2.6059144570584933E-2</v>
      </c>
      <c r="AP2153" s="130" t="str">
        <f t="shared" si="601"/>
        <v/>
      </c>
      <c r="AQ2153" s="130" t="str">
        <f t="shared" si="596"/>
        <v/>
      </c>
      <c r="AR2153" s="150">
        <f t="shared" si="597"/>
        <v>0</v>
      </c>
      <c r="AS2153" s="150" t="str">
        <f t="shared" si="598"/>
        <v/>
      </c>
      <c r="AT2153" s="150" t="str">
        <f t="shared" si="599"/>
        <v/>
      </c>
      <c r="AU2153" s="150"/>
      <c r="AV2153" s="150"/>
      <c r="AW2153" s="150"/>
      <c r="AX2153" s="150"/>
      <c r="AY2153" s="150"/>
      <c r="AZ2153" s="150"/>
      <c r="BA2153" s="150"/>
      <c r="BB2153" s="131"/>
      <c r="BC2153" s="132"/>
      <c r="BD2153" s="131"/>
      <c r="BE2153" s="153"/>
      <c r="BF2153" s="154"/>
      <c r="BG2153" s="155"/>
      <c r="BH2153" s="155"/>
      <c r="BI2153" s="156"/>
      <c r="BJ2153" s="156"/>
      <c r="BK2153" s="133"/>
      <c r="BM2153" s="134">
        <v>1561</v>
      </c>
      <c r="BN2153" s="157">
        <f t="shared" si="603"/>
        <v>9.9839999999999449</v>
      </c>
      <c r="BO2153" s="158">
        <f t="shared" si="604"/>
        <v>0.18948198814539752</v>
      </c>
      <c r="BP2153" s="159">
        <f t="shared" si="605"/>
        <v>3.6384402803371629E-4</v>
      </c>
      <c r="BQ2153" s="160" t="str">
        <f t="shared" si="606"/>
        <v/>
      </c>
      <c r="BR2153" s="160" t="str">
        <f t="shared" si="602"/>
        <v/>
      </c>
    </row>
    <row r="2154" spans="11:70" ht="20.100000000000001" customHeight="1" x14ac:dyDescent="0.25">
      <c r="K2154" s="134">
        <v>1585</v>
      </c>
      <c r="L2154" s="130">
        <f t="shared" si="584"/>
        <v>221.93224388746313</v>
      </c>
      <c r="M2154" s="149">
        <f t="shared" si="585"/>
        <v>2.7220373905717028E-4</v>
      </c>
      <c r="N2154" s="149">
        <f t="shared" si="586"/>
        <v>0.99035813005464168</v>
      </c>
      <c r="O2154" s="130">
        <f t="shared" si="587"/>
        <v>2.7220373905717028E-4</v>
      </c>
      <c r="P2154" s="130" t="str">
        <f t="shared" si="588"/>
        <v/>
      </c>
      <c r="Q2154" s="130" t="str">
        <f t="shared" si="589"/>
        <v/>
      </c>
      <c r="R2154" s="130">
        <f t="shared" si="590"/>
        <v>5.264006703454249E-4</v>
      </c>
      <c r="S2154" s="130" t="str">
        <f t="shared" si="591"/>
        <v/>
      </c>
      <c r="T2154" s="130" t="str">
        <f t="shared" si="592"/>
        <v/>
      </c>
      <c r="X2154" s="134"/>
      <c r="Z2154" s="149"/>
      <c r="AA2154" s="149"/>
      <c r="AE2154" s="151"/>
      <c r="AF2154" s="150"/>
      <c r="AK2154" s="134">
        <v>1585</v>
      </c>
      <c r="AL2154" s="130">
        <f t="shared" si="593"/>
        <v>2.34</v>
      </c>
      <c r="AM2154" s="149">
        <f t="shared" si="594"/>
        <v>2.581657547158769E-2</v>
      </c>
      <c r="AN2154" s="149">
        <f t="shared" si="595"/>
        <v>0.99035813005464168</v>
      </c>
      <c r="AO2154" s="130">
        <f t="shared" si="600"/>
        <v>2.581657547158769E-2</v>
      </c>
      <c r="AP2154" s="130" t="str">
        <f t="shared" si="601"/>
        <v/>
      </c>
      <c r="AQ2154" s="130" t="str">
        <f t="shared" si="596"/>
        <v/>
      </c>
      <c r="AR2154" s="150">
        <f t="shared" si="597"/>
        <v>0</v>
      </c>
      <c r="AS2154" s="150" t="str">
        <f t="shared" si="598"/>
        <v/>
      </c>
      <c r="AT2154" s="150" t="str">
        <f t="shared" si="599"/>
        <v/>
      </c>
      <c r="AU2154" s="150"/>
      <c r="AV2154" s="150"/>
      <c r="AW2154" s="150"/>
      <c r="AX2154" s="150"/>
      <c r="AY2154" s="150"/>
      <c r="AZ2154" s="150"/>
      <c r="BA2154" s="150"/>
      <c r="BB2154" s="131"/>
      <c r="BC2154" s="132"/>
      <c r="BD2154" s="131"/>
      <c r="BE2154" s="153"/>
      <c r="BF2154" s="154"/>
      <c r="BG2154" s="155"/>
      <c r="BH2154" s="155"/>
      <c r="BI2154" s="156"/>
      <c r="BJ2154" s="156"/>
      <c r="BK2154" s="133"/>
      <c r="BM2154" s="134">
        <v>1562</v>
      </c>
      <c r="BN2154" s="157">
        <f t="shared" si="603"/>
        <v>9.9903999999999442</v>
      </c>
      <c r="BO2154" s="158">
        <f t="shared" si="604"/>
        <v>0.1891181441173638</v>
      </c>
      <c r="BP2154" s="159">
        <f t="shared" si="605"/>
        <v>3.6326290165786257E-4</v>
      </c>
      <c r="BQ2154" s="160" t="str">
        <f t="shared" si="606"/>
        <v/>
      </c>
      <c r="BR2154" s="160" t="str">
        <f t="shared" si="602"/>
        <v/>
      </c>
    </row>
    <row r="2155" spans="11:70" ht="20.100000000000001" customHeight="1" x14ac:dyDescent="0.25">
      <c r="K2155" s="134">
        <v>1586</v>
      </c>
      <c r="L2155" s="130">
        <f t="shared" si="584"/>
        <v>222.31161524453574</v>
      </c>
      <c r="M2155" s="149">
        <f t="shared" si="585"/>
        <v>2.6966564144072284E-4</v>
      </c>
      <c r="N2155" s="149">
        <f t="shared" si="586"/>
        <v>0.99046091430111638</v>
      </c>
      <c r="O2155" s="130">
        <f t="shared" si="587"/>
        <v>2.6966564144072284E-4</v>
      </c>
      <c r="P2155" s="130" t="str">
        <f t="shared" si="588"/>
        <v/>
      </c>
      <c r="Q2155" s="130" t="str">
        <f t="shared" si="589"/>
        <v/>
      </c>
      <c r="R2155" s="130">
        <f t="shared" si="590"/>
        <v>5.3070681263483219E-4</v>
      </c>
      <c r="S2155" s="130" t="str">
        <f t="shared" si="591"/>
        <v/>
      </c>
      <c r="T2155" s="130" t="str">
        <f t="shared" si="592"/>
        <v/>
      </c>
      <c r="X2155" s="134"/>
      <c r="Z2155" s="149"/>
      <c r="AA2155" s="149"/>
      <c r="AE2155" s="151"/>
      <c r="AF2155" s="150"/>
      <c r="AK2155" s="134">
        <v>1586</v>
      </c>
      <c r="AL2155" s="130">
        <f t="shared" si="593"/>
        <v>2.3440000000000003</v>
      </c>
      <c r="AM2155" s="149">
        <f t="shared" si="594"/>
        <v>2.5575855087304096E-2</v>
      </c>
      <c r="AN2155" s="149">
        <f t="shared" si="595"/>
        <v>0.99046091430111638</v>
      </c>
      <c r="AO2155" s="130">
        <f t="shared" si="600"/>
        <v>2.5575855087304096E-2</v>
      </c>
      <c r="AP2155" s="130" t="str">
        <f t="shared" si="601"/>
        <v/>
      </c>
      <c r="AQ2155" s="130" t="str">
        <f t="shared" si="596"/>
        <v/>
      </c>
      <c r="AR2155" s="150">
        <f t="shared" si="597"/>
        <v>0</v>
      </c>
      <c r="AS2155" s="150" t="str">
        <f t="shared" si="598"/>
        <v/>
      </c>
      <c r="AT2155" s="150" t="str">
        <f t="shared" si="599"/>
        <v/>
      </c>
      <c r="AU2155" s="150"/>
      <c r="AV2155" s="150"/>
      <c r="AW2155" s="150"/>
      <c r="AX2155" s="150"/>
      <c r="AY2155" s="150"/>
      <c r="AZ2155" s="150"/>
      <c r="BA2155" s="150"/>
      <c r="BB2155" s="131"/>
      <c r="BC2155" s="132"/>
      <c r="BD2155" s="131"/>
      <c r="BE2155" s="153"/>
      <c r="BF2155" s="154"/>
      <c r="BG2155" s="155"/>
      <c r="BH2155" s="155"/>
      <c r="BI2155" s="156"/>
      <c r="BJ2155" s="156"/>
      <c r="BK2155" s="133"/>
      <c r="BM2155" s="134">
        <v>1563</v>
      </c>
      <c r="BN2155" s="157">
        <f t="shared" si="603"/>
        <v>9.9967999999999435</v>
      </c>
      <c r="BO2155" s="158">
        <f t="shared" si="604"/>
        <v>0.18875488121570594</v>
      </c>
      <c r="BP2155" s="159">
        <f t="shared" si="605"/>
        <v>3.6268233158598395E-4</v>
      </c>
      <c r="BQ2155" s="160" t="str">
        <f t="shared" si="606"/>
        <v/>
      </c>
      <c r="BR2155" s="160" t="str">
        <f t="shared" si="602"/>
        <v/>
      </c>
    </row>
    <row r="2156" spans="11:70" ht="20.100000000000001" customHeight="1" x14ac:dyDescent="0.25">
      <c r="K2156" s="134">
        <v>1587</v>
      </c>
      <c r="L2156" s="130">
        <f t="shared" si="584"/>
        <v>222.69098660160836</v>
      </c>
      <c r="M2156" s="149">
        <f t="shared" si="585"/>
        <v>2.6714693531355551E-4</v>
      </c>
      <c r="N2156" s="149">
        <f t="shared" si="586"/>
        <v>0.99056273934753192</v>
      </c>
      <c r="O2156" s="130">
        <f t="shared" si="587"/>
        <v>2.6714693531355551E-4</v>
      </c>
      <c r="P2156" s="130" t="str">
        <f t="shared" si="588"/>
        <v/>
      </c>
      <c r="Q2156" s="130" t="str">
        <f t="shared" si="589"/>
        <v/>
      </c>
      <c r="R2156" s="130">
        <f t="shared" si="590"/>
        <v>5.3503961997753932E-4</v>
      </c>
      <c r="S2156" s="130" t="str">
        <f t="shared" si="591"/>
        <v/>
      </c>
      <c r="T2156" s="130" t="str">
        <f t="shared" si="592"/>
        <v/>
      </c>
      <c r="X2156" s="134"/>
      <c r="Z2156" s="149"/>
      <c r="AA2156" s="149"/>
      <c r="AE2156" s="151"/>
      <c r="AF2156" s="150"/>
      <c r="AK2156" s="134">
        <v>1587</v>
      </c>
      <c r="AL2156" s="130">
        <f t="shared" si="593"/>
        <v>2.3479999999999999</v>
      </c>
      <c r="AM2156" s="149">
        <f t="shared" si="594"/>
        <v>2.53369738469215E-2</v>
      </c>
      <c r="AN2156" s="149">
        <f t="shared" si="595"/>
        <v>0.99056273934753192</v>
      </c>
      <c r="AO2156" s="130">
        <f t="shared" si="600"/>
        <v>2.53369738469215E-2</v>
      </c>
      <c r="AP2156" s="130" t="str">
        <f t="shared" si="601"/>
        <v/>
      </c>
      <c r="AQ2156" s="130" t="str">
        <f t="shared" si="596"/>
        <v/>
      </c>
      <c r="AR2156" s="150">
        <f t="shared" si="597"/>
        <v>0</v>
      </c>
      <c r="AS2156" s="150" t="str">
        <f t="shared" si="598"/>
        <v/>
      </c>
      <c r="AT2156" s="150" t="str">
        <f t="shared" si="599"/>
        <v/>
      </c>
      <c r="AU2156" s="150"/>
      <c r="AV2156" s="150"/>
      <c r="AW2156" s="150"/>
      <c r="AX2156" s="150"/>
      <c r="AY2156" s="150"/>
      <c r="AZ2156" s="150"/>
      <c r="BA2156" s="150"/>
      <c r="BB2156" s="131"/>
      <c r="BC2156" s="132"/>
      <c r="BD2156" s="131"/>
      <c r="BE2156" s="153"/>
      <c r="BF2156" s="154"/>
      <c r="BG2156" s="155"/>
      <c r="BH2156" s="155"/>
      <c r="BI2156" s="156"/>
      <c r="BJ2156" s="156"/>
      <c r="BK2156" s="133"/>
      <c r="BM2156" s="134">
        <v>1564</v>
      </c>
      <c r="BN2156" s="157">
        <f t="shared" si="603"/>
        <v>10.003199999999943</v>
      </c>
      <c r="BO2156" s="158">
        <f t="shared" si="604"/>
        <v>0.18839219888411995</v>
      </c>
      <c r="BP2156" s="159">
        <f t="shared" si="605"/>
        <v>3.6210231859284958E-4</v>
      </c>
      <c r="BQ2156" s="160" t="str">
        <f t="shared" si="606"/>
        <v/>
      </c>
      <c r="BR2156" s="160" t="str">
        <f t="shared" si="602"/>
        <v/>
      </c>
    </row>
    <row r="2157" spans="11:70" ht="20.100000000000001" customHeight="1" x14ac:dyDescent="0.25">
      <c r="K2157" s="134">
        <v>1588</v>
      </c>
      <c r="L2157" s="130">
        <f t="shared" si="584"/>
        <v>223.07035795868097</v>
      </c>
      <c r="M2157" s="149">
        <f t="shared" si="585"/>
        <v>2.6464751977862467E-4</v>
      </c>
      <c r="N2157" s="149">
        <f t="shared" si="586"/>
        <v>0.9906636125313244</v>
      </c>
      <c r="O2157" s="130">
        <f t="shared" si="587"/>
        <v>2.6464751977862467E-4</v>
      </c>
      <c r="P2157" s="130" t="str">
        <f t="shared" si="588"/>
        <v/>
      </c>
      <c r="Q2157" s="130" t="str">
        <f t="shared" si="589"/>
        <v/>
      </c>
      <c r="R2157" s="130">
        <f t="shared" si="590"/>
        <v>5.3939917085821178E-4</v>
      </c>
      <c r="S2157" s="130" t="str">
        <f t="shared" si="591"/>
        <v/>
      </c>
      <c r="T2157" s="130" t="str">
        <f t="shared" si="592"/>
        <v/>
      </c>
      <c r="X2157" s="134"/>
      <c r="Z2157" s="149"/>
      <c r="AA2157" s="149"/>
      <c r="AE2157" s="151"/>
      <c r="AF2157" s="150"/>
      <c r="AK2157" s="134">
        <v>1588</v>
      </c>
      <c r="AL2157" s="130">
        <f t="shared" si="593"/>
        <v>2.3520000000000003</v>
      </c>
      <c r="AM2157" s="149">
        <f t="shared" si="594"/>
        <v>2.5099922181077736E-2</v>
      </c>
      <c r="AN2157" s="149">
        <f t="shared" si="595"/>
        <v>0.9906636125313244</v>
      </c>
      <c r="AO2157" s="130">
        <f t="shared" si="600"/>
        <v>2.5099922181077736E-2</v>
      </c>
      <c r="AP2157" s="130" t="str">
        <f t="shared" si="601"/>
        <v/>
      </c>
      <c r="AQ2157" s="130" t="str">
        <f t="shared" si="596"/>
        <v/>
      </c>
      <c r="AR2157" s="150">
        <f t="shared" si="597"/>
        <v>0</v>
      </c>
      <c r="AS2157" s="150" t="str">
        <f t="shared" si="598"/>
        <v/>
      </c>
      <c r="AT2157" s="150" t="str">
        <f t="shared" si="599"/>
        <v/>
      </c>
      <c r="AU2157" s="150"/>
      <c r="AV2157" s="150"/>
      <c r="AW2157" s="150"/>
      <c r="AX2157" s="150"/>
      <c r="AY2157" s="150"/>
      <c r="AZ2157" s="150"/>
      <c r="BA2157" s="150"/>
      <c r="BB2157" s="131"/>
      <c r="BC2157" s="132"/>
      <c r="BD2157" s="131"/>
      <c r="BE2157" s="153"/>
      <c r="BF2157" s="154"/>
      <c r="BG2157" s="155"/>
      <c r="BH2157" s="155"/>
      <c r="BI2157" s="156"/>
      <c r="BJ2157" s="156"/>
      <c r="BK2157" s="133"/>
      <c r="BM2157" s="134">
        <v>1565</v>
      </c>
      <c r="BN2157" s="157">
        <f t="shared" si="603"/>
        <v>10.009599999999942</v>
      </c>
      <c r="BO2157" s="158">
        <f t="shared" si="604"/>
        <v>0.18803009656552711</v>
      </c>
      <c r="BP2157" s="159">
        <f t="shared" si="605"/>
        <v>3.6152286344889872E-4</v>
      </c>
      <c r="BQ2157" s="160" t="str">
        <f t="shared" si="606"/>
        <v/>
      </c>
      <c r="BR2157" s="160" t="str">
        <f t="shared" si="602"/>
        <v/>
      </c>
    </row>
    <row r="2158" spans="11:70" ht="20.100000000000001" customHeight="1" x14ac:dyDescent="0.25">
      <c r="K2158" s="134">
        <v>1589</v>
      </c>
      <c r="L2158" s="130">
        <f t="shared" si="584"/>
        <v>223.44972931575347</v>
      </c>
      <c r="M2158" s="149">
        <f t="shared" si="585"/>
        <v>2.6216729396046784E-4</v>
      </c>
      <c r="N2158" s="149">
        <f t="shared" si="586"/>
        <v>0.99076354115165666</v>
      </c>
      <c r="O2158" s="130">
        <f t="shared" si="587"/>
        <v>2.6216729396046784E-4</v>
      </c>
      <c r="P2158" s="130" t="str">
        <f t="shared" si="588"/>
        <v/>
      </c>
      <c r="Q2158" s="130" t="str">
        <f t="shared" si="589"/>
        <v/>
      </c>
      <c r="R2158" s="130">
        <f t="shared" si="590"/>
        <v>5.4378554311273726E-4</v>
      </c>
      <c r="S2158" s="130" t="str">
        <f t="shared" si="591"/>
        <v/>
      </c>
      <c r="T2158" s="130" t="str">
        <f t="shared" si="592"/>
        <v/>
      </c>
      <c r="X2158" s="134"/>
      <c r="Z2158" s="149"/>
      <c r="AA2158" s="149"/>
      <c r="AE2158" s="151"/>
      <c r="AF2158" s="150"/>
      <c r="AK2158" s="134">
        <v>1589</v>
      </c>
      <c r="AL2158" s="130">
        <f t="shared" si="593"/>
        <v>2.3559999999999999</v>
      </c>
      <c r="AM2158" s="149">
        <f t="shared" si="594"/>
        <v>2.4864690522457555E-2</v>
      </c>
      <c r="AN2158" s="149">
        <f t="shared" si="595"/>
        <v>0.99076354115165666</v>
      </c>
      <c r="AO2158" s="130">
        <f t="shared" si="600"/>
        <v>2.4864690522457555E-2</v>
      </c>
      <c r="AP2158" s="130" t="str">
        <f t="shared" si="601"/>
        <v/>
      </c>
      <c r="AQ2158" s="130" t="str">
        <f t="shared" si="596"/>
        <v/>
      </c>
      <c r="AR2158" s="150">
        <f t="shared" si="597"/>
        <v>0</v>
      </c>
      <c r="AS2158" s="150" t="str">
        <f t="shared" si="598"/>
        <v/>
      </c>
      <c r="AT2158" s="150" t="str">
        <f t="shared" si="599"/>
        <v/>
      </c>
      <c r="AU2158" s="150"/>
      <c r="AV2158" s="150"/>
      <c r="AW2158" s="150"/>
      <c r="AX2158" s="150"/>
      <c r="AY2158" s="150"/>
      <c r="AZ2158" s="150"/>
      <c r="BA2158" s="150"/>
      <c r="BB2158" s="131"/>
      <c r="BC2158" s="132"/>
      <c r="BD2158" s="131"/>
      <c r="BE2158" s="153"/>
      <c r="BF2158" s="154"/>
      <c r="BG2158" s="155"/>
      <c r="BH2158" s="155"/>
      <c r="BI2158" s="156"/>
      <c r="BJ2158" s="156"/>
      <c r="BK2158" s="133"/>
      <c r="BM2158" s="134">
        <v>1566</v>
      </c>
      <c r="BN2158" s="157">
        <f t="shared" si="603"/>
        <v>10.015999999999941</v>
      </c>
      <c r="BO2158" s="158">
        <f t="shared" si="604"/>
        <v>0.18766857370207821</v>
      </c>
      <c r="BP2158" s="159">
        <f t="shared" si="605"/>
        <v>3.609439669166048E-4</v>
      </c>
      <c r="BQ2158" s="160" t="str">
        <f t="shared" si="606"/>
        <v/>
      </c>
      <c r="BR2158" s="160" t="str">
        <f t="shared" si="602"/>
        <v/>
      </c>
    </row>
    <row r="2159" spans="11:70" ht="20.100000000000001" customHeight="1" x14ac:dyDescent="0.25">
      <c r="K2159" s="134">
        <v>1590</v>
      </c>
      <c r="L2159" s="130">
        <f t="shared" si="584"/>
        <v>223.82910067282609</v>
      </c>
      <c r="M2159" s="149">
        <f t="shared" si="585"/>
        <v>2.5970615701142378E-4</v>
      </c>
      <c r="N2159" s="149">
        <f t="shared" si="586"/>
        <v>0.99086253246942735</v>
      </c>
      <c r="O2159" s="130">
        <f t="shared" si="587"/>
        <v>2.5970615701142378E-4</v>
      </c>
      <c r="P2159" s="130" t="str">
        <f t="shared" si="588"/>
        <v/>
      </c>
      <c r="Q2159" s="130" t="str">
        <f t="shared" si="589"/>
        <v/>
      </c>
      <c r="R2159" s="130">
        <f t="shared" si="590"/>
        <v>5.4819881391794483E-4</v>
      </c>
      <c r="S2159" s="130" t="str">
        <f t="shared" si="591"/>
        <v/>
      </c>
      <c r="T2159" s="130" t="str">
        <f t="shared" si="592"/>
        <v/>
      </c>
      <c r="X2159" s="134"/>
      <c r="Z2159" s="149"/>
      <c r="AA2159" s="149"/>
      <c r="AE2159" s="151"/>
      <c r="AF2159" s="150"/>
      <c r="AK2159" s="134">
        <v>1590</v>
      </c>
      <c r="AL2159" s="130">
        <f t="shared" si="593"/>
        <v>2.3600000000000003</v>
      </c>
      <c r="AM2159" s="149">
        <f t="shared" si="594"/>
        <v>2.4631269306382486E-2</v>
      </c>
      <c r="AN2159" s="149">
        <f t="shared" si="595"/>
        <v>0.99086253246942735</v>
      </c>
      <c r="AO2159" s="130">
        <f t="shared" si="600"/>
        <v>2.4631269306382486E-2</v>
      </c>
      <c r="AP2159" s="130" t="str">
        <f t="shared" si="601"/>
        <v/>
      </c>
      <c r="AQ2159" s="130" t="str">
        <f t="shared" si="596"/>
        <v/>
      </c>
      <c r="AR2159" s="150">
        <f t="shared" si="597"/>
        <v>0</v>
      </c>
      <c r="AS2159" s="150" t="str">
        <f t="shared" si="598"/>
        <v/>
      </c>
      <c r="AT2159" s="150" t="str">
        <f t="shared" si="599"/>
        <v/>
      </c>
      <c r="AU2159" s="150"/>
      <c r="AV2159" s="150"/>
      <c r="AW2159" s="150"/>
      <c r="AX2159" s="150"/>
      <c r="AY2159" s="150"/>
      <c r="AZ2159" s="150"/>
      <c r="BA2159" s="150"/>
      <c r="BB2159" s="131"/>
      <c r="BC2159" s="132"/>
      <c r="BD2159" s="131"/>
      <c r="BE2159" s="153"/>
      <c r="BF2159" s="154"/>
      <c r="BG2159" s="155"/>
      <c r="BH2159" s="155"/>
      <c r="BI2159" s="156"/>
      <c r="BJ2159" s="156"/>
      <c r="BK2159" s="133"/>
      <c r="BM2159" s="134">
        <v>1567</v>
      </c>
      <c r="BN2159" s="157">
        <f t="shared" si="603"/>
        <v>10.022399999999941</v>
      </c>
      <c r="BO2159" s="158">
        <f t="shared" si="604"/>
        <v>0.1873076297351616</v>
      </c>
      <c r="BP2159" s="159">
        <f t="shared" si="605"/>
        <v>3.6036562975366726E-4</v>
      </c>
      <c r="BQ2159" s="160" t="str">
        <f t="shared" si="606"/>
        <v/>
      </c>
      <c r="BR2159" s="160" t="str">
        <f t="shared" si="602"/>
        <v/>
      </c>
    </row>
    <row r="2160" spans="11:70" ht="20.100000000000001" customHeight="1" x14ac:dyDescent="0.25">
      <c r="K2160" s="134">
        <v>1591</v>
      </c>
      <c r="L2160" s="130">
        <f t="shared" si="584"/>
        <v>224.2084720298987</v>
      </c>
      <c r="M2160" s="149">
        <f t="shared" si="585"/>
        <v>2.5726400811780119E-4</v>
      </c>
      <c r="N2160" s="149">
        <f t="shared" si="586"/>
        <v>0.9909605937072824</v>
      </c>
      <c r="O2160" s="130">
        <f t="shared" si="587"/>
        <v>2.5726400811780119E-4</v>
      </c>
      <c r="P2160" s="130" t="str">
        <f t="shared" si="588"/>
        <v/>
      </c>
      <c r="Q2160" s="130" t="str">
        <f t="shared" si="589"/>
        <v/>
      </c>
      <c r="R2160" s="130">
        <f t="shared" si="590"/>
        <v>5.5263905978127829E-4</v>
      </c>
      <c r="S2160" s="130" t="str">
        <f t="shared" si="591"/>
        <v/>
      </c>
      <c r="T2160" s="130" t="str">
        <f t="shared" si="592"/>
        <v/>
      </c>
      <c r="X2160" s="134"/>
      <c r="Z2160" s="149"/>
      <c r="AA2160" s="149"/>
      <c r="AE2160" s="151"/>
      <c r="AF2160" s="150"/>
      <c r="AK2160" s="134">
        <v>1591</v>
      </c>
      <c r="AL2160" s="130">
        <f t="shared" si="593"/>
        <v>2.3639999999999999</v>
      </c>
      <c r="AM2160" s="149">
        <f t="shared" si="594"/>
        <v>2.4399648971395776E-2</v>
      </c>
      <c r="AN2160" s="149">
        <f t="shared" si="595"/>
        <v>0.9909605937072824</v>
      </c>
      <c r="AO2160" s="130">
        <f t="shared" si="600"/>
        <v>2.4399648971395776E-2</v>
      </c>
      <c r="AP2160" s="130" t="str">
        <f t="shared" si="601"/>
        <v/>
      </c>
      <c r="AQ2160" s="130" t="str">
        <f t="shared" si="596"/>
        <v/>
      </c>
      <c r="AR2160" s="150">
        <f t="shared" si="597"/>
        <v>0</v>
      </c>
      <c r="AS2160" s="150" t="str">
        <f t="shared" si="598"/>
        <v/>
      </c>
      <c r="AT2160" s="150" t="str">
        <f t="shared" si="599"/>
        <v/>
      </c>
      <c r="AU2160" s="150"/>
      <c r="AV2160" s="150"/>
      <c r="AW2160" s="150"/>
      <c r="AX2160" s="150"/>
      <c r="AY2160" s="150"/>
      <c r="AZ2160" s="150"/>
      <c r="BA2160" s="150"/>
      <c r="BB2160" s="131"/>
      <c r="BC2160" s="132"/>
      <c r="BD2160" s="131"/>
      <c r="BE2160" s="153"/>
      <c r="BF2160" s="154"/>
      <c r="BG2160" s="155"/>
      <c r="BH2160" s="155"/>
      <c r="BI2160" s="156"/>
      <c r="BJ2160" s="156"/>
      <c r="BK2160" s="133"/>
      <c r="BM2160" s="134">
        <v>1568</v>
      </c>
      <c r="BN2160" s="157">
        <f t="shared" si="603"/>
        <v>10.02879999999994</v>
      </c>
      <c r="BO2160" s="158">
        <f t="shared" si="604"/>
        <v>0.18694726410540793</v>
      </c>
      <c r="BP2160" s="159">
        <f t="shared" si="605"/>
        <v>3.5978785271087443E-4</v>
      </c>
      <c r="BQ2160" s="160" t="str">
        <f t="shared" si="606"/>
        <v/>
      </c>
      <c r="BR2160" s="160" t="str">
        <f t="shared" si="602"/>
        <v/>
      </c>
    </row>
    <row r="2161" spans="11:70" ht="20.100000000000001" customHeight="1" x14ac:dyDescent="0.25">
      <c r="K2161" s="134">
        <v>1592</v>
      </c>
      <c r="L2161" s="130">
        <f t="shared" si="584"/>
        <v>224.58784338697131</v>
      </c>
      <c r="M2161" s="149">
        <f t="shared" si="585"/>
        <v>2.5484074650597676E-4</v>
      </c>
      <c r="N2161" s="149">
        <f t="shared" si="586"/>
        <v>0.99105773204962955</v>
      </c>
      <c r="O2161" s="130">
        <f t="shared" si="587"/>
        <v>2.5484074650597676E-4</v>
      </c>
      <c r="P2161" s="130" t="str">
        <f t="shared" si="588"/>
        <v/>
      </c>
      <c r="Q2161" s="130" t="str">
        <f t="shared" si="589"/>
        <v/>
      </c>
      <c r="R2161" s="130">
        <f t="shared" si="590"/>
        <v>5.5710635653045178E-4</v>
      </c>
      <c r="S2161" s="130" t="str">
        <f t="shared" si="591"/>
        <v/>
      </c>
      <c r="T2161" s="130" t="str">
        <f t="shared" si="592"/>
        <v/>
      </c>
      <c r="X2161" s="134"/>
      <c r="Z2161" s="149"/>
      <c r="AA2161" s="149"/>
      <c r="AE2161" s="151"/>
      <c r="AF2161" s="150"/>
      <c r="AK2161" s="134">
        <v>1592</v>
      </c>
      <c r="AL2161" s="130">
        <f t="shared" si="593"/>
        <v>2.3680000000000003</v>
      </c>
      <c r="AM2161" s="149">
        <f t="shared" si="594"/>
        <v>2.416981995984083E-2</v>
      </c>
      <c r="AN2161" s="149">
        <f t="shared" si="595"/>
        <v>0.99105773204962955</v>
      </c>
      <c r="AO2161" s="130">
        <f t="shared" si="600"/>
        <v>2.416981995984083E-2</v>
      </c>
      <c r="AP2161" s="130" t="str">
        <f t="shared" si="601"/>
        <v/>
      </c>
      <c r="AQ2161" s="130" t="str">
        <f t="shared" si="596"/>
        <v/>
      </c>
      <c r="AR2161" s="150">
        <f t="shared" si="597"/>
        <v>0</v>
      </c>
      <c r="AS2161" s="150" t="str">
        <f t="shared" si="598"/>
        <v/>
      </c>
      <c r="AT2161" s="150" t="str">
        <f t="shared" si="599"/>
        <v/>
      </c>
      <c r="AU2161" s="150"/>
      <c r="AV2161" s="150"/>
      <c r="AW2161" s="150"/>
      <c r="AX2161" s="150"/>
      <c r="AY2161" s="150"/>
      <c r="AZ2161" s="150"/>
      <c r="BA2161" s="150"/>
      <c r="BB2161" s="131"/>
      <c r="BC2161" s="132"/>
      <c r="BD2161" s="131"/>
      <c r="BE2161" s="153"/>
      <c r="BF2161" s="154"/>
      <c r="BG2161" s="155"/>
      <c r="BH2161" s="155"/>
      <c r="BI2161" s="156"/>
      <c r="BJ2161" s="156"/>
      <c r="BK2161" s="133"/>
      <c r="BM2161" s="134">
        <v>1569</v>
      </c>
      <c r="BN2161" s="157">
        <f t="shared" si="603"/>
        <v>10.035199999999939</v>
      </c>
      <c r="BO2161" s="158">
        <f t="shared" si="604"/>
        <v>0.18658747625269706</v>
      </c>
      <c r="BP2161" s="159">
        <f t="shared" si="605"/>
        <v>3.592106365336023E-4</v>
      </c>
      <c r="BQ2161" s="160" t="str">
        <f t="shared" si="606"/>
        <v/>
      </c>
      <c r="BR2161" s="160" t="str">
        <f t="shared" si="602"/>
        <v/>
      </c>
    </row>
    <row r="2162" spans="11:70" ht="20.100000000000001" customHeight="1" x14ac:dyDescent="0.25">
      <c r="K2162" s="134">
        <v>1593</v>
      </c>
      <c r="L2162" s="130">
        <f t="shared" si="584"/>
        <v>224.96721474404393</v>
      </c>
      <c r="M2162" s="149">
        <f t="shared" si="585"/>
        <v>2.5243627144844009E-4</v>
      </c>
      <c r="N2162" s="149">
        <f t="shared" si="586"/>
        <v>0.99115395464265443</v>
      </c>
      <c r="O2162" s="130">
        <f t="shared" si="587"/>
        <v>2.5243627144844009E-4</v>
      </c>
      <c r="P2162" s="130" t="str">
        <f t="shared" si="588"/>
        <v/>
      </c>
      <c r="Q2162" s="130" t="str">
        <f t="shared" si="589"/>
        <v/>
      </c>
      <c r="R2162" s="130">
        <f t="shared" si="590"/>
        <v>5.6160077930306966E-4</v>
      </c>
      <c r="S2162" s="130" t="str">
        <f t="shared" si="591"/>
        <v/>
      </c>
      <c r="T2162" s="130" t="str">
        <f t="shared" si="592"/>
        <v/>
      </c>
      <c r="X2162" s="134"/>
      <c r="Z2162" s="149"/>
      <c r="AA2162" s="149"/>
      <c r="AE2162" s="151"/>
      <c r="AF2162" s="150"/>
      <c r="AK2162" s="134">
        <v>1593</v>
      </c>
      <c r="AL2162" s="130">
        <f t="shared" si="593"/>
        <v>2.3719999999999999</v>
      </c>
      <c r="AM2162" s="149">
        <f t="shared" si="594"/>
        <v>2.3941772718434669E-2</v>
      </c>
      <c r="AN2162" s="149">
        <f t="shared" si="595"/>
        <v>0.99115395464265443</v>
      </c>
      <c r="AO2162" s="130">
        <f t="shared" si="600"/>
        <v>2.3941772718434669E-2</v>
      </c>
      <c r="AP2162" s="130" t="str">
        <f t="shared" si="601"/>
        <v/>
      </c>
      <c r="AQ2162" s="130" t="str">
        <f t="shared" si="596"/>
        <v/>
      </c>
      <c r="AR2162" s="150">
        <f t="shared" si="597"/>
        <v>0</v>
      </c>
      <c r="AS2162" s="150" t="str">
        <f t="shared" si="598"/>
        <v/>
      </c>
      <c r="AT2162" s="150" t="str">
        <f t="shared" si="599"/>
        <v/>
      </c>
      <c r="AU2162" s="150"/>
      <c r="AV2162" s="150"/>
      <c r="AW2162" s="150"/>
      <c r="AX2162" s="150"/>
      <c r="AY2162" s="150"/>
      <c r="AZ2162" s="150"/>
      <c r="BA2162" s="150"/>
      <c r="BB2162" s="131"/>
      <c r="BC2162" s="132"/>
      <c r="BD2162" s="131"/>
      <c r="BE2162" s="153"/>
      <c r="BF2162" s="154"/>
      <c r="BG2162" s="155"/>
      <c r="BH2162" s="155"/>
      <c r="BI2162" s="156"/>
      <c r="BJ2162" s="156"/>
      <c r="BK2162" s="133"/>
      <c r="BM2162" s="134">
        <v>1570</v>
      </c>
      <c r="BN2162" s="157">
        <f t="shared" si="603"/>
        <v>10.041599999999939</v>
      </c>
      <c r="BO2162" s="158">
        <f t="shared" si="604"/>
        <v>0.18622826561616346</v>
      </c>
      <c r="BP2162" s="159">
        <f t="shared" si="605"/>
        <v>3.5863398196020468E-4</v>
      </c>
      <c r="BQ2162" s="160" t="str">
        <f t="shared" si="606"/>
        <v/>
      </c>
      <c r="BR2162" s="160" t="str">
        <f t="shared" si="602"/>
        <v/>
      </c>
    </row>
    <row r="2163" spans="11:70" ht="20.100000000000001" customHeight="1" x14ac:dyDescent="0.25">
      <c r="K2163" s="134">
        <v>1594</v>
      </c>
      <c r="L2163" s="130">
        <f t="shared" si="584"/>
        <v>225.34658610111643</v>
      </c>
      <c r="M2163" s="149">
        <f t="shared" si="585"/>
        <v>2.5005048226977558E-4</v>
      </c>
      <c r="N2163" s="149">
        <f t="shared" si="586"/>
        <v>0.99124926859433915</v>
      </c>
      <c r="O2163" s="130">
        <f t="shared" si="587"/>
        <v>2.5005048226977558E-4</v>
      </c>
      <c r="P2163" s="130" t="str">
        <f t="shared" si="588"/>
        <v/>
      </c>
      <c r="Q2163" s="130" t="str">
        <f t="shared" si="589"/>
        <v/>
      </c>
      <c r="R2163" s="130">
        <f t="shared" si="590"/>
        <v>5.6612240253622122E-4</v>
      </c>
      <c r="S2163" s="130" t="str">
        <f t="shared" si="591"/>
        <v/>
      </c>
      <c r="T2163" s="130" t="str">
        <f t="shared" si="592"/>
        <v/>
      </c>
      <c r="X2163" s="134"/>
      <c r="Z2163" s="149"/>
      <c r="AA2163" s="149"/>
      <c r="AE2163" s="151"/>
      <c r="AF2163" s="150"/>
      <c r="AK2163" s="134">
        <v>1594</v>
      </c>
      <c r="AL2163" s="130">
        <f t="shared" si="593"/>
        <v>2.3760000000000003</v>
      </c>
      <c r="AM2163" s="149">
        <f t="shared" si="594"/>
        <v>2.3715497698834836E-2</v>
      </c>
      <c r="AN2163" s="149">
        <f t="shared" si="595"/>
        <v>0.99124926859433915</v>
      </c>
      <c r="AO2163" s="130">
        <f t="shared" si="600"/>
        <v>2.3715497698834836E-2</v>
      </c>
      <c r="AP2163" s="130" t="str">
        <f t="shared" si="601"/>
        <v/>
      </c>
      <c r="AQ2163" s="130" t="str">
        <f t="shared" si="596"/>
        <v/>
      </c>
      <c r="AR2163" s="150">
        <f t="shared" si="597"/>
        <v>0</v>
      </c>
      <c r="AS2163" s="150" t="str">
        <f t="shared" si="598"/>
        <v/>
      </c>
      <c r="AT2163" s="150" t="str">
        <f t="shared" si="599"/>
        <v/>
      </c>
      <c r="AU2163" s="150"/>
      <c r="AV2163" s="150"/>
      <c r="AW2163" s="150"/>
      <c r="AX2163" s="150"/>
      <c r="AY2163" s="150"/>
      <c r="AZ2163" s="150"/>
      <c r="BA2163" s="150"/>
      <c r="BB2163" s="131"/>
      <c r="BC2163" s="132"/>
      <c r="BD2163" s="131"/>
      <c r="BE2163" s="153"/>
      <c r="BF2163" s="154"/>
      <c r="BG2163" s="155"/>
      <c r="BH2163" s="155"/>
      <c r="BI2163" s="156"/>
      <c r="BJ2163" s="156"/>
      <c r="BK2163" s="133"/>
      <c r="BM2163" s="134">
        <v>1571</v>
      </c>
      <c r="BN2163" s="157">
        <f t="shared" si="603"/>
        <v>10.047999999999938</v>
      </c>
      <c r="BO2163" s="158">
        <f t="shared" si="604"/>
        <v>0.18586963163420325</v>
      </c>
      <c r="BP2163" s="159">
        <f t="shared" si="605"/>
        <v>3.5805788972462227E-4</v>
      </c>
      <c r="BQ2163" s="160" t="str">
        <f t="shared" si="606"/>
        <v/>
      </c>
      <c r="BR2163" s="160" t="str">
        <f t="shared" si="602"/>
        <v/>
      </c>
    </row>
    <row r="2164" spans="11:70" ht="20.100000000000001" customHeight="1" x14ac:dyDescent="0.25">
      <c r="K2164" s="134">
        <v>1595</v>
      </c>
      <c r="L2164" s="130">
        <f t="shared" si="584"/>
        <v>225.72595745818904</v>
      </c>
      <c r="M2164" s="149">
        <f t="shared" si="585"/>
        <v>2.476832783525802E-4</v>
      </c>
      <c r="N2164" s="149">
        <f t="shared" si="586"/>
        <v>0.99134368097448344</v>
      </c>
      <c r="O2164" s="130">
        <f t="shared" si="587"/>
        <v>2.476832783525802E-4</v>
      </c>
      <c r="P2164" s="130" t="str">
        <f t="shared" si="588"/>
        <v/>
      </c>
      <c r="Q2164" s="130" t="str">
        <f t="shared" si="589"/>
        <v/>
      </c>
      <c r="R2164" s="130">
        <f t="shared" si="590"/>
        <v>5.7067129995604885E-4</v>
      </c>
      <c r="S2164" s="130" t="str">
        <f t="shared" si="591"/>
        <v/>
      </c>
      <c r="T2164" s="130" t="str">
        <f t="shared" si="592"/>
        <v/>
      </c>
      <c r="X2164" s="134"/>
      <c r="Z2164" s="149"/>
      <c r="AA2164" s="149"/>
      <c r="AE2164" s="151"/>
      <c r="AF2164" s="150"/>
      <c r="AK2164" s="134">
        <v>1595</v>
      </c>
      <c r="AL2164" s="130">
        <f t="shared" si="593"/>
        <v>2.38</v>
      </c>
      <c r="AM2164" s="149">
        <f t="shared" si="594"/>
        <v>2.3490985358201363E-2</v>
      </c>
      <c r="AN2164" s="149">
        <f t="shared" si="595"/>
        <v>0.99134368097448344</v>
      </c>
      <c r="AO2164" s="130">
        <f t="shared" si="600"/>
        <v>2.3490985358201363E-2</v>
      </c>
      <c r="AP2164" s="130" t="str">
        <f t="shared" si="601"/>
        <v/>
      </c>
      <c r="AQ2164" s="130" t="str">
        <f t="shared" si="596"/>
        <v/>
      </c>
      <c r="AR2164" s="150">
        <f t="shared" si="597"/>
        <v>0</v>
      </c>
      <c r="AS2164" s="150" t="str">
        <f t="shared" si="598"/>
        <v/>
      </c>
      <c r="AT2164" s="150" t="str">
        <f t="shared" si="599"/>
        <v/>
      </c>
      <c r="AU2164" s="150"/>
      <c r="AV2164" s="150"/>
      <c r="AW2164" s="150"/>
      <c r="AX2164" s="150"/>
      <c r="AY2164" s="150"/>
      <c r="AZ2164" s="150"/>
      <c r="BA2164" s="150"/>
      <c r="BB2164" s="131"/>
      <c r="BC2164" s="132"/>
      <c r="BD2164" s="131"/>
      <c r="BE2164" s="153"/>
      <c r="BF2164" s="154"/>
      <c r="BG2164" s="155"/>
      <c r="BH2164" s="155"/>
      <c r="BI2164" s="156"/>
      <c r="BJ2164" s="156"/>
      <c r="BK2164" s="133"/>
      <c r="BM2164" s="134">
        <v>1572</v>
      </c>
      <c r="BN2164" s="157">
        <f t="shared" si="603"/>
        <v>10.054399999999937</v>
      </c>
      <c r="BO2164" s="158">
        <f t="shared" si="604"/>
        <v>0.18551157374447863</v>
      </c>
      <c r="BP2164" s="159">
        <f t="shared" si="605"/>
        <v>3.5748236055291316E-4</v>
      </c>
      <c r="BQ2164" s="160" t="str">
        <f t="shared" si="606"/>
        <v/>
      </c>
      <c r="BR2164" s="160" t="str">
        <f t="shared" si="602"/>
        <v/>
      </c>
    </row>
    <row r="2165" spans="11:70" ht="20.100000000000001" customHeight="1" x14ac:dyDescent="0.25">
      <c r="K2165" s="134">
        <v>1596</v>
      </c>
      <c r="L2165" s="130">
        <f t="shared" si="584"/>
        <v>226.10532881526166</v>
      </c>
      <c r="M2165" s="149">
        <f t="shared" si="585"/>
        <v>2.453345591433282E-4</v>
      </c>
      <c r="N2165" s="149">
        <f t="shared" si="586"/>
        <v>0.99143719881472747</v>
      </c>
      <c r="O2165" s="130">
        <f t="shared" si="587"/>
        <v>2.453345591433282E-4</v>
      </c>
      <c r="P2165" s="130" t="str">
        <f t="shared" si="588"/>
        <v/>
      </c>
      <c r="Q2165" s="130" t="str">
        <f t="shared" si="589"/>
        <v/>
      </c>
      <c r="R2165" s="130">
        <f t="shared" si="590"/>
        <v>5.7524754456727894E-4</v>
      </c>
      <c r="S2165" s="130" t="str">
        <f t="shared" si="591"/>
        <v/>
      </c>
      <c r="T2165" s="130" t="str">
        <f t="shared" si="592"/>
        <v/>
      </c>
      <c r="X2165" s="134"/>
      <c r="Z2165" s="149"/>
      <c r="AA2165" s="149"/>
      <c r="AE2165" s="151"/>
      <c r="AF2165" s="150"/>
      <c r="AK2165" s="134">
        <v>1596</v>
      </c>
      <c r="AL2165" s="130">
        <f t="shared" si="593"/>
        <v>2.3840000000000003</v>
      </c>
      <c r="AM2165" s="149">
        <f t="shared" si="594"/>
        <v>2.326822615975228E-2</v>
      </c>
      <c r="AN2165" s="149">
        <f t="shared" si="595"/>
        <v>0.99143719881472747</v>
      </c>
      <c r="AO2165" s="130">
        <f t="shared" si="600"/>
        <v>2.326822615975228E-2</v>
      </c>
      <c r="AP2165" s="130" t="str">
        <f t="shared" si="601"/>
        <v/>
      </c>
      <c r="AQ2165" s="130" t="str">
        <f t="shared" si="596"/>
        <v/>
      </c>
      <c r="AR2165" s="150">
        <f t="shared" si="597"/>
        <v>0</v>
      </c>
      <c r="AS2165" s="150" t="str">
        <f t="shared" si="598"/>
        <v/>
      </c>
      <c r="AT2165" s="150" t="str">
        <f t="shared" si="599"/>
        <v/>
      </c>
      <c r="AU2165" s="150"/>
      <c r="AV2165" s="150"/>
      <c r="AW2165" s="150"/>
      <c r="AX2165" s="150"/>
      <c r="AY2165" s="150"/>
      <c r="AZ2165" s="150"/>
      <c r="BA2165" s="150"/>
      <c r="BB2165" s="131"/>
      <c r="BC2165" s="132"/>
      <c r="BD2165" s="131"/>
      <c r="BE2165" s="153"/>
      <c r="BF2165" s="154"/>
      <c r="BG2165" s="155"/>
      <c r="BH2165" s="155"/>
      <c r="BI2165" s="156"/>
      <c r="BJ2165" s="156"/>
      <c r="BK2165" s="133"/>
      <c r="BM2165" s="134">
        <v>1573</v>
      </c>
      <c r="BN2165" s="157">
        <f t="shared" si="603"/>
        <v>10.060799999999936</v>
      </c>
      <c r="BO2165" s="158">
        <f t="shared" si="604"/>
        <v>0.18515409138392572</v>
      </c>
      <c r="BP2165" s="159">
        <f t="shared" si="605"/>
        <v>3.5690739516666681E-4</v>
      </c>
      <c r="BQ2165" s="160" t="str">
        <f t="shared" si="606"/>
        <v/>
      </c>
      <c r="BR2165" s="160" t="str">
        <f t="shared" si="602"/>
        <v/>
      </c>
    </row>
    <row r="2166" spans="11:70" ht="20.100000000000001" customHeight="1" x14ac:dyDescent="0.25">
      <c r="K2166" s="134">
        <v>1597</v>
      </c>
      <c r="L2166" s="130">
        <f t="shared" si="584"/>
        <v>226.48470017233427</v>
      </c>
      <c r="M2166" s="149">
        <f t="shared" si="585"/>
        <v>2.4300422415817028E-4</v>
      </c>
      <c r="N2166" s="149">
        <f t="shared" si="586"/>
        <v>0.99152982910857712</v>
      </c>
      <c r="O2166" s="130">
        <f t="shared" si="587"/>
        <v>2.4300422415817028E-4</v>
      </c>
      <c r="P2166" s="130" t="str">
        <f t="shared" si="588"/>
        <v/>
      </c>
      <c r="Q2166" s="130" t="str">
        <f t="shared" si="589"/>
        <v/>
      </c>
      <c r="R2166" s="130">
        <f t="shared" si="590"/>
        <v>5.7985120864274136E-4</v>
      </c>
      <c r="S2166" s="130" t="str">
        <f t="shared" si="591"/>
        <v/>
      </c>
      <c r="T2166" s="130" t="str">
        <f t="shared" si="592"/>
        <v/>
      </c>
      <c r="X2166" s="134"/>
      <c r="Z2166" s="149"/>
      <c r="AA2166" s="149"/>
      <c r="AE2166" s="151"/>
      <c r="AF2166" s="150"/>
      <c r="AK2166" s="134">
        <v>1597</v>
      </c>
      <c r="AL2166" s="130">
        <f t="shared" si="593"/>
        <v>2.3879999999999999</v>
      </c>
      <c r="AM2166" s="149">
        <f t="shared" si="594"/>
        <v>2.3047210573314027E-2</v>
      </c>
      <c r="AN2166" s="149">
        <f t="shared" si="595"/>
        <v>0.99152982910857712</v>
      </c>
      <c r="AO2166" s="130">
        <f t="shared" si="600"/>
        <v>2.3047210573314027E-2</v>
      </c>
      <c r="AP2166" s="130" t="str">
        <f t="shared" si="601"/>
        <v/>
      </c>
      <c r="AQ2166" s="130" t="str">
        <f t="shared" si="596"/>
        <v/>
      </c>
      <c r="AR2166" s="150">
        <f t="shared" si="597"/>
        <v>0</v>
      </c>
      <c r="AS2166" s="150" t="str">
        <f t="shared" si="598"/>
        <v/>
      </c>
      <c r="AT2166" s="150" t="str">
        <f t="shared" si="599"/>
        <v/>
      </c>
      <c r="AU2166" s="150"/>
      <c r="AV2166" s="150"/>
      <c r="AW2166" s="150"/>
      <c r="AX2166" s="150"/>
      <c r="AY2166" s="150"/>
      <c r="AZ2166" s="150"/>
      <c r="BA2166" s="150"/>
      <c r="BB2166" s="131"/>
      <c r="BC2166" s="132"/>
      <c r="BD2166" s="131"/>
      <c r="BE2166" s="153"/>
      <c r="BF2166" s="154"/>
      <c r="BG2166" s="155"/>
      <c r="BH2166" s="155"/>
      <c r="BI2166" s="156"/>
      <c r="BJ2166" s="156"/>
      <c r="BK2166" s="133"/>
      <c r="BM2166" s="134">
        <v>1574</v>
      </c>
      <c r="BN2166" s="157">
        <f t="shared" si="603"/>
        <v>10.067199999999936</v>
      </c>
      <c r="BO2166" s="158">
        <f t="shared" si="604"/>
        <v>0.18479718398875905</v>
      </c>
      <c r="BP2166" s="159">
        <f t="shared" si="605"/>
        <v>3.5633299428042275E-4</v>
      </c>
      <c r="BQ2166" s="160" t="str">
        <f t="shared" si="606"/>
        <v/>
      </c>
      <c r="BR2166" s="160" t="str">
        <f t="shared" si="602"/>
        <v/>
      </c>
    </row>
    <row r="2167" spans="11:70" ht="20.100000000000001" customHeight="1" x14ac:dyDescent="0.25">
      <c r="K2167" s="134">
        <v>1598</v>
      </c>
      <c r="L2167" s="130">
        <f t="shared" si="584"/>
        <v>226.86407152940677</v>
      </c>
      <c r="M2167" s="149">
        <f t="shared" si="585"/>
        <v>2.4069217298867203E-4</v>
      </c>
      <c r="N2167" s="149">
        <f t="shared" si="586"/>
        <v>0.9916215788114322</v>
      </c>
      <c r="O2167" s="130">
        <f t="shared" si="587"/>
        <v>2.4069217298867203E-4</v>
      </c>
      <c r="P2167" s="130" t="str">
        <f t="shared" si="588"/>
        <v/>
      </c>
      <c r="Q2167" s="130" t="str">
        <f t="shared" si="589"/>
        <v/>
      </c>
      <c r="R2167" s="130">
        <f t="shared" si="590"/>
        <v>5.8448236371285225E-4</v>
      </c>
      <c r="S2167" s="130" t="str">
        <f t="shared" si="591"/>
        <v/>
      </c>
      <c r="T2167" s="130" t="str">
        <f t="shared" si="592"/>
        <v/>
      </c>
      <c r="X2167" s="134"/>
      <c r="Z2167" s="149"/>
      <c r="AA2167" s="149"/>
      <c r="AE2167" s="151"/>
      <c r="AF2167" s="150"/>
      <c r="AK2167" s="134">
        <v>1598</v>
      </c>
      <c r="AL2167" s="130">
        <f t="shared" si="593"/>
        <v>2.3920000000000003</v>
      </c>
      <c r="AM2167" s="149">
        <f t="shared" si="594"/>
        <v>2.2827929075865509E-2</v>
      </c>
      <c r="AN2167" s="149">
        <f t="shared" si="595"/>
        <v>0.9916215788114322</v>
      </c>
      <c r="AO2167" s="130">
        <f t="shared" si="600"/>
        <v>2.2827929075865509E-2</v>
      </c>
      <c r="AP2167" s="130" t="str">
        <f t="shared" si="601"/>
        <v/>
      </c>
      <c r="AQ2167" s="130" t="str">
        <f t="shared" si="596"/>
        <v/>
      </c>
      <c r="AR2167" s="150">
        <f t="shared" si="597"/>
        <v>0</v>
      </c>
      <c r="AS2167" s="150" t="str">
        <f t="shared" si="598"/>
        <v/>
      </c>
      <c r="AT2167" s="150" t="str">
        <f t="shared" si="599"/>
        <v/>
      </c>
      <c r="AU2167" s="150"/>
      <c r="AV2167" s="150"/>
      <c r="AW2167" s="150"/>
      <c r="AX2167" s="150"/>
      <c r="AY2167" s="150"/>
      <c r="AZ2167" s="150"/>
      <c r="BA2167" s="150"/>
      <c r="BB2167" s="131"/>
      <c r="BC2167" s="132"/>
      <c r="BD2167" s="131"/>
      <c r="BE2167" s="153"/>
      <c r="BF2167" s="154"/>
      <c r="BG2167" s="155"/>
      <c r="BH2167" s="155"/>
      <c r="BI2167" s="156"/>
      <c r="BJ2167" s="156"/>
      <c r="BK2167" s="133"/>
      <c r="BM2167" s="134">
        <v>1575</v>
      </c>
      <c r="BN2167" s="157">
        <f t="shared" si="603"/>
        <v>10.073599999999935</v>
      </c>
      <c r="BO2167" s="158">
        <f t="shared" si="604"/>
        <v>0.18444085099447863</v>
      </c>
      <c r="BP2167" s="159">
        <f t="shared" si="605"/>
        <v>3.5575915860353025E-4</v>
      </c>
      <c r="BQ2167" s="160" t="str">
        <f t="shared" si="606"/>
        <v/>
      </c>
      <c r="BR2167" s="160" t="str">
        <f t="shared" si="602"/>
        <v/>
      </c>
    </row>
    <row r="2168" spans="11:70" ht="20.100000000000001" customHeight="1" x14ac:dyDescent="0.25">
      <c r="K2168" s="134">
        <v>1599</v>
      </c>
      <c r="L2168" s="130">
        <f t="shared" si="584"/>
        <v>227.24344288647939</v>
      </c>
      <c r="M2168" s="149">
        <f t="shared" si="585"/>
        <v>2.3839830530749239E-4</v>
      </c>
      <c r="N2168" s="149">
        <f t="shared" si="586"/>
        <v>0.99171245484061532</v>
      </c>
      <c r="O2168" s="130">
        <f t="shared" si="587"/>
        <v>2.3839830530749239E-4</v>
      </c>
      <c r="P2168" s="130" t="str">
        <f t="shared" si="588"/>
        <v/>
      </c>
      <c r="Q2168" s="130" t="str">
        <f t="shared" si="589"/>
        <v/>
      </c>
      <c r="R2168" s="130">
        <f t="shared" si="590"/>
        <v>5.8914108055508198E-4</v>
      </c>
      <c r="S2168" s="130" t="str">
        <f t="shared" si="591"/>
        <v/>
      </c>
      <c r="T2168" s="130" t="str">
        <f t="shared" si="592"/>
        <v/>
      </c>
      <c r="X2168" s="134"/>
      <c r="Z2168" s="149"/>
      <c r="AA2168" s="149"/>
      <c r="AE2168" s="151"/>
      <c r="AF2168" s="150"/>
      <c r="AK2168" s="134">
        <v>1599</v>
      </c>
      <c r="AL2168" s="130">
        <f t="shared" si="593"/>
        <v>2.3959999999999999</v>
      </c>
      <c r="AM2168" s="149">
        <f t="shared" si="594"/>
        <v>2.2610372152077028E-2</v>
      </c>
      <c r="AN2168" s="149">
        <f t="shared" si="595"/>
        <v>0.99171245484061532</v>
      </c>
      <c r="AO2168" s="130">
        <f t="shared" si="600"/>
        <v>2.2610372152077028E-2</v>
      </c>
      <c r="AP2168" s="130" t="str">
        <f t="shared" si="601"/>
        <v/>
      </c>
      <c r="AQ2168" s="130" t="str">
        <f t="shared" si="596"/>
        <v/>
      </c>
      <c r="AR2168" s="150">
        <f t="shared" si="597"/>
        <v>0</v>
      </c>
      <c r="AS2168" s="150" t="str">
        <f t="shared" si="598"/>
        <v/>
      </c>
      <c r="AT2168" s="150" t="str">
        <f t="shared" si="599"/>
        <v/>
      </c>
      <c r="AU2168" s="150"/>
      <c r="AV2168" s="150"/>
      <c r="AW2168" s="150"/>
      <c r="AX2168" s="150"/>
      <c r="AY2168" s="150"/>
      <c r="AZ2168" s="150"/>
      <c r="BA2168" s="150"/>
      <c r="BB2168" s="131"/>
      <c r="BC2168" s="132"/>
      <c r="BD2168" s="131"/>
      <c r="BE2168" s="153"/>
      <c r="BF2168" s="154"/>
      <c r="BG2168" s="155"/>
      <c r="BH2168" s="155"/>
      <c r="BI2168" s="156"/>
      <c r="BJ2168" s="156"/>
      <c r="BK2168" s="133"/>
      <c r="BM2168" s="134">
        <v>1576</v>
      </c>
      <c r="BN2168" s="157">
        <f t="shared" si="603"/>
        <v>10.079999999999934</v>
      </c>
      <c r="BO2168" s="158">
        <f t="shared" si="604"/>
        <v>0.1840850918358751</v>
      </c>
      <c r="BP2168" s="159">
        <f t="shared" si="605"/>
        <v>3.5518588883917679E-4</v>
      </c>
      <c r="BQ2168" s="160" t="str">
        <f t="shared" si="606"/>
        <v/>
      </c>
      <c r="BR2168" s="160" t="str">
        <f t="shared" si="602"/>
        <v/>
      </c>
    </row>
    <row r="2169" spans="11:70" ht="20.100000000000001" customHeight="1" x14ac:dyDescent="0.25">
      <c r="K2169" s="134">
        <v>1600</v>
      </c>
      <c r="L2169" s="130">
        <f t="shared" ref="L2169:L2232" si="607">L$563+(K2169*L$566)</f>
        <v>227.622814243552</v>
      </c>
      <c r="M2169" s="149">
        <f t="shared" ref="M2169:M2232" si="608">_xlfn.NORM.DIST(L2169,L$560,L$561,0)</f>
        <v>2.3612252087400537E-4</v>
      </c>
      <c r="N2169" s="149">
        <f t="shared" ref="N2169:N2232" si="609">_xlfn.NORM.DIST(L2169,L$560,L$561,1)</f>
        <v>0.99180246407540384</v>
      </c>
      <c r="O2169" s="130">
        <f t="shared" ref="O2169:O2232" si="610">IF(OR(N2169&lt;P$565,N2169&gt;P$566),M2169,"")</f>
        <v>2.3612252087400537E-4</v>
      </c>
      <c r="P2169" s="130" t="str">
        <f t="shared" ref="P2169:P2232" si="611">IF(AND(N2169&gt;P$565,N2169&lt;P$566),M2169,"")</f>
        <v/>
      </c>
      <c r="Q2169" s="130" t="str">
        <f t="shared" ref="Q2169:Q2232" si="612">IF(M2169=MAX(M$569:M$2569),M2169,"")</f>
        <v/>
      </c>
      <c r="R2169" s="130">
        <f t="shared" ref="R2169:R2232" si="613">_xlfn.NORM.DIST(L2169,P$561,P$562,0)</f>
        <v>5.9382742918338567E-4</v>
      </c>
      <c r="S2169" s="130" t="str">
        <f t="shared" ref="S2169:S2232" si="614">IF(R2169=MAX(R$569:R$2569),M2169,"")</f>
        <v/>
      </c>
      <c r="T2169" s="130" t="str">
        <f t="shared" ref="T2169:T2232" si="615">IF(S2169=MIN(S$569:S$2569),S2169,"")</f>
        <v/>
      </c>
      <c r="X2169" s="134"/>
      <c r="Z2169" s="149"/>
      <c r="AA2169" s="149"/>
      <c r="AE2169" s="151"/>
      <c r="AF2169" s="150"/>
      <c r="AK2169" s="134">
        <v>1600</v>
      </c>
      <c r="AL2169" s="130">
        <f t="shared" ref="AL2169:AL2232" si="616">AL$563+(AK2169*AL$566)</f>
        <v>2.4000000000000004</v>
      </c>
      <c r="AM2169" s="149">
        <f t="shared" ref="AM2169:AM2232" si="617">_xlfn.NORM.DIST(AL2169,AL$560,AL$561,0)</f>
        <v>2.2394530294842882E-2</v>
      </c>
      <c r="AN2169" s="149">
        <f t="shared" ref="AN2169:AN2232" si="618">_xlfn.NORM.DIST(AL2169,AL$560,AL$561,1)</f>
        <v>0.99180246407540384</v>
      </c>
      <c r="AO2169" s="130">
        <f t="shared" si="600"/>
        <v>2.2394530294842882E-2</v>
      </c>
      <c r="AP2169" s="130" t="str">
        <f t="shared" si="601"/>
        <v/>
      </c>
      <c r="AQ2169" s="130" t="str">
        <f t="shared" ref="AQ2169:AQ2232" si="619">IF(AM2169=MAX(AM$569:AM$2569),AM2169,"")</f>
        <v/>
      </c>
      <c r="AR2169" s="150">
        <f t="shared" ref="AR2169:AR2232" si="620">_xlfn.NORM.DIST(AK2169,AP$561,AP$562,0)</f>
        <v>0</v>
      </c>
      <c r="AS2169" s="150" t="str">
        <f t="shared" ref="AS2169:AS2232" si="621">IF(AR2169=MAX(AR$569:AR$2569),AM2169,"")</f>
        <v/>
      </c>
      <c r="AT2169" s="150" t="str">
        <f t="shared" ref="AT2169:AT2232" si="622">IF(AS2169=MIN(AS$569:AS$2569),AS2169,"")</f>
        <v/>
      </c>
      <c r="AU2169" s="150"/>
      <c r="AV2169" s="150"/>
      <c r="AW2169" s="150"/>
      <c r="AX2169" s="150"/>
      <c r="AY2169" s="150"/>
      <c r="AZ2169" s="150"/>
      <c r="BA2169" s="150"/>
      <c r="BB2169" s="131"/>
      <c r="BC2169" s="132"/>
      <c r="BD2169" s="131"/>
      <c r="BE2169" s="153"/>
      <c r="BF2169" s="154"/>
      <c r="BG2169" s="155"/>
      <c r="BH2169" s="155"/>
      <c r="BI2169" s="156"/>
      <c r="BJ2169" s="156"/>
      <c r="BK2169" s="133"/>
      <c r="BM2169" s="134">
        <v>1577</v>
      </c>
      <c r="BN2169" s="157">
        <f t="shared" si="603"/>
        <v>10.086399999999934</v>
      </c>
      <c r="BO2169" s="158">
        <f t="shared" si="604"/>
        <v>0.18372990594703592</v>
      </c>
      <c r="BP2169" s="159">
        <f t="shared" si="605"/>
        <v>3.5461318568419387E-4</v>
      </c>
      <c r="BQ2169" s="160" t="str">
        <f t="shared" si="606"/>
        <v/>
      </c>
      <c r="BR2169" s="160" t="str">
        <f t="shared" si="602"/>
        <v/>
      </c>
    </row>
    <row r="2170" spans="11:70" ht="20.100000000000001" customHeight="1" x14ac:dyDescent="0.25">
      <c r="K2170" s="134">
        <v>1601</v>
      </c>
      <c r="L2170" s="130">
        <f t="shared" si="607"/>
        <v>228.00218560062461</v>
      </c>
      <c r="M2170" s="149">
        <f t="shared" si="608"/>
        <v>2.3386471953985659E-4</v>
      </c>
      <c r="N2170" s="149">
        <f t="shared" si="609"/>
        <v>0.99189161335706455</v>
      </c>
      <c r="O2170" s="130">
        <f t="shared" si="610"/>
        <v>2.3386471953985659E-4</v>
      </c>
      <c r="P2170" s="130" t="str">
        <f t="shared" si="611"/>
        <v/>
      </c>
      <c r="Q2170" s="130" t="str">
        <f t="shared" si="612"/>
        <v/>
      </c>
      <c r="R2170" s="130">
        <f t="shared" si="613"/>
        <v>5.9854147883762489E-4</v>
      </c>
      <c r="S2170" s="130" t="str">
        <f t="shared" si="614"/>
        <v/>
      </c>
      <c r="T2170" s="130" t="str">
        <f t="shared" si="615"/>
        <v/>
      </c>
      <c r="X2170" s="134"/>
      <c r="Z2170" s="149"/>
      <c r="AA2170" s="149"/>
      <c r="AE2170" s="151"/>
      <c r="AF2170" s="150"/>
      <c r="AK2170" s="134">
        <v>1601</v>
      </c>
      <c r="AL2170" s="130">
        <f t="shared" si="616"/>
        <v>2.4039999999999999</v>
      </c>
      <c r="AM2170" s="149">
        <f t="shared" si="617"/>
        <v>2.2180394005808821E-2</v>
      </c>
      <c r="AN2170" s="149">
        <f t="shared" si="618"/>
        <v>0.99189161335706455</v>
      </c>
      <c r="AO2170" s="130">
        <f t="shared" ref="AO2170:AO2233" si="623">IF(OR(AN2170&lt;AP$565,AN2170&gt;AP$566),AM2170,"")</f>
        <v>2.2180394005808821E-2</v>
      </c>
      <c r="AP2170" s="130" t="str">
        <f t="shared" ref="AP2170:AP2233" si="624">IF(AND(AN2170&gt;AP$565,AN2170&lt;AP$566),AM2170,"")</f>
        <v/>
      </c>
      <c r="AQ2170" s="130" t="str">
        <f t="shared" si="619"/>
        <v/>
      </c>
      <c r="AR2170" s="150">
        <f t="shared" si="620"/>
        <v>0</v>
      </c>
      <c r="AS2170" s="150" t="str">
        <f t="shared" si="621"/>
        <v/>
      </c>
      <c r="AT2170" s="150" t="str">
        <f t="shared" si="622"/>
        <v/>
      </c>
      <c r="AU2170" s="150"/>
      <c r="AV2170" s="150"/>
      <c r="AW2170" s="150"/>
      <c r="AX2170" s="150"/>
      <c r="AY2170" s="150"/>
      <c r="AZ2170" s="150"/>
      <c r="BA2170" s="150"/>
      <c r="BB2170" s="131"/>
      <c r="BC2170" s="132"/>
      <c r="BD2170" s="131"/>
      <c r="BE2170" s="153"/>
      <c r="BF2170" s="154"/>
      <c r="BG2170" s="155"/>
      <c r="BH2170" s="155"/>
      <c r="BI2170" s="156"/>
      <c r="BJ2170" s="156"/>
      <c r="BK2170" s="133"/>
      <c r="BM2170" s="134">
        <v>1578</v>
      </c>
      <c r="BN2170" s="157">
        <f t="shared" si="603"/>
        <v>10.092799999999933</v>
      </c>
      <c r="BO2170" s="158">
        <f t="shared" si="604"/>
        <v>0.18337529276135173</v>
      </c>
      <c r="BP2170" s="159">
        <f t="shared" si="605"/>
        <v>3.540410498303892E-4</v>
      </c>
      <c r="BQ2170" s="160" t="str">
        <f t="shared" si="606"/>
        <v/>
      </c>
      <c r="BR2170" s="160" t="str">
        <f t="shared" si="602"/>
        <v/>
      </c>
    </row>
    <row r="2171" spans="11:70" ht="20.100000000000001" customHeight="1" x14ac:dyDescent="0.25">
      <c r="K2171" s="134">
        <v>1602</v>
      </c>
      <c r="L2171" s="130">
        <f t="shared" si="607"/>
        <v>228.38155695769711</v>
      </c>
      <c r="M2171" s="149">
        <f t="shared" si="608"/>
        <v>2.3162480125446094E-4</v>
      </c>
      <c r="N2171" s="149">
        <f t="shared" si="609"/>
        <v>0.9919799094888887</v>
      </c>
      <c r="O2171" s="130">
        <f t="shared" si="610"/>
        <v>2.3162480125446094E-4</v>
      </c>
      <c r="P2171" s="130" t="str">
        <f t="shared" si="611"/>
        <v/>
      </c>
      <c r="Q2171" s="130" t="str">
        <f t="shared" si="612"/>
        <v/>
      </c>
      <c r="R2171" s="130">
        <f t="shared" si="613"/>
        <v>6.0328329797295786E-4</v>
      </c>
      <c r="S2171" s="130" t="str">
        <f t="shared" si="614"/>
        <v/>
      </c>
      <c r="T2171" s="130" t="str">
        <f t="shared" si="615"/>
        <v/>
      </c>
      <c r="X2171" s="134"/>
      <c r="Z2171" s="149"/>
      <c r="AA2171" s="149"/>
      <c r="AE2171" s="151"/>
      <c r="AF2171" s="150"/>
      <c r="AK2171" s="134">
        <v>1602</v>
      </c>
      <c r="AL2171" s="130">
        <f t="shared" si="616"/>
        <v>2.4080000000000004</v>
      </c>
      <c r="AM2171" s="149">
        <f t="shared" si="617"/>
        <v>2.1967953795893193E-2</v>
      </c>
      <c r="AN2171" s="149">
        <f t="shared" si="618"/>
        <v>0.9919799094888887</v>
      </c>
      <c r="AO2171" s="130">
        <f t="shared" si="623"/>
        <v>2.1967953795893193E-2</v>
      </c>
      <c r="AP2171" s="130" t="str">
        <f t="shared" si="624"/>
        <v/>
      </c>
      <c r="AQ2171" s="130" t="str">
        <f t="shared" si="619"/>
        <v/>
      </c>
      <c r="AR2171" s="150">
        <f t="shared" si="620"/>
        <v>0</v>
      </c>
      <c r="AS2171" s="150" t="str">
        <f t="shared" si="621"/>
        <v/>
      </c>
      <c r="AT2171" s="150" t="str">
        <f t="shared" si="622"/>
        <v/>
      </c>
      <c r="AU2171" s="150"/>
      <c r="AV2171" s="150"/>
      <c r="AW2171" s="150"/>
      <c r="AX2171" s="150"/>
      <c r="AY2171" s="150"/>
      <c r="AZ2171" s="150"/>
      <c r="BA2171" s="150"/>
      <c r="BB2171" s="131"/>
      <c r="BC2171" s="132"/>
      <c r="BD2171" s="131"/>
      <c r="BE2171" s="153"/>
      <c r="BF2171" s="154"/>
      <c r="BG2171" s="155"/>
      <c r="BH2171" s="155"/>
      <c r="BI2171" s="156"/>
      <c r="BJ2171" s="156"/>
      <c r="BK2171" s="133"/>
      <c r="BM2171" s="134">
        <v>1579</v>
      </c>
      <c r="BN2171" s="157">
        <f t="shared" si="603"/>
        <v>10.099199999999932</v>
      </c>
      <c r="BO2171" s="158">
        <f t="shared" si="604"/>
        <v>0.18302125171152134</v>
      </c>
      <c r="BP2171" s="159">
        <f t="shared" si="605"/>
        <v>3.5346948196285366E-4</v>
      </c>
      <c r="BQ2171" s="160" t="str">
        <f t="shared" si="606"/>
        <v/>
      </c>
      <c r="BR2171" s="160" t="str">
        <f t="shared" si="602"/>
        <v/>
      </c>
    </row>
    <row r="2172" spans="11:70" ht="20.100000000000001" customHeight="1" x14ac:dyDescent="0.25">
      <c r="K2172" s="134">
        <v>1603</v>
      </c>
      <c r="L2172" s="130">
        <f t="shared" si="607"/>
        <v>228.76092831476973</v>
      </c>
      <c r="M2172" s="149">
        <f t="shared" si="608"/>
        <v>2.2940266607043922E-4</v>
      </c>
      <c r="N2172" s="149">
        <f t="shared" si="609"/>
        <v>0.99206735923623102</v>
      </c>
      <c r="O2172" s="130">
        <f t="shared" si="610"/>
        <v>2.2940266607043922E-4</v>
      </c>
      <c r="P2172" s="130" t="str">
        <f t="shared" si="611"/>
        <v/>
      </c>
      <c r="Q2172" s="130" t="str">
        <f t="shared" si="612"/>
        <v/>
      </c>
      <c r="R2172" s="130">
        <f t="shared" si="613"/>
        <v>6.0805295424921706E-4</v>
      </c>
      <c r="S2172" s="130" t="str">
        <f t="shared" si="614"/>
        <v/>
      </c>
      <c r="T2172" s="130" t="str">
        <f t="shared" si="615"/>
        <v/>
      </c>
      <c r="X2172" s="134"/>
      <c r="Z2172" s="149"/>
      <c r="AA2172" s="149"/>
      <c r="AE2172" s="151"/>
      <c r="AF2172" s="150"/>
      <c r="AK2172" s="134">
        <v>1603</v>
      </c>
      <c r="AL2172" s="130">
        <f t="shared" si="616"/>
        <v>2.4119999999999999</v>
      </c>
      <c r="AM2172" s="149">
        <f t="shared" si="617"/>
        <v>2.1757200185802975E-2</v>
      </c>
      <c r="AN2172" s="149">
        <f t="shared" si="618"/>
        <v>0.99206735923623102</v>
      </c>
      <c r="AO2172" s="130">
        <f t="shared" si="623"/>
        <v>2.1757200185802975E-2</v>
      </c>
      <c r="AP2172" s="130" t="str">
        <f t="shared" si="624"/>
        <v/>
      </c>
      <c r="AQ2172" s="130" t="str">
        <f t="shared" si="619"/>
        <v/>
      </c>
      <c r="AR2172" s="150">
        <f t="shared" si="620"/>
        <v>0</v>
      </c>
      <c r="AS2172" s="150" t="str">
        <f t="shared" si="621"/>
        <v/>
      </c>
      <c r="AT2172" s="150" t="str">
        <f t="shared" si="622"/>
        <v/>
      </c>
      <c r="AU2172" s="150"/>
      <c r="AV2172" s="150"/>
      <c r="AW2172" s="150"/>
      <c r="AX2172" s="150"/>
      <c r="AY2172" s="150"/>
      <c r="AZ2172" s="150"/>
      <c r="BA2172" s="150"/>
      <c r="BB2172" s="131"/>
      <c r="BC2172" s="132"/>
      <c r="BD2172" s="131"/>
      <c r="BE2172" s="153"/>
      <c r="BF2172" s="154"/>
      <c r="BG2172" s="155"/>
      <c r="BH2172" s="155"/>
      <c r="BI2172" s="156"/>
      <c r="BJ2172" s="156"/>
      <c r="BK2172" s="133"/>
      <c r="BM2172" s="134">
        <v>1580</v>
      </c>
      <c r="BN2172" s="157">
        <f t="shared" si="603"/>
        <v>10.105599999999932</v>
      </c>
      <c r="BO2172" s="158">
        <f t="shared" si="604"/>
        <v>0.18266778222955848</v>
      </c>
      <c r="BP2172" s="159">
        <f t="shared" si="605"/>
        <v>3.5289848276096047E-4</v>
      </c>
      <c r="BQ2172" s="160" t="str">
        <f t="shared" si="606"/>
        <v/>
      </c>
      <c r="BR2172" s="160" t="str">
        <f t="shared" si="602"/>
        <v/>
      </c>
    </row>
    <row r="2173" spans="11:70" ht="20.100000000000001" customHeight="1" x14ac:dyDescent="0.25">
      <c r="K2173" s="134">
        <v>1604</v>
      </c>
      <c r="L2173" s="130">
        <f t="shared" si="607"/>
        <v>229.14029967184234</v>
      </c>
      <c r="M2173" s="149">
        <f t="shared" si="608"/>
        <v>2.2719821414899868E-4</v>
      </c>
      <c r="N2173" s="149">
        <f t="shared" si="609"/>
        <v>0.99215396932654909</v>
      </c>
      <c r="O2173" s="130">
        <f t="shared" si="610"/>
        <v>2.2719821414899868E-4</v>
      </c>
      <c r="P2173" s="130" t="str">
        <f t="shared" si="611"/>
        <v/>
      </c>
      <c r="Q2173" s="130" t="str">
        <f t="shared" si="612"/>
        <v/>
      </c>
      <c r="R2173" s="130">
        <f t="shared" si="613"/>
        <v>6.1285051452025384E-4</v>
      </c>
      <c r="S2173" s="130" t="str">
        <f t="shared" si="614"/>
        <v/>
      </c>
      <c r="T2173" s="130" t="str">
        <f t="shared" si="615"/>
        <v/>
      </c>
      <c r="X2173" s="134"/>
      <c r="Z2173" s="149"/>
      <c r="AA2173" s="149"/>
      <c r="AE2173" s="151"/>
      <c r="AF2173" s="150"/>
      <c r="AK2173" s="134">
        <v>1604</v>
      </c>
      <c r="AL2173" s="130">
        <f t="shared" si="616"/>
        <v>2.4160000000000004</v>
      </c>
      <c r="AM2173" s="149">
        <f t="shared" si="617"/>
        <v>2.154812370654343E-2</v>
      </c>
      <c r="AN2173" s="149">
        <f t="shared" si="618"/>
        <v>0.99215396932654909</v>
      </c>
      <c r="AO2173" s="130">
        <f t="shared" si="623"/>
        <v>2.154812370654343E-2</v>
      </c>
      <c r="AP2173" s="130" t="str">
        <f t="shared" si="624"/>
        <v/>
      </c>
      <c r="AQ2173" s="130" t="str">
        <f t="shared" si="619"/>
        <v/>
      </c>
      <c r="AR2173" s="150">
        <f t="shared" si="620"/>
        <v>0</v>
      </c>
      <c r="AS2173" s="150" t="str">
        <f t="shared" si="621"/>
        <v/>
      </c>
      <c r="AT2173" s="150" t="str">
        <f t="shared" si="622"/>
        <v/>
      </c>
      <c r="AU2173" s="150"/>
      <c r="AV2173" s="150"/>
      <c r="AW2173" s="150"/>
      <c r="AX2173" s="150"/>
      <c r="AY2173" s="150"/>
      <c r="AZ2173" s="150"/>
      <c r="BA2173" s="150"/>
      <c r="BB2173" s="131"/>
      <c r="BC2173" s="132"/>
      <c r="BD2173" s="131"/>
      <c r="BE2173" s="153"/>
      <c r="BF2173" s="154"/>
      <c r="BG2173" s="155"/>
      <c r="BH2173" s="155"/>
      <c r="BI2173" s="156"/>
      <c r="BJ2173" s="156"/>
      <c r="BK2173" s="133"/>
      <c r="BM2173" s="134">
        <v>1581</v>
      </c>
      <c r="BN2173" s="157">
        <f t="shared" si="603"/>
        <v>10.111999999999931</v>
      </c>
      <c r="BO2173" s="158">
        <f t="shared" si="604"/>
        <v>0.18231488374679752</v>
      </c>
      <c r="BP2173" s="159">
        <f t="shared" si="605"/>
        <v>3.5232805289917013E-4</v>
      </c>
      <c r="BQ2173" s="160" t="str">
        <f t="shared" si="606"/>
        <v/>
      </c>
      <c r="BR2173" s="160" t="str">
        <f t="shared" si="602"/>
        <v/>
      </c>
    </row>
    <row r="2174" spans="11:70" ht="20.100000000000001" customHeight="1" x14ac:dyDescent="0.25">
      <c r="K2174" s="134">
        <v>1605</v>
      </c>
      <c r="L2174" s="130">
        <f t="shared" si="607"/>
        <v>229.51967102891496</v>
      </c>
      <c r="M2174" s="149">
        <f t="shared" si="608"/>
        <v>2.2501134576524793E-4</v>
      </c>
      <c r="N2174" s="149">
        <f t="shared" si="609"/>
        <v>0.99223974644944635</v>
      </c>
      <c r="O2174" s="130">
        <f t="shared" si="610"/>
        <v>2.2501134576524793E-4</v>
      </c>
      <c r="P2174" s="130" t="str">
        <f t="shared" si="611"/>
        <v/>
      </c>
      <c r="Q2174" s="130" t="str">
        <f t="shared" si="612"/>
        <v/>
      </c>
      <c r="R2174" s="130">
        <f t="shared" si="613"/>
        <v>6.1767604482327481E-4</v>
      </c>
      <c r="S2174" s="130" t="str">
        <f t="shared" si="614"/>
        <v/>
      </c>
      <c r="T2174" s="130" t="str">
        <f t="shared" si="615"/>
        <v/>
      </c>
      <c r="X2174" s="134"/>
      <c r="Z2174" s="149"/>
      <c r="AA2174" s="149"/>
      <c r="AE2174" s="151"/>
      <c r="AF2174" s="150"/>
      <c r="AK2174" s="134">
        <v>1605</v>
      </c>
      <c r="AL2174" s="130">
        <f t="shared" si="616"/>
        <v>2.42</v>
      </c>
      <c r="AM2174" s="149">
        <f t="shared" si="617"/>
        <v>2.1340714899922782E-2</v>
      </c>
      <c r="AN2174" s="149">
        <f t="shared" si="618"/>
        <v>0.99223974644944635</v>
      </c>
      <c r="AO2174" s="130">
        <f t="shared" si="623"/>
        <v>2.1340714899922782E-2</v>
      </c>
      <c r="AP2174" s="130" t="str">
        <f t="shared" si="624"/>
        <v/>
      </c>
      <c r="AQ2174" s="130" t="str">
        <f t="shared" si="619"/>
        <v/>
      </c>
      <c r="AR2174" s="150">
        <f t="shared" si="620"/>
        <v>0</v>
      </c>
      <c r="AS2174" s="150" t="str">
        <f t="shared" si="621"/>
        <v/>
      </c>
      <c r="AT2174" s="150" t="str">
        <f t="shared" si="622"/>
        <v/>
      </c>
      <c r="AU2174" s="150"/>
      <c r="AV2174" s="150"/>
      <c r="AW2174" s="150"/>
      <c r="AX2174" s="150"/>
      <c r="AY2174" s="150"/>
      <c r="AZ2174" s="150"/>
      <c r="BA2174" s="150"/>
      <c r="BB2174" s="131"/>
      <c r="BC2174" s="132"/>
      <c r="BD2174" s="131"/>
      <c r="BE2174" s="153"/>
      <c r="BF2174" s="154"/>
      <c r="BG2174" s="155"/>
      <c r="BH2174" s="155"/>
      <c r="BI2174" s="156"/>
      <c r="BJ2174" s="156"/>
      <c r="BK2174" s="133"/>
      <c r="BM2174" s="134">
        <v>1582</v>
      </c>
      <c r="BN2174" s="157">
        <f t="shared" si="603"/>
        <v>10.11839999999993</v>
      </c>
      <c r="BO2174" s="158">
        <f t="shared" si="604"/>
        <v>0.18196255569389835</v>
      </c>
      <c r="BP2174" s="159">
        <f t="shared" si="605"/>
        <v>3.517581930446434E-4</v>
      </c>
      <c r="BQ2174" s="160" t="str">
        <f t="shared" si="606"/>
        <v/>
      </c>
      <c r="BR2174" s="160" t="str">
        <f t="shared" si="602"/>
        <v/>
      </c>
    </row>
    <row r="2175" spans="11:70" ht="20.100000000000001" customHeight="1" x14ac:dyDescent="0.25">
      <c r="K2175" s="134">
        <v>1606</v>
      </c>
      <c r="L2175" s="130">
        <f t="shared" si="607"/>
        <v>229.89904238598746</v>
      </c>
      <c r="M2175" s="149">
        <f t="shared" si="608"/>
        <v>2.228419613134545E-4</v>
      </c>
      <c r="N2175" s="149">
        <f t="shared" si="609"/>
        <v>0.99232469725671557</v>
      </c>
      <c r="O2175" s="130">
        <f t="shared" si="610"/>
        <v>2.228419613134545E-4</v>
      </c>
      <c r="P2175" s="130" t="str">
        <f t="shared" si="611"/>
        <v/>
      </c>
      <c r="Q2175" s="130" t="str">
        <f t="shared" si="612"/>
        <v/>
      </c>
      <c r="R2175" s="130">
        <f t="shared" si="613"/>
        <v>6.2252961036815449E-4</v>
      </c>
      <c r="S2175" s="130" t="str">
        <f t="shared" si="614"/>
        <v/>
      </c>
      <c r="T2175" s="130" t="str">
        <f t="shared" si="615"/>
        <v/>
      </c>
      <c r="X2175" s="134"/>
      <c r="Z2175" s="149"/>
      <c r="AA2175" s="149"/>
      <c r="AE2175" s="151"/>
      <c r="AF2175" s="150"/>
      <c r="AK2175" s="134">
        <v>1606</v>
      </c>
      <c r="AL2175" s="130">
        <f t="shared" si="616"/>
        <v>2.4240000000000004</v>
      </c>
      <c r="AM2175" s="149">
        <f t="shared" si="617"/>
        <v>2.1134964319050459E-2</v>
      </c>
      <c r="AN2175" s="149">
        <f t="shared" si="618"/>
        <v>0.99232469725671568</v>
      </c>
      <c r="AO2175" s="130">
        <f t="shared" si="623"/>
        <v>2.1134964319050459E-2</v>
      </c>
      <c r="AP2175" s="130" t="str">
        <f t="shared" si="624"/>
        <v/>
      </c>
      <c r="AQ2175" s="130" t="str">
        <f t="shared" si="619"/>
        <v/>
      </c>
      <c r="AR2175" s="150">
        <f t="shared" si="620"/>
        <v>0</v>
      </c>
      <c r="AS2175" s="150" t="str">
        <f t="shared" si="621"/>
        <v/>
      </c>
      <c r="AT2175" s="150" t="str">
        <f t="shared" si="622"/>
        <v/>
      </c>
      <c r="AU2175" s="150"/>
      <c r="AV2175" s="150"/>
      <c r="AW2175" s="150"/>
      <c r="AX2175" s="150"/>
      <c r="AY2175" s="150"/>
      <c r="AZ2175" s="150"/>
      <c r="BA2175" s="150"/>
      <c r="BB2175" s="131"/>
      <c r="BC2175" s="132"/>
      <c r="BD2175" s="131"/>
      <c r="BE2175" s="153"/>
      <c r="BF2175" s="154"/>
      <c r="BG2175" s="155"/>
      <c r="BH2175" s="155"/>
      <c r="BI2175" s="156"/>
      <c r="BJ2175" s="156"/>
      <c r="BK2175" s="133"/>
      <c r="BM2175" s="134">
        <v>1583</v>
      </c>
      <c r="BN2175" s="157">
        <f t="shared" si="603"/>
        <v>10.124799999999929</v>
      </c>
      <c r="BO2175" s="158">
        <f t="shared" si="604"/>
        <v>0.18161079750085371</v>
      </c>
      <c r="BP2175" s="159">
        <f t="shared" si="605"/>
        <v>3.5118890385998913E-4</v>
      </c>
      <c r="BQ2175" s="160" t="str">
        <f t="shared" si="606"/>
        <v/>
      </c>
      <c r="BR2175" s="160" t="str">
        <f t="shared" si="602"/>
        <v/>
      </c>
    </row>
    <row r="2176" spans="11:70" ht="20.100000000000001" customHeight="1" x14ac:dyDescent="0.25">
      <c r="K2176" s="134">
        <v>1607</v>
      </c>
      <c r="L2176" s="130">
        <f t="shared" si="607"/>
        <v>230.27841374306007</v>
      </c>
      <c r="M2176" s="149">
        <f t="shared" si="608"/>
        <v>2.2068996131224041E-4</v>
      </c>
      <c r="N2176" s="149">
        <f t="shared" si="609"/>
        <v>0.99240882836238575</v>
      </c>
      <c r="O2176" s="130">
        <f t="shared" si="610"/>
        <v>2.2068996131224041E-4</v>
      </c>
      <c r="P2176" s="130" t="str">
        <f t="shared" si="611"/>
        <v/>
      </c>
      <c r="Q2176" s="130" t="str">
        <f t="shared" si="612"/>
        <v/>
      </c>
      <c r="R2176" s="130">
        <f t="shared" si="613"/>
        <v>6.2741127552673535E-4</v>
      </c>
      <c r="S2176" s="130" t="str">
        <f t="shared" si="614"/>
        <v/>
      </c>
      <c r="T2176" s="130" t="str">
        <f t="shared" si="615"/>
        <v/>
      </c>
      <c r="X2176" s="134"/>
      <c r="Z2176" s="149"/>
      <c r="AA2176" s="149"/>
      <c r="AE2176" s="151"/>
      <c r="AF2176" s="150"/>
      <c r="AK2176" s="134">
        <v>1607</v>
      </c>
      <c r="AL2176" s="130">
        <f t="shared" si="616"/>
        <v>2.4279999999999999</v>
      </c>
      <c r="AM2176" s="149">
        <f t="shared" si="617"/>
        <v>2.0930862528830304E-2</v>
      </c>
      <c r="AN2176" s="149">
        <f t="shared" si="618"/>
        <v>0.99240882836238575</v>
      </c>
      <c r="AO2176" s="130">
        <f t="shared" si="623"/>
        <v>2.0930862528830304E-2</v>
      </c>
      <c r="AP2176" s="130" t="str">
        <f t="shared" si="624"/>
        <v/>
      </c>
      <c r="AQ2176" s="130" t="str">
        <f t="shared" si="619"/>
        <v/>
      </c>
      <c r="AR2176" s="150">
        <f t="shared" si="620"/>
        <v>0</v>
      </c>
      <c r="AS2176" s="150" t="str">
        <f t="shared" si="621"/>
        <v/>
      </c>
      <c r="AT2176" s="150" t="str">
        <f t="shared" si="622"/>
        <v/>
      </c>
      <c r="AU2176" s="150"/>
      <c r="AV2176" s="150"/>
      <c r="AW2176" s="150"/>
      <c r="AX2176" s="150"/>
      <c r="AY2176" s="150"/>
      <c r="AZ2176" s="150"/>
      <c r="BA2176" s="150"/>
      <c r="BB2176" s="131"/>
      <c r="BC2176" s="132"/>
      <c r="BD2176" s="131"/>
      <c r="BE2176" s="153"/>
      <c r="BF2176" s="154"/>
      <c r="BG2176" s="155"/>
      <c r="BH2176" s="155"/>
      <c r="BI2176" s="156"/>
      <c r="BJ2176" s="156"/>
      <c r="BK2176" s="133"/>
      <c r="BM2176" s="134">
        <v>1584</v>
      </c>
      <c r="BN2176" s="157">
        <f t="shared" si="603"/>
        <v>10.131199999999929</v>
      </c>
      <c r="BO2176" s="158">
        <f t="shared" si="604"/>
        <v>0.18125960859699372</v>
      </c>
      <c r="BP2176" s="159">
        <f t="shared" si="605"/>
        <v>3.5062018600143241E-4</v>
      </c>
      <c r="BQ2176" s="160" t="str">
        <f t="shared" si="606"/>
        <v/>
      </c>
      <c r="BR2176" s="160" t="str">
        <f t="shared" si="602"/>
        <v/>
      </c>
    </row>
    <row r="2177" spans="11:70" ht="20.100000000000001" customHeight="1" x14ac:dyDescent="0.25">
      <c r="K2177" s="134">
        <v>1608</v>
      </c>
      <c r="L2177" s="130">
        <f t="shared" si="607"/>
        <v>230.65778510013268</v>
      </c>
      <c r="M2177" s="149">
        <f t="shared" si="608"/>
        <v>2.1855524640972257E-4</v>
      </c>
      <c r="N2177" s="149">
        <f t="shared" si="609"/>
        <v>0.9924921463427695</v>
      </c>
      <c r="O2177" s="130">
        <f t="shared" si="610"/>
        <v>2.1855524640972257E-4</v>
      </c>
      <c r="P2177" s="130" t="str">
        <f t="shared" si="611"/>
        <v/>
      </c>
      <c r="Q2177" s="130" t="str">
        <f t="shared" si="612"/>
        <v/>
      </c>
      <c r="R2177" s="130">
        <f t="shared" si="613"/>
        <v>6.3232110382209885E-4</v>
      </c>
      <c r="S2177" s="130" t="str">
        <f t="shared" si="614"/>
        <v/>
      </c>
      <c r="T2177" s="130" t="str">
        <f t="shared" si="615"/>
        <v/>
      </c>
      <c r="X2177" s="134"/>
      <c r="Z2177" s="149"/>
      <c r="AA2177" s="149"/>
      <c r="AE2177" s="151"/>
      <c r="AF2177" s="150"/>
      <c r="AK2177" s="134">
        <v>1608</v>
      </c>
      <c r="AL2177" s="130">
        <f t="shared" si="616"/>
        <v>2.4320000000000004</v>
      </c>
      <c r="AM2177" s="149">
        <f t="shared" si="617"/>
        <v>2.0728400106447466E-2</v>
      </c>
      <c r="AN2177" s="149">
        <f t="shared" si="618"/>
        <v>0.9924921463427695</v>
      </c>
      <c r="AO2177" s="130">
        <f t="shared" si="623"/>
        <v>2.0728400106447466E-2</v>
      </c>
      <c r="AP2177" s="130" t="str">
        <f t="shared" si="624"/>
        <v/>
      </c>
      <c r="AQ2177" s="130" t="str">
        <f t="shared" si="619"/>
        <v/>
      </c>
      <c r="AR2177" s="150">
        <f t="shared" si="620"/>
        <v>0</v>
      </c>
      <c r="AS2177" s="150" t="str">
        <f t="shared" si="621"/>
        <v/>
      </c>
      <c r="AT2177" s="150" t="str">
        <f t="shared" si="622"/>
        <v/>
      </c>
      <c r="AU2177" s="150"/>
      <c r="AV2177" s="150"/>
      <c r="AW2177" s="150"/>
      <c r="AX2177" s="150"/>
      <c r="AY2177" s="150"/>
      <c r="AZ2177" s="150"/>
      <c r="BA2177" s="150"/>
      <c r="BB2177" s="131"/>
      <c r="BC2177" s="132"/>
      <c r="BD2177" s="131"/>
      <c r="BE2177" s="153"/>
      <c r="BF2177" s="154"/>
      <c r="BG2177" s="155"/>
      <c r="BH2177" s="155"/>
      <c r="BI2177" s="156"/>
      <c r="BJ2177" s="156"/>
      <c r="BK2177" s="133"/>
      <c r="BM2177" s="134">
        <v>1585</v>
      </c>
      <c r="BN2177" s="157">
        <f t="shared" si="603"/>
        <v>10.137599999999928</v>
      </c>
      <c r="BO2177" s="158">
        <f t="shared" si="604"/>
        <v>0.18090898841099229</v>
      </c>
      <c r="BP2177" s="159">
        <f t="shared" si="605"/>
        <v>3.5005204011934188E-4</v>
      </c>
      <c r="BQ2177" s="160" t="str">
        <f t="shared" si="606"/>
        <v/>
      </c>
      <c r="BR2177" s="160" t="str">
        <f t="shared" si="602"/>
        <v/>
      </c>
    </row>
    <row r="2178" spans="11:70" ht="20.100000000000001" customHeight="1" x14ac:dyDescent="0.25">
      <c r="K2178" s="134">
        <v>1609</v>
      </c>
      <c r="L2178" s="130">
        <f t="shared" si="607"/>
        <v>231.0371564572053</v>
      </c>
      <c r="M2178" s="149">
        <f t="shared" si="608"/>
        <v>2.1643771738858676E-4</v>
      </c>
      <c r="N2178" s="149">
        <f t="shared" si="609"/>
        <v>0.99257465773651377</v>
      </c>
      <c r="O2178" s="130">
        <f t="shared" si="610"/>
        <v>2.1643771738858676E-4</v>
      </c>
      <c r="P2178" s="130" t="str">
        <f t="shared" si="611"/>
        <v/>
      </c>
      <c r="Q2178" s="130" t="str">
        <f t="shared" si="612"/>
        <v/>
      </c>
      <c r="R2178" s="130">
        <f t="shared" si="613"/>
        <v>6.3725915791783554E-4</v>
      </c>
      <c r="S2178" s="130" t="str">
        <f t="shared" si="614"/>
        <v/>
      </c>
      <c r="T2178" s="130" t="str">
        <f t="shared" si="615"/>
        <v/>
      </c>
      <c r="X2178" s="134"/>
      <c r="Z2178" s="149"/>
      <c r="AA2178" s="149"/>
      <c r="AE2178" s="151"/>
      <c r="AF2178" s="150"/>
      <c r="AK2178" s="134">
        <v>1609</v>
      </c>
      <c r="AL2178" s="130">
        <f t="shared" si="616"/>
        <v>2.4359999999999999</v>
      </c>
      <c r="AM2178" s="149">
        <f t="shared" si="617"/>
        <v>2.0527567641850292E-2</v>
      </c>
      <c r="AN2178" s="149">
        <f t="shared" si="618"/>
        <v>0.99257465773651377</v>
      </c>
      <c r="AO2178" s="130">
        <f t="shared" si="623"/>
        <v>2.0527567641850292E-2</v>
      </c>
      <c r="AP2178" s="130" t="str">
        <f t="shared" si="624"/>
        <v/>
      </c>
      <c r="AQ2178" s="130" t="str">
        <f t="shared" si="619"/>
        <v/>
      </c>
      <c r="AR2178" s="150">
        <f t="shared" si="620"/>
        <v>0</v>
      </c>
      <c r="AS2178" s="150" t="str">
        <f t="shared" si="621"/>
        <v/>
      </c>
      <c r="AT2178" s="150" t="str">
        <f t="shared" si="622"/>
        <v/>
      </c>
      <c r="AU2178" s="150"/>
      <c r="AV2178" s="150"/>
      <c r="AW2178" s="150"/>
      <c r="AX2178" s="150"/>
      <c r="AY2178" s="150"/>
      <c r="AZ2178" s="150"/>
      <c r="BA2178" s="150"/>
      <c r="BB2178" s="131"/>
      <c r="BC2178" s="132"/>
      <c r="BD2178" s="131"/>
      <c r="BE2178" s="153"/>
      <c r="BF2178" s="154"/>
      <c r="BG2178" s="155"/>
      <c r="BH2178" s="155"/>
      <c r="BI2178" s="156"/>
      <c r="BJ2178" s="156"/>
      <c r="BK2178" s="133"/>
      <c r="BM2178" s="134">
        <v>1586</v>
      </c>
      <c r="BN2178" s="157">
        <f t="shared" si="603"/>
        <v>10.143999999999927</v>
      </c>
      <c r="BO2178" s="158">
        <f t="shared" si="604"/>
        <v>0.18055893637087295</v>
      </c>
      <c r="BP2178" s="159">
        <f t="shared" si="605"/>
        <v>3.4948446685881263E-4</v>
      </c>
      <c r="BQ2178" s="160" t="str">
        <f t="shared" si="606"/>
        <v/>
      </c>
      <c r="BR2178" s="160" t="str">
        <f t="shared" si="602"/>
        <v/>
      </c>
    </row>
    <row r="2179" spans="11:70" ht="20.100000000000001" customHeight="1" x14ac:dyDescent="0.25">
      <c r="K2179" s="134">
        <v>1610</v>
      </c>
      <c r="L2179" s="130">
        <f t="shared" si="607"/>
        <v>231.4165278142778</v>
      </c>
      <c r="M2179" s="149">
        <f t="shared" si="608"/>
        <v>2.1433727517110757E-4</v>
      </c>
      <c r="N2179" s="149">
        <f t="shared" si="609"/>
        <v>0.9926563690446516</v>
      </c>
      <c r="O2179" s="130">
        <f t="shared" si="610"/>
        <v>2.1433727517110757E-4</v>
      </c>
      <c r="P2179" s="130" t="str">
        <f t="shared" si="611"/>
        <v/>
      </c>
      <c r="Q2179" s="130" t="str">
        <f t="shared" si="612"/>
        <v/>
      </c>
      <c r="R2179" s="130">
        <f t="shared" si="613"/>
        <v>6.4222549960728638E-4</v>
      </c>
      <c r="S2179" s="130" t="str">
        <f t="shared" si="614"/>
        <v/>
      </c>
      <c r="T2179" s="130" t="str">
        <f t="shared" si="615"/>
        <v/>
      </c>
      <c r="X2179" s="134"/>
      <c r="Z2179" s="149"/>
      <c r="AA2179" s="149"/>
      <c r="AE2179" s="151"/>
      <c r="AF2179" s="150"/>
      <c r="AK2179" s="134">
        <v>1610</v>
      </c>
      <c r="AL2179" s="130">
        <f t="shared" si="616"/>
        <v>2.4400000000000004</v>
      </c>
      <c r="AM2179" s="149">
        <f t="shared" si="617"/>
        <v>2.032835573822582E-2</v>
      </c>
      <c r="AN2179" s="149">
        <f t="shared" si="618"/>
        <v>0.99265636904465171</v>
      </c>
      <c r="AO2179" s="130">
        <f t="shared" si="623"/>
        <v>2.032835573822582E-2</v>
      </c>
      <c r="AP2179" s="130" t="str">
        <f t="shared" si="624"/>
        <v/>
      </c>
      <c r="AQ2179" s="130" t="str">
        <f t="shared" si="619"/>
        <v/>
      </c>
      <c r="AR2179" s="150">
        <f t="shared" si="620"/>
        <v>0</v>
      </c>
      <c r="AS2179" s="150" t="str">
        <f t="shared" si="621"/>
        <v/>
      </c>
      <c r="AT2179" s="150" t="str">
        <f t="shared" si="622"/>
        <v/>
      </c>
      <c r="AU2179" s="150"/>
      <c r="AV2179" s="150"/>
      <c r="AW2179" s="150"/>
      <c r="AX2179" s="150"/>
      <c r="AY2179" s="150"/>
      <c r="AZ2179" s="150"/>
      <c r="BA2179" s="150"/>
      <c r="BB2179" s="131"/>
      <c r="BC2179" s="132"/>
      <c r="BD2179" s="131"/>
      <c r="BE2179" s="153"/>
      <c r="BF2179" s="154"/>
      <c r="BG2179" s="155"/>
      <c r="BH2179" s="155"/>
      <c r="BI2179" s="156"/>
      <c r="BJ2179" s="156"/>
      <c r="BK2179" s="133"/>
      <c r="BM2179" s="134">
        <v>1587</v>
      </c>
      <c r="BN2179" s="157">
        <f t="shared" si="603"/>
        <v>10.150399999999927</v>
      </c>
      <c r="BO2179" s="158">
        <f t="shared" si="604"/>
        <v>0.18020945190401413</v>
      </c>
      <c r="BP2179" s="159">
        <f t="shared" si="605"/>
        <v>3.48917466858778E-4</v>
      </c>
      <c r="BQ2179" s="160" t="str">
        <f t="shared" si="606"/>
        <v/>
      </c>
      <c r="BR2179" s="160" t="str">
        <f t="shared" si="602"/>
        <v/>
      </c>
    </row>
    <row r="2180" spans="11:70" ht="20.100000000000001" customHeight="1" x14ac:dyDescent="0.25">
      <c r="K2180" s="134">
        <v>1611</v>
      </c>
      <c r="L2180" s="130">
        <f t="shared" si="607"/>
        <v>231.79589917135041</v>
      </c>
      <c r="M2180" s="149">
        <f t="shared" si="608"/>
        <v>2.1225382082410262E-4</v>
      </c>
      <c r="N2180" s="149">
        <f t="shared" si="609"/>
        <v>0.99273728673065609</v>
      </c>
      <c r="O2180" s="130">
        <f t="shared" si="610"/>
        <v>2.1225382082410262E-4</v>
      </c>
      <c r="P2180" s="130" t="str">
        <f t="shared" si="611"/>
        <v/>
      </c>
      <c r="Q2180" s="130" t="str">
        <f t="shared" si="612"/>
        <v/>
      </c>
      <c r="R2180" s="130">
        <f t="shared" si="613"/>
        <v>6.4722018980278764E-4</v>
      </c>
      <c r="S2180" s="130" t="str">
        <f t="shared" si="614"/>
        <v/>
      </c>
      <c r="T2180" s="130" t="str">
        <f t="shared" si="615"/>
        <v/>
      </c>
      <c r="X2180" s="134"/>
      <c r="Z2180" s="149"/>
      <c r="AA2180" s="149"/>
      <c r="AE2180" s="151"/>
      <c r="AF2180" s="150"/>
      <c r="AK2180" s="134">
        <v>1611</v>
      </c>
      <c r="AL2180" s="130">
        <f t="shared" si="616"/>
        <v>2.444</v>
      </c>
      <c r="AM2180" s="149">
        <f t="shared" si="617"/>
        <v>2.0130755012470348E-2</v>
      </c>
      <c r="AN2180" s="149">
        <f t="shared" si="618"/>
        <v>0.99273728673065609</v>
      </c>
      <c r="AO2180" s="130">
        <f t="shared" si="623"/>
        <v>2.0130755012470348E-2</v>
      </c>
      <c r="AP2180" s="130" t="str">
        <f t="shared" si="624"/>
        <v/>
      </c>
      <c r="AQ2180" s="130" t="str">
        <f t="shared" si="619"/>
        <v/>
      </c>
      <c r="AR2180" s="150">
        <f t="shared" si="620"/>
        <v>0</v>
      </c>
      <c r="AS2180" s="150" t="str">
        <f t="shared" si="621"/>
        <v/>
      </c>
      <c r="AT2180" s="150" t="str">
        <f t="shared" si="622"/>
        <v/>
      </c>
      <c r="AU2180" s="150"/>
      <c r="AV2180" s="150"/>
      <c r="AW2180" s="150"/>
      <c r="AX2180" s="150"/>
      <c r="AY2180" s="150"/>
      <c r="AZ2180" s="150"/>
      <c r="BA2180" s="150"/>
      <c r="BB2180" s="131"/>
      <c r="BC2180" s="132"/>
      <c r="BD2180" s="131"/>
      <c r="BE2180" s="153"/>
      <c r="BF2180" s="154"/>
      <c r="BG2180" s="155"/>
      <c r="BH2180" s="155"/>
      <c r="BI2180" s="156"/>
      <c r="BJ2180" s="156"/>
      <c r="BK2180" s="133"/>
      <c r="BM2180" s="134">
        <v>1588</v>
      </c>
      <c r="BN2180" s="157">
        <f t="shared" si="603"/>
        <v>10.156799999999926</v>
      </c>
      <c r="BO2180" s="158">
        <f t="shared" si="604"/>
        <v>0.17986053443715536</v>
      </c>
      <c r="BP2180" s="159">
        <f t="shared" si="605"/>
        <v>3.4835104075295331E-4</v>
      </c>
      <c r="BQ2180" s="160" t="str">
        <f t="shared" si="606"/>
        <v/>
      </c>
      <c r="BR2180" s="160" t="str">
        <f t="shared" si="602"/>
        <v/>
      </c>
    </row>
    <row r="2181" spans="11:70" ht="20.100000000000001" customHeight="1" x14ac:dyDescent="0.25">
      <c r="K2181" s="134">
        <v>1612</v>
      </c>
      <c r="L2181" s="130">
        <f t="shared" si="607"/>
        <v>232.17527052842303</v>
      </c>
      <c r="M2181" s="149">
        <f t="shared" si="608"/>
        <v>2.1018725556383493E-4</v>
      </c>
      <c r="N2181" s="149">
        <f t="shared" si="609"/>
        <v>0.99281741722049599</v>
      </c>
      <c r="O2181" s="130">
        <f t="shared" si="610"/>
        <v>2.1018725556383493E-4</v>
      </c>
      <c r="P2181" s="130" t="str">
        <f t="shared" si="611"/>
        <v/>
      </c>
      <c r="Q2181" s="130" t="str">
        <f t="shared" si="612"/>
        <v/>
      </c>
      <c r="R2181" s="130">
        <f t="shared" si="613"/>
        <v>6.5224328852487798E-4</v>
      </c>
      <c r="S2181" s="130" t="str">
        <f t="shared" si="614"/>
        <v/>
      </c>
      <c r="T2181" s="130" t="str">
        <f t="shared" si="615"/>
        <v/>
      </c>
      <c r="X2181" s="134"/>
      <c r="Z2181" s="149"/>
      <c r="AA2181" s="149"/>
      <c r="AE2181" s="151"/>
      <c r="AF2181" s="150"/>
      <c r="AK2181" s="134">
        <v>1612</v>
      </c>
      <c r="AL2181" s="130">
        <f t="shared" si="616"/>
        <v>2.4480000000000004</v>
      </c>
      <c r="AM2181" s="149">
        <f t="shared" si="617"/>
        <v>1.9934756095653629E-2</v>
      </c>
      <c r="AN2181" s="149">
        <f t="shared" si="618"/>
        <v>0.99281741722049599</v>
      </c>
      <c r="AO2181" s="130">
        <f t="shared" si="623"/>
        <v>1.9934756095653629E-2</v>
      </c>
      <c r="AP2181" s="130" t="str">
        <f t="shared" si="624"/>
        <v/>
      </c>
      <c r="AQ2181" s="130" t="str">
        <f t="shared" si="619"/>
        <v/>
      </c>
      <c r="AR2181" s="150">
        <f t="shared" si="620"/>
        <v>0</v>
      </c>
      <c r="AS2181" s="150" t="str">
        <f t="shared" si="621"/>
        <v/>
      </c>
      <c r="AT2181" s="150" t="str">
        <f t="shared" si="622"/>
        <v/>
      </c>
      <c r="AU2181" s="150"/>
      <c r="AV2181" s="150"/>
      <c r="AW2181" s="150"/>
      <c r="AX2181" s="150"/>
      <c r="AY2181" s="150"/>
      <c r="AZ2181" s="150"/>
      <c r="BA2181" s="150"/>
      <c r="BB2181" s="131"/>
      <c r="BC2181" s="132"/>
      <c r="BD2181" s="131"/>
      <c r="BE2181" s="153"/>
      <c r="BF2181" s="154"/>
      <c r="BG2181" s="155"/>
      <c r="BH2181" s="155"/>
      <c r="BI2181" s="156"/>
      <c r="BJ2181" s="156"/>
      <c r="BK2181" s="133"/>
      <c r="BM2181" s="134">
        <v>1589</v>
      </c>
      <c r="BN2181" s="157">
        <f t="shared" si="603"/>
        <v>10.163199999999925</v>
      </c>
      <c r="BO2181" s="158">
        <f t="shared" si="604"/>
        <v>0.1795121833964024</v>
      </c>
      <c r="BP2181" s="159">
        <f t="shared" si="605"/>
        <v>3.4778518916836476E-4</v>
      </c>
      <c r="BQ2181" s="160" t="str">
        <f t="shared" si="606"/>
        <v/>
      </c>
      <c r="BR2181" s="160" t="str">
        <f t="shared" si="602"/>
        <v/>
      </c>
    </row>
    <row r="2182" spans="11:70" ht="20.100000000000001" customHeight="1" x14ac:dyDescent="0.25">
      <c r="K2182" s="134">
        <v>1613</v>
      </c>
      <c r="L2182" s="130">
        <f t="shared" si="607"/>
        <v>232.55464188549564</v>
      </c>
      <c r="M2182" s="149">
        <f t="shared" si="608"/>
        <v>2.0813748076084861E-4</v>
      </c>
      <c r="N2182" s="149">
        <f t="shared" si="609"/>
        <v>0.99289676690269357</v>
      </c>
      <c r="O2182" s="130">
        <f t="shared" si="610"/>
        <v>2.0813748076084861E-4</v>
      </c>
      <c r="P2182" s="130" t="str">
        <f t="shared" si="611"/>
        <v/>
      </c>
      <c r="Q2182" s="130" t="str">
        <f t="shared" si="612"/>
        <v/>
      </c>
      <c r="R2182" s="130">
        <f t="shared" si="613"/>
        <v>6.5729485489151467E-4</v>
      </c>
      <c r="S2182" s="130" t="str">
        <f t="shared" si="614"/>
        <v/>
      </c>
      <c r="T2182" s="130" t="str">
        <f t="shared" si="615"/>
        <v/>
      </c>
      <c r="X2182" s="134"/>
      <c r="Z2182" s="149"/>
      <c r="AA2182" s="149"/>
      <c r="AE2182" s="151"/>
      <c r="AF2182" s="150"/>
      <c r="AK2182" s="134">
        <v>1613</v>
      </c>
      <c r="AL2182" s="130">
        <f t="shared" si="616"/>
        <v>2.452</v>
      </c>
      <c r="AM2182" s="149">
        <f t="shared" si="617"/>
        <v>1.9740349633478135E-2</v>
      </c>
      <c r="AN2182" s="149">
        <f t="shared" si="618"/>
        <v>0.99289676690269357</v>
      </c>
      <c r="AO2182" s="130">
        <f t="shared" si="623"/>
        <v>1.9740349633478135E-2</v>
      </c>
      <c r="AP2182" s="130" t="str">
        <f t="shared" si="624"/>
        <v/>
      </c>
      <c r="AQ2182" s="130" t="str">
        <f t="shared" si="619"/>
        <v/>
      </c>
      <c r="AR2182" s="150">
        <f t="shared" si="620"/>
        <v>0</v>
      </c>
      <c r="AS2182" s="150" t="str">
        <f t="shared" si="621"/>
        <v/>
      </c>
      <c r="AT2182" s="150" t="str">
        <f t="shared" si="622"/>
        <v/>
      </c>
      <c r="AU2182" s="150"/>
      <c r="AV2182" s="150"/>
      <c r="AW2182" s="150"/>
      <c r="AX2182" s="150"/>
      <c r="AY2182" s="150"/>
      <c r="AZ2182" s="150"/>
      <c r="BA2182" s="150"/>
      <c r="BB2182" s="131"/>
      <c r="BC2182" s="132"/>
      <c r="BD2182" s="131"/>
      <c r="BE2182" s="153"/>
      <c r="BF2182" s="154"/>
      <c r="BG2182" s="155"/>
      <c r="BH2182" s="155"/>
      <c r="BI2182" s="156"/>
      <c r="BJ2182" s="156"/>
      <c r="BK2182" s="133"/>
      <c r="BM2182" s="134">
        <v>1590</v>
      </c>
      <c r="BN2182" s="157">
        <f t="shared" si="603"/>
        <v>10.169599999999924</v>
      </c>
      <c r="BO2182" s="158">
        <f t="shared" si="604"/>
        <v>0.17916439820723404</v>
      </c>
      <c r="BP2182" s="159">
        <f t="shared" si="605"/>
        <v>3.4721991272784747E-4</v>
      </c>
      <c r="BQ2182" s="160" t="str">
        <f t="shared" si="606"/>
        <v/>
      </c>
      <c r="BR2182" s="160" t="str">
        <f t="shared" si="602"/>
        <v/>
      </c>
    </row>
    <row r="2183" spans="11:70" ht="20.100000000000001" customHeight="1" x14ac:dyDescent="0.25">
      <c r="K2183" s="134">
        <v>1614</v>
      </c>
      <c r="L2183" s="130">
        <f t="shared" si="607"/>
        <v>232.93401324256814</v>
      </c>
      <c r="M2183" s="149">
        <f t="shared" si="608"/>
        <v>2.0610439794474977E-4</v>
      </c>
      <c r="N2183" s="149">
        <f t="shared" si="609"/>
        <v>0.99297534212838368</v>
      </c>
      <c r="O2183" s="130">
        <f t="shared" si="610"/>
        <v>2.0610439794474977E-4</v>
      </c>
      <c r="P2183" s="130" t="str">
        <f t="shared" si="611"/>
        <v/>
      </c>
      <c r="Q2183" s="130" t="str">
        <f t="shared" si="612"/>
        <v/>
      </c>
      <c r="R2183" s="130">
        <f t="shared" si="613"/>
        <v>6.6237494710726791E-4</v>
      </c>
      <c r="S2183" s="130" t="str">
        <f t="shared" si="614"/>
        <v/>
      </c>
      <c r="T2183" s="130" t="str">
        <f t="shared" si="615"/>
        <v/>
      </c>
      <c r="X2183" s="134"/>
      <c r="Z2183" s="149"/>
      <c r="AA2183" s="149"/>
      <c r="AE2183" s="151"/>
      <c r="AF2183" s="150"/>
      <c r="AK2183" s="134">
        <v>1614</v>
      </c>
      <c r="AL2183" s="130">
        <f t="shared" si="616"/>
        <v>2.4560000000000004</v>
      </c>
      <c r="AM2183" s="149">
        <f t="shared" si="617"/>
        <v>1.9547526286731981E-2</v>
      </c>
      <c r="AN2183" s="149">
        <f t="shared" si="618"/>
        <v>0.99297534212838379</v>
      </c>
      <c r="AO2183" s="130">
        <f t="shared" si="623"/>
        <v>1.9547526286731981E-2</v>
      </c>
      <c r="AP2183" s="130" t="str">
        <f t="shared" si="624"/>
        <v/>
      </c>
      <c r="AQ2183" s="130" t="str">
        <f t="shared" si="619"/>
        <v/>
      </c>
      <c r="AR2183" s="150">
        <f t="shared" si="620"/>
        <v>0</v>
      </c>
      <c r="AS2183" s="150" t="str">
        <f t="shared" si="621"/>
        <v/>
      </c>
      <c r="AT2183" s="150" t="str">
        <f t="shared" si="622"/>
        <v/>
      </c>
      <c r="AU2183" s="150"/>
      <c r="AV2183" s="150"/>
      <c r="AW2183" s="150"/>
      <c r="AX2183" s="150"/>
      <c r="AY2183" s="150"/>
      <c r="AZ2183" s="150"/>
      <c r="BA2183" s="150"/>
      <c r="BB2183" s="131"/>
      <c r="BC2183" s="132"/>
      <c r="BD2183" s="131"/>
      <c r="BE2183" s="153"/>
      <c r="BF2183" s="154"/>
      <c r="BG2183" s="155"/>
      <c r="BH2183" s="155"/>
      <c r="BI2183" s="156"/>
      <c r="BJ2183" s="156"/>
      <c r="BK2183" s="133"/>
      <c r="BM2183" s="134">
        <v>1591</v>
      </c>
      <c r="BN2183" s="157">
        <f t="shared" si="603"/>
        <v>10.175999999999924</v>
      </c>
      <c r="BO2183" s="158">
        <f t="shared" si="604"/>
        <v>0.17881717829450619</v>
      </c>
      <c r="BP2183" s="159">
        <f t="shared" si="605"/>
        <v>3.4665521204749195E-4</v>
      </c>
      <c r="BQ2183" s="160" t="str">
        <f t="shared" si="606"/>
        <v/>
      </c>
      <c r="BR2183" s="160" t="str">
        <f t="shared" si="602"/>
        <v/>
      </c>
    </row>
    <row r="2184" spans="11:70" ht="20.100000000000001" customHeight="1" x14ac:dyDescent="0.25">
      <c r="K2184" s="134">
        <v>1615</v>
      </c>
      <c r="L2184" s="130">
        <f t="shared" si="607"/>
        <v>233.31338459964076</v>
      </c>
      <c r="M2184" s="149">
        <f t="shared" si="608"/>
        <v>2.0408790880892456E-4</v>
      </c>
      <c r="N2184" s="149">
        <f t="shared" si="609"/>
        <v>0.99305314921137566</v>
      </c>
      <c r="O2184" s="130">
        <f t="shared" si="610"/>
        <v>2.0408790880892456E-4</v>
      </c>
      <c r="P2184" s="130" t="str">
        <f t="shared" si="611"/>
        <v/>
      </c>
      <c r="Q2184" s="130" t="str">
        <f t="shared" si="612"/>
        <v/>
      </c>
      <c r="R2184" s="130">
        <f t="shared" si="613"/>
        <v>6.6748362245251202E-4</v>
      </c>
      <c r="S2184" s="130" t="str">
        <f t="shared" si="614"/>
        <v/>
      </c>
      <c r="T2184" s="130" t="str">
        <f t="shared" si="615"/>
        <v/>
      </c>
      <c r="X2184" s="134"/>
      <c r="Z2184" s="149"/>
      <c r="AA2184" s="149"/>
      <c r="AE2184" s="151"/>
      <c r="AF2184" s="150"/>
      <c r="AK2184" s="134">
        <v>1615</v>
      </c>
      <c r="AL2184" s="130">
        <f t="shared" si="616"/>
        <v>2.46</v>
      </c>
      <c r="AM2184" s="149">
        <f t="shared" si="617"/>
        <v>1.9356276731736961E-2</v>
      </c>
      <c r="AN2184" s="149">
        <f t="shared" si="618"/>
        <v>0.99305314921137566</v>
      </c>
      <c r="AO2184" s="130">
        <f t="shared" si="623"/>
        <v>1.9356276731736961E-2</v>
      </c>
      <c r="AP2184" s="130" t="str">
        <f t="shared" si="624"/>
        <v/>
      </c>
      <c r="AQ2184" s="130" t="str">
        <f t="shared" si="619"/>
        <v/>
      </c>
      <c r="AR2184" s="150">
        <f t="shared" si="620"/>
        <v>0</v>
      </c>
      <c r="AS2184" s="150" t="str">
        <f t="shared" si="621"/>
        <v/>
      </c>
      <c r="AT2184" s="150" t="str">
        <f t="shared" si="622"/>
        <v/>
      </c>
      <c r="AU2184" s="150"/>
      <c r="AV2184" s="150"/>
      <c r="AW2184" s="150"/>
      <c r="AX2184" s="150"/>
      <c r="AY2184" s="150"/>
      <c r="AZ2184" s="150"/>
      <c r="BA2184" s="150"/>
      <c r="BB2184" s="131"/>
      <c r="BC2184" s="132"/>
      <c r="BD2184" s="131"/>
      <c r="BE2184" s="153"/>
      <c r="BF2184" s="154"/>
      <c r="BG2184" s="155"/>
      <c r="BH2184" s="155"/>
      <c r="BI2184" s="156"/>
      <c r="BJ2184" s="156"/>
      <c r="BK2184" s="133"/>
      <c r="BM2184" s="134">
        <v>1592</v>
      </c>
      <c r="BN2184" s="157">
        <f t="shared" si="603"/>
        <v>10.182399999999923</v>
      </c>
      <c r="BO2184" s="158">
        <f t="shared" si="604"/>
        <v>0.1784705230824587</v>
      </c>
      <c r="BP2184" s="159">
        <f t="shared" si="605"/>
        <v>3.4609108773756003E-4</v>
      </c>
      <c r="BQ2184" s="160" t="str">
        <f t="shared" si="606"/>
        <v/>
      </c>
      <c r="BR2184" s="160" t="str">
        <f t="shared" si="602"/>
        <v/>
      </c>
    </row>
    <row r="2185" spans="11:70" ht="20.100000000000001" customHeight="1" x14ac:dyDescent="0.25">
      <c r="K2185" s="134">
        <v>1616</v>
      </c>
      <c r="L2185" s="130">
        <f t="shared" si="607"/>
        <v>233.69275595671337</v>
      </c>
      <c r="M2185" s="149">
        <f t="shared" si="608"/>
        <v>2.0208791521520223E-4</v>
      </c>
      <c r="N2185" s="149">
        <f t="shared" si="609"/>
        <v>0.9931301944282156</v>
      </c>
      <c r="O2185" s="130">
        <f t="shared" si="610"/>
        <v>2.0208791521520223E-4</v>
      </c>
      <c r="P2185" s="130" t="str">
        <f t="shared" si="611"/>
        <v/>
      </c>
      <c r="Q2185" s="130" t="str">
        <f t="shared" si="612"/>
        <v/>
      </c>
      <c r="R2185" s="130">
        <f t="shared" si="613"/>
        <v>6.7262093727259501E-4</v>
      </c>
      <c r="S2185" s="130" t="str">
        <f t="shared" si="614"/>
        <v/>
      </c>
      <c r="T2185" s="130" t="str">
        <f t="shared" si="615"/>
        <v/>
      </c>
      <c r="X2185" s="134"/>
      <c r="Z2185" s="149"/>
      <c r="AA2185" s="149"/>
      <c r="AE2185" s="151"/>
      <c r="AF2185" s="150"/>
      <c r="AK2185" s="134">
        <v>1616</v>
      </c>
      <c r="AL2185" s="130">
        <f t="shared" si="616"/>
        <v>2.4640000000000004</v>
      </c>
      <c r="AM2185" s="149">
        <f t="shared" si="617"/>
        <v>1.9166591660790239E-2</v>
      </c>
      <c r="AN2185" s="149">
        <f t="shared" si="618"/>
        <v>0.9931301944282156</v>
      </c>
      <c r="AO2185" s="130">
        <f t="shared" si="623"/>
        <v>1.9166591660790239E-2</v>
      </c>
      <c r="AP2185" s="130" t="str">
        <f t="shared" si="624"/>
        <v/>
      </c>
      <c r="AQ2185" s="130" t="str">
        <f t="shared" si="619"/>
        <v/>
      </c>
      <c r="AR2185" s="150">
        <f t="shared" si="620"/>
        <v>0</v>
      </c>
      <c r="AS2185" s="150" t="str">
        <f t="shared" si="621"/>
        <v/>
      </c>
      <c r="AT2185" s="150" t="str">
        <f t="shared" si="622"/>
        <v/>
      </c>
      <c r="AU2185" s="150"/>
      <c r="AV2185" s="150"/>
      <c r="AW2185" s="150"/>
      <c r="AX2185" s="150"/>
      <c r="AY2185" s="150"/>
      <c r="AZ2185" s="150"/>
      <c r="BA2185" s="150"/>
      <c r="BB2185" s="131"/>
      <c r="BC2185" s="132"/>
      <c r="BD2185" s="131"/>
      <c r="BE2185" s="153"/>
      <c r="BF2185" s="154"/>
      <c r="BG2185" s="155"/>
      <c r="BH2185" s="155"/>
      <c r="BI2185" s="156"/>
      <c r="BJ2185" s="156"/>
      <c r="BK2185" s="133"/>
      <c r="BM2185" s="134">
        <v>1593</v>
      </c>
      <c r="BN2185" s="157">
        <f t="shared" si="603"/>
        <v>10.188799999999922</v>
      </c>
      <c r="BO2185" s="158">
        <f t="shared" si="604"/>
        <v>0.17812443199472114</v>
      </c>
      <c r="BP2185" s="159">
        <f t="shared" si="605"/>
        <v>3.4552754040387268E-4</v>
      </c>
      <c r="BQ2185" s="160" t="str">
        <f t="shared" si="606"/>
        <v/>
      </c>
      <c r="BR2185" s="160" t="str">
        <f t="shared" si="602"/>
        <v/>
      </c>
    </row>
    <row r="2186" spans="11:70" ht="20.100000000000001" customHeight="1" x14ac:dyDescent="0.25">
      <c r="K2186" s="134">
        <v>1617</v>
      </c>
      <c r="L2186" s="130">
        <f t="shared" si="607"/>
        <v>234.07212731378598</v>
      </c>
      <c r="M2186" s="149">
        <f t="shared" si="608"/>
        <v>2.0010431919845686E-4</v>
      </c>
      <c r="N2186" s="149">
        <f t="shared" si="609"/>
        <v>0.99320648401825162</v>
      </c>
      <c r="O2186" s="130">
        <f t="shared" si="610"/>
        <v>2.0010431919845686E-4</v>
      </c>
      <c r="P2186" s="130" t="str">
        <f t="shared" si="611"/>
        <v/>
      </c>
      <c r="Q2186" s="130" t="str">
        <f t="shared" si="612"/>
        <v/>
      </c>
      <c r="R2186" s="130">
        <f t="shared" si="613"/>
        <v>6.7778694696701098E-4</v>
      </c>
      <c r="S2186" s="130" t="str">
        <f t="shared" si="614"/>
        <v/>
      </c>
      <c r="T2186" s="130" t="str">
        <f t="shared" si="615"/>
        <v/>
      </c>
      <c r="X2186" s="134"/>
      <c r="Z2186" s="149"/>
      <c r="AA2186" s="149"/>
      <c r="AE2186" s="151"/>
      <c r="AF2186" s="150"/>
      <c r="AK2186" s="134">
        <v>1617</v>
      </c>
      <c r="AL2186" s="130">
        <f t="shared" si="616"/>
        <v>2.468</v>
      </c>
      <c r="AM2186" s="149">
        <f t="shared" si="617"/>
        <v>1.897846178260116E-2</v>
      </c>
      <c r="AN2186" s="149">
        <f t="shared" si="618"/>
        <v>0.99320648401825162</v>
      </c>
      <c r="AO2186" s="130">
        <f t="shared" si="623"/>
        <v>1.897846178260116E-2</v>
      </c>
      <c r="AP2186" s="130" t="str">
        <f t="shared" si="624"/>
        <v/>
      </c>
      <c r="AQ2186" s="130" t="str">
        <f t="shared" si="619"/>
        <v/>
      </c>
      <c r="AR2186" s="150">
        <f t="shared" si="620"/>
        <v>0</v>
      </c>
      <c r="AS2186" s="150" t="str">
        <f t="shared" si="621"/>
        <v/>
      </c>
      <c r="AT2186" s="150" t="str">
        <f t="shared" si="622"/>
        <v/>
      </c>
      <c r="AU2186" s="150"/>
      <c r="AV2186" s="150"/>
      <c r="AW2186" s="150"/>
      <c r="AX2186" s="150"/>
      <c r="AY2186" s="150"/>
      <c r="AZ2186" s="150"/>
      <c r="BA2186" s="150"/>
      <c r="BB2186" s="131"/>
      <c r="BC2186" s="132"/>
      <c r="BD2186" s="131"/>
      <c r="BE2186" s="153"/>
      <c r="BF2186" s="154"/>
      <c r="BG2186" s="155"/>
      <c r="BH2186" s="155"/>
      <c r="BI2186" s="156"/>
      <c r="BJ2186" s="156"/>
      <c r="BK2186" s="133"/>
      <c r="BM2186" s="134">
        <v>1594</v>
      </c>
      <c r="BN2186" s="157">
        <f t="shared" si="603"/>
        <v>10.195199999999922</v>
      </c>
      <c r="BO2186" s="158">
        <f t="shared" si="604"/>
        <v>0.17777890445431727</v>
      </c>
      <c r="BP2186" s="159">
        <f t="shared" si="605"/>
        <v>3.4496457064578379E-4</v>
      </c>
      <c r="BQ2186" s="160" t="str">
        <f t="shared" si="606"/>
        <v/>
      </c>
      <c r="BR2186" s="160" t="str">
        <f t="shared" si="602"/>
        <v/>
      </c>
    </row>
    <row r="2187" spans="11:70" ht="20.100000000000001" customHeight="1" x14ac:dyDescent="0.25">
      <c r="K2187" s="134">
        <v>1618</v>
      </c>
      <c r="L2187" s="130">
        <f t="shared" si="607"/>
        <v>234.4514986708586</v>
      </c>
      <c r="M2187" s="149">
        <f t="shared" si="608"/>
        <v>1.981370229711497E-4</v>
      </c>
      <c r="N2187" s="149">
        <f t="shared" si="609"/>
        <v>0.99328202418370004</v>
      </c>
      <c r="O2187" s="130">
        <f t="shared" si="610"/>
        <v>1.981370229711497E-4</v>
      </c>
      <c r="P2187" s="130" t="str">
        <f t="shared" si="611"/>
        <v/>
      </c>
      <c r="Q2187" s="130" t="str">
        <f t="shared" si="612"/>
        <v/>
      </c>
      <c r="R2187" s="130">
        <f t="shared" si="613"/>
        <v>6.8298170597856232E-4</v>
      </c>
      <c r="S2187" s="130" t="str">
        <f t="shared" si="614"/>
        <v/>
      </c>
      <c r="T2187" s="130" t="str">
        <f t="shared" si="615"/>
        <v/>
      </c>
      <c r="X2187" s="134"/>
      <c r="Z2187" s="149"/>
      <c r="AA2187" s="149"/>
      <c r="AE2187" s="151"/>
      <c r="AF2187" s="150"/>
      <c r="AK2187" s="134">
        <v>1618</v>
      </c>
      <c r="AL2187" s="130">
        <f t="shared" si="616"/>
        <v>2.4720000000000004</v>
      </c>
      <c r="AM2187" s="149">
        <f t="shared" si="617"/>
        <v>1.8791877822721813E-2</v>
      </c>
      <c r="AN2187" s="149">
        <f t="shared" si="618"/>
        <v>0.99328202418370004</v>
      </c>
      <c r="AO2187" s="130">
        <f t="shared" si="623"/>
        <v>1.8791877822721813E-2</v>
      </c>
      <c r="AP2187" s="130" t="str">
        <f t="shared" si="624"/>
        <v/>
      </c>
      <c r="AQ2187" s="130" t="str">
        <f t="shared" si="619"/>
        <v/>
      </c>
      <c r="AR2187" s="150">
        <f t="shared" si="620"/>
        <v>0</v>
      </c>
      <c r="AS2187" s="150" t="str">
        <f t="shared" si="621"/>
        <v/>
      </c>
      <c r="AT2187" s="150" t="str">
        <f t="shared" si="622"/>
        <v/>
      </c>
      <c r="AU2187" s="150"/>
      <c r="AV2187" s="150"/>
      <c r="AW2187" s="150"/>
      <c r="AX2187" s="150"/>
      <c r="AY2187" s="150"/>
      <c r="AZ2187" s="150"/>
      <c r="BA2187" s="150"/>
      <c r="BB2187" s="131"/>
      <c r="BC2187" s="132"/>
      <c r="BD2187" s="131"/>
      <c r="BE2187" s="153"/>
      <c r="BF2187" s="154"/>
      <c r="BG2187" s="155"/>
      <c r="BH2187" s="155"/>
      <c r="BI2187" s="156"/>
      <c r="BJ2187" s="156"/>
      <c r="BK2187" s="133"/>
      <c r="BM2187" s="134">
        <v>1595</v>
      </c>
      <c r="BN2187" s="157">
        <f t="shared" si="603"/>
        <v>10.201599999999921</v>
      </c>
      <c r="BO2187" s="158">
        <f t="shared" si="604"/>
        <v>0.17743393988367148</v>
      </c>
      <c r="BP2187" s="159">
        <f t="shared" si="605"/>
        <v>3.4440217905698511E-4</v>
      </c>
      <c r="BQ2187" s="160" t="str">
        <f t="shared" si="606"/>
        <v/>
      </c>
      <c r="BR2187" s="160" t="str">
        <f t="shared" si="602"/>
        <v/>
      </c>
    </row>
    <row r="2188" spans="11:70" ht="20.100000000000001" customHeight="1" x14ac:dyDescent="0.25">
      <c r="K2188" s="134">
        <v>1619</v>
      </c>
      <c r="L2188" s="130">
        <f t="shared" si="607"/>
        <v>234.8308700279311</v>
      </c>
      <c r="M2188" s="149">
        <f t="shared" si="608"/>
        <v>1.9618592892781413E-4</v>
      </c>
      <c r="N2188" s="149">
        <f t="shared" si="609"/>
        <v>0.99335682108971413</v>
      </c>
      <c r="O2188" s="130">
        <f t="shared" si="610"/>
        <v>1.9618592892781413E-4</v>
      </c>
      <c r="P2188" s="130" t="str">
        <f t="shared" si="611"/>
        <v/>
      </c>
      <c r="Q2188" s="130" t="str">
        <f t="shared" si="612"/>
        <v/>
      </c>
      <c r="R2188" s="130">
        <f t="shared" si="613"/>
        <v>6.8820526778251058E-4</v>
      </c>
      <c r="S2188" s="130" t="str">
        <f t="shared" si="614"/>
        <v/>
      </c>
      <c r="T2188" s="130" t="str">
        <f t="shared" si="615"/>
        <v/>
      </c>
      <c r="X2188" s="134"/>
      <c r="Z2188" s="149"/>
      <c r="AA2188" s="149"/>
      <c r="AE2188" s="151"/>
      <c r="AF2188" s="150"/>
      <c r="AK2188" s="134">
        <v>1619</v>
      </c>
      <c r="AL2188" s="130">
        <f t="shared" si="616"/>
        <v>2.476</v>
      </c>
      <c r="AM2188" s="149">
        <f t="shared" si="617"/>
        <v>1.8606830523972679E-2</v>
      </c>
      <c r="AN2188" s="149">
        <f t="shared" si="618"/>
        <v>0.99335682108971413</v>
      </c>
      <c r="AO2188" s="130">
        <f t="shared" si="623"/>
        <v>1.8606830523972679E-2</v>
      </c>
      <c r="AP2188" s="130" t="str">
        <f t="shared" si="624"/>
        <v/>
      </c>
      <c r="AQ2188" s="130" t="str">
        <f t="shared" si="619"/>
        <v/>
      </c>
      <c r="AR2188" s="150">
        <f t="shared" si="620"/>
        <v>0</v>
      </c>
      <c r="AS2188" s="150" t="str">
        <f t="shared" si="621"/>
        <v/>
      </c>
      <c r="AT2188" s="150" t="str">
        <f t="shared" si="622"/>
        <v/>
      </c>
      <c r="AU2188" s="150"/>
      <c r="AV2188" s="150"/>
      <c r="AW2188" s="150"/>
      <c r="AX2188" s="150"/>
      <c r="AY2188" s="150"/>
      <c r="AZ2188" s="150"/>
      <c r="BA2188" s="150"/>
      <c r="BB2188" s="131"/>
      <c r="BC2188" s="132"/>
      <c r="BD2188" s="131"/>
      <c r="BE2188" s="153"/>
      <c r="BF2188" s="154"/>
      <c r="BG2188" s="155"/>
      <c r="BH2188" s="155"/>
      <c r="BI2188" s="156"/>
      <c r="BJ2188" s="156"/>
      <c r="BK2188" s="133"/>
      <c r="BM2188" s="134">
        <v>1596</v>
      </c>
      <c r="BN2188" s="157">
        <f t="shared" si="603"/>
        <v>10.20799999999992</v>
      </c>
      <c r="BO2188" s="158">
        <f t="shared" si="604"/>
        <v>0.1770895377046145</v>
      </c>
      <c r="BP2188" s="159">
        <f t="shared" si="605"/>
        <v>3.4384036622617242E-4</v>
      </c>
      <c r="BQ2188" s="160" t="str">
        <f t="shared" si="606"/>
        <v/>
      </c>
      <c r="BR2188" s="160" t="str">
        <f t="shared" si="602"/>
        <v/>
      </c>
    </row>
    <row r="2189" spans="11:70" ht="20.100000000000001" customHeight="1" x14ac:dyDescent="0.25">
      <c r="K2189" s="134">
        <v>1620</v>
      </c>
      <c r="L2189" s="130">
        <f t="shared" si="607"/>
        <v>235.21024138500371</v>
      </c>
      <c r="M2189" s="149">
        <f t="shared" si="608"/>
        <v>1.9425093964947979E-4</v>
      </c>
      <c r="N2189" s="149">
        <f t="shared" si="609"/>
        <v>0.99343088086445319</v>
      </c>
      <c r="O2189" s="130">
        <f t="shared" si="610"/>
        <v>1.9425093964947979E-4</v>
      </c>
      <c r="P2189" s="130" t="str">
        <f t="shared" si="611"/>
        <v/>
      </c>
      <c r="Q2189" s="130" t="str">
        <f t="shared" si="612"/>
        <v/>
      </c>
      <c r="R2189" s="130">
        <f t="shared" si="613"/>
        <v>6.9345768487573325E-4</v>
      </c>
      <c r="S2189" s="130" t="str">
        <f t="shared" si="614"/>
        <v/>
      </c>
      <c r="T2189" s="130" t="str">
        <f t="shared" si="615"/>
        <v/>
      </c>
      <c r="X2189" s="134"/>
      <c r="Z2189" s="149"/>
      <c r="AA2189" s="149"/>
      <c r="AE2189" s="151"/>
      <c r="AF2189" s="150"/>
      <c r="AK2189" s="134">
        <v>1620</v>
      </c>
      <c r="AL2189" s="130">
        <f t="shared" si="616"/>
        <v>2.4800000000000004</v>
      </c>
      <c r="AM2189" s="149">
        <f t="shared" si="617"/>
        <v>1.8423310646862031E-2</v>
      </c>
      <c r="AN2189" s="149">
        <f t="shared" si="618"/>
        <v>0.9934308808644533</v>
      </c>
      <c r="AO2189" s="130">
        <f t="shared" si="623"/>
        <v>1.8423310646862031E-2</v>
      </c>
      <c r="AP2189" s="130" t="str">
        <f t="shared" si="624"/>
        <v/>
      </c>
      <c r="AQ2189" s="130" t="str">
        <f t="shared" si="619"/>
        <v/>
      </c>
      <c r="AR2189" s="150">
        <f t="shared" si="620"/>
        <v>0</v>
      </c>
      <c r="AS2189" s="150" t="str">
        <f t="shared" si="621"/>
        <v/>
      </c>
      <c r="AT2189" s="150" t="str">
        <f t="shared" si="622"/>
        <v/>
      </c>
      <c r="AU2189" s="150"/>
      <c r="AV2189" s="150"/>
      <c r="AW2189" s="150"/>
      <c r="AX2189" s="150"/>
      <c r="AY2189" s="150"/>
      <c r="AZ2189" s="150"/>
      <c r="BA2189" s="150"/>
      <c r="BB2189" s="131"/>
      <c r="BC2189" s="132"/>
      <c r="BD2189" s="131"/>
      <c r="BE2189" s="153"/>
      <c r="BF2189" s="154"/>
      <c r="BG2189" s="155"/>
      <c r="BH2189" s="155"/>
      <c r="BI2189" s="156"/>
      <c r="BJ2189" s="156"/>
      <c r="BK2189" s="133"/>
      <c r="BM2189" s="134">
        <v>1597</v>
      </c>
      <c r="BN2189" s="157">
        <f t="shared" si="603"/>
        <v>10.21439999999992</v>
      </c>
      <c r="BO2189" s="158">
        <f t="shared" si="604"/>
        <v>0.17674569733838832</v>
      </c>
      <c r="BP2189" s="159">
        <f t="shared" si="605"/>
        <v>3.4327913273612953E-4</v>
      </c>
      <c r="BQ2189" s="160" t="str">
        <f t="shared" si="606"/>
        <v/>
      </c>
      <c r="BR2189" s="160" t="str">
        <f t="shared" si="602"/>
        <v/>
      </c>
    </row>
    <row r="2190" spans="11:70" ht="20.100000000000001" customHeight="1" x14ac:dyDescent="0.25">
      <c r="K2190" s="134">
        <v>1621</v>
      </c>
      <c r="L2190" s="130">
        <f t="shared" si="607"/>
        <v>235.58961274207633</v>
      </c>
      <c r="M2190" s="149">
        <f t="shared" si="608"/>
        <v>1.9233195790804381E-4</v>
      </c>
      <c r="N2190" s="149">
        <f t="shared" si="609"/>
        <v>0.9935042095991552</v>
      </c>
      <c r="O2190" s="130">
        <f t="shared" si="610"/>
        <v>1.9233195790804381E-4</v>
      </c>
      <c r="P2190" s="130" t="str">
        <f t="shared" si="611"/>
        <v/>
      </c>
      <c r="Q2190" s="130" t="str">
        <f t="shared" si="612"/>
        <v/>
      </c>
      <c r="R2190" s="130">
        <f t="shared" si="613"/>
        <v>6.9873900876585727E-4</v>
      </c>
      <c r="S2190" s="130" t="str">
        <f t="shared" si="614"/>
        <v/>
      </c>
      <c r="T2190" s="130" t="str">
        <f t="shared" si="615"/>
        <v/>
      </c>
      <c r="X2190" s="134"/>
      <c r="Z2190" s="149"/>
      <c r="AA2190" s="149"/>
      <c r="AE2190" s="151"/>
      <c r="AF2190" s="150"/>
      <c r="AK2190" s="134">
        <v>1621</v>
      </c>
      <c r="AL2190" s="130">
        <f t="shared" si="616"/>
        <v>2.484</v>
      </c>
      <c r="AM2190" s="149">
        <f t="shared" si="617"/>
        <v>1.824130897000055E-2</v>
      </c>
      <c r="AN2190" s="149">
        <f t="shared" si="618"/>
        <v>0.9935042095991552</v>
      </c>
      <c r="AO2190" s="130">
        <f t="shared" si="623"/>
        <v>1.824130897000055E-2</v>
      </c>
      <c r="AP2190" s="130" t="str">
        <f t="shared" si="624"/>
        <v/>
      </c>
      <c r="AQ2190" s="130" t="str">
        <f t="shared" si="619"/>
        <v/>
      </c>
      <c r="AR2190" s="150">
        <f t="shared" si="620"/>
        <v>0</v>
      </c>
      <c r="AS2190" s="150" t="str">
        <f t="shared" si="621"/>
        <v/>
      </c>
      <c r="AT2190" s="150" t="str">
        <f t="shared" si="622"/>
        <v/>
      </c>
      <c r="AU2190" s="150"/>
      <c r="AV2190" s="150"/>
      <c r="AW2190" s="150"/>
      <c r="AX2190" s="150"/>
      <c r="AY2190" s="150"/>
      <c r="AZ2190" s="150"/>
      <c r="BA2190" s="150"/>
      <c r="BB2190" s="131"/>
      <c r="BC2190" s="132"/>
      <c r="BD2190" s="131"/>
      <c r="BE2190" s="153"/>
      <c r="BF2190" s="154"/>
      <c r="BG2190" s="155"/>
      <c r="BH2190" s="155"/>
      <c r="BI2190" s="156"/>
      <c r="BJ2190" s="156"/>
      <c r="BK2190" s="133"/>
      <c r="BM2190" s="134">
        <v>1598</v>
      </c>
      <c r="BN2190" s="157">
        <f t="shared" si="603"/>
        <v>10.220799999999919</v>
      </c>
      <c r="BO2190" s="158">
        <f t="shared" si="604"/>
        <v>0.17640241820565219</v>
      </c>
      <c r="BP2190" s="159">
        <f t="shared" si="605"/>
        <v>3.427184791640614E-4</v>
      </c>
      <c r="BQ2190" s="160" t="str">
        <f t="shared" si="606"/>
        <v/>
      </c>
      <c r="BR2190" s="160" t="str">
        <f t="shared" si="602"/>
        <v/>
      </c>
    </row>
    <row r="2191" spans="11:70" ht="20.100000000000001" customHeight="1" x14ac:dyDescent="0.25">
      <c r="K2191" s="134">
        <v>1622</v>
      </c>
      <c r="L2191" s="130">
        <f t="shared" si="607"/>
        <v>235.96898409914894</v>
      </c>
      <c r="M2191" s="149">
        <f t="shared" si="608"/>
        <v>1.904288866705774E-4</v>
      </c>
      <c r="N2191" s="149">
        <f t="shared" si="609"/>
        <v>0.99357681334820891</v>
      </c>
      <c r="O2191" s="130">
        <f t="shared" si="610"/>
        <v>1.904288866705774E-4</v>
      </c>
      <c r="P2191" s="130" t="str">
        <f t="shared" si="611"/>
        <v/>
      </c>
      <c r="Q2191" s="130" t="str">
        <f t="shared" si="612"/>
        <v/>
      </c>
      <c r="R2191" s="130">
        <f t="shared" si="613"/>
        <v>7.0404928996040865E-4</v>
      </c>
      <c r="S2191" s="130" t="str">
        <f t="shared" si="614"/>
        <v/>
      </c>
      <c r="T2191" s="130" t="str">
        <f t="shared" si="615"/>
        <v/>
      </c>
      <c r="X2191" s="134"/>
      <c r="Z2191" s="149"/>
      <c r="AA2191" s="149"/>
      <c r="AE2191" s="151"/>
      <c r="AF2191" s="150"/>
      <c r="AK2191" s="134">
        <v>1622</v>
      </c>
      <c r="AL2191" s="130">
        <f t="shared" si="616"/>
        <v>2.4880000000000004</v>
      </c>
      <c r="AM2191" s="149">
        <f t="shared" si="617"/>
        <v>1.8060816290509676E-2</v>
      </c>
      <c r="AN2191" s="149">
        <f t="shared" si="618"/>
        <v>0.99357681334820891</v>
      </c>
      <c r="AO2191" s="130">
        <f t="shared" si="623"/>
        <v>1.8060816290509676E-2</v>
      </c>
      <c r="AP2191" s="130" t="str">
        <f t="shared" si="624"/>
        <v/>
      </c>
      <c r="AQ2191" s="130" t="str">
        <f t="shared" si="619"/>
        <v/>
      </c>
      <c r="AR2191" s="150">
        <f t="shared" si="620"/>
        <v>0</v>
      </c>
      <c r="AS2191" s="150" t="str">
        <f t="shared" si="621"/>
        <v/>
      </c>
      <c r="AT2191" s="150" t="str">
        <f t="shared" si="622"/>
        <v/>
      </c>
      <c r="AU2191" s="150"/>
      <c r="AV2191" s="150"/>
      <c r="AW2191" s="150"/>
      <c r="AX2191" s="150"/>
      <c r="AY2191" s="150"/>
      <c r="AZ2191" s="150"/>
      <c r="BA2191" s="150"/>
      <c r="BB2191" s="131"/>
      <c r="BC2191" s="132"/>
      <c r="BD2191" s="131"/>
      <c r="BE2191" s="153"/>
      <c r="BF2191" s="154"/>
      <c r="BG2191" s="155"/>
      <c r="BH2191" s="155"/>
      <c r="BI2191" s="156"/>
      <c r="BJ2191" s="156"/>
      <c r="BK2191" s="133"/>
      <c r="BM2191" s="134">
        <v>1599</v>
      </c>
      <c r="BN2191" s="157">
        <f t="shared" si="603"/>
        <v>10.227199999999918</v>
      </c>
      <c r="BO2191" s="158">
        <f t="shared" si="604"/>
        <v>0.17605969972648813</v>
      </c>
      <c r="BP2191" s="159">
        <f t="shared" si="605"/>
        <v>3.4215840608184389E-4</v>
      </c>
      <c r="BQ2191" s="160" t="str">
        <f t="shared" si="606"/>
        <v/>
      </c>
      <c r="BR2191" s="160" t="str">
        <f t="shared" si="602"/>
        <v/>
      </c>
    </row>
    <row r="2192" spans="11:70" ht="20.100000000000001" customHeight="1" x14ac:dyDescent="0.25">
      <c r="K2192" s="134">
        <v>1623</v>
      </c>
      <c r="L2192" s="130">
        <f t="shared" si="607"/>
        <v>236.34835545622144</v>
      </c>
      <c r="M2192" s="149">
        <f t="shared" si="608"/>
        <v>1.8854162910357758E-4</v>
      </c>
      <c r="N2192" s="149">
        <f t="shared" si="609"/>
        <v>0.99364869812922962</v>
      </c>
      <c r="O2192" s="130">
        <f t="shared" si="610"/>
        <v>1.8854162910357758E-4</v>
      </c>
      <c r="P2192" s="130" t="str">
        <f t="shared" si="611"/>
        <v/>
      </c>
      <c r="Q2192" s="130" t="str">
        <f t="shared" si="612"/>
        <v/>
      </c>
      <c r="R2192" s="130">
        <f t="shared" si="613"/>
        <v>7.0938857795594605E-4</v>
      </c>
      <c r="S2192" s="130" t="str">
        <f t="shared" si="614"/>
        <v/>
      </c>
      <c r="T2192" s="130" t="str">
        <f t="shared" si="615"/>
        <v/>
      </c>
      <c r="X2192" s="134"/>
      <c r="Z2192" s="149"/>
      <c r="AA2192" s="149"/>
      <c r="AE2192" s="151"/>
      <c r="AF2192" s="150"/>
      <c r="AK2192" s="134">
        <v>1623</v>
      </c>
      <c r="AL2192" s="130">
        <f t="shared" si="616"/>
        <v>2.492</v>
      </c>
      <c r="AM2192" s="149">
        <f t="shared" si="617"/>
        <v>1.7881823424425094E-2</v>
      </c>
      <c r="AN2192" s="149">
        <f t="shared" si="618"/>
        <v>0.99364869812922962</v>
      </c>
      <c r="AO2192" s="130">
        <f t="shared" si="623"/>
        <v>1.7881823424425094E-2</v>
      </c>
      <c r="AP2192" s="130" t="str">
        <f t="shared" si="624"/>
        <v/>
      </c>
      <c r="AQ2192" s="130" t="str">
        <f t="shared" si="619"/>
        <v/>
      </c>
      <c r="AR2192" s="150">
        <f t="shared" si="620"/>
        <v>0</v>
      </c>
      <c r="AS2192" s="150" t="str">
        <f t="shared" si="621"/>
        <v/>
      </c>
      <c r="AT2192" s="150" t="str">
        <f t="shared" si="622"/>
        <v/>
      </c>
      <c r="AU2192" s="150"/>
      <c r="AV2192" s="150"/>
      <c r="AW2192" s="150"/>
      <c r="AX2192" s="150"/>
      <c r="AY2192" s="150"/>
      <c r="AZ2192" s="150"/>
      <c r="BA2192" s="150"/>
      <c r="BB2192" s="131"/>
      <c r="BC2192" s="132"/>
      <c r="BD2192" s="131"/>
      <c r="BE2192" s="153"/>
      <c r="BF2192" s="154"/>
      <c r="BG2192" s="155"/>
      <c r="BH2192" s="155"/>
      <c r="BI2192" s="156"/>
      <c r="BJ2192" s="156"/>
      <c r="BK2192" s="133"/>
      <c r="BM2192" s="134">
        <v>1600</v>
      </c>
      <c r="BN2192" s="157">
        <f t="shared" si="603"/>
        <v>10.233599999999917</v>
      </c>
      <c r="BO2192" s="158">
        <f t="shared" si="604"/>
        <v>0.17571754132040629</v>
      </c>
      <c r="BP2192" s="159">
        <f t="shared" si="605"/>
        <v>3.4159891405599607E-4</v>
      </c>
      <c r="BQ2192" s="160" t="str">
        <f t="shared" si="606"/>
        <v/>
      </c>
      <c r="BR2192" s="160" t="str">
        <f t="shared" si="602"/>
        <v/>
      </c>
    </row>
    <row r="2193" spans="11:70" ht="20.100000000000001" customHeight="1" x14ac:dyDescent="0.25">
      <c r="K2193" s="134">
        <v>1624</v>
      </c>
      <c r="L2193" s="130">
        <f t="shared" si="607"/>
        <v>236.72772681329405</v>
      </c>
      <c r="M2193" s="149">
        <f t="shared" si="608"/>
        <v>1.8667008857715944E-4</v>
      </c>
      <c r="N2193" s="149">
        <f t="shared" si="609"/>
        <v>0.9937198699231351</v>
      </c>
      <c r="O2193" s="130">
        <f t="shared" si="610"/>
        <v>1.8667008857715944E-4</v>
      </c>
      <c r="P2193" s="130" t="str">
        <f t="shared" si="611"/>
        <v/>
      </c>
      <c r="Q2193" s="130" t="str">
        <f t="shared" si="612"/>
        <v/>
      </c>
      <c r="R2193" s="130">
        <f t="shared" si="613"/>
        <v>7.1475692122720475E-4</v>
      </c>
      <c r="S2193" s="130" t="str">
        <f t="shared" si="614"/>
        <v/>
      </c>
      <c r="T2193" s="130" t="str">
        <f t="shared" si="615"/>
        <v/>
      </c>
      <c r="X2193" s="134"/>
      <c r="Z2193" s="149"/>
      <c r="AA2193" s="149"/>
      <c r="AE2193" s="151"/>
      <c r="AF2193" s="150"/>
      <c r="AK2193" s="134">
        <v>1624</v>
      </c>
      <c r="AL2193" s="130">
        <f t="shared" si="616"/>
        <v>2.4960000000000004</v>
      </c>
      <c r="AM2193" s="149">
        <f t="shared" si="617"/>
        <v>1.7704321207094198E-2</v>
      </c>
      <c r="AN2193" s="149">
        <f t="shared" si="618"/>
        <v>0.9937198699231351</v>
      </c>
      <c r="AO2193" s="130">
        <f t="shared" si="623"/>
        <v>1.7704321207094198E-2</v>
      </c>
      <c r="AP2193" s="130" t="str">
        <f t="shared" si="624"/>
        <v/>
      </c>
      <c r="AQ2193" s="130" t="str">
        <f t="shared" si="619"/>
        <v/>
      </c>
      <c r="AR2193" s="150">
        <f t="shared" si="620"/>
        <v>0</v>
      </c>
      <c r="AS2193" s="150" t="str">
        <f t="shared" si="621"/>
        <v/>
      </c>
      <c r="AT2193" s="150" t="str">
        <f t="shared" si="622"/>
        <v/>
      </c>
      <c r="AU2193" s="150"/>
      <c r="AV2193" s="150"/>
      <c r="AW2193" s="150"/>
      <c r="AX2193" s="150"/>
      <c r="AY2193" s="150"/>
      <c r="AZ2193" s="150"/>
      <c r="BA2193" s="150"/>
      <c r="BB2193" s="131"/>
      <c r="BC2193" s="132"/>
      <c r="BD2193" s="131"/>
      <c r="BE2193" s="153"/>
      <c r="BF2193" s="154"/>
      <c r="BG2193" s="155"/>
      <c r="BH2193" s="155"/>
      <c r="BI2193" s="156"/>
      <c r="BJ2193" s="156"/>
      <c r="BK2193" s="133"/>
      <c r="BM2193" s="134">
        <v>1601</v>
      </c>
      <c r="BN2193" s="157">
        <f t="shared" si="603"/>
        <v>10.239999999999917</v>
      </c>
      <c r="BO2193" s="158">
        <f t="shared" si="604"/>
        <v>0.17537594240635029</v>
      </c>
      <c r="BP2193" s="159">
        <f t="shared" si="605"/>
        <v>3.4104000364729159E-4</v>
      </c>
      <c r="BQ2193" s="160" t="str">
        <f t="shared" si="606"/>
        <v/>
      </c>
      <c r="BR2193" s="160" t="str">
        <f t="shared" ref="BR2193:BR2256" si="625">IF($BO2193&lt;(1-$BK$605),$BP2193,"")</f>
        <v/>
      </c>
    </row>
    <row r="2194" spans="11:70" ht="20.100000000000001" customHeight="1" x14ac:dyDescent="0.25">
      <c r="K2194" s="134">
        <v>1625</v>
      </c>
      <c r="L2194" s="130">
        <f t="shared" si="607"/>
        <v>237.10709817036667</v>
      </c>
      <c r="M2194" s="149">
        <f t="shared" si="608"/>
        <v>1.8481416866919438E-4</v>
      </c>
      <c r="N2194" s="149">
        <f t="shared" si="609"/>
        <v>0.99379033467422384</v>
      </c>
      <c r="O2194" s="130">
        <f t="shared" si="610"/>
        <v>1.8481416866919438E-4</v>
      </c>
      <c r="P2194" s="130" t="str">
        <f t="shared" si="611"/>
        <v/>
      </c>
      <c r="Q2194" s="130" t="str">
        <f t="shared" si="612"/>
        <v/>
      </c>
      <c r="R2194" s="130">
        <f t="shared" si="613"/>
        <v>7.2015436721622453E-4</v>
      </c>
      <c r="S2194" s="130" t="str">
        <f t="shared" si="614"/>
        <v/>
      </c>
      <c r="T2194" s="130" t="str">
        <f t="shared" si="615"/>
        <v/>
      </c>
      <c r="X2194" s="134"/>
      <c r="Z2194" s="149"/>
      <c r="AA2194" s="149"/>
      <c r="AE2194" s="151"/>
      <c r="AF2194" s="150"/>
      <c r="AK2194" s="134">
        <v>1625</v>
      </c>
      <c r="AL2194" s="130">
        <f t="shared" si="616"/>
        <v>2.5</v>
      </c>
      <c r="AM2194" s="149">
        <f t="shared" si="617"/>
        <v>1.752830049356854E-2</v>
      </c>
      <c r="AN2194" s="149">
        <f t="shared" si="618"/>
        <v>0.99379033467422384</v>
      </c>
      <c r="AO2194" s="130">
        <f t="shared" si="623"/>
        <v>1.752830049356854E-2</v>
      </c>
      <c r="AP2194" s="130" t="str">
        <f t="shared" si="624"/>
        <v/>
      </c>
      <c r="AQ2194" s="130" t="str">
        <f t="shared" si="619"/>
        <v/>
      </c>
      <c r="AR2194" s="150">
        <f t="shared" si="620"/>
        <v>0</v>
      </c>
      <c r="AS2194" s="150" t="str">
        <f t="shared" si="621"/>
        <v/>
      </c>
      <c r="AT2194" s="150" t="str">
        <f t="shared" si="622"/>
        <v/>
      </c>
      <c r="AU2194" s="150"/>
      <c r="AV2194" s="150"/>
      <c r="AW2194" s="150"/>
      <c r="AX2194" s="150"/>
      <c r="AY2194" s="150"/>
      <c r="AZ2194" s="150"/>
      <c r="BA2194" s="150"/>
      <c r="BB2194" s="131"/>
      <c r="BC2194" s="132"/>
      <c r="BD2194" s="131"/>
      <c r="BE2194" s="153"/>
      <c r="BF2194" s="154"/>
      <c r="BG2194" s="155"/>
      <c r="BH2194" s="155"/>
      <c r="BI2194" s="156"/>
      <c r="BJ2194" s="156"/>
      <c r="BK2194" s="133"/>
      <c r="BM2194" s="134">
        <v>1602</v>
      </c>
      <c r="BN2194" s="157">
        <f t="shared" ref="BN2194:BN2257" si="626">BN2193+$BQ$590</f>
        <v>10.246399999999916</v>
      </c>
      <c r="BO2194" s="158">
        <f t="shared" ref="BO2194:BO2257" si="627">_xlfn.CHISQ.DIST.RT(BN2194,7)</f>
        <v>0.175034902402703</v>
      </c>
      <c r="BP2194" s="159">
        <f t="shared" ref="BP2194:BP2257" si="628">BO2194-BO2195</f>
        <v>3.4048167541100849E-4</v>
      </c>
      <c r="BQ2194" s="160" t="str">
        <f t="shared" ref="BQ2194:BQ2257" si="629">IF(BO2194&lt;(1-$BK$597),BP2194,"")</f>
        <v/>
      </c>
      <c r="BR2194" s="160" t="str">
        <f t="shared" si="625"/>
        <v/>
      </c>
    </row>
    <row r="2195" spans="11:70" ht="20.100000000000001" customHeight="1" x14ac:dyDescent="0.25">
      <c r="K2195" s="134">
        <v>1626</v>
      </c>
      <c r="L2195" s="130">
        <f t="shared" si="607"/>
        <v>237.48646952743928</v>
      </c>
      <c r="M2195" s="149">
        <f t="shared" si="608"/>
        <v>1.8297377316938592E-4</v>
      </c>
      <c r="N2195" s="149">
        <f t="shared" si="609"/>
        <v>0.99386009829025468</v>
      </c>
      <c r="O2195" s="130">
        <f t="shared" si="610"/>
        <v>1.8297377316938592E-4</v>
      </c>
      <c r="P2195" s="130" t="str">
        <f t="shared" si="611"/>
        <v/>
      </c>
      <c r="Q2195" s="130" t="str">
        <f t="shared" si="612"/>
        <v/>
      </c>
      <c r="R2195" s="130">
        <f t="shared" si="613"/>
        <v>7.2558096232149167E-4</v>
      </c>
      <c r="S2195" s="130" t="str">
        <f t="shared" si="614"/>
        <v/>
      </c>
      <c r="T2195" s="130" t="str">
        <f t="shared" si="615"/>
        <v/>
      </c>
      <c r="X2195" s="134"/>
      <c r="Z2195" s="149"/>
      <c r="AA2195" s="149"/>
      <c r="AE2195" s="151"/>
      <c r="AF2195" s="150"/>
      <c r="AK2195" s="134">
        <v>1626</v>
      </c>
      <c r="AL2195" s="130">
        <f t="shared" si="616"/>
        <v>2.5040000000000004</v>
      </c>
      <c r="AM2195" s="149">
        <f t="shared" si="617"/>
        <v>1.7353752158990383E-2</v>
      </c>
      <c r="AN2195" s="149">
        <f t="shared" si="618"/>
        <v>0.99386009829025468</v>
      </c>
      <c r="AO2195" s="130">
        <f t="shared" si="623"/>
        <v>1.7353752158990383E-2</v>
      </c>
      <c r="AP2195" s="130" t="str">
        <f t="shared" si="624"/>
        <v/>
      </c>
      <c r="AQ2195" s="130" t="str">
        <f t="shared" si="619"/>
        <v/>
      </c>
      <c r="AR2195" s="150">
        <f t="shared" si="620"/>
        <v>0</v>
      </c>
      <c r="AS2195" s="150" t="str">
        <f t="shared" si="621"/>
        <v/>
      </c>
      <c r="AT2195" s="150" t="str">
        <f t="shared" si="622"/>
        <v/>
      </c>
      <c r="AU2195" s="150"/>
      <c r="AV2195" s="150"/>
      <c r="AW2195" s="150"/>
      <c r="AX2195" s="150"/>
      <c r="AY2195" s="150"/>
      <c r="AZ2195" s="150"/>
      <c r="BA2195" s="150"/>
      <c r="BB2195" s="131"/>
      <c r="BC2195" s="132"/>
      <c r="BD2195" s="131"/>
      <c r="BE2195" s="153"/>
      <c r="BF2195" s="154"/>
      <c r="BG2195" s="155"/>
      <c r="BH2195" s="155"/>
      <c r="BI2195" s="156"/>
      <c r="BJ2195" s="156"/>
      <c r="BK2195" s="133"/>
      <c r="BM2195" s="134">
        <v>1603</v>
      </c>
      <c r="BN2195" s="157">
        <f t="shared" si="626"/>
        <v>10.252799999999915</v>
      </c>
      <c r="BO2195" s="158">
        <f t="shared" si="627"/>
        <v>0.17469442072729199</v>
      </c>
      <c r="BP2195" s="159">
        <f t="shared" si="628"/>
        <v>3.399239298973733E-4</v>
      </c>
      <c r="BQ2195" s="160" t="str">
        <f t="shared" si="629"/>
        <v/>
      </c>
      <c r="BR2195" s="160" t="str">
        <f t="shared" si="625"/>
        <v/>
      </c>
    </row>
    <row r="2196" spans="11:70" ht="20.100000000000001" customHeight="1" x14ac:dyDescent="0.25">
      <c r="K2196" s="134">
        <v>1627</v>
      </c>
      <c r="L2196" s="130">
        <f t="shared" si="607"/>
        <v>237.86584088451178</v>
      </c>
      <c r="M2196" s="149">
        <f t="shared" si="608"/>
        <v>1.8114880608329165E-4</v>
      </c>
      <c r="N2196" s="149">
        <f t="shared" si="609"/>
        <v>0.99392916664252762</v>
      </c>
      <c r="O2196" s="130">
        <f t="shared" si="610"/>
        <v>1.8114880608329165E-4</v>
      </c>
      <c r="P2196" s="130" t="str">
        <f t="shared" si="611"/>
        <v/>
      </c>
      <c r="Q2196" s="130" t="str">
        <f t="shared" si="612"/>
        <v/>
      </c>
      <c r="R2196" s="130">
        <f t="shared" si="613"/>
        <v>7.3103675188707724E-4</v>
      </c>
      <c r="S2196" s="130" t="str">
        <f t="shared" si="614"/>
        <v/>
      </c>
      <c r="T2196" s="130" t="str">
        <f t="shared" si="615"/>
        <v/>
      </c>
      <c r="X2196" s="134"/>
      <c r="Z2196" s="149"/>
      <c r="AA2196" s="149"/>
      <c r="AE2196" s="151"/>
      <c r="AF2196" s="150"/>
      <c r="AK2196" s="134">
        <v>1627</v>
      </c>
      <c r="AL2196" s="130">
        <f t="shared" si="616"/>
        <v>2.508</v>
      </c>
      <c r="AM2196" s="149">
        <f t="shared" si="617"/>
        <v>1.7180667098974263E-2</v>
      </c>
      <c r="AN2196" s="149">
        <f t="shared" si="618"/>
        <v>0.99392916664252762</v>
      </c>
      <c r="AO2196" s="130">
        <f t="shared" si="623"/>
        <v>1.7180667098974263E-2</v>
      </c>
      <c r="AP2196" s="130" t="str">
        <f t="shared" si="624"/>
        <v/>
      </c>
      <c r="AQ2196" s="130" t="str">
        <f t="shared" si="619"/>
        <v/>
      </c>
      <c r="AR2196" s="150">
        <f t="shared" si="620"/>
        <v>0</v>
      </c>
      <c r="AS2196" s="150" t="str">
        <f t="shared" si="621"/>
        <v/>
      </c>
      <c r="AT2196" s="150" t="str">
        <f t="shared" si="622"/>
        <v/>
      </c>
      <c r="AU2196" s="150"/>
      <c r="AV2196" s="150"/>
      <c r="AW2196" s="150"/>
      <c r="AX2196" s="150"/>
      <c r="AY2196" s="150"/>
      <c r="AZ2196" s="150"/>
      <c r="BA2196" s="150"/>
      <c r="BB2196" s="131"/>
      <c r="BC2196" s="132"/>
      <c r="BD2196" s="131"/>
      <c r="BE2196" s="153"/>
      <c r="BF2196" s="154"/>
      <c r="BG2196" s="155"/>
      <c r="BH2196" s="155"/>
      <c r="BI2196" s="156"/>
      <c r="BJ2196" s="156"/>
      <c r="BK2196" s="133"/>
      <c r="BM2196" s="134">
        <v>1604</v>
      </c>
      <c r="BN2196" s="157">
        <f t="shared" si="626"/>
        <v>10.259199999999915</v>
      </c>
      <c r="BO2196" s="158">
        <f t="shared" si="627"/>
        <v>0.17435449679739462</v>
      </c>
      <c r="BP2196" s="159">
        <f t="shared" si="628"/>
        <v>3.3936676765050633E-4</v>
      </c>
      <c r="BQ2196" s="160" t="str">
        <f t="shared" si="629"/>
        <v/>
      </c>
      <c r="BR2196" s="160" t="str">
        <f t="shared" si="625"/>
        <v/>
      </c>
    </row>
    <row r="2197" spans="11:70" ht="20.100000000000001" customHeight="1" x14ac:dyDescent="0.25">
      <c r="K2197" s="134">
        <v>1628</v>
      </c>
      <c r="L2197" s="130">
        <f t="shared" si="607"/>
        <v>238.2452122415844</v>
      </c>
      <c r="M2197" s="149">
        <f t="shared" si="608"/>
        <v>1.793391716362843E-4</v>
      </c>
      <c r="N2197" s="149">
        <f t="shared" si="609"/>
        <v>0.99399754556596687</v>
      </c>
      <c r="O2197" s="130">
        <f t="shared" si="610"/>
        <v>1.793391716362843E-4</v>
      </c>
      <c r="P2197" s="130" t="str">
        <f t="shared" si="611"/>
        <v/>
      </c>
      <c r="Q2197" s="130" t="str">
        <f t="shared" si="612"/>
        <v/>
      </c>
      <c r="R2197" s="130">
        <f t="shared" si="613"/>
        <v>7.3652178019178321E-4</v>
      </c>
      <c r="S2197" s="130" t="str">
        <f t="shared" si="614"/>
        <v/>
      </c>
      <c r="T2197" s="130" t="str">
        <f t="shared" si="615"/>
        <v/>
      </c>
      <c r="X2197" s="134"/>
      <c r="Z2197" s="149"/>
      <c r="AA2197" s="149"/>
      <c r="AE2197" s="151"/>
      <c r="AF2197" s="150"/>
      <c r="AK2197" s="134">
        <v>1628</v>
      </c>
      <c r="AL2197" s="130">
        <f t="shared" si="616"/>
        <v>2.5120000000000005</v>
      </c>
      <c r="AM2197" s="149">
        <f t="shared" si="617"/>
        <v>1.7009036229982642E-2</v>
      </c>
      <c r="AN2197" s="149">
        <f t="shared" si="618"/>
        <v>0.99399754556596687</v>
      </c>
      <c r="AO2197" s="130">
        <f t="shared" si="623"/>
        <v>1.7009036229982642E-2</v>
      </c>
      <c r="AP2197" s="130" t="str">
        <f t="shared" si="624"/>
        <v/>
      </c>
      <c r="AQ2197" s="130" t="str">
        <f t="shared" si="619"/>
        <v/>
      </c>
      <c r="AR2197" s="150">
        <f t="shared" si="620"/>
        <v>0</v>
      </c>
      <c r="AS2197" s="150" t="str">
        <f t="shared" si="621"/>
        <v/>
      </c>
      <c r="AT2197" s="150" t="str">
        <f t="shared" si="622"/>
        <v/>
      </c>
      <c r="AU2197" s="150"/>
      <c r="AV2197" s="150"/>
      <c r="AW2197" s="150"/>
      <c r="AX2197" s="150"/>
      <c r="AY2197" s="150"/>
      <c r="AZ2197" s="150"/>
      <c r="BA2197" s="150"/>
      <c r="BB2197" s="131"/>
      <c r="BC2197" s="132"/>
      <c r="BD2197" s="131"/>
      <c r="BE2197" s="153"/>
      <c r="BF2197" s="154"/>
      <c r="BG2197" s="155"/>
      <c r="BH2197" s="155"/>
      <c r="BI2197" s="156"/>
      <c r="BJ2197" s="156"/>
      <c r="BK2197" s="133"/>
      <c r="BM2197" s="134">
        <v>1605</v>
      </c>
      <c r="BN2197" s="157">
        <f t="shared" si="626"/>
        <v>10.265599999999914</v>
      </c>
      <c r="BO2197" s="158">
        <f t="shared" si="627"/>
        <v>0.17401513002974411</v>
      </c>
      <c r="BP2197" s="159">
        <f t="shared" si="628"/>
        <v>3.3881018921036454E-4</v>
      </c>
      <c r="BQ2197" s="160" t="str">
        <f t="shared" si="629"/>
        <v/>
      </c>
      <c r="BR2197" s="160" t="str">
        <f t="shared" si="625"/>
        <v/>
      </c>
    </row>
    <row r="2198" spans="11:70" ht="20.100000000000001" customHeight="1" x14ac:dyDescent="0.25">
      <c r="K2198" s="134">
        <v>1629</v>
      </c>
      <c r="L2198" s="130">
        <f t="shared" si="607"/>
        <v>238.62458359865701</v>
      </c>
      <c r="M2198" s="149">
        <f t="shared" si="608"/>
        <v>1.7754477427746183E-4</v>
      </c>
      <c r="N2198" s="149">
        <f t="shared" si="609"/>
        <v>0.99406524085920478</v>
      </c>
      <c r="O2198" s="130">
        <f t="shared" si="610"/>
        <v>1.7754477427746183E-4</v>
      </c>
      <c r="P2198" s="130" t="str">
        <f t="shared" si="611"/>
        <v/>
      </c>
      <c r="Q2198" s="130" t="str">
        <f t="shared" si="612"/>
        <v/>
      </c>
      <c r="R2198" s="130">
        <f t="shared" si="613"/>
        <v>7.4203609043827954E-4</v>
      </c>
      <c r="S2198" s="130" t="str">
        <f t="shared" si="614"/>
        <v/>
      </c>
      <c r="T2198" s="130" t="str">
        <f t="shared" si="615"/>
        <v/>
      </c>
      <c r="X2198" s="134"/>
      <c r="Z2198" s="149"/>
      <c r="AA2198" s="149"/>
      <c r="AE2198" s="151"/>
      <c r="AF2198" s="150"/>
      <c r="AK2198" s="134">
        <v>1629</v>
      </c>
      <c r="AL2198" s="130">
        <f t="shared" si="616"/>
        <v>2.516</v>
      </c>
      <c r="AM2198" s="149">
        <f t="shared" si="617"/>
        <v>1.6838850489696671E-2</v>
      </c>
      <c r="AN2198" s="149">
        <f t="shared" si="618"/>
        <v>0.99406524085920478</v>
      </c>
      <c r="AO2198" s="130">
        <f t="shared" si="623"/>
        <v>1.6838850489696671E-2</v>
      </c>
      <c r="AP2198" s="130" t="str">
        <f t="shared" si="624"/>
        <v/>
      </c>
      <c r="AQ2198" s="130" t="str">
        <f t="shared" si="619"/>
        <v/>
      </c>
      <c r="AR2198" s="150">
        <f t="shared" si="620"/>
        <v>0</v>
      </c>
      <c r="AS2198" s="150" t="str">
        <f t="shared" si="621"/>
        <v/>
      </c>
      <c r="AT2198" s="150" t="str">
        <f t="shared" si="622"/>
        <v/>
      </c>
      <c r="AU2198" s="150"/>
      <c r="AV2198" s="150"/>
      <c r="AW2198" s="150"/>
      <c r="AX2198" s="150"/>
      <c r="AY2198" s="150"/>
      <c r="AZ2198" s="150"/>
      <c r="BA2198" s="150"/>
      <c r="BB2198" s="131"/>
      <c r="BC2198" s="132"/>
      <c r="BD2198" s="131"/>
      <c r="BE2198" s="153"/>
      <c r="BF2198" s="154"/>
      <c r="BG2198" s="155"/>
      <c r="BH2198" s="155"/>
      <c r="BI2198" s="156"/>
      <c r="BJ2198" s="156"/>
      <c r="BK2198" s="133"/>
      <c r="BM2198" s="134">
        <v>1606</v>
      </c>
      <c r="BN2198" s="157">
        <f t="shared" si="626"/>
        <v>10.271999999999913</v>
      </c>
      <c r="BO2198" s="158">
        <f t="shared" si="627"/>
        <v>0.17367631984053375</v>
      </c>
      <c r="BP2198" s="159">
        <f t="shared" si="628"/>
        <v>3.3825419510988275E-4</v>
      </c>
      <c r="BQ2198" s="160" t="str">
        <f t="shared" si="629"/>
        <v/>
      </c>
      <c r="BR2198" s="160" t="str">
        <f t="shared" si="625"/>
        <v/>
      </c>
    </row>
    <row r="2199" spans="11:70" ht="20.100000000000001" customHeight="1" x14ac:dyDescent="0.25">
      <c r="K2199" s="134">
        <v>1630</v>
      </c>
      <c r="L2199" s="130">
        <f t="shared" si="607"/>
        <v>239.00395495572963</v>
      </c>
      <c r="M2199" s="149">
        <f t="shared" si="608"/>
        <v>1.7576551868349403E-4</v>
      </c>
      <c r="N2199" s="149">
        <f t="shared" si="609"/>
        <v>0.99413225828466745</v>
      </c>
      <c r="O2199" s="130">
        <f t="shared" si="610"/>
        <v>1.7576551868349403E-4</v>
      </c>
      <c r="P2199" s="130" t="str">
        <f t="shared" si="611"/>
        <v/>
      </c>
      <c r="Q2199" s="130" t="str">
        <f t="shared" si="612"/>
        <v/>
      </c>
      <c r="R2199" s="130">
        <f t="shared" si="613"/>
        <v>7.4757972474226073E-4</v>
      </c>
      <c r="S2199" s="130" t="str">
        <f t="shared" si="614"/>
        <v/>
      </c>
      <c r="T2199" s="130" t="str">
        <f t="shared" si="615"/>
        <v/>
      </c>
      <c r="X2199" s="134"/>
      <c r="Z2199" s="149"/>
      <c r="AA2199" s="149"/>
      <c r="AE2199" s="151"/>
      <c r="AF2199" s="150"/>
      <c r="AK2199" s="134">
        <v>1630</v>
      </c>
      <c r="AL2199" s="130">
        <f t="shared" si="616"/>
        <v>2.5200000000000005</v>
      </c>
      <c r="AM2199" s="149">
        <f t="shared" si="617"/>
        <v>1.6670100837381043E-2</v>
      </c>
      <c r="AN2199" s="149">
        <f t="shared" si="618"/>
        <v>0.99413225828466745</v>
      </c>
      <c r="AO2199" s="130">
        <f t="shared" si="623"/>
        <v>1.6670100837381043E-2</v>
      </c>
      <c r="AP2199" s="130" t="str">
        <f t="shared" si="624"/>
        <v/>
      </c>
      <c r="AQ2199" s="130" t="str">
        <f t="shared" si="619"/>
        <v/>
      </c>
      <c r="AR2199" s="150">
        <f t="shared" si="620"/>
        <v>0</v>
      </c>
      <c r="AS2199" s="150" t="str">
        <f t="shared" si="621"/>
        <v/>
      </c>
      <c r="AT2199" s="150" t="str">
        <f t="shared" si="622"/>
        <v/>
      </c>
      <c r="AU2199" s="150"/>
      <c r="AV2199" s="150"/>
      <c r="AW2199" s="150"/>
      <c r="AX2199" s="150"/>
      <c r="AY2199" s="150"/>
      <c r="AZ2199" s="150"/>
      <c r="BA2199" s="150"/>
      <c r="BB2199" s="131"/>
      <c r="BC2199" s="132"/>
      <c r="BD2199" s="131"/>
      <c r="BE2199" s="153"/>
      <c r="BF2199" s="154"/>
      <c r="BG2199" s="155"/>
      <c r="BH2199" s="155"/>
      <c r="BI2199" s="156"/>
      <c r="BJ2199" s="156"/>
      <c r="BK2199" s="133"/>
      <c r="BM2199" s="134">
        <v>1607</v>
      </c>
      <c r="BN2199" s="157">
        <f t="shared" si="626"/>
        <v>10.278399999999912</v>
      </c>
      <c r="BO2199" s="158">
        <f t="shared" si="627"/>
        <v>0.17333806564542387</v>
      </c>
      <c r="BP2199" s="159">
        <f t="shared" si="628"/>
        <v>3.3769878587824875E-4</v>
      </c>
      <c r="BQ2199" s="160" t="str">
        <f t="shared" si="629"/>
        <v/>
      </c>
      <c r="BR2199" s="160" t="str">
        <f t="shared" si="625"/>
        <v/>
      </c>
    </row>
    <row r="2200" spans="11:70" ht="20.100000000000001" customHeight="1" x14ac:dyDescent="0.25">
      <c r="K2200" s="134">
        <v>1631</v>
      </c>
      <c r="L2200" s="130">
        <f t="shared" si="607"/>
        <v>239.38332631280213</v>
      </c>
      <c r="M2200" s="149">
        <f t="shared" si="608"/>
        <v>1.740013097624181E-4</v>
      </c>
      <c r="N2200" s="149">
        <f t="shared" si="609"/>
        <v>0.99419860356866174</v>
      </c>
      <c r="O2200" s="130">
        <f t="shared" si="610"/>
        <v>1.740013097624181E-4</v>
      </c>
      <c r="P2200" s="130" t="str">
        <f t="shared" si="611"/>
        <v/>
      </c>
      <c r="Q2200" s="130" t="str">
        <f t="shared" si="612"/>
        <v/>
      </c>
      <c r="R2200" s="130">
        <f t="shared" si="613"/>
        <v>7.531527241215985E-4</v>
      </c>
      <c r="S2200" s="130" t="str">
        <f t="shared" si="614"/>
        <v/>
      </c>
      <c r="T2200" s="130" t="str">
        <f t="shared" si="615"/>
        <v/>
      </c>
      <c r="X2200" s="134"/>
      <c r="Z2200" s="149"/>
      <c r="AA2200" s="149"/>
      <c r="AE2200" s="151"/>
      <c r="AF2200" s="150"/>
      <c r="AK2200" s="134">
        <v>1631</v>
      </c>
      <c r="AL2200" s="130">
        <f t="shared" si="616"/>
        <v>2.524</v>
      </c>
      <c r="AM2200" s="149">
        <f t="shared" si="617"/>
        <v>1.6502778254243983E-2</v>
      </c>
      <c r="AN2200" s="149">
        <f t="shared" si="618"/>
        <v>0.99419860356866174</v>
      </c>
      <c r="AO2200" s="130">
        <f t="shared" si="623"/>
        <v>1.6502778254243983E-2</v>
      </c>
      <c r="AP2200" s="130" t="str">
        <f t="shared" si="624"/>
        <v/>
      </c>
      <c r="AQ2200" s="130" t="str">
        <f t="shared" si="619"/>
        <v/>
      </c>
      <c r="AR2200" s="150">
        <f t="shared" si="620"/>
        <v>0</v>
      </c>
      <c r="AS2200" s="150" t="str">
        <f t="shared" si="621"/>
        <v/>
      </c>
      <c r="AT2200" s="150" t="str">
        <f t="shared" si="622"/>
        <v/>
      </c>
      <c r="AU2200" s="150"/>
      <c r="AV2200" s="150"/>
      <c r="AW2200" s="150"/>
      <c r="AX2200" s="150"/>
      <c r="AY2200" s="150"/>
      <c r="AZ2200" s="150"/>
      <c r="BA2200" s="150"/>
      <c r="BB2200" s="131"/>
      <c r="BC2200" s="132"/>
      <c r="BD2200" s="131"/>
      <c r="BE2200" s="153"/>
      <c r="BF2200" s="154"/>
      <c r="BG2200" s="155"/>
      <c r="BH2200" s="155"/>
      <c r="BI2200" s="156"/>
      <c r="BJ2200" s="156"/>
      <c r="BK2200" s="133"/>
      <c r="BM2200" s="134">
        <v>1608</v>
      </c>
      <c r="BN2200" s="157">
        <f t="shared" si="626"/>
        <v>10.284799999999912</v>
      </c>
      <c r="BO2200" s="158">
        <f t="shared" si="627"/>
        <v>0.17300036685954562</v>
      </c>
      <c r="BP2200" s="159">
        <f t="shared" si="628"/>
        <v>3.3714396203779473E-4</v>
      </c>
      <c r="BQ2200" s="160" t="str">
        <f t="shared" si="629"/>
        <v/>
      </c>
      <c r="BR2200" s="160" t="str">
        <f t="shared" si="625"/>
        <v/>
      </c>
    </row>
    <row r="2201" spans="11:70" ht="20.100000000000001" customHeight="1" x14ac:dyDescent="0.25">
      <c r="K2201" s="134">
        <v>1632</v>
      </c>
      <c r="L2201" s="130">
        <f t="shared" si="607"/>
        <v>239.76269766987474</v>
      </c>
      <c r="M2201" s="149">
        <f t="shared" si="608"/>
        <v>1.7225205265737151E-4</v>
      </c>
      <c r="N2201" s="149">
        <f t="shared" si="609"/>
        <v>0.99426428240146392</v>
      </c>
      <c r="O2201" s="130">
        <f t="shared" si="610"/>
        <v>1.7225205265737151E-4</v>
      </c>
      <c r="P2201" s="130" t="str">
        <f t="shared" si="611"/>
        <v/>
      </c>
      <c r="Q2201" s="130" t="str">
        <f t="shared" si="612"/>
        <v/>
      </c>
      <c r="R2201" s="130">
        <f t="shared" si="613"/>
        <v>7.5875512848551309E-4</v>
      </c>
      <c r="S2201" s="130" t="str">
        <f t="shared" si="614"/>
        <v/>
      </c>
      <c r="T2201" s="130" t="str">
        <f t="shared" si="615"/>
        <v/>
      </c>
      <c r="X2201" s="134"/>
      <c r="Z2201" s="149"/>
      <c r="AA2201" s="149"/>
      <c r="AE2201" s="151"/>
      <c r="AF2201" s="150"/>
      <c r="AK2201" s="134">
        <v>1632</v>
      </c>
      <c r="AL2201" s="130">
        <f t="shared" si="616"/>
        <v>2.5280000000000005</v>
      </c>
      <c r="AM2201" s="149">
        <f t="shared" si="617"/>
        <v>1.6336873743791388E-2</v>
      </c>
      <c r="AN2201" s="149">
        <f t="shared" si="618"/>
        <v>0.99426428240146403</v>
      </c>
      <c r="AO2201" s="130">
        <f t="shared" si="623"/>
        <v>1.6336873743791388E-2</v>
      </c>
      <c r="AP2201" s="130" t="str">
        <f t="shared" si="624"/>
        <v/>
      </c>
      <c r="AQ2201" s="130" t="str">
        <f t="shared" si="619"/>
        <v/>
      </c>
      <c r="AR2201" s="150">
        <f t="shared" si="620"/>
        <v>0</v>
      </c>
      <c r="AS2201" s="150" t="str">
        <f t="shared" si="621"/>
        <v/>
      </c>
      <c r="AT2201" s="150" t="str">
        <f t="shared" si="622"/>
        <v/>
      </c>
      <c r="AU2201" s="150"/>
      <c r="AV2201" s="150"/>
      <c r="AW2201" s="150"/>
      <c r="AX2201" s="150"/>
      <c r="AY2201" s="150"/>
      <c r="AZ2201" s="150"/>
      <c r="BA2201" s="150"/>
      <c r="BB2201" s="131"/>
      <c r="BC2201" s="132"/>
      <c r="BD2201" s="131"/>
      <c r="BE2201" s="153"/>
      <c r="BF2201" s="154"/>
      <c r="BG2201" s="155"/>
      <c r="BH2201" s="155"/>
      <c r="BI2201" s="156"/>
      <c r="BJ2201" s="156"/>
      <c r="BK2201" s="133"/>
      <c r="BM2201" s="134">
        <v>1609</v>
      </c>
      <c r="BN2201" s="157">
        <f t="shared" si="626"/>
        <v>10.291199999999911</v>
      </c>
      <c r="BO2201" s="158">
        <f t="shared" si="627"/>
        <v>0.17266322289750782</v>
      </c>
      <c r="BP2201" s="159">
        <f t="shared" si="628"/>
        <v>3.3658972410685606E-4</v>
      </c>
      <c r="BQ2201" s="160" t="str">
        <f t="shared" si="629"/>
        <v/>
      </c>
      <c r="BR2201" s="160" t="str">
        <f t="shared" si="625"/>
        <v/>
      </c>
    </row>
    <row r="2202" spans="11:70" ht="20.100000000000001" customHeight="1" x14ac:dyDescent="0.25">
      <c r="K2202" s="134">
        <v>1633</v>
      </c>
      <c r="L2202" s="130">
        <f t="shared" si="607"/>
        <v>240.14206902694735</v>
      </c>
      <c r="M2202" s="149">
        <f t="shared" si="608"/>
        <v>1.7051765275027741E-4</v>
      </c>
      <c r="N2202" s="149">
        <f t="shared" si="609"/>
        <v>0.99432930043740952</v>
      </c>
      <c r="O2202" s="130">
        <f t="shared" si="610"/>
        <v>1.7051765275027741E-4</v>
      </c>
      <c r="P2202" s="130" t="str">
        <f t="shared" si="611"/>
        <v/>
      </c>
      <c r="Q2202" s="130" t="str">
        <f t="shared" si="612"/>
        <v/>
      </c>
      <c r="R2202" s="130">
        <f t="shared" si="613"/>
        <v>7.6438697662373396E-4</v>
      </c>
      <c r="S2202" s="130" t="str">
        <f t="shared" si="614"/>
        <v/>
      </c>
      <c r="T2202" s="130" t="str">
        <f t="shared" si="615"/>
        <v/>
      </c>
      <c r="X2202" s="134"/>
      <c r="Z2202" s="149"/>
      <c r="AA2202" s="149"/>
      <c r="AE2202" s="151"/>
      <c r="AF2202" s="150"/>
      <c r="AK2202" s="134">
        <v>1633</v>
      </c>
      <c r="AL2202" s="130">
        <f t="shared" si="616"/>
        <v>2.532</v>
      </c>
      <c r="AM2202" s="149">
        <f t="shared" si="617"/>
        <v>1.6172378332176187E-2</v>
      </c>
      <c r="AN2202" s="149">
        <f t="shared" si="618"/>
        <v>0.99432930043740952</v>
      </c>
      <c r="AO2202" s="130">
        <f t="shared" si="623"/>
        <v>1.6172378332176187E-2</v>
      </c>
      <c r="AP2202" s="130" t="str">
        <f t="shared" si="624"/>
        <v/>
      </c>
      <c r="AQ2202" s="130" t="str">
        <f t="shared" si="619"/>
        <v/>
      </c>
      <c r="AR2202" s="150">
        <f t="shared" si="620"/>
        <v>0</v>
      </c>
      <c r="AS2202" s="150" t="str">
        <f t="shared" si="621"/>
        <v/>
      </c>
      <c r="AT2202" s="150" t="str">
        <f t="shared" si="622"/>
        <v/>
      </c>
      <c r="AU2202" s="150"/>
      <c r="AV2202" s="150"/>
      <c r="AW2202" s="150"/>
      <c r="AX2202" s="150"/>
      <c r="AY2202" s="150"/>
      <c r="AZ2202" s="150"/>
      <c r="BA2202" s="150"/>
      <c r="BB2202" s="131"/>
      <c r="BC2202" s="132"/>
      <c r="BD2202" s="131"/>
      <c r="BE2202" s="153"/>
      <c r="BF2202" s="154"/>
      <c r="BG2202" s="155"/>
      <c r="BH2202" s="155"/>
      <c r="BI2202" s="156"/>
      <c r="BJ2202" s="156"/>
      <c r="BK2202" s="133"/>
      <c r="BM2202" s="134">
        <v>1610</v>
      </c>
      <c r="BN2202" s="157">
        <f t="shared" si="626"/>
        <v>10.29759999999991</v>
      </c>
      <c r="BO2202" s="158">
        <f t="shared" si="627"/>
        <v>0.17232663317340097</v>
      </c>
      <c r="BP2202" s="159">
        <f t="shared" si="628"/>
        <v>3.3603607259796719E-4</v>
      </c>
      <c r="BQ2202" s="160" t="str">
        <f t="shared" si="629"/>
        <v/>
      </c>
      <c r="BR2202" s="160" t="str">
        <f t="shared" si="625"/>
        <v/>
      </c>
    </row>
    <row r="2203" spans="11:70" ht="20.100000000000001" customHeight="1" x14ac:dyDescent="0.25">
      <c r="K2203" s="134">
        <v>1634</v>
      </c>
      <c r="L2203" s="130">
        <f t="shared" si="607"/>
        <v>240.52144038401997</v>
      </c>
      <c r="M2203" s="149">
        <f t="shared" si="608"/>
        <v>1.6879801566546497E-4</v>
      </c>
      <c r="N2203" s="149">
        <f t="shared" si="609"/>
        <v>0.99439366329498435</v>
      </c>
      <c r="O2203" s="130">
        <f t="shared" si="610"/>
        <v>1.6879801566546497E-4</v>
      </c>
      <c r="P2203" s="130" t="str">
        <f t="shared" si="611"/>
        <v/>
      </c>
      <c r="Q2203" s="130" t="str">
        <f t="shared" si="612"/>
        <v/>
      </c>
      <c r="R2203" s="130">
        <f t="shared" si="613"/>
        <v>7.7004830619568758E-4</v>
      </c>
      <c r="S2203" s="130" t="str">
        <f t="shared" si="614"/>
        <v/>
      </c>
      <c r="T2203" s="130" t="str">
        <f t="shared" si="615"/>
        <v/>
      </c>
      <c r="X2203" s="134"/>
      <c r="Z2203" s="149"/>
      <c r="AA2203" s="149"/>
      <c r="AE2203" s="151"/>
      <c r="AF2203" s="150"/>
      <c r="AK2203" s="134">
        <v>1634</v>
      </c>
      <c r="AL2203" s="130">
        <f t="shared" si="616"/>
        <v>2.5360000000000005</v>
      </c>
      <c r="AM2203" s="149">
        <f t="shared" si="617"/>
        <v>1.6009283068541783E-2</v>
      </c>
      <c r="AN2203" s="149">
        <f t="shared" si="618"/>
        <v>0.99439366329498435</v>
      </c>
      <c r="AO2203" s="130">
        <f t="shared" si="623"/>
        <v>1.6009283068541783E-2</v>
      </c>
      <c r="AP2203" s="130" t="str">
        <f t="shared" si="624"/>
        <v/>
      </c>
      <c r="AQ2203" s="130" t="str">
        <f t="shared" si="619"/>
        <v/>
      </c>
      <c r="AR2203" s="150">
        <f t="shared" si="620"/>
        <v>0</v>
      </c>
      <c r="AS2203" s="150" t="str">
        <f t="shared" si="621"/>
        <v/>
      </c>
      <c r="AT2203" s="150" t="str">
        <f t="shared" si="622"/>
        <v/>
      </c>
      <c r="AU2203" s="150"/>
      <c r="AV2203" s="150"/>
      <c r="AW2203" s="150"/>
      <c r="AX2203" s="150"/>
      <c r="AY2203" s="150"/>
      <c r="AZ2203" s="150"/>
      <c r="BA2203" s="150"/>
      <c r="BB2203" s="131"/>
      <c r="BC2203" s="132"/>
      <c r="BD2203" s="131"/>
      <c r="BE2203" s="153"/>
      <c r="BF2203" s="154"/>
      <c r="BG2203" s="155"/>
      <c r="BH2203" s="155"/>
      <c r="BI2203" s="156"/>
      <c r="BJ2203" s="156"/>
      <c r="BK2203" s="133"/>
      <c r="BM2203" s="134">
        <v>1611</v>
      </c>
      <c r="BN2203" s="157">
        <f t="shared" si="626"/>
        <v>10.30399999999991</v>
      </c>
      <c r="BO2203" s="158">
        <f t="shared" si="627"/>
        <v>0.171990597100803</v>
      </c>
      <c r="BP2203" s="159">
        <f t="shared" si="628"/>
        <v>3.3548300801763964E-4</v>
      </c>
      <c r="BQ2203" s="160" t="str">
        <f t="shared" si="629"/>
        <v/>
      </c>
      <c r="BR2203" s="160" t="str">
        <f t="shared" si="625"/>
        <v/>
      </c>
    </row>
    <row r="2204" spans="11:70" ht="20.100000000000001" customHeight="1" x14ac:dyDescent="0.25">
      <c r="K2204" s="134">
        <v>1635</v>
      </c>
      <c r="L2204" s="130">
        <f t="shared" si="607"/>
        <v>240.90081174109247</v>
      </c>
      <c r="M2204" s="149">
        <f t="shared" si="608"/>
        <v>1.6709304727324125E-4</v>
      </c>
      <c r="N2204" s="149">
        <f t="shared" si="609"/>
        <v>0.99445737655691735</v>
      </c>
      <c r="O2204" s="130">
        <f t="shared" si="610"/>
        <v>1.6709304727324125E-4</v>
      </c>
      <c r="P2204" s="130" t="str">
        <f t="shared" si="611"/>
        <v/>
      </c>
      <c r="Q2204" s="130" t="str">
        <f t="shared" si="612"/>
        <v/>
      </c>
      <c r="R2204" s="130">
        <f t="shared" si="613"/>
        <v>7.7573915371968543E-4</v>
      </c>
      <c r="S2204" s="130" t="str">
        <f t="shared" si="614"/>
        <v/>
      </c>
      <c r="T2204" s="130" t="str">
        <f t="shared" si="615"/>
        <v/>
      </c>
      <c r="X2204" s="134"/>
      <c r="Z2204" s="149"/>
      <c r="AA2204" s="149"/>
      <c r="AE2204" s="151"/>
      <c r="AF2204" s="150"/>
      <c r="AK2204" s="134">
        <v>1635</v>
      </c>
      <c r="AL2204" s="130">
        <f t="shared" si="616"/>
        <v>2.54</v>
      </c>
      <c r="AM2204" s="149">
        <f t="shared" si="617"/>
        <v>1.5847579025360818E-2</v>
      </c>
      <c r="AN2204" s="149">
        <f t="shared" si="618"/>
        <v>0.99445737655691735</v>
      </c>
      <c r="AO2204" s="130">
        <f t="shared" si="623"/>
        <v>1.5847579025360818E-2</v>
      </c>
      <c r="AP2204" s="130" t="str">
        <f t="shared" si="624"/>
        <v/>
      </c>
      <c r="AQ2204" s="130" t="str">
        <f t="shared" si="619"/>
        <v/>
      </c>
      <c r="AR2204" s="150">
        <f t="shared" si="620"/>
        <v>0</v>
      </c>
      <c r="AS2204" s="150" t="str">
        <f t="shared" si="621"/>
        <v/>
      </c>
      <c r="AT2204" s="150" t="str">
        <f t="shared" si="622"/>
        <v/>
      </c>
      <c r="AU2204" s="150"/>
      <c r="AV2204" s="150"/>
      <c r="AW2204" s="150"/>
      <c r="AX2204" s="150"/>
      <c r="AY2204" s="150"/>
      <c r="AZ2204" s="150"/>
      <c r="BA2204" s="150"/>
      <c r="BB2204" s="131"/>
      <c r="BC2204" s="132"/>
      <c r="BD2204" s="131"/>
      <c r="BE2204" s="153"/>
      <c r="BF2204" s="154"/>
      <c r="BG2204" s="155"/>
      <c r="BH2204" s="155"/>
      <c r="BI2204" s="156"/>
      <c r="BJ2204" s="156"/>
      <c r="BK2204" s="133"/>
      <c r="BM2204" s="134">
        <v>1612</v>
      </c>
      <c r="BN2204" s="157">
        <f t="shared" si="626"/>
        <v>10.310399999999909</v>
      </c>
      <c r="BO2204" s="158">
        <f t="shared" si="627"/>
        <v>0.17165511409278536</v>
      </c>
      <c r="BP2204" s="159">
        <f t="shared" si="628"/>
        <v>3.349305308684436E-4</v>
      </c>
      <c r="BQ2204" s="160" t="str">
        <f t="shared" si="629"/>
        <v/>
      </c>
      <c r="BR2204" s="160" t="str">
        <f t="shared" si="625"/>
        <v/>
      </c>
    </row>
    <row r="2205" spans="11:70" ht="20.100000000000001" customHeight="1" x14ac:dyDescent="0.25">
      <c r="K2205" s="134">
        <v>1636</v>
      </c>
      <c r="L2205" s="130">
        <f t="shared" si="607"/>
        <v>241.28018309816508</v>
      </c>
      <c r="M2205" s="149">
        <f t="shared" si="608"/>
        <v>1.6540265369340085E-4</v>
      </c>
      <c r="N2205" s="149">
        <f t="shared" si="609"/>
        <v>0.99452044577027487</v>
      </c>
      <c r="O2205" s="130">
        <f t="shared" si="610"/>
        <v>1.6540265369340085E-4</v>
      </c>
      <c r="P2205" s="130" t="str">
        <f t="shared" si="611"/>
        <v/>
      </c>
      <c r="Q2205" s="130" t="str">
        <f t="shared" si="612"/>
        <v/>
      </c>
      <c r="R2205" s="130">
        <f t="shared" si="613"/>
        <v>7.8145955456213371E-4</v>
      </c>
      <c r="S2205" s="130" t="str">
        <f t="shared" si="614"/>
        <v/>
      </c>
      <c r="T2205" s="130" t="str">
        <f t="shared" si="615"/>
        <v/>
      </c>
      <c r="X2205" s="134"/>
      <c r="Z2205" s="149"/>
      <c r="AA2205" s="149"/>
      <c r="AE2205" s="151"/>
      <c r="AF2205" s="150"/>
      <c r="AK2205" s="134">
        <v>1636</v>
      </c>
      <c r="AL2205" s="130">
        <f t="shared" si="616"/>
        <v>2.5440000000000005</v>
      </c>
      <c r="AM2205" s="149">
        <f t="shared" si="617"/>
        <v>1.56872572987681E-2</v>
      </c>
      <c r="AN2205" s="149">
        <f t="shared" si="618"/>
        <v>0.99452044577027487</v>
      </c>
      <c r="AO2205" s="130">
        <f t="shared" si="623"/>
        <v>1.56872572987681E-2</v>
      </c>
      <c r="AP2205" s="130" t="str">
        <f t="shared" si="624"/>
        <v/>
      </c>
      <c r="AQ2205" s="130" t="str">
        <f t="shared" si="619"/>
        <v/>
      </c>
      <c r="AR2205" s="150">
        <f t="shared" si="620"/>
        <v>0</v>
      </c>
      <c r="AS2205" s="150" t="str">
        <f t="shared" si="621"/>
        <v/>
      </c>
      <c r="AT2205" s="150" t="str">
        <f t="shared" si="622"/>
        <v/>
      </c>
      <c r="AU2205" s="150"/>
      <c r="AV2205" s="150"/>
      <c r="AW2205" s="150"/>
      <c r="AX2205" s="150"/>
      <c r="AY2205" s="150"/>
      <c r="AZ2205" s="150"/>
      <c r="BA2205" s="150"/>
      <c r="BB2205" s="131"/>
      <c r="BC2205" s="132"/>
      <c r="BD2205" s="131"/>
      <c r="BE2205" s="153"/>
      <c r="BF2205" s="154"/>
      <c r="BG2205" s="155"/>
      <c r="BH2205" s="155"/>
      <c r="BI2205" s="156"/>
      <c r="BJ2205" s="156"/>
      <c r="BK2205" s="133"/>
      <c r="BM2205" s="134">
        <v>1613</v>
      </c>
      <c r="BN2205" s="157">
        <f t="shared" si="626"/>
        <v>10.316799999999908</v>
      </c>
      <c r="BO2205" s="158">
        <f t="shared" si="627"/>
        <v>0.17132018356191692</v>
      </c>
      <c r="BP2205" s="159">
        <f t="shared" si="628"/>
        <v>3.3437864164670428E-4</v>
      </c>
      <c r="BQ2205" s="160" t="str">
        <f t="shared" si="629"/>
        <v/>
      </c>
      <c r="BR2205" s="160" t="str">
        <f t="shared" si="625"/>
        <v/>
      </c>
    </row>
    <row r="2206" spans="11:70" ht="20.100000000000001" customHeight="1" x14ac:dyDescent="0.25">
      <c r="K2206" s="134">
        <v>1637</v>
      </c>
      <c r="L2206" s="130">
        <f t="shared" si="607"/>
        <v>241.6595544552377</v>
      </c>
      <c r="M2206" s="149">
        <f t="shared" si="608"/>
        <v>1.6372674129868734E-4</v>
      </c>
      <c r="N2206" s="149">
        <f t="shared" si="609"/>
        <v>0.99458287644655541</v>
      </c>
      <c r="O2206" s="130">
        <f t="shared" si="610"/>
        <v>1.6372674129868734E-4</v>
      </c>
      <c r="P2206" s="130" t="str">
        <f t="shared" si="611"/>
        <v/>
      </c>
      <c r="Q2206" s="130" t="str">
        <f t="shared" si="612"/>
        <v/>
      </c>
      <c r="R2206" s="130">
        <f t="shared" si="613"/>
        <v>7.8720954292673859E-4</v>
      </c>
      <c r="S2206" s="130" t="str">
        <f t="shared" si="614"/>
        <v/>
      </c>
      <c r="T2206" s="130" t="str">
        <f t="shared" si="615"/>
        <v/>
      </c>
      <c r="X2206" s="134"/>
      <c r="Z2206" s="149"/>
      <c r="AA2206" s="149"/>
      <c r="AE2206" s="151"/>
      <c r="AF2206" s="150"/>
      <c r="AK2206" s="134">
        <v>1637</v>
      </c>
      <c r="AL2206" s="130">
        <f t="shared" si="616"/>
        <v>2.548</v>
      </c>
      <c r="AM2206" s="149">
        <f t="shared" si="617"/>
        <v>1.5528309008888823E-2</v>
      </c>
      <c r="AN2206" s="149">
        <f t="shared" si="618"/>
        <v>0.99458287644655541</v>
      </c>
      <c r="AO2206" s="130">
        <f t="shared" si="623"/>
        <v>1.5528309008888823E-2</v>
      </c>
      <c r="AP2206" s="130" t="str">
        <f t="shared" si="624"/>
        <v/>
      </c>
      <c r="AQ2206" s="130" t="str">
        <f t="shared" si="619"/>
        <v/>
      </c>
      <c r="AR2206" s="150">
        <f t="shared" si="620"/>
        <v>0</v>
      </c>
      <c r="AS2206" s="150" t="str">
        <f t="shared" si="621"/>
        <v/>
      </c>
      <c r="AT2206" s="150" t="str">
        <f t="shared" si="622"/>
        <v/>
      </c>
      <c r="AU2206" s="150"/>
      <c r="AV2206" s="150"/>
      <c r="AW2206" s="150"/>
      <c r="AX2206" s="150"/>
      <c r="AY2206" s="150"/>
      <c r="AZ2206" s="150"/>
      <c r="BA2206" s="150"/>
      <c r="BB2206" s="131"/>
      <c r="BC2206" s="132"/>
      <c r="BD2206" s="131"/>
      <c r="BE2206" s="153"/>
      <c r="BF2206" s="154"/>
      <c r="BG2206" s="155"/>
      <c r="BH2206" s="155"/>
      <c r="BI2206" s="156"/>
      <c r="BJ2206" s="156"/>
      <c r="BK2206" s="133"/>
      <c r="BM2206" s="134">
        <v>1614</v>
      </c>
      <c r="BN2206" s="157">
        <f t="shared" si="626"/>
        <v>10.323199999999908</v>
      </c>
      <c r="BO2206" s="158">
        <f t="shared" si="627"/>
        <v>0.17098580492027021</v>
      </c>
      <c r="BP2206" s="159">
        <f t="shared" si="628"/>
        <v>3.3382734084372312E-4</v>
      </c>
      <c r="BQ2206" s="160" t="str">
        <f t="shared" si="629"/>
        <v/>
      </c>
      <c r="BR2206" s="160" t="str">
        <f t="shared" si="625"/>
        <v/>
      </c>
    </row>
    <row r="2207" spans="11:70" ht="20.100000000000001" customHeight="1" x14ac:dyDescent="0.25">
      <c r="K2207" s="134">
        <v>1638</v>
      </c>
      <c r="L2207" s="130">
        <f t="shared" si="607"/>
        <v>242.03892581231031</v>
      </c>
      <c r="M2207" s="149">
        <f t="shared" si="608"/>
        <v>1.6206521671819423E-4</v>
      </c>
      <c r="N2207" s="149">
        <f t="shared" si="609"/>
        <v>0.99464467406178647</v>
      </c>
      <c r="O2207" s="130">
        <f t="shared" si="610"/>
        <v>1.6206521671819423E-4</v>
      </c>
      <c r="P2207" s="130" t="str">
        <f t="shared" si="611"/>
        <v/>
      </c>
      <c r="Q2207" s="130" t="str">
        <f t="shared" si="612"/>
        <v/>
      </c>
      <c r="R2207" s="130">
        <f t="shared" si="613"/>
        <v>7.9298915184374083E-4</v>
      </c>
      <c r="S2207" s="130" t="str">
        <f t="shared" si="614"/>
        <v/>
      </c>
      <c r="T2207" s="130" t="str">
        <f t="shared" si="615"/>
        <v/>
      </c>
      <c r="X2207" s="134"/>
      <c r="Z2207" s="149"/>
      <c r="AA2207" s="149"/>
      <c r="AE2207" s="151"/>
      <c r="AF2207" s="150"/>
      <c r="AK2207" s="134">
        <v>1638</v>
      </c>
      <c r="AL2207" s="130">
        <f t="shared" si="616"/>
        <v>2.5520000000000005</v>
      </c>
      <c r="AM2207" s="149">
        <f t="shared" si="617"/>
        <v>1.537072530016103E-2</v>
      </c>
      <c r="AN2207" s="149">
        <f t="shared" si="618"/>
        <v>0.99464467406178647</v>
      </c>
      <c r="AO2207" s="130">
        <f t="shared" si="623"/>
        <v>1.537072530016103E-2</v>
      </c>
      <c r="AP2207" s="130" t="str">
        <f t="shared" si="624"/>
        <v/>
      </c>
      <c r="AQ2207" s="130" t="str">
        <f t="shared" si="619"/>
        <v/>
      </c>
      <c r="AR2207" s="150">
        <f t="shared" si="620"/>
        <v>0</v>
      </c>
      <c r="AS2207" s="150" t="str">
        <f t="shared" si="621"/>
        <v/>
      </c>
      <c r="AT2207" s="150" t="str">
        <f t="shared" si="622"/>
        <v/>
      </c>
      <c r="AU2207" s="150"/>
      <c r="AV2207" s="150"/>
      <c r="AW2207" s="150"/>
      <c r="AX2207" s="150"/>
      <c r="AY2207" s="150"/>
      <c r="AZ2207" s="150"/>
      <c r="BA2207" s="150"/>
      <c r="BB2207" s="131"/>
      <c r="BC2207" s="132"/>
      <c r="BD2207" s="131"/>
      <c r="BE2207" s="153"/>
      <c r="BF2207" s="154"/>
      <c r="BG2207" s="155"/>
      <c r="BH2207" s="155"/>
      <c r="BI2207" s="156"/>
      <c r="BJ2207" s="156"/>
      <c r="BK2207" s="133"/>
      <c r="BM2207" s="134">
        <v>1615</v>
      </c>
      <c r="BN2207" s="157">
        <f t="shared" si="626"/>
        <v>10.329599999999907</v>
      </c>
      <c r="BO2207" s="158">
        <f t="shared" si="627"/>
        <v>0.17065197757942649</v>
      </c>
      <c r="BP2207" s="159">
        <f t="shared" si="628"/>
        <v>3.3327662894599985E-4</v>
      </c>
      <c r="BQ2207" s="160" t="str">
        <f t="shared" si="629"/>
        <v/>
      </c>
      <c r="BR2207" s="160" t="str">
        <f t="shared" si="625"/>
        <v/>
      </c>
    </row>
    <row r="2208" spans="11:70" ht="20.100000000000001" customHeight="1" x14ac:dyDescent="0.25">
      <c r="K2208" s="134">
        <v>1639</v>
      </c>
      <c r="L2208" s="130">
        <f t="shared" si="607"/>
        <v>242.41829716938281</v>
      </c>
      <c r="M2208" s="149">
        <f t="shared" si="608"/>
        <v>1.6041798684071363E-4</v>
      </c>
      <c r="N2208" s="149">
        <f t="shared" si="609"/>
        <v>0.99470584405662255</v>
      </c>
      <c r="O2208" s="130">
        <f t="shared" si="610"/>
        <v>1.6041798684071363E-4</v>
      </c>
      <c r="P2208" s="130" t="str">
        <f t="shared" si="611"/>
        <v/>
      </c>
      <c r="Q2208" s="130" t="str">
        <f t="shared" si="612"/>
        <v/>
      </c>
      <c r="R2208" s="130">
        <f t="shared" si="613"/>
        <v>7.9879841315915823E-4</v>
      </c>
      <c r="S2208" s="130" t="str">
        <f t="shared" si="614"/>
        <v/>
      </c>
      <c r="T2208" s="130" t="str">
        <f t="shared" si="615"/>
        <v/>
      </c>
      <c r="X2208" s="134"/>
      <c r="Z2208" s="149"/>
      <c r="AA2208" s="149"/>
      <c r="AE2208" s="151"/>
      <c r="AF2208" s="150"/>
      <c r="AK2208" s="134">
        <v>1639</v>
      </c>
      <c r="AL2208" s="130">
        <f t="shared" si="616"/>
        <v>2.556</v>
      </c>
      <c r="AM2208" s="149">
        <f t="shared" si="617"/>
        <v>1.5214497341653437E-2</v>
      </c>
      <c r="AN2208" s="149">
        <f t="shared" si="618"/>
        <v>0.99470584405662255</v>
      </c>
      <c r="AO2208" s="130">
        <f t="shared" si="623"/>
        <v>1.5214497341653437E-2</v>
      </c>
      <c r="AP2208" s="130" t="str">
        <f t="shared" si="624"/>
        <v/>
      </c>
      <c r="AQ2208" s="130" t="str">
        <f t="shared" si="619"/>
        <v/>
      </c>
      <c r="AR2208" s="150">
        <f t="shared" si="620"/>
        <v>0</v>
      </c>
      <c r="AS2208" s="150" t="str">
        <f t="shared" si="621"/>
        <v/>
      </c>
      <c r="AT2208" s="150" t="str">
        <f t="shared" si="622"/>
        <v/>
      </c>
      <c r="AU2208" s="150"/>
      <c r="AV2208" s="150"/>
      <c r="AW2208" s="150"/>
      <c r="AX2208" s="150"/>
      <c r="AY2208" s="150"/>
      <c r="AZ2208" s="150"/>
      <c r="BA2208" s="150"/>
      <c r="BB2208" s="131"/>
      <c r="BC2208" s="132"/>
      <c r="BD2208" s="131"/>
      <c r="BE2208" s="153"/>
      <c r="BF2208" s="154"/>
      <c r="BG2208" s="155"/>
      <c r="BH2208" s="155"/>
      <c r="BI2208" s="156"/>
      <c r="BJ2208" s="156"/>
      <c r="BK2208" s="133"/>
      <c r="BM2208" s="134">
        <v>1616</v>
      </c>
      <c r="BN2208" s="157">
        <f t="shared" si="626"/>
        <v>10.335999999999906</v>
      </c>
      <c r="BO2208" s="158">
        <f t="shared" si="627"/>
        <v>0.17031870095048049</v>
      </c>
      <c r="BP2208" s="159">
        <f t="shared" si="628"/>
        <v>3.3272650643431656E-4</v>
      </c>
      <c r="BQ2208" s="160" t="str">
        <f t="shared" si="629"/>
        <v/>
      </c>
      <c r="BR2208" s="160" t="str">
        <f t="shared" si="625"/>
        <v/>
      </c>
    </row>
    <row r="2209" spans="11:70" ht="20.100000000000001" customHeight="1" x14ac:dyDescent="0.25">
      <c r="K2209" s="134">
        <v>1640</v>
      </c>
      <c r="L2209" s="130">
        <f t="shared" si="607"/>
        <v>242.79766852645542</v>
      </c>
      <c r="M2209" s="149">
        <f t="shared" si="608"/>
        <v>1.5878495881802764E-4</v>
      </c>
      <c r="N2209" s="149">
        <f t="shared" si="609"/>
        <v>0.99476639183644422</v>
      </c>
      <c r="O2209" s="130">
        <f t="shared" si="610"/>
        <v>1.5878495881802764E-4</v>
      </c>
      <c r="P2209" s="130" t="str">
        <f t="shared" si="611"/>
        <v/>
      </c>
      <c r="Q2209" s="130" t="str">
        <f t="shared" si="612"/>
        <v/>
      </c>
      <c r="R2209" s="130">
        <f t="shared" si="613"/>
        <v>8.0463735752405125E-4</v>
      </c>
      <c r="S2209" s="130" t="str">
        <f t="shared" si="614"/>
        <v/>
      </c>
      <c r="T2209" s="130" t="str">
        <f t="shared" si="615"/>
        <v/>
      </c>
      <c r="X2209" s="134"/>
      <c r="Z2209" s="149"/>
      <c r="AA2209" s="149"/>
      <c r="AE2209" s="151"/>
      <c r="AF2209" s="150"/>
      <c r="AK2209" s="134">
        <v>1640</v>
      </c>
      <c r="AL2209" s="130">
        <f t="shared" si="616"/>
        <v>2.5600000000000005</v>
      </c>
      <c r="AM2209" s="149">
        <f t="shared" si="617"/>
        <v>1.505961632737743E-2</v>
      </c>
      <c r="AN2209" s="149">
        <f t="shared" si="618"/>
        <v>0.99476639183644422</v>
      </c>
      <c r="AO2209" s="130">
        <f t="shared" si="623"/>
        <v>1.505961632737743E-2</v>
      </c>
      <c r="AP2209" s="130" t="str">
        <f t="shared" si="624"/>
        <v/>
      </c>
      <c r="AQ2209" s="130" t="str">
        <f t="shared" si="619"/>
        <v/>
      </c>
      <c r="AR2209" s="150">
        <f t="shared" si="620"/>
        <v>0</v>
      </c>
      <c r="AS2209" s="150" t="str">
        <f t="shared" si="621"/>
        <v/>
      </c>
      <c r="AT2209" s="150" t="str">
        <f t="shared" si="622"/>
        <v/>
      </c>
      <c r="AU2209" s="150"/>
      <c r="AV2209" s="150"/>
      <c r="AW2209" s="150"/>
      <c r="AX2209" s="150"/>
      <c r="AY2209" s="150"/>
      <c r="AZ2209" s="150"/>
      <c r="BA2209" s="150"/>
      <c r="BB2209" s="131"/>
      <c r="BC2209" s="132"/>
      <c r="BD2209" s="131"/>
      <c r="BE2209" s="153"/>
      <c r="BF2209" s="154"/>
      <c r="BG2209" s="155"/>
      <c r="BH2209" s="155"/>
      <c r="BI2209" s="156"/>
      <c r="BJ2209" s="156"/>
      <c r="BK2209" s="133"/>
      <c r="BM2209" s="134">
        <v>1617</v>
      </c>
      <c r="BN2209" s="157">
        <f t="shared" si="626"/>
        <v>10.342399999999905</v>
      </c>
      <c r="BO2209" s="158">
        <f t="shared" si="627"/>
        <v>0.16998597444404617</v>
      </c>
      <c r="BP2209" s="159">
        <f t="shared" si="628"/>
        <v>3.3217697378454258E-4</v>
      </c>
      <c r="BQ2209" s="160" t="str">
        <f t="shared" si="629"/>
        <v/>
      </c>
      <c r="BR2209" s="160" t="str">
        <f t="shared" si="625"/>
        <v/>
      </c>
    </row>
    <row r="2210" spans="11:70" ht="20.100000000000001" customHeight="1" x14ac:dyDescent="0.25">
      <c r="K2210" s="134">
        <v>1641</v>
      </c>
      <c r="L2210" s="130">
        <f t="shared" si="607"/>
        <v>243.17703988352804</v>
      </c>
      <c r="M2210" s="149">
        <f t="shared" si="608"/>
        <v>1.5716604006815003E-4</v>
      </c>
      <c r="N2210" s="149">
        <f t="shared" si="609"/>
        <v>0.99482632277145844</v>
      </c>
      <c r="O2210" s="130">
        <f t="shared" si="610"/>
        <v>1.5716604006815003E-4</v>
      </c>
      <c r="P2210" s="130" t="str">
        <f t="shared" si="611"/>
        <v/>
      </c>
      <c r="Q2210" s="130" t="str">
        <f t="shared" si="612"/>
        <v/>
      </c>
      <c r="R2210" s="130">
        <f t="shared" si="613"/>
        <v>8.1050601438379093E-4</v>
      </c>
      <c r="S2210" s="130" t="str">
        <f t="shared" si="614"/>
        <v/>
      </c>
      <c r="T2210" s="130" t="str">
        <f t="shared" si="615"/>
        <v/>
      </c>
      <c r="X2210" s="134"/>
      <c r="Z2210" s="149"/>
      <c r="AA2210" s="149"/>
      <c r="AE2210" s="151"/>
      <c r="AF2210" s="150"/>
      <c r="AK2210" s="134">
        <v>1641</v>
      </c>
      <c r="AL2210" s="130">
        <f t="shared" si="616"/>
        <v>2.5640000000000001</v>
      </c>
      <c r="AM2210" s="149">
        <f t="shared" si="617"/>
        <v>1.4906073476594639E-2</v>
      </c>
      <c r="AN2210" s="149">
        <f t="shared" si="618"/>
        <v>0.99482632277145844</v>
      </c>
      <c r="AO2210" s="130">
        <f t="shared" si="623"/>
        <v>1.4906073476594639E-2</v>
      </c>
      <c r="AP2210" s="130" t="str">
        <f t="shared" si="624"/>
        <v/>
      </c>
      <c r="AQ2210" s="130" t="str">
        <f t="shared" si="619"/>
        <v/>
      </c>
      <c r="AR2210" s="150">
        <f t="shared" si="620"/>
        <v>0</v>
      </c>
      <c r="AS2210" s="150" t="str">
        <f t="shared" si="621"/>
        <v/>
      </c>
      <c r="AT2210" s="150" t="str">
        <f t="shared" si="622"/>
        <v/>
      </c>
      <c r="AU2210" s="150"/>
      <c r="AV2210" s="150"/>
      <c r="AW2210" s="150"/>
      <c r="AX2210" s="150"/>
      <c r="AY2210" s="150"/>
      <c r="AZ2210" s="150"/>
      <c r="BA2210" s="150"/>
      <c r="BB2210" s="131"/>
      <c r="BC2210" s="132"/>
      <c r="BD2210" s="131"/>
      <c r="BE2210" s="153"/>
      <c r="BF2210" s="154"/>
      <c r="BG2210" s="155"/>
      <c r="BH2210" s="155"/>
      <c r="BI2210" s="156"/>
      <c r="BJ2210" s="156"/>
      <c r="BK2210" s="133"/>
      <c r="BM2210" s="134">
        <v>1618</v>
      </c>
      <c r="BN2210" s="157">
        <f t="shared" si="626"/>
        <v>10.348799999999905</v>
      </c>
      <c r="BO2210" s="158">
        <f t="shared" si="627"/>
        <v>0.16965379747026163</v>
      </c>
      <c r="BP2210" s="159">
        <f t="shared" si="628"/>
        <v>3.3162803146727371E-4</v>
      </c>
      <c r="BQ2210" s="160" t="str">
        <f t="shared" si="629"/>
        <v/>
      </c>
      <c r="BR2210" s="160" t="str">
        <f t="shared" si="625"/>
        <v/>
      </c>
    </row>
    <row r="2211" spans="11:70" ht="20.100000000000001" customHeight="1" x14ac:dyDescent="0.25">
      <c r="K2211" s="134">
        <v>1642</v>
      </c>
      <c r="L2211" s="130">
        <f t="shared" si="607"/>
        <v>243.55641124060065</v>
      </c>
      <c r="M2211" s="149">
        <f t="shared" si="608"/>
        <v>1.5556113827850968E-4</v>
      </c>
      <c r="N2211" s="149">
        <f t="shared" si="609"/>
        <v>0.9948856421968002</v>
      </c>
      <c r="O2211" s="130">
        <f t="shared" si="610"/>
        <v>1.5556113827850968E-4</v>
      </c>
      <c r="P2211" s="130" t="str">
        <f t="shared" si="611"/>
        <v/>
      </c>
      <c r="Q2211" s="130" t="str">
        <f t="shared" si="612"/>
        <v/>
      </c>
      <c r="R2211" s="130">
        <f t="shared" si="613"/>
        <v>8.1640441196736068E-4</v>
      </c>
      <c r="S2211" s="130" t="str">
        <f t="shared" si="614"/>
        <v/>
      </c>
      <c r="T2211" s="130" t="str">
        <f t="shared" si="615"/>
        <v/>
      </c>
      <c r="X2211" s="134"/>
      <c r="Z2211" s="149"/>
      <c r="AA2211" s="149"/>
      <c r="AE2211" s="151"/>
      <c r="AF2211" s="150"/>
      <c r="AK2211" s="134">
        <v>1642</v>
      </c>
      <c r="AL2211" s="130">
        <f t="shared" si="616"/>
        <v>2.5680000000000005</v>
      </c>
      <c r="AM2211" s="149">
        <f t="shared" si="617"/>
        <v>1.4753860034118622E-2</v>
      </c>
      <c r="AN2211" s="149">
        <f t="shared" si="618"/>
        <v>0.9948856421968002</v>
      </c>
      <c r="AO2211" s="130">
        <f t="shared" si="623"/>
        <v>1.4753860034118622E-2</v>
      </c>
      <c r="AP2211" s="130" t="str">
        <f t="shared" si="624"/>
        <v/>
      </c>
      <c r="AQ2211" s="130" t="str">
        <f t="shared" si="619"/>
        <v/>
      </c>
      <c r="AR2211" s="150">
        <f t="shared" si="620"/>
        <v>0</v>
      </c>
      <c r="AS2211" s="150" t="str">
        <f t="shared" si="621"/>
        <v/>
      </c>
      <c r="AT2211" s="150" t="str">
        <f t="shared" si="622"/>
        <v/>
      </c>
      <c r="AU2211" s="150"/>
      <c r="AV2211" s="150"/>
      <c r="AW2211" s="150"/>
      <c r="AX2211" s="150"/>
      <c r="AY2211" s="150"/>
      <c r="AZ2211" s="150"/>
      <c r="BA2211" s="150"/>
      <c r="BB2211" s="131"/>
      <c r="BC2211" s="132"/>
      <c r="BD2211" s="131"/>
      <c r="BE2211" s="153"/>
      <c r="BF2211" s="154"/>
      <c r="BG2211" s="155"/>
      <c r="BH2211" s="155"/>
      <c r="BI2211" s="156"/>
      <c r="BJ2211" s="156"/>
      <c r="BK2211" s="133"/>
      <c r="BM2211" s="134">
        <v>1619</v>
      </c>
      <c r="BN2211" s="157">
        <f t="shared" si="626"/>
        <v>10.355199999999904</v>
      </c>
      <c r="BO2211" s="158">
        <f t="shared" si="627"/>
        <v>0.16932216943879436</v>
      </c>
      <c r="BP2211" s="159">
        <f t="shared" si="628"/>
        <v>3.3107967994797094E-4</v>
      </c>
      <c r="BQ2211" s="160" t="str">
        <f t="shared" si="629"/>
        <v/>
      </c>
      <c r="BR2211" s="160" t="str">
        <f t="shared" si="625"/>
        <v/>
      </c>
    </row>
    <row r="2212" spans="11:70" ht="20.100000000000001" customHeight="1" x14ac:dyDescent="0.25">
      <c r="K2212" s="134">
        <v>1643</v>
      </c>
      <c r="L2212" s="130">
        <f t="shared" si="607"/>
        <v>243.93578259767315</v>
      </c>
      <c r="M2212" s="149">
        <f t="shared" si="608"/>
        <v>1.53970161409082E-4</v>
      </c>
      <c r="N2212" s="149">
        <f t="shared" si="609"/>
        <v>0.99494435541263548</v>
      </c>
      <c r="O2212" s="130">
        <f t="shared" si="610"/>
        <v>1.53970161409082E-4</v>
      </c>
      <c r="P2212" s="130" t="str">
        <f t="shared" si="611"/>
        <v/>
      </c>
      <c r="Q2212" s="130" t="str">
        <f t="shared" si="612"/>
        <v/>
      </c>
      <c r="R2212" s="130">
        <f t="shared" si="613"/>
        <v>8.2233257727666641E-4</v>
      </c>
      <c r="S2212" s="130" t="str">
        <f t="shared" si="614"/>
        <v/>
      </c>
      <c r="T2212" s="130" t="str">
        <f t="shared" si="615"/>
        <v/>
      </c>
      <c r="X2212" s="134"/>
      <c r="Z2212" s="149"/>
      <c r="AA2212" s="149"/>
      <c r="AE2212" s="151"/>
      <c r="AF2212" s="150"/>
      <c r="AK2212" s="134">
        <v>1643</v>
      </c>
      <c r="AL2212" s="130">
        <f t="shared" si="616"/>
        <v>2.5720000000000001</v>
      </c>
      <c r="AM2212" s="149">
        <f t="shared" si="617"/>
        <v>1.4602967270612131E-2</v>
      </c>
      <c r="AN2212" s="149">
        <f t="shared" si="618"/>
        <v>0.99494435541263548</v>
      </c>
      <c r="AO2212" s="130">
        <f t="shared" si="623"/>
        <v>1.4602967270612131E-2</v>
      </c>
      <c r="AP2212" s="130" t="str">
        <f t="shared" si="624"/>
        <v/>
      </c>
      <c r="AQ2212" s="130" t="str">
        <f t="shared" si="619"/>
        <v/>
      </c>
      <c r="AR2212" s="150">
        <f t="shared" si="620"/>
        <v>0</v>
      </c>
      <c r="AS2212" s="150" t="str">
        <f t="shared" si="621"/>
        <v/>
      </c>
      <c r="AT2212" s="150" t="str">
        <f t="shared" si="622"/>
        <v/>
      </c>
      <c r="AU2212" s="150"/>
      <c r="AV2212" s="150"/>
      <c r="AW2212" s="150"/>
      <c r="AX2212" s="150"/>
      <c r="AY2212" s="150"/>
      <c r="AZ2212" s="150"/>
      <c r="BA2212" s="150"/>
      <c r="BB2212" s="131"/>
      <c r="BC2212" s="132"/>
      <c r="BD2212" s="131"/>
      <c r="BE2212" s="153"/>
      <c r="BF2212" s="154"/>
      <c r="BG2212" s="155"/>
      <c r="BH2212" s="155"/>
      <c r="BI2212" s="156"/>
      <c r="BJ2212" s="156"/>
      <c r="BK2212" s="133"/>
      <c r="BM2212" s="134">
        <v>1620</v>
      </c>
      <c r="BN2212" s="157">
        <f t="shared" si="626"/>
        <v>10.361599999999903</v>
      </c>
      <c r="BO2212" s="158">
        <f t="shared" si="627"/>
        <v>0.16899108975884639</v>
      </c>
      <c r="BP2212" s="159">
        <f t="shared" si="628"/>
        <v>3.3053191968701601E-4</v>
      </c>
      <c r="BQ2212" s="160" t="str">
        <f t="shared" si="629"/>
        <v/>
      </c>
      <c r="BR2212" s="160" t="str">
        <f t="shared" si="625"/>
        <v/>
      </c>
    </row>
    <row r="2213" spans="11:70" ht="20.100000000000001" customHeight="1" x14ac:dyDescent="0.25">
      <c r="K2213" s="134">
        <v>1644</v>
      </c>
      <c r="L2213" s="130">
        <f t="shared" si="607"/>
        <v>244.31515395474577</v>
      </c>
      <c r="M2213" s="149">
        <f t="shared" si="608"/>
        <v>1.5239301769546428E-4</v>
      </c>
      <c r="N2213" s="149">
        <f t="shared" si="609"/>
        <v>0.99500246768426492</v>
      </c>
      <c r="O2213" s="130">
        <f t="shared" si="610"/>
        <v>1.5239301769546428E-4</v>
      </c>
      <c r="P2213" s="130" t="str">
        <f t="shared" si="611"/>
        <v/>
      </c>
      <c r="Q2213" s="130" t="str">
        <f t="shared" si="612"/>
        <v/>
      </c>
      <c r="R2213" s="130">
        <f t="shared" si="613"/>
        <v>8.2829053607588222E-4</v>
      </c>
      <c r="S2213" s="130" t="str">
        <f t="shared" si="614"/>
        <v/>
      </c>
      <c r="T2213" s="130" t="str">
        <f t="shared" si="615"/>
        <v/>
      </c>
      <c r="X2213" s="134"/>
      <c r="Z2213" s="149"/>
      <c r="AA2213" s="149"/>
      <c r="AE2213" s="151"/>
      <c r="AF2213" s="150"/>
      <c r="AK2213" s="134">
        <v>1644</v>
      </c>
      <c r="AL2213" s="130">
        <f t="shared" si="616"/>
        <v>2.5760000000000005</v>
      </c>
      <c r="AM2213" s="149">
        <f t="shared" si="617"/>
        <v>1.4453386482878703E-2</v>
      </c>
      <c r="AN2213" s="149">
        <f t="shared" si="618"/>
        <v>0.99500246768426504</v>
      </c>
      <c r="AO2213" s="130">
        <f t="shared" si="623"/>
        <v>1.4453386482878703E-2</v>
      </c>
      <c r="AP2213" s="130" t="str">
        <f t="shared" si="624"/>
        <v/>
      </c>
      <c r="AQ2213" s="130" t="str">
        <f t="shared" si="619"/>
        <v/>
      </c>
      <c r="AR2213" s="150">
        <f t="shared" si="620"/>
        <v>0</v>
      </c>
      <c r="AS2213" s="150" t="str">
        <f t="shared" si="621"/>
        <v/>
      </c>
      <c r="AT2213" s="150" t="str">
        <f t="shared" si="622"/>
        <v/>
      </c>
      <c r="AU2213" s="150"/>
      <c r="AV2213" s="150"/>
      <c r="AW2213" s="150"/>
      <c r="AX2213" s="150"/>
      <c r="AY2213" s="150"/>
      <c r="AZ2213" s="150"/>
      <c r="BA2213" s="150"/>
      <c r="BB2213" s="131"/>
      <c r="BC2213" s="132"/>
      <c r="BD2213" s="131"/>
      <c r="BE2213" s="153"/>
      <c r="BF2213" s="154"/>
      <c r="BG2213" s="155"/>
      <c r="BH2213" s="155"/>
      <c r="BI2213" s="156"/>
      <c r="BJ2213" s="156"/>
      <c r="BK2213" s="133"/>
      <c r="BM2213" s="134">
        <v>1621</v>
      </c>
      <c r="BN2213" s="157">
        <f t="shared" si="626"/>
        <v>10.367999999999903</v>
      </c>
      <c r="BO2213" s="158">
        <f t="shared" si="627"/>
        <v>0.16866055783915937</v>
      </c>
      <c r="BP2213" s="159">
        <f t="shared" si="628"/>
        <v>3.2998475113954484E-4</v>
      </c>
      <c r="BQ2213" s="160" t="str">
        <f t="shared" si="629"/>
        <v/>
      </c>
      <c r="BR2213" s="160" t="str">
        <f t="shared" si="625"/>
        <v/>
      </c>
    </row>
    <row r="2214" spans="11:70" ht="20.100000000000001" customHeight="1" x14ac:dyDescent="0.25">
      <c r="K2214" s="134">
        <v>1645</v>
      </c>
      <c r="L2214" s="130">
        <f t="shared" si="607"/>
        <v>244.69452531181838</v>
      </c>
      <c r="M2214" s="149">
        <f t="shared" si="608"/>
        <v>1.5082961565190229E-4</v>
      </c>
      <c r="N2214" s="149">
        <f t="shared" si="609"/>
        <v>0.9950599842422293</v>
      </c>
      <c r="O2214" s="130">
        <f t="shared" si="610"/>
        <v>1.5082961565190229E-4</v>
      </c>
      <c r="P2214" s="130" t="str">
        <f t="shared" si="611"/>
        <v/>
      </c>
      <c r="Q2214" s="130" t="str">
        <f t="shared" si="612"/>
        <v/>
      </c>
      <c r="R2214" s="130">
        <f t="shared" si="613"/>
        <v>8.3427831288079575E-4</v>
      </c>
      <c r="S2214" s="130" t="str">
        <f t="shared" si="614"/>
        <v/>
      </c>
      <c r="T2214" s="130" t="str">
        <f t="shared" si="615"/>
        <v/>
      </c>
      <c r="X2214" s="134"/>
      <c r="Z2214" s="149"/>
      <c r="AA2214" s="149"/>
      <c r="AE2214" s="151"/>
      <c r="AF2214" s="150"/>
      <c r="AK2214" s="134">
        <v>1645</v>
      </c>
      <c r="AL2214" s="130">
        <f t="shared" si="616"/>
        <v>2.58</v>
      </c>
      <c r="AM2214" s="149">
        <f t="shared" si="617"/>
        <v>1.430510899414969E-2</v>
      </c>
      <c r="AN2214" s="149">
        <f t="shared" si="618"/>
        <v>0.99505998424222941</v>
      </c>
      <c r="AO2214" s="130">
        <f t="shared" si="623"/>
        <v>1.430510899414969E-2</v>
      </c>
      <c r="AP2214" s="130" t="str">
        <f t="shared" si="624"/>
        <v/>
      </c>
      <c r="AQ2214" s="130" t="str">
        <f t="shared" si="619"/>
        <v/>
      </c>
      <c r="AR2214" s="150">
        <f t="shared" si="620"/>
        <v>0</v>
      </c>
      <c r="AS2214" s="150" t="str">
        <f t="shared" si="621"/>
        <v/>
      </c>
      <c r="AT2214" s="150" t="str">
        <f t="shared" si="622"/>
        <v/>
      </c>
      <c r="AU2214" s="150"/>
      <c r="AV2214" s="150"/>
      <c r="AW2214" s="150"/>
      <c r="AX2214" s="150"/>
      <c r="AY2214" s="150"/>
      <c r="AZ2214" s="150"/>
      <c r="BA2214" s="150"/>
      <c r="BB2214" s="131"/>
      <c r="BC2214" s="132"/>
      <c r="BD2214" s="131"/>
      <c r="BE2214" s="153"/>
      <c r="BF2214" s="154"/>
      <c r="BG2214" s="155"/>
      <c r="BH2214" s="155"/>
      <c r="BI2214" s="156"/>
      <c r="BJ2214" s="156"/>
      <c r="BK2214" s="133"/>
      <c r="BM2214" s="134">
        <v>1622</v>
      </c>
      <c r="BN2214" s="157">
        <f t="shared" si="626"/>
        <v>10.374399999999902</v>
      </c>
      <c r="BO2214" s="158">
        <f t="shared" si="627"/>
        <v>0.16833057308801982</v>
      </c>
      <c r="BP2214" s="159">
        <f t="shared" si="628"/>
        <v>3.2943817475622472E-4</v>
      </c>
      <c r="BQ2214" s="160" t="str">
        <f t="shared" si="629"/>
        <v/>
      </c>
      <c r="BR2214" s="160" t="str">
        <f t="shared" si="625"/>
        <v/>
      </c>
    </row>
    <row r="2215" spans="11:70" ht="20.100000000000001" customHeight="1" x14ac:dyDescent="0.25">
      <c r="K2215" s="134">
        <v>1646</v>
      </c>
      <c r="L2215" s="130">
        <f t="shared" si="607"/>
        <v>245.073896668891</v>
      </c>
      <c r="M2215" s="149">
        <f t="shared" si="608"/>
        <v>1.4927986407425997E-4</v>
      </c>
      <c r="N2215" s="149">
        <f t="shared" si="609"/>
        <v>0.99511691028241556</v>
      </c>
      <c r="O2215" s="130">
        <f t="shared" si="610"/>
        <v>1.4927986407425997E-4</v>
      </c>
      <c r="P2215" s="130" t="str">
        <f t="shared" si="611"/>
        <v/>
      </c>
      <c r="Q2215" s="130" t="str">
        <f t="shared" si="612"/>
        <v/>
      </c>
      <c r="R2215" s="130">
        <f t="shared" si="613"/>
        <v>8.4029593094819572E-4</v>
      </c>
      <c r="S2215" s="130" t="str">
        <f t="shared" si="614"/>
        <v/>
      </c>
      <c r="T2215" s="130" t="str">
        <f t="shared" si="615"/>
        <v/>
      </c>
      <c r="X2215" s="134"/>
      <c r="Z2215" s="149"/>
      <c r="AA2215" s="149"/>
      <c r="AE2215" s="151"/>
      <c r="AF2215" s="150"/>
      <c r="AK2215" s="134">
        <v>1646</v>
      </c>
      <c r="AL2215" s="130">
        <f t="shared" si="616"/>
        <v>2.5840000000000005</v>
      </c>
      <c r="AM2215" s="149">
        <f t="shared" si="617"/>
        <v>1.4158126154365782E-2</v>
      </c>
      <c r="AN2215" s="149">
        <f t="shared" si="618"/>
        <v>0.99511691028241556</v>
      </c>
      <c r="AO2215" s="130">
        <f t="shared" si="623"/>
        <v>1.4158126154365782E-2</v>
      </c>
      <c r="AP2215" s="130" t="str">
        <f t="shared" si="624"/>
        <v/>
      </c>
      <c r="AQ2215" s="130" t="str">
        <f t="shared" si="619"/>
        <v/>
      </c>
      <c r="AR2215" s="150">
        <f t="shared" si="620"/>
        <v>0</v>
      </c>
      <c r="AS2215" s="150" t="str">
        <f t="shared" si="621"/>
        <v/>
      </c>
      <c r="AT2215" s="150" t="str">
        <f t="shared" si="622"/>
        <v/>
      </c>
      <c r="AU2215" s="150"/>
      <c r="AV2215" s="150"/>
      <c r="AW2215" s="150"/>
      <c r="AX2215" s="150"/>
      <c r="AY2215" s="150"/>
      <c r="AZ2215" s="150"/>
      <c r="BA2215" s="150"/>
      <c r="BB2215" s="131"/>
      <c r="BC2215" s="132"/>
      <c r="BD2215" s="131"/>
      <c r="BE2215" s="153"/>
      <c r="BF2215" s="154"/>
      <c r="BG2215" s="155"/>
      <c r="BH2215" s="155"/>
      <c r="BI2215" s="156"/>
      <c r="BJ2215" s="156"/>
      <c r="BK2215" s="133"/>
      <c r="BM2215" s="134">
        <v>1623</v>
      </c>
      <c r="BN2215" s="157">
        <f t="shared" si="626"/>
        <v>10.380799999999901</v>
      </c>
      <c r="BO2215" s="158">
        <f t="shared" si="627"/>
        <v>0.1680011349132636</v>
      </c>
      <c r="BP2215" s="159">
        <f t="shared" si="628"/>
        <v>3.2889219098125588E-4</v>
      </c>
      <c r="BQ2215" s="160" t="str">
        <f t="shared" si="629"/>
        <v/>
      </c>
      <c r="BR2215" s="160" t="str">
        <f t="shared" si="625"/>
        <v/>
      </c>
    </row>
    <row r="2216" spans="11:70" ht="20.100000000000001" customHeight="1" x14ac:dyDescent="0.25">
      <c r="K2216" s="134">
        <v>1647</v>
      </c>
      <c r="L2216" s="130">
        <f t="shared" si="607"/>
        <v>245.45326802596361</v>
      </c>
      <c r="M2216" s="149">
        <f t="shared" si="608"/>
        <v>1.4774367204293648E-4</v>
      </c>
      <c r="N2216" s="149">
        <f t="shared" si="609"/>
        <v>0.99517325096616427</v>
      </c>
      <c r="O2216" s="130">
        <f t="shared" si="610"/>
        <v>1.4774367204293648E-4</v>
      </c>
      <c r="P2216" s="130" t="str">
        <f t="shared" si="611"/>
        <v/>
      </c>
      <c r="Q2216" s="130" t="str">
        <f t="shared" si="612"/>
        <v/>
      </c>
      <c r="R2216" s="130">
        <f t="shared" si="613"/>
        <v>8.463434122652759E-4</v>
      </c>
      <c r="S2216" s="130" t="str">
        <f t="shared" si="614"/>
        <v/>
      </c>
      <c r="T2216" s="130" t="str">
        <f t="shared" si="615"/>
        <v/>
      </c>
      <c r="X2216" s="134"/>
      <c r="Z2216" s="149"/>
      <c r="AA2216" s="149"/>
      <c r="AE2216" s="151"/>
      <c r="AF2216" s="150"/>
      <c r="AK2216" s="134">
        <v>1647</v>
      </c>
      <c r="AL2216" s="130">
        <f t="shared" si="616"/>
        <v>2.5880000000000001</v>
      </c>
      <c r="AM2216" s="149">
        <f t="shared" si="617"/>
        <v>1.4012429340453998E-2</v>
      </c>
      <c r="AN2216" s="149">
        <f t="shared" si="618"/>
        <v>0.99517325096616427</v>
      </c>
      <c r="AO2216" s="130">
        <f t="shared" si="623"/>
        <v>1.4012429340453998E-2</v>
      </c>
      <c r="AP2216" s="130" t="str">
        <f t="shared" si="624"/>
        <v/>
      </c>
      <c r="AQ2216" s="130" t="str">
        <f t="shared" si="619"/>
        <v/>
      </c>
      <c r="AR2216" s="150">
        <f t="shared" si="620"/>
        <v>0</v>
      </c>
      <c r="AS2216" s="150" t="str">
        <f t="shared" si="621"/>
        <v/>
      </c>
      <c r="AT2216" s="150" t="str">
        <f t="shared" si="622"/>
        <v/>
      </c>
      <c r="AU2216" s="150"/>
      <c r="AV2216" s="150"/>
      <c r="AW2216" s="150"/>
      <c r="AX2216" s="150"/>
      <c r="AY2216" s="150"/>
      <c r="AZ2216" s="150"/>
      <c r="BA2216" s="150"/>
      <c r="BB2216" s="131"/>
      <c r="BC2216" s="132"/>
      <c r="BD2216" s="131"/>
      <c r="BE2216" s="153"/>
      <c r="BF2216" s="154"/>
      <c r="BG2216" s="155"/>
      <c r="BH2216" s="155"/>
      <c r="BI2216" s="156"/>
      <c r="BJ2216" s="156"/>
      <c r="BK2216" s="133"/>
      <c r="BM2216" s="134">
        <v>1624</v>
      </c>
      <c r="BN2216" s="157">
        <f t="shared" si="626"/>
        <v>10.387199999999901</v>
      </c>
      <c r="BO2216" s="158">
        <f t="shared" si="627"/>
        <v>0.16767224272228234</v>
      </c>
      <c r="BP2216" s="159">
        <f t="shared" si="628"/>
        <v>3.2834680025525809E-4</v>
      </c>
      <c r="BQ2216" s="160" t="str">
        <f t="shared" si="629"/>
        <v/>
      </c>
      <c r="BR2216" s="160" t="str">
        <f t="shared" si="625"/>
        <v/>
      </c>
    </row>
    <row r="2217" spans="11:70" ht="20.100000000000001" customHeight="1" x14ac:dyDescent="0.25">
      <c r="K2217" s="134">
        <v>1648</v>
      </c>
      <c r="L2217" s="130">
        <f t="shared" si="607"/>
        <v>245.83263938303611</v>
      </c>
      <c r="M2217" s="149">
        <f t="shared" si="608"/>
        <v>1.4622094892573334E-4</v>
      </c>
      <c r="N2217" s="149">
        <f t="shared" si="609"/>
        <v>0.99522901142037801</v>
      </c>
      <c r="O2217" s="130">
        <f t="shared" si="610"/>
        <v>1.4622094892573334E-4</v>
      </c>
      <c r="P2217" s="130" t="str">
        <f t="shared" si="611"/>
        <v/>
      </c>
      <c r="Q2217" s="130" t="str">
        <f t="shared" si="612"/>
        <v/>
      </c>
      <c r="R2217" s="130">
        <f t="shared" si="613"/>
        <v>8.5242077753906178E-4</v>
      </c>
      <c r="S2217" s="130" t="str">
        <f t="shared" si="614"/>
        <v/>
      </c>
      <c r="T2217" s="130" t="str">
        <f t="shared" si="615"/>
        <v/>
      </c>
      <c r="X2217" s="134"/>
      <c r="Z2217" s="149"/>
      <c r="AA2217" s="149"/>
      <c r="AE2217" s="151"/>
      <c r="AF2217" s="150"/>
      <c r="AK2217" s="134">
        <v>1648</v>
      </c>
      <c r="AL2217" s="130">
        <f t="shared" si="616"/>
        <v>2.5920000000000005</v>
      </c>
      <c r="AM2217" s="149">
        <f t="shared" si="617"/>
        <v>1.386800995659916E-2</v>
      </c>
      <c r="AN2217" s="149">
        <f t="shared" si="618"/>
        <v>0.99522901142037812</v>
      </c>
      <c r="AO2217" s="130">
        <f t="shared" si="623"/>
        <v>1.386800995659916E-2</v>
      </c>
      <c r="AP2217" s="130" t="str">
        <f t="shared" si="624"/>
        <v/>
      </c>
      <c r="AQ2217" s="130" t="str">
        <f t="shared" si="619"/>
        <v/>
      </c>
      <c r="AR2217" s="150">
        <f t="shared" si="620"/>
        <v>0</v>
      </c>
      <c r="AS2217" s="150" t="str">
        <f t="shared" si="621"/>
        <v/>
      </c>
      <c r="AT2217" s="150" t="str">
        <f t="shared" si="622"/>
        <v/>
      </c>
      <c r="AU2217" s="150"/>
      <c r="AV2217" s="150"/>
      <c r="AW2217" s="150"/>
      <c r="AX2217" s="150"/>
      <c r="AY2217" s="150"/>
      <c r="AZ2217" s="150"/>
      <c r="BA2217" s="150"/>
      <c r="BB2217" s="131"/>
      <c r="BC2217" s="132"/>
      <c r="BD2217" s="131"/>
      <c r="BE2217" s="153"/>
      <c r="BF2217" s="154"/>
      <c r="BG2217" s="155"/>
      <c r="BH2217" s="155"/>
      <c r="BI2217" s="156"/>
      <c r="BJ2217" s="156"/>
      <c r="BK2217" s="133"/>
      <c r="BM2217" s="134">
        <v>1625</v>
      </c>
      <c r="BN2217" s="157">
        <f t="shared" si="626"/>
        <v>10.3935999999999</v>
      </c>
      <c r="BO2217" s="158">
        <f t="shared" si="627"/>
        <v>0.16734389592202709</v>
      </c>
      <c r="BP2217" s="159">
        <f t="shared" si="628"/>
        <v>3.278020030131612E-4</v>
      </c>
      <c r="BQ2217" s="160" t="str">
        <f t="shared" si="629"/>
        <v/>
      </c>
      <c r="BR2217" s="160" t="str">
        <f t="shared" si="625"/>
        <v/>
      </c>
    </row>
    <row r="2218" spans="11:70" ht="20.100000000000001" customHeight="1" x14ac:dyDescent="0.25">
      <c r="K2218" s="134">
        <v>1649</v>
      </c>
      <c r="L2218" s="130">
        <f t="shared" si="607"/>
        <v>246.21201074010872</v>
      </c>
      <c r="M2218" s="149">
        <f t="shared" si="608"/>
        <v>1.4471160438066447E-4</v>
      </c>
      <c r="N2218" s="149">
        <f t="shared" si="609"/>
        <v>0.99528419673763147</v>
      </c>
      <c r="O2218" s="130">
        <f t="shared" si="610"/>
        <v>1.4471160438066447E-4</v>
      </c>
      <c r="P2218" s="130" t="str">
        <f t="shared" si="611"/>
        <v/>
      </c>
      <c r="Q2218" s="130" t="str">
        <f t="shared" si="612"/>
        <v/>
      </c>
      <c r="R2218" s="130">
        <f t="shared" si="613"/>
        <v>8.5852804618587663E-4</v>
      </c>
      <c r="S2218" s="130" t="str">
        <f t="shared" si="614"/>
        <v/>
      </c>
      <c r="T2218" s="130" t="str">
        <f t="shared" si="615"/>
        <v/>
      </c>
      <c r="X2218" s="134"/>
      <c r="Z2218" s="149"/>
      <c r="AA2218" s="149"/>
      <c r="AE2218" s="151"/>
      <c r="AF2218" s="150"/>
      <c r="AK2218" s="134">
        <v>1649</v>
      </c>
      <c r="AL2218" s="130">
        <f t="shared" si="616"/>
        <v>2.5960000000000001</v>
      </c>
      <c r="AM2218" s="149">
        <f t="shared" si="617"/>
        <v>1.3724859434510971E-2</v>
      </c>
      <c r="AN2218" s="149">
        <f t="shared" si="618"/>
        <v>0.99528419673763147</v>
      </c>
      <c r="AO2218" s="130">
        <f t="shared" si="623"/>
        <v>1.3724859434510971E-2</v>
      </c>
      <c r="AP2218" s="130" t="str">
        <f t="shared" si="624"/>
        <v/>
      </c>
      <c r="AQ2218" s="130" t="str">
        <f t="shared" si="619"/>
        <v/>
      </c>
      <c r="AR2218" s="150">
        <f t="shared" si="620"/>
        <v>0</v>
      </c>
      <c r="AS2218" s="150" t="str">
        <f t="shared" si="621"/>
        <v/>
      </c>
      <c r="AT2218" s="150" t="str">
        <f t="shared" si="622"/>
        <v/>
      </c>
      <c r="AU2218" s="150"/>
      <c r="AV2218" s="150"/>
      <c r="AW2218" s="150"/>
      <c r="AX2218" s="150"/>
      <c r="AY2218" s="150"/>
      <c r="AZ2218" s="150"/>
      <c r="BA2218" s="150"/>
      <c r="BB2218" s="131"/>
      <c r="BC2218" s="132"/>
      <c r="BD2218" s="131"/>
      <c r="BE2218" s="153"/>
      <c r="BF2218" s="154"/>
      <c r="BG2218" s="155"/>
      <c r="BH2218" s="155"/>
      <c r="BI2218" s="156"/>
      <c r="BJ2218" s="156"/>
      <c r="BK2218" s="133"/>
      <c r="BM2218" s="134">
        <v>1626</v>
      </c>
      <c r="BN2218" s="157">
        <f t="shared" si="626"/>
        <v>10.399999999999899</v>
      </c>
      <c r="BO2218" s="158">
        <f t="shared" si="627"/>
        <v>0.16701609391901392</v>
      </c>
      <c r="BP2218" s="159">
        <f t="shared" si="628"/>
        <v>3.2725779968476032E-4</v>
      </c>
      <c r="BQ2218" s="160" t="str">
        <f t="shared" si="629"/>
        <v/>
      </c>
      <c r="BR2218" s="160" t="str">
        <f t="shared" si="625"/>
        <v/>
      </c>
    </row>
    <row r="2219" spans="11:70" ht="20.100000000000001" customHeight="1" x14ac:dyDescent="0.25">
      <c r="K2219" s="134">
        <v>1650</v>
      </c>
      <c r="L2219" s="130">
        <f t="shared" si="607"/>
        <v>246.59138209718134</v>
      </c>
      <c r="M2219" s="149">
        <f t="shared" si="608"/>
        <v>1.4321554835872069E-4</v>
      </c>
      <c r="N2219" s="149">
        <f t="shared" si="609"/>
        <v>0.99533881197628127</v>
      </c>
      <c r="O2219" s="130">
        <f t="shared" si="610"/>
        <v>1.4321554835872069E-4</v>
      </c>
      <c r="P2219" s="130" t="str">
        <f t="shared" si="611"/>
        <v/>
      </c>
      <c r="Q2219" s="130" t="str">
        <f t="shared" si="612"/>
        <v/>
      </c>
      <c r="R2219" s="130">
        <f t="shared" si="613"/>
        <v>8.6466523632081549E-4</v>
      </c>
      <c r="S2219" s="130" t="str">
        <f t="shared" si="614"/>
        <v/>
      </c>
      <c r="T2219" s="130" t="str">
        <f t="shared" si="615"/>
        <v/>
      </c>
      <c r="X2219" s="134"/>
      <c r="Z2219" s="149"/>
      <c r="AA2219" s="149"/>
      <c r="AE2219" s="151"/>
      <c r="AF2219" s="150"/>
      <c r="AK2219" s="134">
        <v>1650</v>
      </c>
      <c r="AL2219" s="130">
        <f t="shared" si="616"/>
        <v>2.6000000000000005</v>
      </c>
      <c r="AM2219" s="149">
        <f t="shared" si="617"/>
        <v>1.3582969233685602E-2</v>
      </c>
      <c r="AN2219" s="149">
        <f t="shared" si="618"/>
        <v>0.99533881197628127</v>
      </c>
      <c r="AO2219" s="130">
        <f t="shared" si="623"/>
        <v>1.3582969233685602E-2</v>
      </c>
      <c r="AP2219" s="130" t="str">
        <f t="shared" si="624"/>
        <v/>
      </c>
      <c r="AQ2219" s="130" t="str">
        <f t="shared" si="619"/>
        <v/>
      </c>
      <c r="AR2219" s="150">
        <f t="shared" si="620"/>
        <v>0</v>
      </c>
      <c r="AS2219" s="150" t="str">
        <f t="shared" si="621"/>
        <v/>
      </c>
      <c r="AT2219" s="150" t="str">
        <f t="shared" si="622"/>
        <v/>
      </c>
      <c r="AU2219" s="150"/>
      <c r="AV2219" s="150"/>
      <c r="AW2219" s="150"/>
      <c r="AX2219" s="150"/>
      <c r="AY2219" s="150"/>
      <c r="AZ2219" s="150"/>
      <c r="BA2219" s="150"/>
      <c r="BB2219" s="131"/>
      <c r="BC2219" s="132"/>
      <c r="BD2219" s="131"/>
      <c r="BE2219" s="153"/>
      <c r="BF2219" s="154"/>
      <c r="BG2219" s="155"/>
      <c r="BH2219" s="155"/>
      <c r="BI2219" s="156"/>
      <c r="BJ2219" s="156"/>
      <c r="BK2219" s="133"/>
      <c r="BM2219" s="134">
        <v>1627</v>
      </c>
      <c r="BN2219" s="157">
        <f t="shared" si="626"/>
        <v>10.406399999999898</v>
      </c>
      <c r="BO2219" s="158">
        <f t="shared" si="627"/>
        <v>0.16668883611932916</v>
      </c>
      <c r="BP2219" s="159">
        <f t="shared" si="628"/>
        <v>3.2671419069493779E-4</v>
      </c>
      <c r="BQ2219" s="160" t="str">
        <f t="shared" si="629"/>
        <v/>
      </c>
      <c r="BR2219" s="160" t="str">
        <f t="shared" si="625"/>
        <v/>
      </c>
    </row>
    <row r="2220" spans="11:70" ht="20.100000000000001" customHeight="1" x14ac:dyDescent="0.25">
      <c r="K2220" s="134">
        <v>1651</v>
      </c>
      <c r="L2220" s="130">
        <f t="shared" si="607"/>
        <v>246.97075345425395</v>
      </c>
      <c r="M2220" s="149">
        <f t="shared" si="608"/>
        <v>1.4173269110657579E-4</v>
      </c>
      <c r="N2220" s="149">
        <f t="shared" si="609"/>
        <v>0.9953928621605781</v>
      </c>
      <c r="O2220" s="130">
        <f t="shared" si="610"/>
        <v>1.4173269110657579E-4</v>
      </c>
      <c r="P2220" s="130" t="str">
        <f t="shared" si="611"/>
        <v/>
      </c>
      <c r="Q2220" s="130" t="str">
        <f t="shared" si="612"/>
        <v/>
      </c>
      <c r="R2220" s="130">
        <f t="shared" si="613"/>
        <v>8.7083236474726417E-4</v>
      </c>
      <c r="S2220" s="130" t="str">
        <f t="shared" si="614"/>
        <v/>
      </c>
      <c r="T2220" s="130" t="str">
        <f t="shared" si="615"/>
        <v/>
      </c>
      <c r="X2220" s="134"/>
      <c r="Z2220" s="149"/>
      <c r="AA2220" s="149"/>
      <c r="AE2220" s="151"/>
      <c r="AF2220" s="150"/>
      <c r="AK2220" s="134">
        <v>1651</v>
      </c>
      <c r="AL2220" s="130">
        <f t="shared" si="616"/>
        <v>2.6040000000000001</v>
      </c>
      <c r="AM2220" s="149">
        <f t="shared" si="617"/>
        <v>1.3442330841662849E-2</v>
      </c>
      <c r="AN2220" s="149">
        <f t="shared" si="618"/>
        <v>0.9953928621605781</v>
      </c>
      <c r="AO2220" s="130">
        <f t="shared" si="623"/>
        <v>1.3442330841662849E-2</v>
      </c>
      <c r="AP2220" s="130" t="str">
        <f t="shared" si="624"/>
        <v/>
      </c>
      <c r="AQ2220" s="130" t="str">
        <f t="shared" si="619"/>
        <v/>
      </c>
      <c r="AR2220" s="150">
        <f t="shared" si="620"/>
        <v>0</v>
      </c>
      <c r="AS2220" s="150" t="str">
        <f t="shared" si="621"/>
        <v/>
      </c>
      <c r="AT2220" s="150" t="str">
        <f t="shared" si="622"/>
        <v/>
      </c>
      <c r="AU2220" s="150"/>
      <c r="AV2220" s="150"/>
      <c r="AW2220" s="150"/>
      <c r="AX2220" s="150"/>
      <c r="AY2220" s="150"/>
      <c r="AZ2220" s="150"/>
      <c r="BA2220" s="150"/>
      <c r="BB2220" s="131"/>
      <c r="BC2220" s="132"/>
      <c r="BD2220" s="131"/>
      <c r="BE2220" s="153"/>
      <c r="BF2220" s="154"/>
      <c r="BG2220" s="155"/>
      <c r="BH2220" s="155"/>
      <c r="BI2220" s="156"/>
      <c r="BJ2220" s="156"/>
      <c r="BK2220" s="133"/>
      <c r="BM2220" s="134">
        <v>1628</v>
      </c>
      <c r="BN2220" s="157">
        <f t="shared" si="626"/>
        <v>10.412799999999898</v>
      </c>
      <c r="BO2220" s="158">
        <f t="shared" si="627"/>
        <v>0.16636212192863423</v>
      </c>
      <c r="BP2220" s="159">
        <f t="shared" si="628"/>
        <v>3.2617117646366323E-4</v>
      </c>
      <c r="BQ2220" s="160" t="str">
        <f t="shared" si="629"/>
        <v/>
      </c>
      <c r="BR2220" s="160" t="str">
        <f t="shared" si="625"/>
        <v/>
      </c>
    </row>
    <row r="2221" spans="11:70" ht="20.100000000000001" customHeight="1" x14ac:dyDescent="0.25">
      <c r="K2221" s="134">
        <v>1652</v>
      </c>
      <c r="L2221" s="130">
        <f t="shared" si="607"/>
        <v>247.35012481132645</v>
      </c>
      <c r="M2221" s="149">
        <f t="shared" si="608"/>
        <v>1.4026294316924655E-4</v>
      </c>
      <c r="N2221" s="149">
        <f t="shared" si="609"/>
        <v>0.99544635228077949</v>
      </c>
      <c r="O2221" s="130">
        <f t="shared" si="610"/>
        <v>1.4026294316924655E-4</v>
      </c>
      <c r="P2221" s="130" t="str">
        <f t="shared" si="611"/>
        <v/>
      </c>
      <c r="Q2221" s="130" t="str">
        <f t="shared" si="612"/>
        <v/>
      </c>
      <c r="R2221" s="130">
        <f t="shared" si="613"/>
        <v>8.7702944694644154E-4</v>
      </c>
      <c r="S2221" s="130" t="str">
        <f t="shared" si="614"/>
        <v/>
      </c>
      <c r="T2221" s="130" t="str">
        <f t="shared" si="615"/>
        <v/>
      </c>
      <c r="X2221" s="134"/>
      <c r="Z2221" s="149"/>
      <c r="AA2221" s="149"/>
      <c r="AE2221" s="151"/>
      <c r="AF2221" s="150"/>
      <c r="AK2221" s="134">
        <v>1652</v>
      </c>
      <c r="AL2221" s="130">
        <f t="shared" si="616"/>
        <v>2.6080000000000005</v>
      </c>
      <c r="AM2221" s="149">
        <f t="shared" si="617"/>
        <v>1.3302935774278003E-2</v>
      </c>
      <c r="AN2221" s="149">
        <f t="shared" si="618"/>
        <v>0.99544635228077949</v>
      </c>
      <c r="AO2221" s="130">
        <f t="shared" si="623"/>
        <v>1.3302935774278003E-2</v>
      </c>
      <c r="AP2221" s="130" t="str">
        <f t="shared" si="624"/>
        <v/>
      </c>
      <c r="AQ2221" s="130" t="str">
        <f t="shared" si="619"/>
        <v/>
      </c>
      <c r="AR2221" s="150">
        <f t="shared" si="620"/>
        <v>0</v>
      </c>
      <c r="AS2221" s="150" t="str">
        <f t="shared" si="621"/>
        <v/>
      </c>
      <c r="AT2221" s="150" t="str">
        <f t="shared" si="622"/>
        <v/>
      </c>
      <c r="AU2221" s="150"/>
      <c r="AV2221" s="150"/>
      <c r="AW2221" s="150"/>
      <c r="AX2221" s="150"/>
      <c r="AY2221" s="150"/>
      <c r="AZ2221" s="150"/>
      <c r="BA2221" s="150"/>
      <c r="BB2221" s="131"/>
      <c r="BC2221" s="132"/>
      <c r="BD2221" s="131"/>
      <c r="BE2221" s="153"/>
      <c r="BF2221" s="154"/>
      <c r="BG2221" s="155"/>
      <c r="BH2221" s="155"/>
      <c r="BI2221" s="156"/>
      <c r="BJ2221" s="156"/>
      <c r="BK2221" s="133"/>
      <c r="BM2221" s="134">
        <v>1629</v>
      </c>
      <c r="BN2221" s="157">
        <f t="shared" si="626"/>
        <v>10.419199999999897</v>
      </c>
      <c r="BO2221" s="158">
        <f t="shared" si="627"/>
        <v>0.16603595075217056</v>
      </c>
      <c r="BP2221" s="159">
        <f t="shared" si="628"/>
        <v>3.2562875740599351E-4</v>
      </c>
      <c r="BQ2221" s="160" t="str">
        <f t="shared" si="629"/>
        <v/>
      </c>
      <c r="BR2221" s="160" t="str">
        <f t="shared" si="625"/>
        <v/>
      </c>
    </row>
    <row r="2222" spans="11:70" ht="20.100000000000001" customHeight="1" x14ac:dyDescent="0.25">
      <c r="K2222" s="134">
        <v>1653</v>
      </c>
      <c r="L2222" s="130">
        <f t="shared" si="607"/>
        <v>247.72949616839907</v>
      </c>
      <c r="M2222" s="149">
        <f t="shared" si="608"/>
        <v>1.3880621539269611E-4</v>
      </c>
      <c r="N2222" s="149">
        <f t="shared" si="609"/>
        <v>0.99549928729326309</v>
      </c>
      <c r="O2222" s="130">
        <f t="shared" si="610"/>
        <v>1.3880621539269611E-4</v>
      </c>
      <c r="P2222" s="130" t="str">
        <f t="shared" si="611"/>
        <v/>
      </c>
      <c r="Q2222" s="130" t="str">
        <f t="shared" si="612"/>
        <v/>
      </c>
      <c r="R2222" s="130">
        <f t="shared" si="613"/>
        <v>8.8325649706698145E-4</v>
      </c>
      <c r="S2222" s="130" t="str">
        <f t="shared" si="614"/>
        <v/>
      </c>
      <c r="T2222" s="130" t="str">
        <f t="shared" si="615"/>
        <v/>
      </c>
      <c r="X2222" s="134"/>
      <c r="Z2222" s="149"/>
      <c r="AA2222" s="149"/>
      <c r="AE2222" s="151"/>
      <c r="AF2222" s="150"/>
      <c r="AK2222" s="134">
        <v>1653</v>
      </c>
      <c r="AL2222" s="130">
        <f t="shared" si="616"/>
        <v>2.6120000000000001</v>
      </c>
      <c r="AM2222" s="149">
        <f t="shared" si="617"/>
        <v>1.3164775575909208E-2</v>
      </c>
      <c r="AN2222" s="149">
        <f t="shared" si="618"/>
        <v>0.99549928729326309</v>
      </c>
      <c r="AO2222" s="130">
        <f t="shared" si="623"/>
        <v>1.3164775575909208E-2</v>
      </c>
      <c r="AP2222" s="130" t="str">
        <f t="shared" si="624"/>
        <v/>
      </c>
      <c r="AQ2222" s="130" t="str">
        <f t="shared" si="619"/>
        <v/>
      </c>
      <c r="AR2222" s="150">
        <f t="shared" si="620"/>
        <v>0</v>
      </c>
      <c r="AS2222" s="150" t="str">
        <f t="shared" si="621"/>
        <v/>
      </c>
      <c r="AT2222" s="150" t="str">
        <f t="shared" si="622"/>
        <v/>
      </c>
      <c r="AU2222" s="150"/>
      <c r="AV2222" s="150"/>
      <c r="AW2222" s="150"/>
      <c r="AX2222" s="150"/>
      <c r="AY2222" s="150"/>
      <c r="AZ2222" s="150"/>
      <c r="BA2222" s="150"/>
      <c r="BB2222" s="131"/>
      <c r="BC2222" s="132"/>
      <c r="BD2222" s="131"/>
      <c r="BE2222" s="153"/>
      <c r="BF2222" s="154"/>
      <c r="BG2222" s="155"/>
      <c r="BH2222" s="155"/>
      <c r="BI2222" s="156"/>
      <c r="BJ2222" s="156"/>
      <c r="BK2222" s="133"/>
      <c r="BM2222" s="134">
        <v>1630</v>
      </c>
      <c r="BN2222" s="157">
        <f t="shared" si="626"/>
        <v>10.425599999999896</v>
      </c>
      <c r="BO2222" s="158">
        <f t="shared" si="627"/>
        <v>0.16571032199476457</v>
      </c>
      <c r="BP2222" s="159">
        <f t="shared" si="628"/>
        <v>3.2508693393171195E-4</v>
      </c>
      <c r="BQ2222" s="160" t="str">
        <f t="shared" si="629"/>
        <v/>
      </c>
      <c r="BR2222" s="160" t="str">
        <f t="shared" si="625"/>
        <v/>
      </c>
    </row>
    <row r="2223" spans="11:70" ht="20.100000000000001" customHeight="1" x14ac:dyDescent="0.25">
      <c r="K2223" s="134">
        <v>1654</v>
      </c>
      <c r="L2223" s="130">
        <f t="shared" si="607"/>
        <v>248.10886752547168</v>
      </c>
      <c r="M2223" s="149">
        <f t="shared" si="608"/>
        <v>1.373624189263926E-4</v>
      </c>
      <c r="N2223" s="149">
        <f t="shared" si="609"/>
        <v>0.99555167212064166</v>
      </c>
      <c r="O2223" s="130">
        <f t="shared" si="610"/>
        <v>1.373624189263926E-4</v>
      </c>
      <c r="P2223" s="130" t="str">
        <f t="shared" si="611"/>
        <v/>
      </c>
      <c r="Q2223" s="130" t="str">
        <f t="shared" si="612"/>
        <v/>
      </c>
      <c r="R2223" s="130">
        <f t="shared" si="613"/>
        <v>8.8951352791452989E-4</v>
      </c>
      <c r="S2223" s="130" t="str">
        <f t="shared" si="614"/>
        <v/>
      </c>
      <c r="T2223" s="130" t="str">
        <f t="shared" si="615"/>
        <v/>
      </c>
      <c r="X2223" s="134"/>
      <c r="Z2223" s="149"/>
      <c r="AA2223" s="149"/>
      <c r="AE2223" s="151"/>
      <c r="AF2223" s="150"/>
      <c r="AK2223" s="134">
        <v>1654</v>
      </c>
      <c r="AL2223" s="130">
        <f t="shared" si="616"/>
        <v>2.6160000000000005</v>
      </c>
      <c r="AM2223" s="149">
        <f t="shared" si="617"/>
        <v>1.3027841819719652E-2</v>
      </c>
      <c r="AN2223" s="149">
        <f t="shared" si="618"/>
        <v>0.99555167212064166</v>
      </c>
      <c r="AO2223" s="130">
        <f t="shared" si="623"/>
        <v>1.3027841819719652E-2</v>
      </c>
      <c r="AP2223" s="130" t="str">
        <f t="shared" si="624"/>
        <v/>
      </c>
      <c r="AQ2223" s="130" t="str">
        <f t="shared" si="619"/>
        <v/>
      </c>
      <c r="AR2223" s="150">
        <f t="shared" si="620"/>
        <v>0</v>
      </c>
      <c r="AS2223" s="150" t="str">
        <f t="shared" si="621"/>
        <v/>
      </c>
      <c r="AT2223" s="150" t="str">
        <f t="shared" si="622"/>
        <v/>
      </c>
      <c r="AU2223" s="150"/>
      <c r="AV2223" s="150"/>
      <c r="AW2223" s="150"/>
      <c r="AX2223" s="150"/>
      <c r="AY2223" s="150"/>
      <c r="AZ2223" s="150"/>
      <c r="BA2223" s="150"/>
      <c r="BB2223" s="131"/>
      <c r="BC2223" s="132"/>
      <c r="BD2223" s="131"/>
      <c r="BE2223" s="153"/>
      <c r="BF2223" s="154"/>
      <c r="BG2223" s="155"/>
      <c r="BH2223" s="155"/>
      <c r="BI2223" s="156"/>
      <c r="BJ2223" s="156"/>
      <c r="BK2223" s="133"/>
      <c r="BM2223" s="134">
        <v>1631</v>
      </c>
      <c r="BN2223" s="157">
        <f t="shared" si="626"/>
        <v>10.431999999999896</v>
      </c>
      <c r="BO2223" s="158">
        <f t="shared" si="627"/>
        <v>0.16538523506083286</v>
      </c>
      <c r="BP2223" s="159">
        <f t="shared" si="628"/>
        <v>3.2454570644638303E-4</v>
      </c>
      <c r="BQ2223" s="160" t="str">
        <f t="shared" si="629"/>
        <v/>
      </c>
      <c r="BR2223" s="160" t="str">
        <f t="shared" si="625"/>
        <v/>
      </c>
    </row>
    <row r="2224" spans="11:70" ht="20.100000000000001" customHeight="1" x14ac:dyDescent="0.25">
      <c r="K2224" s="134">
        <v>1655</v>
      </c>
      <c r="L2224" s="130">
        <f t="shared" si="607"/>
        <v>248.48823888254429</v>
      </c>
      <c r="M2224" s="149">
        <f t="shared" si="608"/>
        <v>1.3593146522581143E-4</v>
      </c>
      <c r="N2224" s="149">
        <f t="shared" si="609"/>
        <v>0.99560351165187866</v>
      </c>
      <c r="O2224" s="130">
        <f t="shared" si="610"/>
        <v>1.3593146522581143E-4</v>
      </c>
      <c r="P2224" s="130" t="str">
        <f t="shared" si="611"/>
        <v/>
      </c>
      <c r="Q2224" s="130" t="str">
        <f t="shared" si="612"/>
        <v/>
      </c>
      <c r="R2224" s="130">
        <f t="shared" si="613"/>
        <v>8.9580055094139546E-4</v>
      </c>
      <c r="S2224" s="130" t="str">
        <f t="shared" si="614"/>
        <v/>
      </c>
      <c r="T2224" s="130" t="str">
        <f t="shared" si="615"/>
        <v/>
      </c>
      <c r="X2224" s="134"/>
      <c r="Z2224" s="149"/>
      <c r="AA2224" s="149"/>
      <c r="AE2224" s="151"/>
      <c r="AF2224" s="150"/>
      <c r="AK2224" s="134">
        <v>1655</v>
      </c>
      <c r="AL2224" s="130">
        <f t="shared" si="616"/>
        <v>2.62</v>
      </c>
      <c r="AM2224" s="149">
        <f t="shared" si="617"/>
        <v>1.2892126107895304E-2</v>
      </c>
      <c r="AN2224" s="149">
        <f t="shared" si="618"/>
        <v>0.99560351165187866</v>
      </c>
      <c r="AO2224" s="130">
        <f t="shared" si="623"/>
        <v>1.2892126107895304E-2</v>
      </c>
      <c r="AP2224" s="130" t="str">
        <f t="shared" si="624"/>
        <v/>
      </c>
      <c r="AQ2224" s="130" t="str">
        <f t="shared" si="619"/>
        <v/>
      </c>
      <c r="AR2224" s="150">
        <f t="shared" si="620"/>
        <v>0</v>
      </c>
      <c r="AS2224" s="150" t="str">
        <f t="shared" si="621"/>
        <v/>
      </c>
      <c r="AT2224" s="150" t="str">
        <f t="shared" si="622"/>
        <v/>
      </c>
      <c r="AU2224" s="150"/>
      <c r="AV2224" s="150"/>
      <c r="AW2224" s="150"/>
      <c r="AX2224" s="150"/>
      <c r="AY2224" s="150"/>
      <c r="AZ2224" s="150"/>
      <c r="BA2224" s="150"/>
      <c r="BB2224" s="131"/>
      <c r="BC2224" s="132"/>
      <c r="BD2224" s="131"/>
      <c r="BE2224" s="153"/>
      <c r="BF2224" s="154"/>
      <c r="BG2224" s="155"/>
      <c r="BH2224" s="155"/>
      <c r="BI2224" s="156"/>
      <c r="BJ2224" s="156"/>
      <c r="BK2224" s="133"/>
      <c r="BM2224" s="134">
        <v>1632</v>
      </c>
      <c r="BN2224" s="157">
        <f t="shared" si="626"/>
        <v>10.438399999999895</v>
      </c>
      <c r="BO2224" s="158">
        <f t="shared" si="627"/>
        <v>0.16506068935438648</v>
      </c>
      <c r="BP2224" s="159">
        <f t="shared" si="628"/>
        <v>3.2400507534957601E-4</v>
      </c>
      <c r="BQ2224" s="160" t="str">
        <f t="shared" si="629"/>
        <v/>
      </c>
      <c r="BR2224" s="160" t="str">
        <f t="shared" si="625"/>
        <v/>
      </c>
    </row>
    <row r="2225" spans="11:70" ht="20.100000000000001" customHeight="1" x14ac:dyDescent="0.25">
      <c r="K2225" s="134">
        <v>1656</v>
      </c>
      <c r="L2225" s="130">
        <f t="shared" si="607"/>
        <v>248.86761023961679</v>
      </c>
      <c r="M2225" s="149">
        <f t="shared" si="608"/>
        <v>1.3451326605489166E-4</v>
      </c>
      <c r="N2225" s="149">
        <f t="shared" si="609"/>
        <v>0.99565481074240458</v>
      </c>
      <c r="O2225" s="130">
        <f t="shared" si="610"/>
        <v>1.3451326605489166E-4</v>
      </c>
      <c r="P2225" s="130" t="str">
        <f t="shared" si="611"/>
        <v/>
      </c>
      <c r="Q2225" s="130" t="str">
        <f t="shared" si="612"/>
        <v/>
      </c>
      <c r="R2225" s="130">
        <f t="shared" si="613"/>
        <v>9.0211757623622261E-4</v>
      </c>
      <c r="S2225" s="130" t="str">
        <f t="shared" si="614"/>
        <v/>
      </c>
      <c r="T2225" s="130" t="str">
        <f t="shared" si="615"/>
        <v/>
      </c>
      <c r="X2225" s="134"/>
      <c r="Z2225" s="149"/>
      <c r="AA2225" s="149"/>
      <c r="AE2225" s="151"/>
      <c r="AF2225" s="150"/>
      <c r="AK2225" s="134">
        <v>1656</v>
      </c>
      <c r="AL2225" s="130">
        <f t="shared" si="616"/>
        <v>2.6240000000000006</v>
      </c>
      <c r="AM2225" s="149">
        <f t="shared" si="617"/>
        <v>1.2757620071877498E-2</v>
      </c>
      <c r="AN2225" s="149">
        <f t="shared" si="618"/>
        <v>0.99565481074240458</v>
      </c>
      <c r="AO2225" s="130">
        <f t="shared" si="623"/>
        <v>1.2757620071877498E-2</v>
      </c>
      <c r="AP2225" s="130" t="str">
        <f t="shared" si="624"/>
        <v/>
      </c>
      <c r="AQ2225" s="130" t="str">
        <f t="shared" si="619"/>
        <v/>
      </c>
      <c r="AR2225" s="150">
        <f t="shared" si="620"/>
        <v>0</v>
      </c>
      <c r="AS2225" s="150" t="str">
        <f t="shared" si="621"/>
        <v/>
      </c>
      <c r="AT2225" s="150" t="str">
        <f t="shared" si="622"/>
        <v/>
      </c>
      <c r="AU2225" s="150"/>
      <c r="AV2225" s="150"/>
      <c r="AW2225" s="150"/>
      <c r="AX2225" s="150"/>
      <c r="AY2225" s="150"/>
      <c r="AZ2225" s="150"/>
      <c r="BA2225" s="150"/>
      <c r="BB2225" s="131"/>
      <c r="BC2225" s="132"/>
      <c r="BD2225" s="131"/>
      <c r="BE2225" s="153"/>
      <c r="BF2225" s="154"/>
      <c r="BG2225" s="155"/>
      <c r="BH2225" s="155"/>
      <c r="BI2225" s="156"/>
      <c r="BJ2225" s="156"/>
      <c r="BK2225" s="133"/>
      <c r="BM2225" s="134">
        <v>1633</v>
      </c>
      <c r="BN2225" s="157">
        <f t="shared" si="626"/>
        <v>10.444799999999894</v>
      </c>
      <c r="BO2225" s="158">
        <f t="shared" si="627"/>
        <v>0.1647366842790369</v>
      </c>
      <c r="BP2225" s="159">
        <f t="shared" si="628"/>
        <v>3.2346504103678009E-4</v>
      </c>
      <c r="BQ2225" s="160" t="str">
        <f t="shared" si="629"/>
        <v/>
      </c>
      <c r="BR2225" s="160" t="str">
        <f t="shared" si="625"/>
        <v/>
      </c>
    </row>
    <row r="2226" spans="11:70" ht="20.100000000000001" customHeight="1" x14ac:dyDescent="0.25">
      <c r="K2226" s="134">
        <v>1657</v>
      </c>
      <c r="L2226" s="130">
        <f t="shared" si="607"/>
        <v>249.24698159668941</v>
      </c>
      <c r="M2226" s="149">
        <f t="shared" si="608"/>
        <v>1.331077334884374E-4</v>
      </c>
      <c r="N2226" s="149">
        <f t="shared" si="609"/>
        <v>0.99570557421423467</v>
      </c>
      <c r="O2226" s="130">
        <f t="shared" si="610"/>
        <v>1.331077334884374E-4</v>
      </c>
      <c r="P2226" s="130" t="str">
        <f t="shared" si="611"/>
        <v/>
      </c>
      <c r="Q2226" s="130" t="str">
        <f t="shared" si="612"/>
        <v/>
      </c>
      <c r="R2226" s="130">
        <f t="shared" si="613"/>
        <v>9.0846461251371205E-4</v>
      </c>
      <c r="S2226" s="130" t="str">
        <f t="shared" si="614"/>
        <v/>
      </c>
      <c r="T2226" s="130" t="str">
        <f t="shared" si="615"/>
        <v/>
      </c>
      <c r="X2226" s="134"/>
      <c r="Z2226" s="149"/>
      <c r="AA2226" s="149"/>
      <c r="AE2226" s="151"/>
      <c r="AF2226" s="150"/>
      <c r="AK2226" s="134">
        <v>1657</v>
      </c>
      <c r="AL2226" s="130">
        <f t="shared" si="616"/>
        <v>2.6280000000000001</v>
      </c>
      <c r="AM2226" s="149">
        <f t="shared" si="617"/>
        <v>1.2624315372591137E-2</v>
      </c>
      <c r="AN2226" s="149">
        <f t="shared" si="618"/>
        <v>0.99570557421423467</v>
      </c>
      <c r="AO2226" s="130">
        <f t="shared" si="623"/>
        <v>1.2624315372591137E-2</v>
      </c>
      <c r="AP2226" s="130" t="str">
        <f t="shared" si="624"/>
        <v/>
      </c>
      <c r="AQ2226" s="130" t="str">
        <f t="shared" si="619"/>
        <v/>
      </c>
      <c r="AR2226" s="150">
        <f t="shared" si="620"/>
        <v>0</v>
      </c>
      <c r="AS2226" s="150" t="str">
        <f t="shared" si="621"/>
        <v/>
      </c>
      <c r="AT2226" s="150" t="str">
        <f t="shared" si="622"/>
        <v/>
      </c>
      <c r="AU2226" s="150"/>
      <c r="AV2226" s="150"/>
      <c r="AW2226" s="150"/>
      <c r="AX2226" s="150"/>
      <c r="AY2226" s="150"/>
      <c r="AZ2226" s="150"/>
      <c r="BA2226" s="150"/>
      <c r="BB2226" s="131"/>
      <c r="BC2226" s="132"/>
      <c r="BD2226" s="131"/>
      <c r="BE2226" s="153"/>
      <c r="BF2226" s="154"/>
      <c r="BG2226" s="155"/>
      <c r="BH2226" s="155"/>
      <c r="BI2226" s="156"/>
      <c r="BJ2226" s="156"/>
      <c r="BK2226" s="133"/>
      <c r="BM2226" s="134">
        <v>1634</v>
      </c>
      <c r="BN2226" s="157">
        <f t="shared" si="626"/>
        <v>10.451199999999893</v>
      </c>
      <c r="BO2226" s="158">
        <f t="shared" si="627"/>
        <v>0.16441321923800012</v>
      </c>
      <c r="BP2226" s="159">
        <f t="shared" si="628"/>
        <v>3.2292560389829417E-4</v>
      </c>
      <c r="BQ2226" s="160" t="str">
        <f t="shared" si="629"/>
        <v/>
      </c>
      <c r="BR2226" s="160" t="str">
        <f t="shared" si="625"/>
        <v/>
      </c>
    </row>
    <row r="2227" spans="11:70" ht="20.100000000000001" customHeight="1" x14ac:dyDescent="0.25">
      <c r="K2227" s="134">
        <v>1658</v>
      </c>
      <c r="L2227" s="130">
        <f t="shared" si="607"/>
        <v>249.62635295376202</v>
      </c>
      <c r="M2227" s="149">
        <f t="shared" si="608"/>
        <v>1.3171477991447497E-4</v>
      </c>
      <c r="N2227" s="149">
        <f t="shared" si="609"/>
        <v>0.99575580685608711</v>
      </c>
      <c r="O2227" s="130">
        <f t="shared" si="610"/>
        <v>1.3171477991447497E-4</v>
      </c>
      <c r="P2227" s="130" t="str">
        <f t="shared" si="611"/>
        <v/>
      </c>
      <c r="Q2227" s="130" t="str">
        <f t="shared" si="612"/>
        <v/>
      </c>
      <c r="R2227" s="130">
        <f t="shared" si="613"/>
        <v>9.1484166710436297E-4</v>
      </c>
      <c r="S2227" s="130" t="str">
        <f t="shared" si="614"/>
        <v/>
      </c>
      <c r="T2227" s="130" t="str">
        <f t="shared" si="615"/>
        <v/>
      </c>
      <c r="X2227" s="134"/>
      <c r="Z2227" s="149"/>
      <c r="AA2227" s="149"/>
      <c r="AE2227" s="151"/>
      <c r="AF2227" s="150"/>
      <c r="AK2227" s="134">
        <v>1658</v>
      </c>
      <c r="AL2227" s="130">
        <f t="shared" si="616"/>
        <v>2.6320000000000006</v>
      </c>
      <c r="AM2227" s="149">
        <f t="shared" si="617"/>
        <v>1.2492203700667837E-2</v>
      </c>
      <c r="AN2227" s="149">
        <f t="shared" si="618"/>
        <v>0.99575580685608722</v>
      </c>
      <c r="AO2227" s="130">
        <f t="shared" si="623"/>
        <v>1.2492203700667837E-2</v>
      </c>
      <c r="AP2227" s="130" t="str">
        <f t="shared" si="624"/>
        <v/>
      </c>
      <c r="AQ2227" s="130" t="str">
        <f t="shared" si="619"/>
        <v/>
      </c>
      <c r="AR2227" s="150">
        <f t="shared" si="620"/>
        <v>0</v>
      </c>
      <c r="AS2227" s="150" t="str">
        <f t="shared" si="621"/>
        <v/>
      </c>
      <c r="AT2227" s="150" t="str">
        <f t="shared" si="622"/>
        <v/>
      </c>
      <c r="AU2227" s="150"/>
      <c r="AV2227" s="150"/>
      <c r="AW2227" s="150"/>
      <c r="AX2227" s="150"/>
      <c r="AY2227" s="150"/>
      <c r="AZ2227" s="150"/>
      <c r="BA2227" s="150"/>
      <c r="BB2227" s="131"/>
      <c r="BC2227" s="132"/>
      <c r="BD2227" s="131"/>
      <c r="BE2227" s="153"/>
      <c r="BF2227" s="154"/>
      <c r="BG2227" s="155"/>
      <c r="BH2227" s="155"/>
      <c r="BI2227" s="156"/>
      <c r="BJ2227" s="156"/>
      <c r="BK2227" s="133"/>
      <c r="BM2227" s="134">
        <v>1635</v>
      </c>
      <c r="BN2227" s="157">
        <f t="shared" si="626"/>
        <v>10.457599999999893</v>
      </c>
      <c r="BO2227" s="158">
        <f t="shared" si="627"/>
        <v>0.16409029363410182</v>
      </c>
      <c r="BP2227" s="159">
        <f t="shared" si="628"/>
        <v>3.2238676431958768E-4</v>
      </c>
      <c r="BQ2227" s="160" t="str">
        <f t="shared" si="629"/>
        <v/>
      </c>
      <c r="BR2227" s="160" t="str">
        <f t="shared" si="625"/>
        <v/>
      </c>
    </row>
    <row r="2228" spans="11:70" ht="20.100000000000001" customHeight="1" x14ac:dyDescent="0.25">
      <c r="K2228" s="134">
        <v>1659</v>
      </c>
      <c r="L2228" s="130">
        <f t="shared" si="607"/>
        <v>250.00572431083464</v>
      </c>
      <c r="M2228" s="149">
        <f t="shared" si="608"/>
        <v>1.3033431803655685E-4</v>
      </c>
      <c r="N2228" s="149">
        <f t="shared" si="609"/>
        <v>0.99580551342350254</v>
      </c>
      <c r="O2228" s="130">
        <f t="shared" si="610"/>
        <v>1.3033431803655685E-4</v>
      </c>
      <c r="P2228" s="130" t="str">
        <f t="shared" si="611"/>
        <v/>
      </c>
      <c r="Q2228" s="130" t="str">
        <f t="shared" si="612"/>
        <v/>
      </c>
      <c r="R2228" s="130">
        <f t="shared" si="613"/>
        <v>9.2124874594426876E-4</v>
      </c>
      <c r="S2228" s="130" t="str">
        <f t="shared" si="614"/>
        <v/>
      </c>
      <c r="T2228" s="130" t="str">
        <f t="shared" si="615"/>
        <v/>
      </c>
      <c r="X2228" s="134"/>
      <c r="Z2228" s="149"/>
      <c r="AA2228" s="149"/>
      <c r="AE2228" s="151"/>
      <c r="AF2228" s="150"/>
      <c r="AK2228" s="134">
        <v>1659</v>
      </c>
      <c r="AL2228" s="130">
        <f t="shared" si="616"/>
        <v>2.6360000000000001</v>
      </c>
      <c r="AM2228" s="149">
        <f t="shared" si="617"/>
        <v>1.2361276776664673E-2</v>
      </c>
      <c r="AN2228" s="149">
        <f t="shared" si="618"/>
        <v>0.99580551342350254</v>
      </c>
      <c r="AO2228" s="130">
        <f t="shared" si="623"/>
        <v>1.2361276776664673E-2</v>
      </c>
      <c r="AP2228" s="130" t="str">
        <f t="shared" si="624"/>
        <v/>
      </c>
      <c r="AQ2228" s="130" t="str">
        <f t="shared" si="619"/>
        <v/>
      </c>
      <c r="AR2228" s="150">
        <f t="shared" si="620"/>
        <v>0</v>
      </c>
      <c r="AS2228" s="150" t="str">
        <f t="shared" si="621"/>
        <v/>
      </c>
      <c r="AT2228" s="150" t="str">
        <f t="shared" si="622"/>
        <v/>
      </c>
      <c r="AU2228" s="150"/>
      <c r="AV2228" s="150"/>
      <c r="AW2228" s="150"/>
      <c r="AX2228" s="150"/>
      <c r="AY2228" s="150"/>
      <c r="AZ2228" s="150"/>
      <c r="BA2228" s="150"/>
      <c r="BB2228" s="131"/>
      <c r="BC2228" s="132"/>
      <c r="BD2228" s="131"/>
      <c r="BE2228" s="153"/>
      <c r="BF2228" s="154"/>
      <c r="BG2228" s="155"/>
      <c r="BH2228" s="155"/>
      <c r="BI2228" s="156"/>
      <c r="BJ2228" s="156"/>
      <c r="BK2228" s="133"/>
      <c r="BM2228" s="134">
        <v>1636</v>
      </c>
      <c r="BN2228" s="157">
        <f t="shared" si="626"/>
        <v>10.463999999999892</v>
      </c>
      <c r="BO2228" s="158">
        <f t="shared" si="627"/>
        <v>0.16376790686978224</v>
      </c>
      <c r="BP2228" s="159">
        <f t="shared" si="628"/>
        <v>3.2184852268157815E-4</v>
      </c>
      <c r="BQ2228" s="160" t="str">
        <f t="shared" si="629"/>
        <v/>
      </c>
      <c r="BR2228" s="160" t="str">
        <f t="shared" si="625"/>
        <v/>
      </c>
    </row>
    <row r="2229" spans="11:70" ht="20.100000000000001" customHeight="1" x14ac:dyDescent="0.25">
      <c r="K2229" s="134">
        <v>1660</v>
      </c>
      <c r="L2229" s="130">
        <f t="shared" si="607"/>
        <v>250.38509566790714</v>
      </c>
      <c r="M2229" s="149">
        <f t="shared" si="608"/>
        <v>1.2896626087601748E-4</v>
      </c>
      <c r="N2229" s="149">
        <f t="shared" si="609"/>
        <v>0.99585469863896392</v>
      </c>
      <c r="O2229" s="130">
        <f t="shared" si="610"/>
        <v>1.2896626087601748E-4</v>
      </c>
      <c r="P2229" s="130" t="str">
        <f t="shared" si="611"/>
        <v/>
      </c>
      <c r="Q2229" s="130" t="str">
        <f t="shared" si="612"/>
        <v/>
      </c>
      <c r="R2229" s="130">
        <f t="shared" si="613"/>
        <v>9.2768585356494489E-4</v>
      </c>
      <c r="S2229" s="130" t="str">
        <f t="shared" si="614"/>
        <v/>
      </c>
      <c r="T2229" s="130" t="str">
        <f t="shared" si="615"/>
        <v/>
      </c>
      <c r="X2229" s="134"/>
      <c r="Z2229" s="149"/>
      <c r="AA2229" s="149"/>
      <c r="AE2229" s="151"/>
      <c r="AF2229" s="150"/>
      <c r="AK2229" s="134">
        <v>1660</v>
      </c>
      <c r="AL2229" s="130">
        <f t="shared" si="616"/>
        <v>2.6400000000000006</v>
      </c>
      <c r="AM2229" s="149">
        <f t="shared" si="617"/>
        <v>1.2231526351277954E-2</v>
      </c>
      <c r="AN2229" s="149">
        <f t="shared" si="618"/>
        <v>0.99585469863896392</v>
      </c>
      <c r="AO2229" s="130">
        <f t="shared" si="623"/>
        <v>1.2231526351277954E-2</v>
      </c>
      <c r="AP2229" s="130" t="str">
        <f t="shared" si="624"/>
        <v/>
      </c>
      <c r="AQ2229" s="130" t="str">
        <f t="shared" si="619"/>
        <v/>
      </c>
      <c r="AR2229" s="150">
        <f t="shared" si="620"/>
        <v>0</v>
      </c>
      <c r="AS2229" s="150" t="str">
        <f t="shared" si="621"/>
        <v/>
      </c>
      <c r="AT2229" s="150" t="str">
        <f t="shared" si="622"/>
        <v/>
      </c>
      <c r="AU2229" s="150"/>
      <c r="AV2229" s="150"/>
      <c r="AW2229" s="150"/>
      <c r="AX2229" s="150"/>
      <c r="AY2229" s="150"/>
      <c r="AZ2229" s="150"/>
      <c r="BA2229" s="150"/>
      <c r="BB2229" s="131"/>
      <c r="BC2229" s="132"/>
      <c r="BD2229" s="131"/>
      <c r="BE2229" s="153"/>
      <c r="BF2229" s="154"/>
      <c r="BG2229" s="155"/>
      <c r="BH2229" s="155"/>
      <c r="BI2229" s="156"/>
      <c r="BJ2229" s="156"/>
      <c r="BK2229" s="133"/>
      <c r="BM2229" s="134">
        <v>1637</v>
      </c>
      <c r="BN2229" s="157">
        <f t="shared" si="626"/>
        <v>10.470399999999891</v>
      </c>
      <c r="BO2229" s="158">
        <f t="shared" si="627"/>
        <v>0.16344605834710066</v>
      </c>
      <c r="BP2229" s="159">
        <f t="shared" si="628"/>
        <v>3.2131087935938218E-4</v>
      </c>
      <c r="BQ2229" s="160" t="str">
        <f t="shared" si="629"/>
        <v/>
      </c>
      <c r="BR2229" s="160" t="str">
        <f t="shared" si="625"/>
        <v/>
      </c>
    </row>
    <row r="2230" spans="11:70" ht="20.100000000000001" customHeight="1" x14ac:dyDescent="0.25">
      <c r="K2230" s="134">
        <v>1661</v>
      </c>
      <c r="L2230" s="130">
        <f t="shared" si="607"/>
        <v>250.76446702497975</v>
      </c>
      <c r="M2230" s="149">
        <f t="shared" si="608"/>
        <v>1.2761052177417875E-4</v>
      </c>
      <c r="N2230" s="149">
        <f t="shared" si="609"/>
        <v>0.99590336719201766</v>
      </c>
      <c r="O2230" s="130">
        <f t="shared" si="610"/>
        <v>1.2761052177417875E-4</v>
      </c>
      <c r="P2230" s="130" t="str">
        <f t="shared" si="611"/>
        <v/>
      </c>
      <c r="Q2230" s="130" t="str">
        <f t="shared" si="612"/>
        <v/>
      </c>
      <c r="R2230" s="130">
        <f t="shared" si="613"/>
        <v>9.3415299308321001E-4</v>
      </c>
      <c r="S2230" s="130" t="str">
        <f t="shared" si="614"/>
        <v/>
      </c>
      <c r="T2230" s="130" t="str">
        <f t="shared" si="615"/>
        <v/>
      </c>
      <c r="X2230" s="134"/>
      <c r="Z2230" s="149"/>
      <c r="AA2230" s="149"/>
      <c r="AE2230" s="151"/>
      <c r="AF2230" s="150"/>
      <c r="AK2230" s="134">
        <v>1661</v>
      </c>
      <c r="AL2230" s="130">
        <f t="shared" si="616"/>
        <v>2.6440000000000001</v>
      </c>
      <c r="AM2230" s="149">
        <f t="shared" si="617"/>
        <v>1.2102944205552734E-2</v>
      </c>
      <c r="AN2230" s="149">
        <f t="shared" si="618"/>
        <v>0.99590336719201766</v>
      </c>
      <c r="AO2230" s="130">
        <f t="shared" si="623"/>
        <v>1.2102944205552734E-2</v>
      </c>
      <c r="AP2230" s="130" t="str">
        <f t="shared" si="624"/>
        <v/>
      </c>
      <c r="AQ2230" s="130" t="str">
        <f t="shared" si="619"/>
        <v/>
      </c>
      <c r="AR2230" s="150">
        <f t="shared" si="620"/>
        <v>0</v>
      </c>
      <c r="AS2230" s="150" t="str">
        <f t="shared" si="621"/>
        <v/>
      </c>
      <c r="AT2230" s="150" t="str">
        <f t="shared" si="622"/>
        <v/>
      </c>
      <c r="AU2230" s="150"/>
      <c r="AV2230" s="150"/>
      <c r="AW2230" s="150"/>
      <c r="AX2230" s="150"/>
      <c r="AY2230" s="150"/>
      <c r="AZ2230" s="150"/>
      <c r="BA2230" s="150"/>
      <c r="BB2230" s="131"/>
      <c r="BC2230" s="132"/>
      <c r="BD2230" s="131"/>
      <c r="BE2230" s="153"/>
      <c r="BF2230" s="154"/>
      <c r="BG2230" s="155"/>
      <c r="BH2230" s="155"/>
      <c r="BI2230" s="156"/>
      <c r="BJ2230" s="156"/>
      <c r="BK2230" s="133"/>
      <c r="BM2230" s="134">
        <v>1638</v>
      </c>
      <c r="BN2230" s="157">
        <f t="shared" si="626"/>
        <v>10.476799999999891</v>
      </c>
      <c r="BO2230" s="158">
        <f t="shared" si="627"/>
        <v>0.16312474746774128</v>
      </c>
      <c r="BP2230" s="159">
        <f t="shared" si="628"/>
        <v>3.2077383472453591E-4</v>
      </c>
      <c r="BQ2230" s="160" t="str">
        <f t="shared" si="629"/>
        <v/>
      </c>
      <c r="BR2230" s="160" t="str">
        <f t="shared" si="625"/>
        <v/>
      </c>
    </row>
    <row r="2231" spans="11:70" ht="20.100000000000001" customHeight="1" x14ac:dyDescent="0.25">
      <c r="K2231" s="134">
        <v>1662</v>
      </c>
      <c r="L2231" s="130">
        <f t="shared" si="607"/>
        <v>251.14383838205237</v>
      </c>
      <c r="M2231" s="149">
        <f t="shared" si="608"/>
        <v>1.2626701439451005E-4</v>
      </c>
      <c r="N2231" s="149">
        <f t="shared" si="609"/>
        <v>0.99595152373939533</v>
      </c>
      <c r="O2231" s="130">
        <f t="shared" si="610"/>
        <v>1.2626701439451005E-4</v>
      </c>
      <c r="P2231" s="130" t="str">
        <f t="shared" si="611"/>
        <v/>
      </c>
      <c r="Q2231" s="130" t="str">
        <f t="shared" si="612"/>
        <v/>
      </c>
      <c r="R2231" s="130">
        <f t="shared" si="613"/>
        <v>9.4065016619108662E-4</v>
      </c>
      <c r="S2231" s="130" t="str">
        <f t="shared" si="614"/>
        <v/>
      </c>
      <c r="T2231" s="130" t="str">
        <f t="shared" si="615"/>
        <v/>
      </c>
      <c r="X2231" s="134"/>
      <c r="Z2231" s="149"/>
      <c r="AA2231" s="149"/>
      <c r="AE2231" s="151"/>
      <c r="AF2231" s="150"/>
      <c r="AK2231" s="134">
        <v>1662</v>
      </c>
      <c r="AL2231" s="130">
        <f t="shared" si="616"/>
        <v>2.6480000000000006</v>
      </c>
      <c r="AM2231" s="149">
        <f t="shared" si="617"/>
        <v>1.1975522151087254E-2</v>
      </c>
      <c r="AN2231" s="149">
        <f t="shared" si="618"/>
        <v>0.99595152373939533</v>
      </c>
      <c r="AO2231" s="130">
        <f t="shared" si="623"/>
        <v>1.1975522151087254E-2</v>
      </c>
      <c r="AP2231" s="130" t="str">
        <f t="shared" si="624"/>
        <v/>
      </c>
      <c r="AQ2231" s="130" t="str">
        <f t="shared" si="619"/>
        <v/>
      </c>
      <c r="AR2231" s="150">
        <f t="shared" si="620"/>
        <v>0</v>
      </c>
      <c r="AS2231" s="150" t="str">
        <f t="shared" si="621"/>
        <v/>
      </c>
      <c r="AT2231" s="150" t="str">
        <f t="shared" si="622"/>
        <v/>
      </c>
      <c r="AU2231" s="150"/>
      <c r="AV2231" s="150"/>
      <c r="AW2231" s="150"/>
      <c r="AX2231" s="150"/>
      <c r="AY2231" s="150"/>
      <c r="AZ2231" s="150"/>
      <c r="BA2231" s="150"/>
      <c r="BB2231" s="131"/>
      <c r="BC2231" s="132"/>
      <c r="BD2231" s="131"/>
      <c r="BE2231" s="153"/>
      <c r="BF2231" s="154"/>
      <c r="BG2231" s="155"/>
      <c r="BH2231" s="155"/>
      <c r="BI2231" s="156"/>
      <c r="BJ2231" s="156"/>
      <c r="BK2231" s="133"/>
      <c r="BM2231" s="134">
        <v>1639</v>
      </c>
      <c r="BN2231" s="157">
        <f t="shared" si="626"/>
        <v>10.48319999999989</v>
      </c>
      <c r="BO2231" s="158">
        <f t="shared" si="627"/>
        <v>0.16280397363301674</v>
      </c>
      <c r="BP2231" s="159">
        <f t="shared" si="628"/>
        <v>3.2023738914305211E-4</v>
      </c>
      <c r="BQ2231" s="160" t="str">
        <f t="shared" si="629"/>
        <v/>
      </c>
      <c r="BR2231" s="160" t="str">
        <f t="shared" si="625"/>
        <v/>
      </c>
    </row>
    <row r="2232" spans="11:70" ht="20.100000000000001" customHeight="1" x14ac:dyDescent="0.25">
      <c r="K2232" s="134">
        <v>1663</v>
      </c>
      <c r="L2232" s="130">
        <f t="shared" si="607"/>
        <v>251.52320973912498</v>
      </c>
      <c r="M2232" s="149">
        <f t="shared" si="608"/>
        <v>1.2493565272473766E-4</v>
      </c>
      <c r="N2232" s="149">
        <f t="shared" si="609"/>
        <v>0.99599917290513651</v>
      </c>
      <c r="O2232" s="130">
        <f t="shared" si="610"/>
        <v>1.2493565272473766E-4</v>
      </c>
      <c r="P2232" s="130" t="str">
        <f t="shared" si="611"/>
        <v/>
      </c>
      <c r="Q2232" s="130" t="str">
        <f t="shared" si="612"/>
        <v/>
      </c>
      <c r="R2232" s="130">
        <f t="shared" si="613"/>
        <v>9.4717737314576982E-4</v>
      </c>
      <c r="S2232" s="130" t="str">
        <f t="shared" si="614"/>
        <v/>
      </c>
      <c r="T2232" s="130" t="str">
        <f t="shared" si="615"/>
        <v/>
      </c>
      <c r="X2232" s="134"/>
      <c r="Z2232" s="149"/>
      <c r="AA2232" s="149"/>
      <c r="AE2232" s="151"/>
      <c r="AF2232" s="150"/>
      <c r="AK2232" s="134">
        <v>1663</v>
      </c>
      <c r="AL2232" s="130">
        <f t="shared" si="616"/>
        <v>2.6520000000000001</v>
      </c>
      <c r="AM2232" s="149">
        <f t="shared" si="617"/>
        <v>1.1849252030233286E-2</v>
      </c>
      <c r="AN2232" s="149">
        <f t="shared" si="618"/>
        <v>0.99599917290513651</v>
      </c>
      <c r="AO2232" s="130">
        <f t="shared" si="623"/>
        <v>1.1849252030233286E-2</v>
      </c>
      <c r="AP2232" s="130" t="str">
        <f t="shared" si="624"/>
        <v/>
      </c>
      <c r="AQ2232" s="130" t="str">
        <f t="shared" si="619"/>
        <v/>
      </c>
      <c r="AR2232" s="150">
        <f t="shared" si="620"/>
        <v>0</v>
      </c>
      <c r="AS2232" s="150" t="str">
        <f t="shared" si="621"/>
        <v/>
      </c>
      <c r="AT2232" s="150" t="str">
        <f t="shared" si="622"/>
        <v/>
      </c>
      <c r="AU2232" s="150"/>
      <c r="AV2232" s="150"/>
      <c r="AW2232" s="150"/>
      <c r="AX2232" s="150"/>
      <c r="AY2232" s="150"/>
      <c r="AZ2232" s="150"/>
      <c r="BA2232" s="150"/>
      <c r="BB2232" s="131"/>
      <c r="BC2232" s="132"/>
      <c r="BD2232" s="131"/>
      <c r="BE2232" s="153"/>
      <c r="BF2232" s="154"/>
      <c r="BG2232" s="155"/>
      <c r="BH2232" s="155"/>
      <c r="BI2232" s="156"/>
      <c r="BJ2232" s="156"/>
      <c r="BK2232" s="133"/>
      <c r="BM2232" s="134">
        <v>1640</v>
      </c>
      <c r="BN2232" s="157">
        <f t="shared" si="626"/>
        <v>10.489599999999889</v>
      </c>
      <c r="BO2232" s="158">
        <f t="shared" si="627"/>
        <v>0.16248373624387369</v>
      </c>
      <c r="BP2232" s="159">
        <f t="shared" si="628"/>
        <v>3.1970154297619735E-4</v>
      </c>
      <c r="BQ2232" s="160" t="str">
        <f t="shared" si="629"/>
        <v/>
      </c>
      <c r="BR2232" s="160" t="str">
        <f t="shared" si="625"/>
        <v/>
      </c>
    </row>
    <row r="2233" spans="11:70" ht="20.100000000000001" customHeight="1" x14ac:dyDescent="0.25">
      <c r="K2233" s="134">
        <v>1664</v>
      </c>
      <c r="L2233" s="130">
        <f t="shared" ref="L2233:L2296" si="630">L$563+(K2233*L$566)</f>
        <v>251.90258109619748</v>
      </c>
      <c r="M2233" s="149">
        <f t="shared" ref="M2233:M2296" si="631">_xlfn.NORM.DIST(L2233,L$560,L$561,0)</f>
        <v>1.2361635107890643E-4</v>
      </c>
      <c r="N2233" s="149">
        <f t="shared" ref="N2233:N2296" si="632">_xlfn.NORM.DIST(L2233,L$560,L$561,1)</f>
        <v>0.99604631928071174</v>
      </c>
      <c r="O2233" s="130">
        <f t="shared" ref="O2233:O2296" si="633">IF(OR(N2233&lt;P$565,N2233&gt;P$566),M2233,"")</f>
        <v>1.2361635107890643E-4</v>
      </c>
      <c r="P2233" s="130" t="str">
        <f t="shared" ref="P2233:P2296" si="634">IF(AND(N2233&gt;P$565,N2233&lt;P$566),M2233,"")</f>
        <v/>
      </c>
      <c r="Q2233" s="130" t="str">
        <f t="shared" ref="Q2233:Q2296" si="635">IF(M2233=MAX(M$569:M$2569),M2233,"")</f>
        <v/>
      </c>
      <c r="R2233" s="130">
        <f t="shared" ref="R2233:R2296" si="636">_xlfn.NORM.DIST(L2233,P$561,P$562,0)</f>
        <v>9.5373461275962573E-4</v>
      </c>
      <c r="S2233" s="130" t="str">
        <f t="shared" ref="S2233:S2296" si="637">IF(R2233=MAX(R$569:R$2569),M2233,"")</f>
        <v/>
      </c>
      <c r="T2233" s="130" t="str">
        <f t="shared" ref="T2233:T2296" si="638">IF(S2233=MIN(S$569:S$2569),S2233,"")</f>
        <v/>
      </c>
      <c r="X2233" s="134"/>
      <c r="Z2233" s="149"/>
      <c r="AA2233" s="149"/>
      <c r="AE2233" s="151"/>
      <c r="AF2233" s="150"/>
      <c r="AK2233" s="134">
        <v>1664</v>
      </c>
      <c r="AL2233" s="130">
        <f t="shared" ref="AL2233:AL2296" si="639">AL$563+(AK2233*AL$566)</f>
        <v>2.6560000000000006</v>
      </c>
      <c r="AM2233" s="149">
        <f t="shared" ref="AM2233:AM2296" si="640">_xlfn.NORM.DIST(AL2233,AL$560,AL$561,0)</f>
        <v>1.1724125716291472E-2</v>
      </c>
      <c r="AN2233" s="149">
        <f t="shared" ref="AN2233:AN2296" si="641">_xlfn.NORM.DIST(AL2233,AL$560,AL$561,1)</f>
        <v>0.99604631928071174</v>
      </c>
      <c r="AO2233" s="130">
        <f t="shared" si="623"/>
        <v>1.1724125716291472E-2</v>
      </c>
      <c r="AP2233" s="130" t="str">
        <f t="shared" si="624"/>
        <v/>
      </c>
      <c r="AQ2233" s="130" t="str">
        <f t="shared" ref="AQ2233:AQ2296" si="642">IF(AM2233=MAX(AM$569:AM$2569),AM2233,"")</f>
        <v/>
      </c>
      <c r="AR2233" s="150">
        <f t="shared" ref="AR2233:AR2296" si="643">_xlfn.NORM.DIST(AK2233,AP$561,AP$562,0)</f>
        <v>0</v>
      </c>
      <c r="AS2233" s="150" t="str">
        <f t="shared" ref="AS2233:AS2296" si="644">IF(AR2233=MAX(AR$569:AR$2569),AM2233,"")</f>
        <v/>
      </c>
      <c r="AT2233" s="150" t="str">
        <f t="shared" ref="AT2233:AT2296" si="645">IF(AS2233=MIN(AS$569:AS$2569),AS2233,"")</f>
        <v/>
      </c>
      <c r="AU2233" s="150"/>
      <c r="AV2233" s="150"/>
      <c r="AW2233" s="150"/>
      <c r="AX2233" s="150"/>
      <c r="AY2233" s="150"/>
      <c r="AZ2233" s="150"/>
      <c r="BA2233" s="150"/>
      <c r="BB2233" s="131"/>
      <c r="BC2233" s="132"/>
      <c r="BD2233" s="131"/>
      <c r="BE2233" s="153"/>
      <c r="BF2233" s="154"/>
      <c r="BG2233" s="155"/>
      <c r="BH2233" s="155"/>
      <c r="BI2233" s="156"/>
      <c r="BJ2233" s="156"/>
      <c r="BK2233" s="133"/>
      <c r="BM2233" s="134">
        <v>1641</v>
      </c>
      <c r="BN2233" s="157">
        <f t="shared" si="626"/>
        <v>10.495999999999889</v>
      </c>
      <c r="BO2233" s="158">
        <f t="shared" si="627"/>
        <v>0.16216403470089749</v>
      </c>
      <c r="BP2233" s="159">
        <f t="shared" si="628"/>
        <v>3.1916629658065854E-4</v>
      </c>
      <c r="BQ2233" s="160" t="str">
        <f t="shared" si="629"/>
        <v/>
      </c>
      <c r="BR2233" s="160" t="str">
        <f t="shared" si="625"/>
        <v/>
      </c>
    </row>
    <row r="2234" spans="11:70" ht="20.100000000000001" customHeight="1" x14ac:dyDescent="0.25">
      <c r="K2234" s="134">
        <v>1665</v>
      </c>
      <c r="L2234" s="130">
        <f t="shared" si="630"/>
        <v>252.28195245327009</v>
      </c>
      <c r="M2234" s="149">
        <f t="shared" si="631"/>
        <v>1.2230902409939278E-4</v>
      </c>
      <c r="N2234" s="149">
        <f t="shared" si="632"/>
        <v>0.99609296742514719</v>
      </c>
      <c r="O2234" s="130">
        <f t="shared" si="633"/>
        <v>1.2230902409939278E-4</v>
      </c>
      <c r="P2234" s="130" t="str">
        <f t="shared" si="634"/>
        <v/>
      </c>
      <c r="Q2234" s="130" t="str">
        <f t="shared" si="635"/>
        <v/>
      </c>
      <c r="R2234" s="130">
        <f t="shared" si="636"/>
        <v>9.6032188239025145E-4</v>
      </c>
      <c r="S2234" s="130" t="str">
        <f t="shared" si="637"/>
        <v/>
      </c>
      <c r="T2234" s="130" t="str">
        <f t="shared" si="638"/>
        <v/>
      </c>
      <c r="X2234" s="134"/>
      <c r="Z2234" s="149"/>
      <c r="AA2234" s="149"/>
      <c r="AE2234" s="151"/>
      <c r="AF2234" s="150"/>
      <c r="AK2234" s="134">
        <v>1665</v>
      </c>
      <c r="AL2234" s="130">
        <f t="shared" si="639"/>
        <v>2.66</v>
      </c>
      <c r="AM2234" s="149">
        <f t="shared" si="640"/>
        <v>1.1600135113702561E-2</v>
      </c>
      <c r="AN2234" s="149">
        <f t="shared" si="641"/>
        <v>0.99609296742514719</v>
      </c>
      <c r="AO2234" s="130">
        <f t="shared" ref="AO2234:AO2297" si="646">IF(OR(AN2234&lt;AP$565,AN2234&gt;AP$566),AM2234,"")</f>
        <v>1.1600135113702561E-2</v>
      </c>
      <c r="AP2234" s="130" t="str">
        <f t="shared" ref="AP2234:AP2297" si="647">IF(AND(AN2234&gt;AP$565,AN2234&lt;AP$566),AM2234,"")</f>
        <v/>
      </c>
      <c r="AQ2234" s="130" t="str">
        <f t="shared" si="642"/>
        <v/>
      </c>
      <c r="AR2234" s="150">
        <f t="shared" si="643"/>
        <v>0</v>
      </c>
      <c r="AS2234" s="150" t="str">
        <f t="shared" si="644"/>
        <v/>
      </c>
      <c r="AT2234" s="150" t="str">
        <f t="shared" si="645"/>
        <v/>
      </c>
      <c r="AU2234" s="150"/>
      <c r="AV2234" s="150"/>
      <c r="AW2234" s="150"/>
      <c r="AX2234" s="150"/>
      <c r="AY2234" s="150"/>
      <c r="AZ2234" s="150"/>
      <c r="BA2234" s="150"/>
      <c r="BB2234" s="131"/>
      <c r="BC2234" s="132"/>
      <c r="BD2234" s="131"/>
      <c r="BE2234" s="153"/>
      <c r="BF2234" s="154"/>
      <c r="BG2234" s="155"/>
      <c r="BH2234" s="155"/>
      <c r="BI2234" s="156"/>
      <c r="BJ2234" s="156"/>
      <c r="BK2234" s="133"/>
      <c r="BM2234" s="134">
        <v>1642</v>
      </c>
      <c r="BN2234" s="157">
        <f t="shared" si="626"/>
        <v>10.502399999999888</v>
      </c>
      <c r="BO2234" s="158">
        <f t="shared" si="627"/>
        <v>0.16184486840431683</v>
      </c>
      <c r="BP2234" s="159">
        <f t="shared" si="628"/>
        <v>3.1863165030818208E-4</v>
      </c>
      <c r="BQ2234" s="160" t="str">
        <f t="shared" si="629"/>
        <v/>
      </c>
      <c r="BR2234" s="160" t="str">
        <f t="shared" si="625"/>
        <v/>
      </c>
    </row>
    <row r="2235" spans="11:70" ht="20.100000000000001" customHeight="1" x14ac:dyDescent="0.25">
      <c r="K2235" s="134">
        <v>1666</v>
      </c>
      <c r="L2235" s="130">
        <f t="shared" si="630"/>
        <v>252.66132381034271</v>
      </c>
      <c r="M2235" s="149">
        <f t="shared" si="631"/>
        <v>1.2101358675887355E-4</v>
      </c>
      <c r="N2235" s="149">
        <f t="shared" si="632"/>
        <v>0.99613912186514941</v>
      </c>
      <c r="O2235" s="130">
        <f t="shared" si="633"/>
        <v>1.2101358675887355E-4</v>
      </c>
      <c r="P2235" s="130" t="str">
        <f t="shared" si="634"/>
        <v/>
      </c>
      <c r="Q2235" s="130" t="str">
        <f t="shared" si="635"/>
        <v/>
      </c>
      <c r="R2235" s="130">
        <f t="shared" si="636"/>
        <v>9.6693917793056101E-4</v>
      </c>
      <c r="S2235" s="130" t="str">
        <f t="shared" si="637"/>
        <v/>
      </c>
      <c r="T2235" s="130" t="str">
        <f t="shared" si="638"/>
        <v/>
      </c>
      <c r="X2235" s="134"/>
      <c r="Z2235" s="149"/>
      <c r="AA2235" s="149"/>
      <c r="AE2235" s="151"/>
      <c r="AF2235" s="150"/>
      <c r="AK2235" s="134">
        <v>1666</v>
      </c>
      <c r="AL2235" s="130">
        <f t="shared" si="639"/>
        <v>2.6639999999999997</v>
      </c>
      <c r="AM2235" s="149">
        <f t="shared" si="640"/>
        <v>1.1477272158233767E-2</v>
      </c>
      <c r="AN2235" s="149">
        <f t="shared" si="641"/>
        <v>0.99613912186514941</v>
      </c>
      <c r="AO2235" s="130">
        <f t="shared" si="646"/>
        <v>1.1477272158233767E-2</v>
      </c>
      <c r="AP2235" s="130" t="str">
        <f t="shared" si="647"/>
        <v/>
      </c>
      <c r="AQ2235" s="130" t="str">
        <f t="shared" si="642"/>
        <v/>
      </c>
      <c r="AR2235" s="150">
        <f t="shared" si="643"/>
        <v>0</v>
      </c>
      <c r="AS2235" s="150" t="str">
        <f t="shared" si="644"/>
        <v/>
      </c>
      <c r="AT2235" s="150" t="str">
        <f t="shared" si="645"/>
        <v/>
      </c>
      <c r="AU2235" s="150"/>
      <c r="AV2235" s="150"/>
      <c r="AW2235" s="150"/>
      <c r="AX2235" s="150"/>
      <c r="AY2235" s="150"/>
      <c r="AZ2235" s="150"/>
      <c r="BA2235" s="150"/>
      <c r="BB2235" s="131"/>
      <c r="BC2235" s="132"/>
      <c r="BD2235" s="131"/>
      <c r="BE2235" s="153"/>
      <c r="BF2235" s="154"/>
      <c r="BG2235" s="155"/>
      <c r="BH2235" s="155"/>
      <c r="BI2235" s="156"/>
      <c r="BJ2235" s="156"/>
      <c r="BK2235" s="133"/>
      <c r="BM2235" s="134">
        <v>1643</v>
      </c>
      <c r="BN2235" s="157">
        <f t="shared" si="626"/>
        <v>10.508799999999887</v>
      </c>
      <c r="BO2235" s="158">
        <f t="shared" si="627"/>
        <v>0.16152623675400865</v>
      </c>
      <c r="BP2235" s="159">
        <f t="shared" si="628"/>
        <v>3.1809760450615676E-4</v>
      </c>
      <c r="BQ2235" s="160" t="str">
        <f t="shared" si="629"/>
        <v/>
      </c>
      <c r="BR2235" s="160" t="str">
        <f t="shared" si="625"/>
        <v/>
      </c>
    </row>
    <row r="2236" spans="11:70" ht="20.100000000000001" customHeight="1" x14ac:dyDescent="0.25">
      <c r="K2236" s="134">
        <v>1667</v>
      </c>
      <c r="L2236" s="130">
        <f t="shared" si="630"/>
        <v>253.04069516741532</v>
      </c>
      <c r="M2236" s="149">
        <f t="shared" si="631"/>
        <v>1.1972995436224486E-4</v>
      </c>
      <c r="N2236" s="149">
        <f t="shared" si="632"/>
        <v>0.99618478709523084</v>
      </c>
      <c r="O2236" s="130">
        <f t="shared" si="633"/>
        <v>1.1972995436224486E-4</v>
      </c>
      <c r="P2236" s="130" t="str">
        <f t="shared" si="634"/>
        <v/>
      </c>
      <c r="Q2236" s="130" t="str">
        <f t="shared" si="635"/>
        <v/>
      </c>
      <c r="R2236" s="130">
        <f t="shared" si="636"/>
        <v>9.7358649379894089E-4</v>
      </c>
      <c r="S2236" s="130" t="str">
        <f t="shared" si="637"/>
        <v/>
      </c>
      <c r="T2236" s="130" t="str">
        <f t="shared" si="638"/>
        <v/>
      </c>
      <c r="X2236" s="134"/>
      <c r="Z2236" s="149"/>
      <c r="AA2236" s="149"/>
      <c r="AE2236" s="151"/>
      <c r="AF2236" s="150"/>
      <c r="AK2236" s="134">
        <v>1667</v>
      </c>
      <c r="AL2236" s="130">
        <f t="shared" si="639"/>
        <v>2.6680000000000001</v>
      </c>
      <c r="AM2236" s="149">
        <f t="shared" si="640"/>
        <v>1.1355528817160915E-2</v>
      </c>
      <c r="AN2236" s="149">
        <f t="shared" si="641"/>
        <v>0.99618478709523084</v>
      </c>
      <c r="AO2236" s="130">
        <f t="shared" si="646"/>
        <v>1.1355528817160915E-2</v>
      </c>
      <c r="AP2236" s="130" t="str">
        <f t="shared" si="647"/>
        <v/>
      </c>
      <c r="AQ2236" s="130" t="str">
        <f t="shared" si="642"/>
        <v/>
      </c>
      <c r="AR2236" s="150">
        <f t="shared" si="643"/>
        <v>0</v>
      </c>
      <c r="AS2236" s="150" t="str">
        <f t="shared" si="644"/>
        <v/>
      </c>
      <c r="AT2236" s="150" t="str">
        <f t="shared" si="645"/>
        <v/>
      </c>
      <c r="AU2236" s="150"/>
      <c r="AV2236" s="150"/>
      <c r="AW2236" s="150"/>
      <c r="AX2236" s="150"/>
      <c r="AY2236" s="150"/>
      <c r="AZ2236" s="150"/>
      <c r="BA2236" s="150"/>
      <c r="BB2236" s="131"/>
      <c r="BC2236" s="132"/>
      <c r="BD2236" s="131"/>
      <c r="BE2236" s="153"/>
      <c r="BF2236" s="154"/>
      <c r="BG2236" s="155"/>
      <c r="BH2236" s="155"/>
      <c r="BI2236" s="156"/>
      <c r="BJ2236" s="156"/>
      <c r="BK2236" s="133"/>
      <c r="BM2236" s="134">
        <v>1644</v>
      </c>
      <c r="BN2236" s="157">
        <f t="shared" si="626"/>
        <v>10.515199999999886</v>
      </c>
      <c r="BO2236" s="158">
        <f t="shared" si="627"/>
        <v>0.16120813914950249</v>
      </c>
      <c r="BP2236" s="159">
        <f t="shared" si="628"/>
        <v>3.1756415951661454E-4</v>
      </c>
      <c r="BQ2236" s="160" t="str">
        <f t="shared" si="629"/>
        <v/>
      </c>
      <c r="BR2236" s="160" t="str">
        <f t="shared" si="625"/>
        <v/>
      </c>
    </row>
    <row r="2237" spans="11:70" ht="20.100000000000001" customHeight="1" x14ac:dyDescent="0.25">
      <c r="K2237" s="134">
        <v>1668</v>
      </c>
      <c r="L2237" s="130">
        <f t="shared" si="630"/>
        <v>253.42006652448782</v>
      </c>
      <c r="M2237" s="149">
        <f t="shared" si="631"/>
        <v>1.1845804254849498E-4</v>
      </c>
      <c r="N2237" s="149">
        <f t="shared" si="632"/>
        <v>0.99622996757783644</v>
      </c>
      <c r="O2237" s="130">
        <f t="shared" si="633"/>
        <v>1.1845804254849498E-4</v>
      </c>
      <c r="P2237" s="130" t="str">
        <f t="shared" si="634"/>
        <v/>
      </c>
      <c r="Q2237" s="130" t="str">
        <f t="shared" si="635"/>
        <v/>
      </c>
      <c r="R2237" s="130">
        <f t="shared" si="636"/>
        <v>9.8026382292944387E-4</v>
      </c>
      <c r="S2237" s="130" t="str">
        <f t="shared" si="637"/>
        <v/>
      </c>
      <c r="T2237" s="130" t="str">
        <f t="shared" si="638"/>
        <v/>
      </c>
      <c r="X2237" s="134"/>
      <c r="Z2237" s="149"/>
      <c r="AA2237" s="149"/>
      <c r="AE2237" s="151"/>
      <c r="AF2237" s="150"/>
      <c r="AK2237" s="134">
        <v>1668</v>
      </c>
      <c r="AL2237" s="130">
        <f t="shared" si="639"/>
        <v>2.6719999999999997</v>
      </c>
      <c r="AM2237" s="149">
        <f t="shared" si="640"/>
        <v>1.1234897089446165E-2</v>
      </c>
      <c r="AN2237" s="149">
        <f t="shared" si="641"/>
        <v>0.99622996757783644</v>
      </c>
      <c r="AO2237" s="130">
        <f t="shared" si="646"/>
        <v>1.1234897089446165E-2</v>
      </c>
      <c r="AP2237" s="130" t="str">
        <f t="shared" si="647"/>
        <v/>
      </c>
      <c r="AQ2237" s="130" t="str">
        <f t="shared" si="642"/>
        <v/>
      </c>
      <c r="AR2237" s="150">
        <f t="shared" si="643"/>
        <v>0</v>
      </c>
      <c r="AS2237" s="150" t="str">
        <f t="shared" si="644"/>
        <v/>
      </c>
      <c r="AT2237" s="150" t="str">
        <f t="shared" si="645"/>
        <v/>
      </c>
      <c r="AU2237" s="150"/>
      <c r="AV2237" s="150"/>
      <c r="AW2237" s="150"/>
      <c r="AX2237" s="150"/>
      <c r="AY2237" s="150"/>
      <c r="AZ2237" s="150"/>
      <c r="BA2237" s="150"/>
      <c r="BB2237" s="131"/>
      <c r="BC2237" s="132"/>
      <c r="BD2237" s="131"/>
      <c r="BE2237" s="153"/>
      <c r="BF2237" s="154"/>
      <c r="BG2237" s="155"/>
      <c r="BH2237" s="155"/>
      <c r="BI2237" s="156"/>
      <c r="BJ2237" s="156"/>
      <c r="BK2237" s="133"/>
      <c r="BM2237" s="134">
        <v>1645</v>
      </c>
      <c r="BN2237" s="157">
        <f t="shared" si="626"/>
        <v>10.521599999999886</v>
      </c>
      <c r="BO2237" s="158">
        <f t="shared" si="627"/>
        <v>0.16089057498998588</v>
      </c>
      <c r="BP2237" s="159">
        <f t="shared" si="628"/>
        <v>3.1703131567736853E-4</v>
      </c>
      <c r="BQ2237" s="160" t="str">
        <f t="shared" si="629"/>
        <v/>
      </c>
      <c r="BR2237" s="160" t="str">
        <f t="shared" si="625"/>
        <v/>
      </c>
    </row>
    <row r="2238" spans="11:70" ht="20.100000000000001" customHeight="1" x14ac:dyDescent="0.25">
      <c r="K2238" s="134">
        <v>1669</v>
      </c>
      <c r="L2238" s="130">
        <f t="shared" si="630"/>
        <v>253.79943788156044</v>
      </c>
      <c r="M2238" s="149">
        <f t="shared" si="631"/>
        <v>1.1719776729253002E-4</v>
      </c>
      <c r="N2238" s="149">
        <f t="shared" si="632"/>
        <v>0.99627466774347062</v>
      </c>
      <c r="O2238" s="130">
        <f t="shared" si="633"/>
        <v>1.1719776729253002E-4</v>
      </c>
      <c r="P2238" s="130" t="str">
        <f t="shared" si="634"/>
        <v/>
      </c>
      <c r="Q2238" s="130" t="str">
        <f t="shared" si="635"/>
        <v/>
      </c>
      <c r="R2238" s="130">
        <f t="shared" si="636"/>
        <v>9.8697115676204725E-4</v>
      </c>
      <c r="S2238" s="130" t="str">
        <f t="shared" si="637"/>
        <v/>
      </c>
      <c r="T2238" s="130" t="str">
        <f t="shared" si="638"/>
        <v/>
      </c>
      <c r="X2238" s="134"/>
      <c r="Z2238" s="149"/>
      <c r="AA2238" s="149"/>
      <c r="AE2238" s="151"/>
      <c r="AF2238" s="150"/>
      <c r="AK2238" s="134">
        <v>1669</v>
      </c>
      <c r="AL2238" s="130">
        <f t="shared" si="639"/>
        <v>2.6760000000000002</v>
      </c>
      <c r="AM2238" s="149">
        <f t="shared" si="640"/>
        <v>1.1115369005911058E-2</v>
      </c>
      <c r="AN2238" s="149">
        <f t="shared" si="641"/>
        <v>0.99627466774347062</v>
      </c>
      <c r="AO2238" s="130">
        <f t="shared" si="646"/>
        <v>1.1115369005911058E-2</v>
      </c>
      <c r="AP2238" s="130" t="str">
        <f t="shared" si="647"/>
        <v/>
      </c>
      <c r="AQ2238" s="130" t="str">
        <f t="shared" si="642"/>
        <v/>
      </c>
      <c r="AR2238" s="150">
        <f t="shared" si="643"/>
        <v>0</v>
      </c>
      <c r="AS2238" s="150" t="str">
        <f t="shared" si="644"/>
        <v/>
      </c>
      <c r="AT2238" s="150" t="str">
        <f t="shared" si="645"/>
        <v/>
      </c>
      <c r="AU2238" s="150"/>
      <c r="AV2238" s="150"/>
      <c r="AW2238" s="150"/>
      <c r="AX2238" s="150"/>
      <c r="AY2238" s="150"/>
      <c r="AZ2238" s="150"/>
      <c r="BA2238" s="150"/>
      <c r="BB2238" s="131"/>
      <c r="BC2238" s="132"/>
      <c r="BD2238" s="131"/>
      <c r="BE2238" s="153"/>
      <c r="BF2238" s="154"/>
      <c r="BG2238" s="155"/>
      <c r="BH2238" s="155"/>
      <c r="BI2238" s="156"/>
      <c r="BJ2238" s="156"/>
      <c r="BK2238" s="133"/>
      <c r="BM2238" s="134">
        <v>1646</v>
      </c>
      <c r="BN2238" s="157">
        <f t="shared" si="626"/>
        <v>10.527999999999885</v>
      </c>
      <c r="BO2238" s="158">
        <f t="shared" si="627"/>
        <v>0.16057354367430851</v>
      </c>
      <c r="BP2238" s="159">
        <f t="shared" si="628"/>
        <v>3.1649907332148564E-4</v>
      </c>
      <c r="BQ2238" s="160" t="str">
        <f t="shared" si="629"/>
        <v/>
      </c>
      <c r="BR2238" s="160" t="str">
        <f t="shared" si="625"/>
        <v/>
      </c>
    </row>
    <row r="2239" spans="11:70" ht="20.100000000000001" customHeight="1" x14ac:dyDescent="0.25">
      <c r="K2239" s="134">
        <v>1670</v>
      </c>
      <c r="L2239" s="130">
        <f t="shared" si="630"/>
        <v>254.17880923863305</v>
      </c>
      <c r="M2239" s="149">
        <f t="shared" si="631"/>
        <v>1.1594904490695641E-4</v>
      </c>
      <c r="N2239" s="149">
        <f t="shared" si="632"/>
        <v>0.99631889199082502</v>
      </c>
      <c r="O2239" s="130">
        <f t="shared" si="633"/>
        <v>1.1594904490695641E-4</v>
      </c>
      <c r="P2239" s="130" t="str">
        <f t="shared" si="634"/>
        <v/>
      </c>
      <c r="Q2239" s="130" t="str">
        <f t="shared" si="635"/>
        <v/>
      </c>
      <c r="R2239" s="130">
        <f t="shared" si="636"/>
        <v>9.9370848523294198E-4</v>
      </c>
      <c r="S2239" s="130" t="str">
        <f t="shared" si="637"/>
        <v/>
      </c>
      <c r="T2239" s="130" t="str">
        <f t="shared" si="638"/>
        <v/>
      </c>
      <c r="X2239" s="134"/>
      <c r="Z2239" s="149"/>
      <c r="AA2239" s="149"/>
      <c r="AE2239" s="151"/>
      <c r="AF2239" s="150"/>
      <c r="AK2239" s="134">
        <v>1670</v>
      </c>
      <c r="AL2239" s="130">
        <f t="shared" si="639"/>
        <v>2.6799999999999997</v>
      </c>
      <c r="AM2239" s="149">
        <f t="shared" si="640"/>
        <v>1.0996936629405587E-2</v>
      </c>
      <c r="AN2239" s="149">
        <f t="shared" si="641"/>
        <v>0.99631889199082502</v>
      </c>
      <c r="AO2239" s="130">
        <f t="shared" si="646"/>
        <v>1.0996936629405587E-2</v>
      </c>
      <c r="AP2239" s="130" t="str">
        <f t="shared" si="647"/>
        <v/>
      </c>
      <c r="AQ2239" s="130" t="str">
        <f t="shared" si="642"/>
        <v/>
      </c>
      <c r="AR2239" s="150">
        <f t="shared" si="643"/>
        <v>0</v>
      </c>
      <c r="AS2239" s="150" t="str">
        <f t="shared" si="644"/>
        <v/>
      </c>
      <c r="AT2239" s="150" t="str">
        <f t="shared" si="645"/>
        <v/>
      </c>
      <c r="AU2239" s="150"/>
      <c r="AV2239" s="150"/>
      <c r="AW2239" s="150"/>
      <c r="AX2239" s="150"/>
      <c r="AY2239" s="150"/>
      <c r="AZ2239" s="150"/>
      <c r="BA2239" s="150"/>
      <c r="BB2239" s="131"/>
      <c r="BC2239" s="132"/>
      <c r="BD2239" s="131"/>
      <c r="BE2239" s="153"/>
      <c r="BF2239" s="154"/>
      <c r="BG2239" s="155"/>
      <c r="BH2239" s="155"/>
      <c r="BI2239" s="156"/>
      <c r="BJ2239" s="156"/>
      <c r="BK2239" s="133"/>
      <c r="BM2239" s="134">
        <v>1647</v>
      </c>
      <c r="BN2239" s="157">
        <f t="shared" si="626"/>
        <v>10.534399999999884</v>
      </c>
      <c r="BO2239" s="158">
        <f t="shared" si="627"/>
        <v>0.16025704460098703</v>
      </c>
      <c r="BP2239" s="159">
        <f t="shared" si="628"/>
        <v>3.1596743277717554E-4</v>
      </c>
      <c r="BQ2239" s="160" t="str">
        <f t="shared" si="629"/>
        <v/>
      </c>
      <c r="BR2239" s="160" t="str">
        <f t="shared" si="625"/>
        <v/>
      </c>
    </row>
    <row r="2240" spans="11:70" ht="20.100000000000001" customHeight="1" x14ac:dyDescent="0.25">
      <c r="K2240" s="134">
        <v>1671</v>
      </c>
      <c r="L2240" s="130">
        <f t="shared" si="630"/>
        <v>254.55818059570566</v>
      </c>
      <c r="M2240" s="149">
        <f t="shared" si="631"/>
        <v>1.1471179204381407E-4</v>
      </c>
      <c r="N2240" s="149">
        <f t="shared" si="632"/>
        <v>0.99636264468690716</v>
      </c>
      <c r="O2240" s="130">
        <f t="shared" si="633"/>
        <v>1.1471179204381407E-4</v>
      </c>
      <c r="P2240" s="130" t="str">
        <f t="shared" si="634"/>
        <v/>
      </c>
      <c r="Q2240" s="130" t="str">
        <f t="shared" si="635"/>
        <v/>
      </c>
      <c r="R2240" s="130">
        <f t="shared" si="636"/>
        <v>1.0004757967648995E-3</v>
      </c>
      <c r="S2240" s="130" t="str">
        <f t="shared" si="637"/>
        <v/>
      </c>
      <c r="T2240" s="130" t="str">
        <f t="shared" si="638"/>
        <v/>
      </c>
      <c r="X2240" s="134"/>
      <c r="Z2240" s="149"/>
      <c r="AA2240" s="149"/>
      <c r="AE2240" s="151"/>
      <c r="AF2240" s="150"/>
      <c r="AK2240" s="134">
        <v>1671</v>
      </c>
      <c r="AL2240" s="130">
        <f t="shared" si="639"/>
        <v>2.6840000000000002</v>
      </c>
      <c r="AM2240" s="149">
        <f t="shared" si="640"/>
        <v>1.0879592054972511E-2</v>
      </c>
      <c r="AN2240" s="149">
        <f t="shared" si="641"/>
        <v>0.99636264468690716</v>
      </c>
      <c r="AO2240" s="130">
        <f t="shared" si="646"/>
        <v>1.0879592054972511E-2</v>
      </c>
      <c r="AP2240" s="130" t="str">
        <f t="shared" si="647"/>
        <v/>
      </c>
      <c r="AQ2240" s="130" t="str">
        <f t="shared" si="642"/>
        <v/>
      </c>
      <c r="AR2240" s="150">
        <f t="shared" si="643"/>
        <v>0</v>
      </c>
      <c r="AS2240" s="150" t="str">
        <f t="shared" si="644"/>
        <v/>
      </c>
      <c r="AT2240" s="150" t="str">
        <f t="shared" si="645"/>
        <v/>
      </c>
      <c r="AU2240" s="150"/>
      <c r="AV2240" s="150"/>
      <c r="AW2240" s="150"/>
      <c r="AX2240" s="150"/>
      <c r="AY2240" s="150"/>
      <c r="AZ2240" s="150"/>
      <c r="BA2240" s="150"/>
      <c r="BB2240" s="131"/>
      <c r="BC2240" s="132"/>
      <c r="BD2240" s="131"/>
      <c r="BE2240" s="153"/>
      <c r="BF2240" s="154"/>
      <c r="BG2240" s="155"/>
      <c r="BH2240" s="155"/>
      <c r="BI2240" s="156"/>
      <c r="BJ2240" s="156"/>
      <c r="BK2240" s="133"/>
      <c r="BM2240" s="134">
        <v>1648</v>
      </c>
      <c r="BN2240" s="157">
        <f t="shared" si="626"/>
        <v>10.540799999999884</v>
      </c>
      <c r="BO2240" s="158">
        <f t="shared" si="627"/>
        <v>0.15994107716820985</v>
      </c>
      <c r="BP2240" s="159">
        <f t="shared" si="628"/>
        <v>3.1543639436845683E-4</v>
      </c>
      <c r="BQ2240" s="160" t="str">
        <f t="shared" si="629"/>
        <v/>
      </c>
      <c r="BR2240" s="160" t="str">
        <f t="shared" si="625"/>
        <v/>
      </c>
    </row>
    <row r="2241" spans="11:70" ht="20.100000000000001" customHeight="1" x14ac:dyDescent="0.25">
      <c r="K2241" s="134">
        <v>1672</v>
      </c>
      <c r="L2241" s="130">
        <f t="shared" si="630"/>
        <v>254.93755195277828</v>
      </c>
      <c r="M2241" s="149">
        <f t="shared" si="631"/>
        <v>1.1348592569626547E-4</v>
      </c>
      <c r="N2241" s="149">
        <f t="shared" si="632"/>
        <v>0.99640593016716927</v>
      </c>
      <c r="O2241" s="130">
        <f t="shared" si="633"/>
        <v>1.1348592569626547E-4</v>
      </c>
      <c r="P2241" s="130" t="str">
        <f t="shared" si="634"/>
        <v/>
      </c>
      <c r="Q2241" s="130" t="str">
        <f t="shared" si="635"/>
        <v/>
      </c>
      <c r="R2241" s="130">
        <f t="shared" si="636"/>
        <v>1.0072730782576811E-3</v>
      </c>
      <c r="S2241" s="130" t="str">
        <f t="shared" si="637"/>
        <v/>
      </c>
      <c r="T2241" s="130" t="str">
        <f t="shared" si="638"/>
        <v/>
      </c>
      <c r="X2241" s="134"/>
      <c r="Z2241" s="149"/>
      <c r="AA2241" s="149"/>
      <c r="AE2241" s="151"/>
      <c r="AF2241" s="150"/>
      <c r="AK2241" s="134">
        <v>1672</v>
      </c>
      <c r="AL2241" s="130">
        <f t="shared" si="639"/>
        <v>2.6879999999999997</v>
      </c>
      <c r="AM2241" s="149">
        <f t="shared" si="640"/>
        <v>1.0763327410007753E-2</v>
      </c>
      <c r="AN2241" s="149">
        <f t="shared" si="641"/>
        <v>0.99640593016716927</v>
      </c>
      <c r="AO2241" s="130">
        <f t="shared" si="646"/>
        <v>1.0763327410007753E-2</v>
      </c>
      <c r="AP2241" s="130" t="str">
        <f t="shared" si="647"/>
        <v/>
      </c>
      <c r="AQ2241" s="130" t="str">
        <f t="shared" si="642"/>
        <v/>
      </c>
      <c r="AR2241" s="150">
        <f t="shared" si="643"/>
        <v>0</v>
      </c>
      <c r="AS2241" s="150" t="str">
        <f t="shared" si="644"/>
        <v/>
      </c>
      <c r="AT2241" s="150" t="str">
        <f t="shared" si="645"/>
        <v/>
      </c>
      <c r="AU2241" s="150"/>
      <c r="AV2241" s="150"/>
      <c r="AW2241" s="150"/>
      <c r="AX2241" s="150"/>
      <c r="AY2241" s="150"/>
      <c r="AZ2241" s="150"/>
      <c r="BA2241" s="150"/>
      <c r="BB2241" s="131"/>
      <c r="BC2241" s="132"/>
      <c r="BD2241" s="131"/>
      <c r="BE2241" s="153"/>
      <c r="BF2241" s="154"/>
      <c r="BG2241" s="155"/>
      <c r="BH2241" s="155"/>
      <c r="BI2241" s="156"/>
      <c r="BJ2241" s="156"/>
      <c r="BK2241" s="133"/>
      <c r="BM2241" s="134">
        <v>1649</v>
      </c>
      <c r="BN2241" s="157">
        <f t="shared" si="626"/>
        <v>10.547199999999883</v>
      </c>
      <c r="BO2241" s="158">
        <f t="shared" si="627"/>
        <v>0.15962564077384139</v>
      </c>
      <c r="BP2241" s="159">
        <f t="shared" si="628"/>
        <v>3.1490595841368596E-4</v>
      </c>
      <c r="BQ2241" s="160" t="str">
        <f t="shared" si="629"/>
        <v/>
      </c>
      <c r="BR2241" s="160" t="str">
        <f t="shared" si="625"/>
        <v/>
      </c>
    </row>
    <row r="2242" spans="11:70" ht="20.100000000000001" customHeight="1" x14ac:dyDescent="0.25">
      <c r="K2242" s="134">
        <v>1673</v>
      </c>
      <c r="L2242" s="130">
        <f t="shared" si="630"/>
        <v>255.31692330985078</v>
      </c>
      <c r="M2242" s="149">
        <f t="shared" si="631"/>
        <v>1.1227136320024082E-4</v>
      </c>
      <c r="N2242" s="149">
        <f t="shared" si="632"/>
        <v>0.99644875273563827</v>
      </c>
      <c r="O2242" s="130">
        <f t="shared" si="633"/>
        <v>1.1227136320024082E-4</v>
      </c>
      <c r="P2242" s="130" t="str">
        <f t="shared" si="634"/>
        <v/>
      </c>
      <c r="Q2242" s="130" t="str">
        <f t="shared" si="635"/>
        <v/>
      </c>
      <c r="R2242" s="130">
        <f t="shared" si="636"/>
        <v>1.014100315078506E-3</v>
      </c>
      <c r="S2242" s="130" t="str">
        <f t="shared" si="637"/>
        <v/>
      </c>
      <c r="T2242" s="130" t="str">
        <f t="shared" si="638"/>
        <v/>
      </c>
      <c r="X2242" s="134"/>
      <c r="Z2242" s="149"/>
      <c r="AA2242" s="149"/>
      <c r="AE2242" s="151"/>
      <c r="AF2242" s="150"/>
      <c r="AK2242" s="134">
        <v>1673</v>
      </c>
      <c r="AL2242" s="130">
        <f t="shared" si="639"/>
        <v>2.6920000000000002</v>
      </c>
      <c r="AM2242" s="149">
        <f t="shared" si="640"/>
        <v>1.064813485441613E-2</v>
      </c>
      <c r="AN2242" s="149">
        <f t="shared" si="641"/>
        <v>0.99644875273563827</v>
      </c>
      <c r="AO2242" s="130">
        <f t="shared" si="646"/>
        <v>1.064813485441613E-2</v>
      </c>
      <c r="AP2242" s="130" t="str">
        <f t="shared" si="647"/>
        <v/>
      </c>
      <c r="AQ2242" s="130" t="str">
        <f t="shared" si="642"/>
        <v/>
      </c>
      <c r="AR2242" s="150">
        <f t="shared" si="643"/>
        <v>0</v>
      </c>
      <c r="AS2242" s="150" t="str">
        <f t="shared" si="644"/>
        <v/>
      </c>
      <c r="AT2242" s="150" t="str">
        <f t="shared" si="645"/>
        <v/>
      </c>
      <c r="AU2242" s="150"/>
      <c r="AV2242" s="150"/>
      <c r="AW2242" s="150"/>
      <c r="AX2242" s="150"/>
      <c r="AY2242" s="150"/>
      <c r="AZ2242" s="150"/>
      <c r="BA2242" s="150"/>
      <c r="BB2242" s="131"/>
      <c r="BC2242" s="132"/>
      <c r="BD2242" s="131"/>
      <c r="BE2242" s="153"/>
      <c r="BF2242" s="154"/>
      <c r="BG2242" s="155"/>
      <c r="BH2242" s="155"/>
      <c r="BI2242" s="156"/>
      <c r="BJ2242" s="156"/>
      <c r="BK2242" s="133"/>
      <c r="BM2242" s="134">
        <v>1650</v>
      </c>
      <c r="BN2242" s="157">
        <f t="shared" si="626"/>
        <v>10.553599999999882</v>
      </c>
      <c r="BO2242" s="158">
        <f t="shared" si="627"/>
        <v>0.15931073481542771</v>
      </c>
      <c r="BP2242" s="159">
        <f t="shared" si="628"/>
        <v>3.14376125228083E-4</v>
      </c>
      <c r="BQ2242" s="160" t="str">
        <f t="shared" si="629"/>
        <v/>
      </c>
      <c r="BR2242" s="160" t="str">
        <f t="shared" si="625"/>
        <v/>
      </c>
    </row>
    <row r="2243" spans="11:70" ht="20.100000000000001" customHeight="1" x14ac:dyDescent="0.25">
      <c r="K2243" s="134">
        <v>1674</v>
      </c>
      <c r="L2243" s="130">
        <f t="shared" si="630"/>
        <v>255.69629466692339</v>
      </c>
      <c r="M2243" s="149">
        <f t="shared" si="631"/>
        <v>1.1106802223603512E-4</v>
      </c>
      <c r="N2243" s="149">
        <f t="shared" si="632"/>
        <v>0.99649111666504575</v>
      </c>
      <c r="O2243" s="130">
        <f t="shared" si="633"/>
        <v>1.1106802223603512E-4</v>
      </c>
      <c r="P2243" s="130" t="str">
        <f t="shared" si="634"/>
        <v/>
      </c>
      <c r="Q2243" s="130" t="str">
        <f t="shared" si="635"/>
        <v/>
      </c>
      <c r="R2243" s="130">
        <f t="shared" si="636"/>
        <v>1.0209574910525858E-3</v>
      </c>
      <c r="S2243" s="130" t="str">
        <f t="shared" si="637"/>
        <v/>
      </c>
      <c r="T2243" s="130" t="str">
        <f t="shared" si="638"/>
        <v/>
      </c>
      <c r="X2243" s="134"/>
      <c r="Z2243" s="149"/>
      <c r="AA2243" s="149"/>
      <c r="AE2243" s="151"/>
      <c r="AF2243" s="150"/>
      <c r="AK2243" s="134">
        <v>1674</v>
      </c>
      <c r="AL2243" s="130">
        <f t="shared" si="639"/>
        <v>2.6959999999999997</v>
      </c>
      <c r="AM2243" s="149">
        <f t="shared" si="640"/>
        <v>1.0534006580763219E-2</v>
      </c>
      <c r="AN2243" s="149">
        <f t="shared" si="641"/>
        <v>0.99649111666504575</v>
      </c>
      <c r="AO2243" s="130">
        <f t="shared" si="646"/>
        <v>1.0534006580763219E-2</v>
      </c>
      <c r="AP2243" s="130" t="str">
        <f t="shared" si="647"/>
        <v/>
      </c>
      <c r="AQ2243" s="130" t="str">
        <f t="shared" si="642"/>
        <v/>
      </c>
      <c r="AR2243" s="150">
        <f t="shared" si="643"/>
        <v>0</v>
      </c>
      <c r="AS2243" s="150" t="str">
        <f t="shared" si="644"/>
        <v/>
      </c>
      <c r="AT2243" s="150" t="str">
        <f t="shared" si="645"/>
        <v/>
      </c>
      <c r="AU2243" s="150"/>
      <c r="AV2243" s="150"/>
      <c r="AW2243" s="150"/>
      <c r="AX2243" s="150"/>
      <c r="AY2243" s="150"/>
      <c r="AZ2243" s="150"/>
      <c r="BA2243" s="150"/>
      <c r="BB2243" s="131"/>
      <c r="BC2243" s="132"/>
      <c r="BD2243" s="131"/>
      <c r="BE2243" s="153"/>
      <c r="BF2243" s="154"/>
      <c r="BG2243" s="155"/>
      <c r="BH2243" s="155"/>
      <c r="BI2243" s="156"/>
      <c r="BJ2243" s="156"/>
      <c r="BK2243" s="133"/>
      <c r="BM2243" s="134">
        <v>1651</v>
      </c>
      <c r="BN2243" s="157">
        <f t="shared" si="626"/>
        <v>10.559999999999881</v>
      </c>
      <c r="BO2243" s="158">
        <f t="shared" si="627"/>
        <v>0.15899635869019962</v>
      </c>
      <c r="BP2243" s="159">
        <f t="shared" si="628"/>
        <v>3.1384689512090058E-4</v>
      </c>
      <c r="BQ2243" s="160" t="str">
        <f t="shared" si="629"/>
        <v/>
      </c>
      <c r="BR2243" s="160" t="str">
        <f t="shared" si="625"/>
        <v/>
      </c>
    </row>
    <row r="2244" spans="11:70" ht="20.100000000000001" customHeight="1" x14ac:dyDescent="0.25">
      <c r="K2244" s="134">
        <v>1675</v>
      </c>
      <c r="L2244" s="130">
        <f t="shared" si="630"/>
        <v>256.07566602399601</v>
      </c>
      <c r="M2244" s="149">
        <f t="shared" si="631"/>
        <v>1.0987582082986538E-4</v>
      </c>
      <c r="N2244" s="149">
        <f t="shared" si="632"/>
        <v>0.99653302619695938</v>
      </c>
      <c r="O2244" s="130">
        <f t="shared" si="633"/>
        <v>1.0987582082986538E-4</v>
      </c>
      <c r="P2244" s="130" t="str">
        <f t="shared" si="634"/>
        <v/>
      </c>
      <c r="Q2244" s="130" t="str">
        <f t="shared" si="635"/>
        <v/>
      </c>
      <c r="R2244" s="130">
        <f t="shared" si="636"/>
        <v>1.0278445884537005E-3</v>
      </c>
      <c r="S2244" s="130" t="str">
        <f t="shared" si="637"/>
        <v/>
      </c>
      <c r="T2244" s="130" t="str">
        <f t="shared" si="638"/>
        <v/>
      </c>
      <c r="X2244" s="134"/>
      <c r="Z2244" s="149"/>
      <c r="AA2244" s="149"/>
      <c r="AE2244" s="151"/>
      <c r="AF2244" s="150"/>
      <c r="AK2244" s="134">
        <v>1675</v>
      </c>
      <c r="AL2244" s="130">
        <f t="shared" si="639"/>
        <v>2.7</v>
      </c>
      <c r="AM2244" s="149">
        <f t="shared" si="640"/>
        <v>1.0420934814422592E-2</v>
      </c>
      <c r="AN2244" s="149">
        <f t="shared" si="641"/>
        <v>0.99653302619695938</v>
      </c>
      <c r="AO2244" s="130">
        <f t="shared" si="646"/>
        <v>1.0420934814422592E-2</v>
      </c>
      <c r="AP2244" s="130" t="str">
        <f t="shared" si="647"/>
        <v/>
      </c>
      <c r="AQ2244" s="130" t="str">
        <f t="shared" si="642"/>
        <v/>
      </c>
      <c r="AR2244" s="150">
        <f t="shared" si="643"/>
        <v>0</v>
      </c>
      <c r="AS2244" s="150" t="str">
        <f t="shared" si="644"/>
        <v/>
      </c>
      <c r="AT2244" s="150" t="str">
        <f t="shared" si="645"/>
        <v/>
      </c>
      <c r="AU2244" s="150"/>
      <c r="AV2244" s="150"/>
      <c r="AW2244" s="150"/>
      <c r="AX2244" s="150"/>
      <c r="AY2244" s="150"/>
      <c r="AZ2244" s="150"/>
      <c r="BA2244" s="150"/>
      <c r="BB2244" s="131"/>
      <c r="BC2244" s="132"/>
      <c r="BD2244" s="131"/>
      <c r="BE2244" s="153"/>
      <c r="BF2244" s="154"/>
      <c r="BG2244" s="155"/>
      <c r="BH2244" s="155"/>
      <c r="BI2244" s="156"/>
      <c r="BJ2244" s="156"/>
      <c r="BK2244" s="133"/>
      <c r="BM2244" s="134">
        <v>1652</v>
      </c>
      <c r="BN2244" s="157">
        <f t="shared" si="626"/>
        <v>10.566399999999881</v>
      </c>
      <c r="BO2244" s="158">
        <f t="shared" si="627"/>
        <v>0.15868251179507872</v>
      </c>
      <c r="BP2244" s="159">
        <f t="shared" si="628"/>
        <v>3.1331826839756105E-4</v>
      </c>
      <c r="BQ2244" s="160" t="str">
        <f t="shared" si="629"/>
        <v/>
      </c>
      <c r="BR2244" s="160" t="str">
        <f t="shared" si="625"/>
        <v/>
      </c>
    </row>
    <row r="2245" spans="11:70" ht="20.100000000000001" customHeight="1" x14ac:dyDescent="0.25">
      <c r="K2245" s="134">
        <v>1676</v>
      </c>
      <c r="L2245" s="130">
        <f t="shared" si="630"/>
        <v>256.45503738106862</v>
      </c>
      <c r="M2245" s="149">
        <f t="shared" si="631"/>
        <v>1.0869467735537913E-4</v>
      </c>
      <c r="N2245" s="149">
        <f t="shared" si="632"/>
        <v>0.99657448554191386</v>
      </c>
      <c r="O2245" s="130">
        <f t="shared" si="633"/>
        <v>1.0869467735537913E-4</v>
      </c>
      <c r="P2245" s="130" t="str">
        <f t="shared" si="634"/>
        <v/>
      </c>
      <c r="Q2245" s="130" t="str">
        <f t="shared" si="635"/>
        <v/>
      </c>
      <c r="R2245" s="130">
        <f t="shared" si="636"/>
        <v>1.0347615879948535E-3</v>
      </c>
      <c r="S2245" s="130" t="str">
        <f t="shared" si="637"/>
        <v/>
      </c>
      <c r="T2245" s="130" t="str">
        <f t="shared" si="638"/>
        <v/>
      </c>
      <c r="X2245" s="134"/>
      <c r="Z2245" s="149"/>
      <c r="AA2245" s="149"/>
      <c r="AE2245" s="151"/>
      <c r="AF2245" s="150"/>
      <c r="AK2245" s="134">
        <v>1676</v>
      </c>
      <c r="AL2245" s="130">
        <f t="shared" si="639"/>
        <v>2.7039999999999997</v>
      </c>
      <c r="AM2245" s="149">
        <f t="shared" si="640"/>
        <v>1.0308911813719294E-2</v>
      </c>
      <c r="AN2245" s="149">
        <f t="shared" si="641"/>
        <v>0.99657448554191386</v>
      </c>
      <c r="AO2245" s="130">
        <f t="shared" si="646"/>
        <v>1.0308911813719294E-2</v>
      </c>
      <c r="AP2245" s="130" t="str">
        <f t="shared" si="647"/>
        <v/>
      </c>
      <c r="AQ2245" s="130" t="str">
        <f t="shared" si="642"/>
        <v/>
      </c>
      <c r="AR2245" s="150">
        <f t="shared" si="643"/>
        <v>0</v>
      </c>
      <c r="AS2245" s="150" t="str">
        <f t="shared" si="644"/>
        <v/>
      </c>
      <c r="AT2245" s="150" t="str">
        <f t="shared" si="645"/>
        <v/>
      </c>
      <c r="AU2245" s="150"/>
      <c r="AV2245" s="150"/>
      <c r="AW2245" s="150"/>
      <c r="AX2245" s="150"/>
      <c r="AY2245" s="150"/>
      <c r="AZ2245" s="150"/>
      <c r="BA2245" s="150"/>
      <c r="BB2245" s="131"/>
      <c r="BC2245" s="132"/>
      <c r="BD2245" s="131"/>
      <c r="BE2245" s="153"/>
      <c r="BF2245" s="154"/>
      <c r="BG2245" s="155"/>
      <c r="BH2245" s="155"/>
      <c r="BI2245" s="156"/>
      <c r="BJ2245" s="156"/>
      <c r="BK2245" s="133"/>
      <c r="BM2245" s="134">
        <v>1653</v>
      </c>
      <c r="BN2245" s="157">
        <f t="shared" si="626"/>
        <v>10.57279999999988</v>
      </c>
      <c r="BO2245" s="158">
        <f t="shared" si="627"/>
        <v>0.15836919352668116</v>
      </c>
      <c r="BP2245" s="159">
        <f t="shared" si="628"/>
        <v>3.1279024535868505E-4</v>
      </c>
      <c r="BQ2245" s="160" t="str">
        <f t="shared" si="629"/>
        <v/>
      </c>
      <c r="BR2245" s="160" t="str">
        <f t="shared" si="625"/>
        <v/>
      </c>
    </row>
    <row r="2246" spans="11:70" ht="20.100000000000001" customHeight="1" x14ac:dyDescent="0.25">
      <c r="K2246" s="134">
        <v>1677</v>
      </c>
      <c r="L2246" s="130">
        <f t="shared" si="630"/>
        <v>256.83440873814112</v>
      </c>
      <c r="M2246" s="149">
        <f t="shared" si="631"/>
        <v>1.0752451053512253E-4</v>
      </c>
      <c r="N2246" s="149">
        <f t="shared" si="632"/>
        <v>0.9966154988795437</v>
      </c>
      <c r="O2246" s="130">
        <f t="shared" si="633"/>
        <v>1.0752451053512253E-4</v>
      </c>
      <c r="P2246" s="130" t="str">
        <f t="shared" si="634"/>
        <v/>
      </c>
      <c r="Q2246" s="130" t="str">
        <f t="shared" si="635"/>
        <v/>
      </c>
      <c r="R2246" s="130">
        <f t="shared" si="636"/>
        <v>1.0417084688189788E-3</v>
      </c>
      <c r="S2246" s="130" t="str">
        <f t="shared" si="637"/>
        <v/>
      </c>
      <c r="T2246" s="130" t="str">
        <f t="shared" si="638"/>
        <v/>
      </c>
      <c r="X2246" s="134"/>
      <c r="Z2246" s="149"/>
      <c r="AA2246" s="149"/>
      <c r="AE2246" s="151"/>
      <c r="AF2246" s="150"/>
      <c r="AK2246" s="134">
        <v>1677</v>
      </c>
      <c r="AL2246" s="130">
        <f t="shared" si="639"/>
        <v>2.7080000000000002</v>
      </c>
      <c r="AM2246" s="149">
        <f t="shared" si="640"/>
        <v>1.0197929870068748E-2</v>
      </c>
      <c r="AN2246" s="149">
        <f t="shared" si="641"/>
        <v>0.9966154988795437</v>
      </c>
      <c r="AO2246" s="130">
        <f t="shared" si="646"/>
        <v>1.0197929870068748E-2</v>
      </c>
      <c r="AP2246" s="130" t="str">
        <f t="shared" si="647"/>
        <v/>
      </c>
      <c r="AQ2246" s="130" t="str">
        <f t="shared" si="642"/>
        <v/>
      </c>
      <c r="AR2246" s="150">
        <f t="shared" si="643"/>
        <v>0</v>
      </c>
      <c r="AS2246" s="150" t="str">
        <f t="shared" si="644"/>
        <v/>
      </c>
      <c r="AT2246" s="150" t="str">
        <f t="shared" si="645"/>
        <v/>
      </c>
      <c r="AU2246" s="150"/>
      <c r="AV2246" s="150"/>
      <c r="AW2246" s="150"/>
      <c r="AX2246" s="150"/>
      <c r="AY2246" s="150"/>
      <c r="AZ2246" s="150"/>
      <c r="BA2246" s="150"/>
      <c r="BB2246" s="131"/>
      <c r="BC2246" s="132"/>
      <c r="BD2246" s="131"/>
      <c r="BE2246" s="153"/>
      <c r="BF2246" s="154"/>
      <c r="BG2246" s="155"/>
      <c r="BH2246" s="155"/>
      <c r="BI2246" s="156"/>
      <c r="BJ2246" s="156"/>
      <c r="BK2246" s="133"/>
      <c r="BM2246" s="134">
        <v>1654</v>
      </c>
      <c r="BN2246" s="157">
        <f t="shared" si="626"/>
        <v>10.579199999999879</v>
      </c>
      <c r="BO2246" s="158">
        <f t="shared" si="627"/>
        <v>0.15805640328132248</v>
      </c>
      <c r="BP2246" s="159">
        <f t="shared" si="628"/>
        <v>3.1226282630039681E-4</v>
      </c>
      <c r="BQ2246" s="160" t="str">
        <f t="shared" si="629"/>
        <v/>
      </c>
      <c r="BR2246" s="160" t="str">
        <f t="shared" si="625"/>
        <v/>
      </c>
    </row>
    <row r="2247" spans="11:70" ht="20.100000000000001" customHeight="1" x14ac:dyDescent="0.25">
      <c r="K2247" s="134">
        <v>1678</v>
      </c>
      <c r="L2247" s="130">
        <f t="shared" si="630"/>
        <v>257.21378009521374</v>
      </c>
      <c r="M2247" s="149">
        <f t="shared" si="631"/>
        <v>1.0636523944196164E-4</v>
      </c>
      <c r="N2247" s="149">
        <f t="shared" si="632"/>
        <v>0.99665607035871517</v>
      </c>
      <c r="O2247" s="130">
        <f t="shared" si="633"/>
        <v>1.0636523944196164E-4</v>
      </c>
      <c r="P2247" s="130" t="str">
        <f t="shared" si="634"/>
        <v/>
      </c>
      <c r="Q2247" s="130" t="str">
        <f t="shared" si="635"/>
        <v/>
      </c>
      <c r="R2247" s="130">
        <f t="shared" si="636"/>
        <v>1.048685208489722E-3</v>
      </c>
      <c r="S2247" s="130" t="str">
        <f t="shared" si="637"/>
        <v/>
      </c>
      <c r="T2247" s="130" t="str">
        <f t="shared" si="638"/>
        <v/>
      </c>
      <c r="X2247" s="134"/>
      <c r="Z2247" s="149"/>
      <c r="AA2247" s="149"/>
      <c r="AE2247" s="151"/>
      <c r="AF2247" s="150"/>
      <c r="AK2247" s="134">
        <v>1678</v>
      </c>
      <c r="AL2247" s="130">
        <f t="shared" si="639"/>
        <v>2.7119999999999997</v>
      </c>
      <c r="AM2247" s="149">
        <f t="shared" si="640"/>
        <v>1.008798130811189E-2</v>
      </c>
      <c r="AN2247" s="149">
        <f t="shared" si="641"/>
        <v>0.99665607035871517</v>
      </c>
      <c r="AO2247" s="130">
        <f t="shared" si="646"/>
        <v>1.008798130811189E-2</v>
      </c>
      <c r="AP2247" s="130" t="str">
        <f t="shared" si="647"/>
        <v/>
      </c>
      <c r="AQ2247" s="130" t="str">
        <f t="shared" si="642"/>
        <v/>
      </c>
      <c r="AR2247" s="150">
        <f t="shared" si="643"/>
        <v>0</v>
      </c>
      <c r="AS2247" s="150" t="str">
        <f t="shared" si="644"/>
        <v/>
      </c>
      <c r="AT2247" s="150" t="str">
        <f t="shared" si="645"/>
        <v/>
      </c>
      <c r="AU2247" s="150"/>
      <c r="AV2247" s="150"/>
      <c r="AW2247" s="150"/>
      <c r="AX2247" s="150"/>
      <c r="AY2247" s="150"/>
      <c r="AZ2247" s="150"/>
      <c r="BA2247" s="150"/>
      <c r="BB2247" s="131"/>
      <c r="BC2247" s="132"/>
      <c r="BD2247" s="131"/>
      <c r="BE2247" s="153"/>
      <c r="BF2247" s="154"/>
      <c r="BG2247" s="155"/>
      <c r="BH2247" s="155"/>
      <c r="BI2247" s="156"/>
      <c r="BJ2247" s="156"/>
      <c r="BK2247" s="133"/>
      <c r="BM2247" s="134">
        <v>1655</v>
      </c>
      <c r="BN2247" s="157">
        <f t="shared" si="626"/>
        <v>10.585599999999879</v>
      </c>
      <c r="BO2247" s="158">
        <f t="shared" si="627"/>
        <v>0.15774414045502208</v>
      </c>
      <c r="BP2247" s="159">
        <f t="shared" si="628"/>
        <v>3.1173601151429642E-4</v>
      </c>
      <c r="BQ2247" s="160" t="str">
        <f t="shared" si="629"/>
        <v/>
      </c>
      <c r="BR2247" s="160" t="str">
        <f t="shared" si="625"/>
        <v/>
      </c>
    </row>
    <row r="2248" spans="11:70" ht="20.100000000000001" customHeight="1" x14ac:dyDescent="0.25">
      <c r="K2248" s="134">
        <v>1679</v>
      </c>
      <c r="L2248" s="130">
        <f t="shared" si="630"/>
        <v>257.59315145228635</v>
      </c>
      <c r="M2248" s="149">
        <f t="shared" si="631"/>
        <v>1.0521678350046411E-4</v>
      </c>
      <c r="N2248" s="149">
        <f t="shared" si="632"/>
        <v>0.99669620409766002</v>
      </c>
      <c r="O2248" s="130">
        <f t="shared" si="633"/>
        <v>1.0521678350046411E-4</v>
      </c>
      <c r="P2248" s="130" t="str">
        <f t="shared" si="634"/>
        <v/>
      </c>
      <c r="Q2248" s="130" t="str">
        <f t="shared" si="635"/>
        <v/>
      </c>
      <c r="R2248" s="130">
        <f t="shared" si="636"/>
        <v>1.0556917829822659E-3</v>
      </c>
      <c r="S2248" s="130" t="str">
        <f t="shared" si="637"/>
        <v/>
      </c>
      <c r="T2248" s="130" t="str">
        <f t="shared" si="638"/>
        <v/>
      </c>
      <c r="X2248" s="134"/>
      <c r="Z2248" s="149"/>
      <c r="AA2248" s="149"/>
      <c r="AE2248" s="151"/>
      <c r="AF2248" s="150"/>
      <c r="AK2248" s="134">
        <v>1679</v>
      </c>
      <c r="AL2248" s="130">
        <f t="shared" si="639"/>
        <v>2.7160000000000002</v>
      </c>
      <c r="AM2248" s="149">
        <f t="shared" si="640"/>
        <v>9.9790584858458903E-3</v>
      </c>
      <c r="AN2248" s="149">
        <f t="shared" si="641"/>
        <v>0.99669620409766002</v>
      </c>
      <c r="AO2248" s="130">
        <f t="shared" si="646"/>
        <v>9.9790584858458903E-3</v>
      </c>
      <c r="AP2248" s="130" t="str">
        <f t="shared" si="647"/>
        <v/>
      </c>
      <c r="AQ2248" s="130" t="str">
        <f t="shared" si="642"/>
        <v/>
      </c>
      <c r="AR2248" s="150">
        <f t="shared" si="643"/>
        <v>0</v>
      </c>
      <c r="AS2248" s="150" t="str">
        <f t="shared" si="644"/>
        <v/>
      </c>
      <c r="AT2248" s="150" t="str">
        <f t="shared" si="645"/>
        <v/>
      </c>
      <c r="AU2248" s="150"/>
      <c r="AV2248" s="150"/>
      <c r="AW2248" s="150"/>
      <c r="AX2248" s="150"/>
      <c r="AY2248" s="150"/>
      <c r="AZ2248" s="150"/>
      <c r="BA2248" s="150"/>
      <c r="BB2248" s="131"/>
      <c r="BC2248" s="132"/>
      <c r="BD2248" s="131"/>
      <c r="BE2248" s="153"/>
      <c r="BF2248" s="154"/>
      <c r="BG2248" s="155"/>
      <c r="BH2248" s="155"/>
      <c r="BI2248" s="156"/>
      <c r="BJ2248" s="156"/>
      <c r="BK2248" s="133"/>
      <c r="BM2248" s="134">
        <v>1656</v>
      </c>
      <c r="BN2248" s="157">
        <f t="shared" si="626"/>
        <v>10.591999999999878</v>
      </c>
      <c r="BO2248" s="158">
        <f t="shared" si="627"/>
        <v>0.15743240444350778</v>
      </c>
      <c r="BP2248" s="159">
        <f t="shared" si="628"/>
        <v>3.1120980128740428E-4</v>
      </c>
      <c r="BQ2248" s="160" t="str">
        <f t="shared" si="629"/>
        <v/>
      </c>
      <c r="BR2248" s="160" t="str">
        <f t="shared" si="625"/>
        <v/>
      </c>
    </row>
    <row r="2249" spans="11:70" ht="20.100000000000001" customHeight="1" x14ac:dyDescent="0.25">
      <c r="K2249" s="134">
        <v>1680</v>
      </c>
      <c r="L2249" s="130">
        <f t="shared" si="630"/>
        <v>257.97252280935896</v>
      </c>
      <c r="M2249" s="149">
        <f t="shared" si="631"/>
        <v>1.0407906248823569E-4</v>
      </c>
      <c r="N2249" s="149">
        <f t="shared" si="632"/>
        <v>0.99673590418410873</v>
      </c>
      <c r="O2249" s="130">
        <f t="shared" si="633"/>
        <v>1.0407906248823569E-4</v>
      </c>
      <c r="P2249" s="130" t="str">
        <f t="shared" si="634"/>
        <v/>
      </c>
      <c r="Q2249" s="130" t="str">
        <f t="shared" si="635"/>
        <v/>
      </c>
      <c r="R2249" s="130">
        <f t="shared" si="636"/>
        <v>1.062728166674243E-3</v>
      </c>
      <c r="S2249" s="130" t="str">
        <f t="shared" si="637"/>
        <v/>
      </c>
      <c r="T2249" s="130" t="str">
        <f t="shared" si="638"/>
        <v/>
      </c>
      <c r="X2249" s="134"/>
      <c r="Z2249" s="149"/>
      <c r="AA2249" s="149"/>
      <c r="AE2249" s="151"/>
      <c r="AF2249" s="150"/>
      <c r="AK2249" s="134">
        <v>1680</v>
      </c>
      <c r="AL2249" s="130">
        <f t="shared" si="639"/>
        <v>2.7199999999999998</v>
      </c>
      <c r="AM2249" s="149">
        <f t="shared" si="640"/>
        <v>9.8711537947511439E-3</v>
      </c>
      <c r="AN2249" s="149">
        <f t="shared" si="641"/>
        <v>0.99673590418410873</v>
      </c>
      <c r="AO2249" s="130">
        <f t="shared" si="646"/>
        <v>9.8711537947511439E-3</v>
      </c>
      <c r="AP2249" s="130" t="str">
        <f t="shared" si="647"/>
        <v/>
      </c>
      <c r="AQ2249" s="130" t="str">
        <f t="shared" si="642"/>
        <v/>
      </c>
      <c r="AR2249" s="150">
        <f t="shared" si="643"/>
        <v>0</v>
      </c>
      <c r="AS2249" s="150" t="str">
        <f t="shared" si="644"/>
        <v/>
      </c>
      <c r="AT2249" s="150" t="str">
        <f t="shared" si="645"/>
        <v/>
      </c>
      <c r="AU2249" s="150"/>
      <c r="AV2249" s="150"/>
      <c r="AW2249" s="150"/>
      <c r="AX2249" s="150"/>
      <c r="AY2249" s="150"/>
      <c r="AZ2249" s="150"/>
      <c r="BA2249" s="150"/>
      <c r="BB2249" s="131"/>
      <c r="BC2249" s="132"/>
      <c r="BD2249" s="131"/>
      <c r="BE2249" s="153"/>
      <c r="BF2249" s="154"/>
      <c r="BG2249" s="155"/>
      <c r="BH2249" s="155"/>
      <c r="BI2249" s="156"/>
      <c r="BJ2249" s="156"/>
      <c r="BK2249" s="133"/>
      <c r="BM2249" s="134">
        <v>1657</v>
      </c>
      <c r="BN2249" s="157">
        <f t="shared" si="626"/>
        <v>10.598399999999877</v>
      </c>
      <c r="BO2249" s="158">
        <f t="shared" si="627"/>
        <v>0.15712119464222038</v>
      </c>
      <c r="BP2249" s="159">
        <f t="shared" si="628"/>
        <v>3.1068419590227214E-4</v>
      </c>
      <c r="BQ2249" s="160" t="str">
        <f t="shared" si="629"/>
        <v/>
      </c>
      <c r="BR2249" s="160" t="str">
        <f t="shared" si="625"/>
        <v/>
      </c>
    </row>
    <row r="2250" spans="11:70" ht="20.100000000000001" customHeight="1" x14ac:dyDescent="0.25">
      <c r="K2250" s="134">
        <v>1681</v>
      </c>
      <c r="L2250" s="130">
        <f t="shared" si="630"/>
        <v>258.35189416643146</v>
      </c>
      <c r="M2250" s="149">
        <f t="shared" si="631"/>
        <v>1.0295199653721501E-4</v>
      </c>
      <c r="N2250" s="149">
        <f t="shared" si="632"/>
        <v>0.99677517467542487</v>
      </c>
      <c r="O2250" s="130">
        <f t="shared" si="633"/>
        <v>1.0295199653721501E-4</v>
      </c>
      <c r="P2250" s="130" t="str">
        <f t="shared" si="634"/>
        <v/>
      </c>
      <c r="Q2250" s="130" t="str">
        <f t="shared" si="635"/>
        <v/>
      </c>
      <c r="R2250" s="130">
        <f t="shared" si="636"/>
        <v>1.0697943323367029E-3</v>
      </c>
      <c r="S2250" s="130" t="str">
        <f t="shared" si="637"/>
        <v/>
      </c>
      <c r="T2250" s="130" t="str">
        <f t="shared" si="638"/>
        <v/>
      </c>
      <c r="X2250" s="134"/>
      <c r="Z2250" s="149"/>
      <c r="AA2250" s="149"/>
      <c r="AE2250" s="151"/>
      <c r="AF2250" s="150"/>
      <c r="AK2250" s="134">
        <v>1681</v>
      </c>
      <c r="AL2250" s="130">
        <f t="shared" si="639"/>
        <v>2.7240000000000002</v>
      </c>
      <c r="AM2250" s="149">
        <f t="shared" si="640"/>
        <v>9.7642596599138518E-3</v>
      </c>
      <c r="AN2250" s="149">
        <f t="shared" si="641"/>
        <v>0.99677517467542487</v>
      </c>
      <c r="AO2250" s="130">
        <f t="shared" si="646"/>
        <v>9.7642596599138518E-3</v>
      </c>
      <c r="AP2250" s="130" t="str">
        <f t="shared" si="647"/>
        <v/>
      </c>
      <c r="AQ2250" s="130" t="str">
        <f t="shared" si="642"/>
        <v/>
      </c>
      <c r="AR2250" s="150">
        <f t="shared" si="643"/>
        <v>0</v>
      </c>
      <c r="AS2250" s="150" t="str">
        <f t="shared" si="644"/>
        <v/>
      </c>
      <c r="AT2250" s="150" t="str">
        <f t="shared" si="645"/>
        <v/>
      </c>
      <c r="AU2250" s="150"/>
      <c r="AV2250" s="150"/>
      <c r="AW2250" s="150"/>
      <c r="AX2250" s="150"/>
      <c r="AY2250" s="150"/>
      <c r="AZ2250" s="150"/>
      <c r="BA2250" s="150"/>
      <c r="BB2250" s="131"/>
      <c r="BC2250" s="132"/>
      <c r="BD2250" s="131"/>
      <c r="BE2250" s="153"/>
      <c r="BF2250" s="154"/>
      <c r="BG2250" s="155"/>
      <c r="BH2250" s="155"/>
      <c r="BI2250" s="156"/>
      <c r="BJ2250" s="156"/>
      <c r="BK2250" s="133"/>
      <c r="BM2250" s="134">
        <v>1658</v>
      </c>
      <c r="BN2250" s="157">
        <f t="shared" si="626"/>
        <v>10.604799999999877</v>
      </c>
      <c r="BO2250" s="158">
        <f t="shared" si="627"/>
        <v>0.15681051044631811</v>
      </c>
      <c r="BP2250" s="159">
        <f t="shared" si="628"/>
        <v>3.1015919563684435E-4</v>
      </c>
      <c r="BQ2250" s="160" t="str">
        <f t="shared" si="629"/>
        <v/>
      </c>
      <c r="BR2250" s="160" t="str">
        <f t="shared" si="625"/>
        <v/>
      </c>
    </row>
    <row r="2251" spans="11:70" ht="20.100000000000001" customHeight="1" x14ac:dyDescent="0.25">
      <c r="K2251" s="134">
        <v>1682</v>
      </c>
      <c r="L2251" s="130">
        <f t="shared" si="630"/>
        <v>258.73126552350408</v>
      </c>
      <c r="M2251" s="149">
        <f t="shared" si="631"/>
        <v>1.0183550613492465E-4</v>
      </c>
      <c r="N2251" s="149">
        <f t="shared" si="632"/>
        <v>0.99681401959873994</v>
      </c>
      <c r="O2251" s="130">
        <f t="shared" si="633"/>
        <v>1.0183550613492465E-4</v>
      </c>
      <c r="P2251" s="130" t="str">
        <f t="shared" si="634"/>
        <v/>
      </c>
      <c r="Q2251" s="130" t="str">
        <f t="shared" si="635"/>
        <v/>
      </c>
      <c r="R2251" s="130">
        <f t="shared" si="636"/>
        <v>1.0768902511251613E-3</v>
      </c>
      <c r="S2251" s="130" t="str">
        <f t="shared" si="637"/>
        <v/>
      </c>
      <c r="T2251" s="130" t="str">
        <f t="shared" si="638"/>
        <v/>
      </c>
      <c r="X2251" s="134"/>
      <c r="Z2251" s="149"/>
      <c r="AA2251" s="149"/>
      <c r="AE2251" s="151"/>
      <c r="AF2251" s="150"/>
      <c r="AK2251" s="134">
        <v>1682</v>
      </c>
      <c r="AL2251" s="130">
        <f t="shared" si="639"/>
        <v>2.7279999999999998</v>
      </c>
      <c r="AM2251" s="149">
        <f t="shared" si="640"/>
        <v>9.6583685401450091E-3</v>
      </c>
      <c r="AN2251" s="149">
        <f t="shared" si="641"/>
        <v>0.99681401959873994</v>
      </c>
      <c r="AO2251" s="130">
        <f t="shared" si="646"/>
        <v>9.6583685401450091E-3</v>
      </c>
      <c r="AP2251" s="130" t="str">
        <f t="shared" si="647"/>
        <v/>
      </c>
      <c r="AQ2251" s="130" t="str">
        <f t="shared" si="642"/>
        <v/>
      </c>
      <c r="AR2251" s="150">
        <f t="shared" si="643"/>
        <v>0</v>
      </c>
      <c r="AS2251" s="150" t="str">
        <f t="shared" si="644"/>
        <v/>
      </c>
      <c r="AT2251" s="150" t="str">
        <f t="shared" si="645"/>
        <v/>
      </c>
      <c r="AU2251" s="150"/>
      <c r="AV2251" s="150"/>
      <c r="AW2251" s="150"/>
      <c r="AX2251" s="150"/>
      <c r="AY2251" s="150"/>
      <c r="AZ2251" s="150"/>
      <c r="BA2251" s="150"/>
      <c r="BB2251" s="131"/>
      <c r="BC2251" s="132"/>
      <c r="BD2251" s="131"/>
      <c r="BE2251" s="153"/>
      <c r="BF2251" s="154"/>
      <c r="BG2251" s="155"/>
      <c r="BH2251" s="155"/>
      <c r="BI2251" s="156"/>
      <c r="BJ2251" s="156"/>
      <c r="BK2251" s="133"/>
      <c r="BM2251" s="134">
        <v>1659</v>
      </c>
      <c r="BN2251" s="157">
        <f t="shared" si="626"/>
        <v>10.611199999999876</v>
      </c>
      <c r="BO2251" s="158">
        <f t="shared" si="627"/>
        <v>0.15650035125068126</v>
      </c>
      <c r="BP2251" s="159">
        <f t="shared" si="628"/>
        <v>3.0963480076470762E-4</v>
      </c>
      <c r="BQ2251" s="160" t="str">
        <f t="shared" si="629"/>
        <v/>
      </c>
      <c r="BR2251" s="160" t="str">
        <f t="shared" si="625"/>
        <v/>
      </c>
    </row>
    <row r="2252" spans="11:70" ht="20.100000000000001" customHeight="1" x14ac:dyDescent="0.25">
      <c r="K2252" s="134">
        <v>1683</v>
      </c>
      <c r="L2252" s="130">
        <f t="shared" si="630"/>
        <v>259.11063688057669</v>
      </c>
      <c r="M2252" s="149">
        <f t="shared" si="631"/>
        <v>1.007295121256834E-4</v>
      </c>
      <c r="N2252" s="149">
        <f t="shared" si="632"/>
        <v>0.9968524429510881</v>
      </c>
      <c r="O2252" s="130">
        <f t="shared" si="633"/>
        <v>1.007295121256834E-4</v>
      </c>
      <c r="P2252" s="130" t="str">
        <f t="shared" si="634"/>
        <v/>
      </c>
      <c r="Q2252" s="130" t="str">
        <f t="shared" si="635"/>
        <v/>
      </c>
      <c r="R2252" s="130">
        <f t="shared" si="636"/>
        <v>1.0840158925706986E-3</v>
      </c>
      <c r="S2252" s="130" t="str">
        <f t="shared" si="637"/>
        <v/>
      </c>
      <c r="T2252" s="130" t="str">
        <f t="shared" si="638"/>
        <v/>
      </c>
      <c r="X2252" s="134"/>
      <c r="Z2252" s="149"/>
      <c r="AA2252" s="149"/>
      <c r="AE2252" s="151"/>
      <c r="AF2252" s="150"/>
      <c r="AK2252" s="134">
        <v>1683</v>
      </c>
      <c r="AL2252" s="130">
        <f t="shared" si="639"/>
        <v>2.7320000000000002</v>
      </c>
      <c r="AM2252" s="149">
        <f t="shared" si="640"/>
        <v>9.5534729280950109E-3</v>
      </c>
      <c r="AN2252" s="149">
        <f t="shared" si="641"/>
        <v>0.9968524429510881</v>
      </c>
      <c r="AO2252" s="130">
        <f t="shared" si="646"/>
        <v>9.5534729280950109E-3</v>
      </c>
      <c r="AP2252" s="130" t="str">
        <f t="shared" si="647"/>
        <v/>
      </c>
      <c r="AQ2252" s="130" t="str">
        <f t="shared" si="642"/>
        <v/>
      </c>
      <c r="AR2252" s="150">
        <f t="shared" si="643"/>
        <v>0</v>
      </c>
      <c r="AS2252" s="150" t="str">
        <f t="shared" si="644"/>
        <v/>
      </c>
      <c r="AT2252" s="150" t="str">
        <f t="shared" si="645"/>
        <v/>
      </c>
      <c r="AU2252" s="150"/>
      <c r="AV2252" s="150"/>
      <c r="AW2252" s="150"/>
      <c r="AX2252" s="150"/>
      <c r="AY2252" s="150"/>
      <c r="AZ2252" s="150"/>
      <c r="BA2252" s="150"/>
      <c r="BB2252" s="131"/>
      <c r="BC2252" s="132"/>
      <c r="BD2252" s="131"/>
      <c r="BE2252" s="153"/>
      <c r="BF2252" s="154"/>
      <c r="BG2252" s="155"/>
      <c r="BH2252" s="155"/>
      <c r="BI2252" s="156"/>
      <c r="BJ2252" s="156"/>
      <c r="BK2252" s="133"/>
      <c r="BM2252" s="134">
        <v>1660</v>
      </c>
      <c r="BN2252" s="157">
        <f t="shared" si="626"/>
        <v>10.617599999999875</v>
      </c>
      <c r="BO2252" s="158">
        <f t="shared" si="627"/>
        <v>0.15619071644991656</v>
      </c>
      <c r="BP2252" s="159">
        <f t="shared" si="628"/>
        <v>3.0911101155536858E-4</v>
      </c>
      <c r="BQ2252" s="160" t="str">
        <f t="shared" si="629"/>
        <v/>
      </c>
      <c r="BR2252" s="160" t="str">
        <f t="shared" si="625"/>
        <v/>
      </c>
    </row>
    <row r="2253" spans="11:70" ht="20.100000000000001" customHeight="1" x14ac:dyDescent="0.25">
      <c r="K2253" s="134">
        <v>1684</v>
      </c>
      <c r="L2253" s="130">
        <f t="shared" si="630"/>
        <v>259.49000823764931</v>
      </c>
      <c r="M2253" s="149">
        <f t="shared" si="631"/>
        <v>9.9633935711774814E-5</v>
      </c>
      <c r="N2253" s="149">
        <f t="shared" si="632"/>
        <v>0.99689044869954224</v>
      </c>
      <c r="O2253" s="130">
        <f t="shared" si="633"/>
        <v>9.9633935711774814E-5</v>
      </c>
      <c r="P2253" s="130" t="str">
        <f t="shared" si="634"/>
        <v/>
      </c>
      <c r="Q2253" s="130" t="str">
        <f t="shared" si="635"/>
        <v/>
      </c>
      <c r="R2253" s="130">
        <f t="shared" si="636"/>
        <v>1.0911712245711487E-3</v>
      </c>
      <c r="S2253" s="130" t="str">
        <f t="shared" si="637"/>
        <v/>
      </c>
      <c r="T2253" s="130" t="str">
        <f t="shared" si="638"/>
        <v/>
      </c>
      <c r="X2253" s="134"/>
      <c r="Z2253" s="149"/>
      <c r="AA2253" s="149"/>
      <c r="AE2253" s="151"/>
      <c r="AF2253" s="150"/>
      <c r="AK2253" s="134">
        <v>1684</v>
      </c>
      <c r="AL2253" s="130">
        <f t="shared" si="639"/>
        <v>2.7359999999999998</v>
      </c>
      <c r="AM2253" s="149">
        <f t="shared" si="640"/>
        <v>9.4495653503647269E-3</v>
      </c>
      <c r="AN2253" s="149">
        <f t="shared" si="641"/>
        <v>0.99689044869954224</v>
      </c>
      <c r="AO2253" s="130">
        <f t="shared" si="646"/>
        <v>9.4495653503647269E-3</v>
      </c>
      <c r="AP2253" s="130" t="str">
        <f t="shared" si="647"/>
        <v/>
      </c>
      <c r="AQ2253" s="130" t="str">
        <f t="shared" si="642"/>
        <v/>
      </c>
      <c r="AR2253" s="150">
        <f t="shared" si="643"/>
        <v>0</v>
      </c>
      <c r="AS2253" s="150" t="str">
        <f t="shared" si="644"/>
        <v/>
      </c>
      <c r="AT2253" s="150" t="str">
        <f t="shared" si="645"/>
        <v/>
      </c>
      <c r="AU2253" s="150"/>
      <c r="AV2253" s="150"/>
      <c r="AW2253" s="150"/>
      <c r="AX2253" s="150"/>
      <c r="AY2253" s="150"/>
      <c r="AZ2253" s="150"/>
      <c r="BA2253" s="150"/>
      <c r="BB2253" s="131"/>
      <c r="BC2253" s="132"/>
      <c r="BD2253" s="131"/>
      <c r="BE2253" s="153"/>
      <c r="BF2253" s="154"/>
      <c r="BG2253" s="155"/>
      <c r="BH2253" s="155"/>
      <c r="BI2253" s="156"/>
      <c r="BJ2253" s="156"/>
      <c r="BK2253" s="133"/>
      <c r="BM2253" s="134">
        <v>1661</v>
      </c>
      <c r="BN2253" s="157">
        <f t="shared" si="626"/>
        <v>10.623999999999874</v>
      </c>
      <c r="BO2253" s="158">
        <f t="shared" si="627"/>
        <v>0.15588160543836119</v>
      </c>
      <c r="BP2253" s="159">
        <f t="shared" si="628"/>
        <v>3.0858782827289377E-4</v>
      </c>
      <c r="BQ2253" s="160" t="str">
        <f t="shared" si="629"/>
        <v/>
      </c>
      <c r="BR2253" s="160" t="str">
        <f t="shared" si="625"/>
        <v/>
      </c>
    </row>
    <row r="2254" spans="11:70" ht="20.100000000000001" customHeight="1" x14ac:dyDescent="0.25">
      <c r="K2254" s="134">
        <v>1685</v>
      </c>
      <c r="L2254" s="130">
        <f t="shared" si="630"/>
        <v>259.86937959472181</v>
      </c>
      <c r="M2254" s="149">
        <f t="shared" si="631"/>
        <v>9.8548698454575053E-5</v>
      </c>
      <c r="N2254" s="149">
        <f t="shared" si="632"/>
        <v>0.99692804078134944</v>
      </c>
      <c r="O2254" s="130">
        <f t="shared" si="633"/>
        <v>9.8548698454575053E-5</v>
      </c>
      <c r="P2254" s="130" t="str">
        <f t="shared" si="634"/>
        <v/>
      </c>
      <c r="Q2254" s="130" t="str">
        <f t="shared" si="635"/>
        <v/>
      </c>
      <c r="R2254" s="130">
        <f t="shared" si="636"/>
        <v>1.0983562133823482E-3</v>
      </c>
      <c r="S2254" s="130" t="str">
        <f t="shared" si="637"/>
        <v/>
      </c>
      <c r="T2254" s="130" t="str">
        <f t="shared" si="638"/>
        <v/>
      </c>
      <c r="X2254" s="134"/>
      <c r="Z2254" s="149"/>
      <c r="AA2254" s="149"/>
      <c r="AE2254" s="151"/>
      <c r="AF2254" s="150"/>
      <c r="AK2254" s="134">
        <v>1685</v>
      </c>
      <c r="AL2254" s="130">
        <f t="shared" si="639"/>
        <v>2.74</v>
      </c>
      <c r="AM2254" s="149">
        <f t="shared" si="640"/>
        <v>9.3466383676122835E-3</v>
      </c>
      <c r="AN2254" s="149">
        <f t="shared" si="641"/>
        <v>0.99692804078134956</v>
      </c>
      <c r="AO2254" s="130">
        <f t="shared" si="646"/>
        <v>9.3466383676122835E-3</v>
      </c>
      <c r="AP2254" s="130" t="str">
        <f t="shared" si="647"/>
        <v/>
      </c>
      <c r="AQ2254" s="130" t="str">
        <f t="shared" si="642"/>
        <v/>
      </c>
      <c r="AR2254" s="150">
        <f t="shared" si="643"/>
        <v>0</v>
      </c>
      <c r="AS2254" s="150" t="str">
        <f t="shared" si="644"/>
        <v/>
      </c>
      <c r="AT2254" s="150" t="str">
        <f t="shared" si="645"/>
        <v/>
      </c>
      <c r="AU2254" s="150"/>
      <c r="AV2254" s="150"/>
      <c r="AW2254" s="150"/>
      <c r="AX2254" s="150"/>
      <c r="AY2254" s="150"/>
      <c r="AZ2254" s="150"/>
      <c r="BA2254" s="150"/>
      <c r="BB2254" s="131"/>
      <c r="BC2254" s="132"/>
      <c r="BD2254" s="131"/>
      <c r="BE2254" s="153"/>
      <c r="BF2254" s="154"/>
      <c r="BG2254" s="155"/>
      <c r="BH2254" s="155"/>
      <c r="BI2254" s="156"/>
      <c r="BJ2254" s="156"/>
      <c r="BK2254" s="133"/>
      <c r="BM2254" s="134">
        <v>1662</v>
      </c>
      <c r="BN2254" s="157">
        <f t="shared" si="626"/>
        <v>10.630399999999874</v>
      </c>
      <c r="BO2254" s="158">
        <f t="shared" si="627"/>
        <v>0.15557301761008829</v>
      </c>
      <c r="BP2254" s="159">
        <f t="shared" si="628"/>
        <v>3.0806525117785255E-4</v>
      </c>
      <c r="BQ2254" s="160" t="str">
        <f t="shared" si="629"/>
        <v/>
      </c>
      <c r="BR2254" s="160" t="str">
        <f t="shared" si="625"/>
        <v/>
      </c>
    </row>
    <row r="2255" spans="11:70" ht="20.100000000000001" customHeight="1" x14ac:dyDescent="0.25">
      <c r="K2255" s="134">
        <v>1686</v>
      </c>
      <c r="L2255" s="130">
        <f t="shared" si="630"/>
        <v>260.24875095179442</v>
      </c>
      <c r="M2255" s="149">
        <f t="shared" si="631"/>
        <v>9.7473722275638407E-5</v>
      </c>
      <c r="N2255" s="149">
        <f t="shared" si="632"/>
        <v>0.99696522310406799</v>
      </c>
      <c r="O2255" s="130">
        <f t="shared" si="633"/>
        <v>9.7473722275638407E-5</v>
      </c>
      <c r="P2255" s="130" t="str">
        <f t="shared" si="634"/>
        <v/>
      </c>
      <c r="Q2255" s="130" t="str">
        <f t="shared" si="635"/>
        <v/>
      </c>
      <c r="R2255" s="130">
        <f t="shared" si="636"/>
        <v>1.105570823609477E-3</v>
      </c>
      <c r="S2255" s="130" t="str">
        <f t="shared" si="637"/>
        <v/>
      </c>
      <c r="T2255" s="130" t="str">
        <f t="shared" si="638"/>
        <v/>
      </c>
      <c r="X2255" s="134"/>
      <c r="Z2255" s="149"/>
      <c r="AA2255" s="149"/>
      <c r="AE2255" s="151"/>
      <c r="AF2255" s="150"/>
      <c r="AK2255" s="134">
        <v>1686</v>
      </c>
      <c r="AL2255" s="130">
        <f t="shared" si="639"/>
        <v>2.7439999999999998</v>
      </c>
      <c r="AM2255" s="149">
        <f t="shared" si="640"/>
        <v>9.2446845746563342E-3</v>
      </c>
      <c r="AN2255" s="149">
        <f t="shared" si="641"/>
        <v>0.99696522310406799</v>
      </c>
      <c r="AO2255" s="130">
        <f t="shared" si="646"/>
        <v>9.2446845746563342E-3</v>
      </c>
      <c r="AP2255" s="130" t="str">
        <f t="shared" si="647"/>
        <v/>
      </c>
      <c r="AQ2255" s="130" t="str">
        <f t="shared" si="642"/>
        <v/>
      </c>
      <c r="AR2255" s="150">
        <f t="shared" si="643"/>
        <v>0</v>
      </c>
      <c r="AS2255" s="150" t="str">
        <f t="shared" si="644"/>
        <v/>
      </c>
      <c r="AT2255" s="150" t="str">
        <f t="shared" si="645"/>
        <v/>
      </c>
      <c r="AU2255" s="150"/>
      <c r="AV2255" s="150"/>
      <c r="AW2255" s="150"/>
      <c r="AX2255" s="150"/>
      <c r="AY2255" s="150"/>
      <c r="AZ2255" s="150"/>
      <c r="BA2255" s="150"/>
      <c r="BB2255" s="131"/>
      <c r="BC2255" s="132"/>
      <c r="BD2255" s="131"/>
      <c r="BE2255" s="153"/>
      <c r="BF2255" s="154"/>
      <c r="BG2255" s="155"/>
      <c r="BH2255" s="155"/>
      <c r="BI2255" s="156"/>
      <c r="BJ2255" s="156"/>
      <c r="BK2255" s="133"/>
      <c r="BM2255" s="134">
        <v>1663</v>
      </c>
      <c r="BN2255" s="157">
        <f t="shared" si="626"/>
        <v>10.636799999999873</v>
      </c>
      <c r="BO2255" s="158">
        <f t="shared" si="627"/>
        <v>0.15526495235891044</v>
      </c>
      <c r="BP2255" s="159">
        <f t="shared" si="628"/>
        <v>3.0754328052626234E-4</v>
      </c>
      <c r="BQ2255" s="160" t="str">
        <f t="shared" si="629"/>
        <v/>
      </c>
      <c r="BR2255" s="160" t="str">
        <f t="shared" si="625"/>
        <v/>
      </c>
    </row>
    <row r="2256" spans="11:70" ht="20.100000000000001" customHeight="1" x14ac:dyDescent="0.25">
      <c r="K2256" s="134">
        <v>1687</v>
      </c>
      <c r="L2256" s="130">
        <f t="shared" si="630"/>
        <v>260.62812230886703</v>
      </c>
      <c r="M2256" s="149">
        <f t="shared" si="631"/>
        <v>9.6408929457746746E-5</v>
      </c>
      <c r="N2256" s="149">
        <f t="shared" si="632"/>
        <v>0.99700199954570368</v>
      </c>
      <c r="O2256" s="130">
        <f t="shared" si="633"/>
        <v>9.6408929457746746E-5</v>
      </c>
      <c r="P2256" s="130" t="str">
        <f t="shared" si="634"/>
        <v/>
      </c>
      <c r="Q2256" s="130" t="str">
        <f t="shared" si="635"/>
        <v/>
      </c>
      <c r="R2256" s="130">
        <f t="shared" si="636"/>
        <v>1.1128150181984446E-3</v>
      </c>
      <c r="S2256" s="130" t="str">
        <f t="shared" si="637"/>
        <v/>
      </c>
      <c r="T2256" s="130" t="str">
        <f t="shared" si="638"/>
        <v/>
      </c>
      <c r="X2256" s="134"/>
      <c r="Z2256" s="149"/>
      <c r="AA2256" s="149"/>
      <c r="AE2256" s="151"/>
      <c r="AF2256" s="150"/>
      <c r="AK2256" s="134">
        <v>1687</v>
      </c>
      <c r="AL2256" s="130">
        <f t="shared" si="639"/>
        <v>2.7480000000000002</v>
      </c>
      <c r="AM2256" s="149">
        <f t="shared" si="640"/>
        <v>9.1436966005751536E-3</v>
      </c>
      <c r="AN2256" s="149">
        <f t="shared" si="641"/>
        <v>0.99700199954570379</v>
      </c>
      <c r="AO2256" s="130">
        <f t="shared" si="646"/>
        <v>9.1436966005751536E-3</v>
      </c>
      <c r="AP2256" s="130" t="str">
        <f t="shared" si="647"/>
        <v/>
      </c>
      <c r="AQ2256" s="130" t="str">
        <f t="shared" si="642"/>
        <v/>
      </c>
      <c r="AR2256" s="150">
        <f t="shared" si="643"/>
        <v>0</v>
      </c>
      <c r="AS2256" s="150" t="str">
        <f t="shared" si="644"/>
        <v/>
      </c>
      <c r="AT2256" s="150" t="str">
        <f t="shared" si="645"/>
        <v/>
      </c>
      <c r="AU2256" s="150"/>
      <c r="AV2256" s="150"/>
      <c r="AW2256" s="150"/>
      <c r="AX2256" s="150"/>
      <c r="AY2256" s="150"/>
      <c r="AZ2256" s="150"/>
      <c r="BA2256" s="150"/>
      <c r="BB2256" s="131"/>
      <c r="BC2256" s="132"/>
      <c r="BD2256" s="131"/>
      <c r="BE2256" s="153"/>
      <c r="BF2256" s="154"/>
      <c r="BG2256" s="155"/>
      <c r="BH2256" s="155"/>
      <c r="BI2256" s="156"/>
      <c r="BJ2256" s="156"/>
      <c r="BK2256" s="133"/>
      <c r="BM2256" s="134">
        <v>1664</v>
      </c>
      <c r="BN2256" s="157">
        <f t="shared" si="626"/>
        <v>10.643199999999872</v>
      </c>
      <c r="BO2256" s="158">
        <f t="shared" si="627"/>
        <v>0.15495740907838418</v>
      </c>
      <c r="BP2256" s="159">
        <f t="shared" si="628"/>
        <v>3.0702191656914457E-4</v>
      </c>
      <c r="BQ2256" s="160" t="str">
        <f t="shared" si="629"/>
        <v/>
      </c>
      <c r="BR2256" s="160" t="str">
        <f t="shared" si="625"/>
        <v/>
      </c>
    </row>
    <row r="2257" spans="11:70" ht="20.100000000000001" customHeight="1" x14ac:dyDescent="0.25">
      <c r="K2257" s="134">
        <v>1688</v>
      </c>
      <c r="L2257" s="130">
        <f t="shared" si="630"/>
        <v>261.00749366593965</v>
      </c>
      <c r="M2257" s="149">
        <f t="shared" si="631"/>
        <v>9.5354242645913841E-5</v>
      </c>
      <c r="N2257" s="149">
        <f t="shared" si="632"/>
        <v>0.99703837395484751</v>
      </c>
      <c r="O2257" s="130">
        <f t="shared" si="633"/>
        <v>9.5354242645913841E-5</v>
      </c>
      <c r="P2257" s="130" t="str">
        <f t="shared" si="634"/>
        <v/>
      </c>
      <c r="Q2257" s="130" t="str">
        <f t="shared" si="635"/>
        <v/>
      </c>
      <c r="R2257" s="130">
        <f t="shared" si="636"/>
        <v>1.1200887584273825E-3</v>
      </c>
      <c r="S2257" s="130" t="str">
        <f t="shared" si="637"/>
        <v/>
      </c>
      <c r="T2257" s="130" t="str">
        <f t="shared" si="638"/>
        <v/>
      </c>
      <c r="X2257" s="134"/>
      <c r="Z2257" s="149"/>
      <c r="AA2257" s="149"/>
      <c r="AE2257" s="151"/>
      <c r="AF2257" s="150"/>
      <c r="AK2257" s="134">
        <v>1688</v>
      </c>
      <c r="AL2257" s="130">
        <f t="shared" si="639"/>
        <v>2.7519999999999998</v>
      </c>
      <c r="AM2257" s="149">
        <f t="shared" si="640"/>
        <v>9.0436671088022641E-3</v>
      </c>
      <c r="AN2257" s="149">
        <f t="shared" si="641"/>
        <v>0.99703837395484751</v>
      </c>
      <c r="AO2257" s="130">
        <f t="shared" si="646"/>
        <v>9.0436671088022641E-3</v>
      </c>
      <c r="AP2257" s="130" t="str">
        <f t="shared" si="647"/>
        <v/>
      </c>
      <c r="AQ2257" s="130" t="str">
        <f t="shared" si="642"/>
        <v/>
      </c>
      <c r="AR2257" s="150">
        <f t="shared" si="643"/>
        <v>0</v>
      </c>
      <c r="AS2257" s="150" t="str">
        <f t="shared" si="644"/>
        <v/>
      </c>
      <c r="AT2257" s="150" t="str">
        <f t="shared" si="645"/>
        <v/>
      </c>
      <c r="AU2257" s="150"/>
      <c r="AV2257" s="150"/>
      <c r="AW2257" s="150"/>
      <c r="AX2257" s="150"/>
      <c r="AY2257" s="150"/>
      <c r="AZ2257" s="150"/>
      <c r="BA2257" s="150"/>
      <c r="BB2257" s="131"/>
      <c r="BC2257" s="132"/>
      <c r="BD2257" s="131"/>
      <c r="BE2257" s="153"/>
      <c r="BF2257" s="154"/>
      <c r="BG2257" s="155"/>
      <c r="BH2257" s="155"/>
      <c r="BI2257" s="156"/>
      <c r="BJ2257" s="156"/>
      <c r="BK2257" s="133"/>
      <c r="BM2257" s="134">
        <v>1665</v>
      </c>
      <c r="BN2257" s="157">
        <f t="shared" si="626"/>
        <v>10.649599999999872</v>
      </c>
      <c r="BO2257" s="158">
        <f t="shared" si="627"/>
        <v>0.15465038716181503</v>
      </c>
      <c r="BP2257" s="159">
        <f t="shared" si="628"/>
        <v>3.0650115955416224E-4</v>
      </c>
      <c r="BQ2257" s="160" t="str">
        <f t="shared" si="629"/>
        <v/>
      </c>
      <c r="BR2257" s="160" t="str">
        <f t="shared" ref="BR2257:BR2320" si="648">IF($BO2257&lt;(1-$BK$605),$BP2257,"")</f>
        <v/>
      </c>
    </row>
    <row r="2258" spans="11:70" ht="20.100000000000001" customHeight="1" x14ac:dyDescent="0.25">
      <c r="K2258" s="134">
        <v>1689</v>
      </c>
      <c r="L2258" s="130">
        <f t="shared" si="630"/>
        <v>261.38686502301215</v>
      </c>
      <c r="M2258" s="149">
        <f t="shared" si="631"/>
        <v>9.4309584848352657E-5</v>
      </c>
      <c r="N2258" s="149">
        <f t="shared" si="632"/>
        <v>0.9970743501508128</v>
      </c>
      <c r="O2258" s="130">
        <f t="shared" si="633"/>
        <v>9.4309584848352657E-5</v>
      </c>
      <c r="P2258" s="130" t="str">
        <f t="shared" si="634"/>
        <v/>
      </c>
      <c r="Q2258" s="130" t="str">
        <f t="shared" si="635"/>
        <v/>
      </c>
      <c r="R2258" s="130">
        <f t="shared" si="636"/>
        <v>1.1273920038981967E-3</v>
      </c>
      <c r="S2258" s="130" t="str">
        <f t="shared" si="637"/>
        <v/>
      </c>
      <c r="T2258" s="130" t="str">
        <f t="shared" si="638"/>
        <v/>
      </c>
      <c r="X2258" s="134"/>
      <c r="Z2258" s="149"/>
      <c r="AA2258" s="149"/>
      <c r="AE2258" s="151"/>
      <c r="AF2258" s="150"/>
      <c r="AK2258" s="134">
        <v>1689</v>
      </c>
      <c r="AL2258" s="130">
        <f t="shared" si="639"/>
        <v>2.7560000000000002</v>
      </c>
      <c r="AM2258" s="149">
        <f t="shared" si="640"/>
        <v>8.94458879721792E-3</v>
      </c>
      <c r="AN2258" s="149">
        <f t="shared" si="641"/>
        <v>0.99707435015081292</v>
      </c>
      <c r="AO2258" s="130">
        <f t="shared" si="646"/>
        <v>8.94458879721792E-3</v>
      </c>
      <c r="AP2258" s="130" t="str">
        <f t="shared" si="647"/>
        <v/>
      </c>
      <c r="AQ2258" s="130" t="str">
        <f t="shared" si="642"/>
        <v/>
      </c>
      <c r="AR2258" s="150">
        <f t="shared" si="643"/>
        <v>0</v>
      </c>
      <c r="AS2258" s="150" t="str">
        <f t="shared" si="644"/>
        <v/>
      </c>
      <c r="AT2258" s="150" t="str">
        <f t="shared" si="645"/>
        <v/>
      </c>
      <c r="AU2258" s="150"/>
      <c r="AV2258" s="150"/>
      <c r="AW2258" s="150"/>
      <c r="AX2258" s="150"/>
      <c r="AY2258" s="150"/>
      <c r="AZ2258" s="150"/>
      <c r="BA2258" s="150"/>
      <c r="BB2258" s="131"/>
      <c r="BC2258" s="132"/>
      <c r="BD2258" s="131"/>
      <c r="BE2258" s="153"/>
      <c r="BF2258" s="154"/>
      <c r="BG2258" s="155"/>
      <c r="BH2258" s="155"/>
      <c r="BI2258" s="156"/>
      <c r="BJ2258" s="156"/>
      <c r="BK2258" s="133"/>
      <c r="BM2258" s="134">
        <v>1666</v>
      </c>
      <c r="BN2258" s="157">
        <f t="shared" ref="BN2258:BN2321" si="649">BN2257+$BQ$590</f>
        <v>10.655999999999871</v>
      </c>
      <c r="BO2258" s="158">
        <f t="shared" ref="BO2258:BO2321" si="650">_xlfn.CHISQ.DIST.RT(BN2258,7)</f>
        <v>0.15434388600226087</v>
      </c>
      <c r="BP2258" s="159">
        <f t="shared" ref="BP2258:BP2321" si="651">BO2258-BO2259</f>
        <v>3.0598100972337172E-4</v>
      </c>
      <c r="BQ2258" s="160" t="str">
        <f t="shared" ref="BQ2258:BQ2321" si="652">IF(BO2258&lt;(1-$BK$597),BP2258,"")</f>
        <v/>
      </c>
      <c r="BR2258" s="160" t="str">
        <f t="shared" si="648"/>
        <v/>
      </c>
    </row>
    <row r="2259" spans="11:70" ht="20.100000000000001" customHeight="1" x14ac:dyDescent="0.25">
      <c r="K2259" s="134">
        <v>1690</v>
      </c>
      <c r="L2259" s="130">
        <f t="shared" si="630"/>
        <v>261.76623638008476</v>
      </c>
      <c r="M2259" s="149">
        <f t="shared" si="631"/>
        <v>9.3274879437401634E-5</v>
      </c>
      <c r="N2259" s="149">
        <f t="shared" si="632"/>
        <v>0.99710993192377384</v>
      </c>
      <c r="O2259" s="130">
        <f t="shared" si="633"/>
        <v>9.3274879437401634E-5</v>
      </c>
      <c r="P2259" s="130" t="str">
        <f t="shared" si="634"/>
        <v/>
      </c>
      <c r="Q2259" s="130" t="str">
        <f t="shared" si="635"/>
        <v/>
      </c>
      <c r="R2259" s="130">
        <f t="shared" si="636"/>
        <v>1.1347247125282139E-3</v>
      </c>
      <c r="S2259" s="130" t="str">
        <f t="shared" si="637"/>
        <v/>
      </c>
      <c r="T2259" s="130" t="str">
        <f t="shared" si="638"/>
        <v/>
      </c>
      <c r="X2259" s="134"/>
      <c r="Z2259" s="149"/>
      <c r="AA2259" s="149"/>
      <c r="AE2259" s="151"/>
      <c r="AF2259" s="150"/>
      <c r="AK2259" s="134">
        <v>1690</v>
      </c>
      <c r="AL2259" s="130">
        <f t="shared" si="639"/>
        <v>2.76</v>
      </c>
      <c r="AM2259" s="149">
        <f t="shared" si="640"/>
        <v>8.8464543982372315E-3</v>
      </c>
      <c r="AN2259" s="149">
        <f t="shared" si="641"/>
        <v>0.99710993192377384</v>
      </c>
      <c r="AO2259" s="130">
        <f t="shared" si="646"/>
        <v>8.8464543982372315E-3</v>
      </c>
      <c r="AP2259" s="130" t="str">
        <f t="shared" si="647"/>
        <v/>
      </c>
      <c r="AQ2259" s="130" t="str">
        <f t="shared" si="642"/>
        <v/>
      </c>
      <c r="AR2259" s="150">
        <f t="shared" si="643"/>
        <v>0</v>
      </c>
      <c r="AS2259" s="150" t="str">
        <f t="shared" si="644"/>
        <v/>
      </c>
      <c r="AT2259" s="150" t="str">
        <f t="shared" si="645"/>
        <v/>
      </c>
      <c r="AU2259" s="150"/>
      <c r="AV2259" s="150"/>
      <c r="AW2259" s="150"/>
      <c r="AX2259" s="150"/>
      <c r="AY2259" s="150"/>
      <c r="AZ2259" s="150"/>
      <c r="BA2259" s="150"/>
      <c r="BB2259" s="131"/>
      <c r="BC2259" s="132"/>
      <c r="BD2259" s="131"/>
      <c r="BE2259" s="153"/>
      <c r="BF2259" s="154"/>
      <c r="BG2259" s="155"/>
      <c r="BH2259" s="155"/>
      <c r="BI2259" s="156"/>
      <c r="BJ2259" s="156"/>
      <c r="BK2259" s="133"/>
      <c r="BM2259" s="134">
        <v>1667</v>
      </c>
      <c r="BN2259" s="157">
        <f t="shared" si="649"/>
        <v>10.66239999999987</v>
      </c>
      <c r="BO2259" s="158">
        <f t="shared" si="650"/>
        <v>0.1540379049925375</v>
      </c>
      <c r="BP2259" s="159">
        <f t="shared" si="651"/>
        <v>3.0546146731566526E-4</v>
      </c>
      <c r="BQ2259" s="160" t="str">
        <f t="shared" si="652"/>
        <v/>
      </c>
      <c r="BR2259" s="160" t="str">
        <f t="shared" si="648"/>
        <v/>
      </c>
    </row>
    <row r="2260" spans="11:70" ht="20.100000000000001" customHeight="1" x14ac:dyDescent="0.25">
      <c r="K2260" s="134">
        <v>1691</v>
      </c>
      <c r="L2260" s="130">
        <f t="shared" si="630"/>
        <v>262.14560773715738</v>
      </c>
      <c r="M2260" s="149">
        <f t="shared" si="631"/>
        <v>9.2250050150414237E-5</v>
      </c>
      <c r="N2260" s="149">
        <f t="shared" si="632"/>
        <v>0.99714512303490344</v>
      </c>
      <c r="O2260" s="130">
        <f t="shared" si="633"/>
        <v>9.2250050150414237E-5</v>
      </c>
      <c r="P2260" s="130" t="str">
        <f t="shared" si="634"/>
        <v/>
      </c>
      <c r="Q2260" s="130" t="str">
        <f t="shared" si="635"/>
        <v/>
      </c>
      <c r="R2260" s="130">
        <f t="shared" si="636"/>
        <v>1.1420868405418868E-3</v>
      </c>
      <c r="S2260" s="130" t="str">
        <f t="shared" si="637"/>
        <v/>
      </c>
      <c r="T2260" s="130" t="str">
        <f t="shared" si="638"/>
        <v/>
      </c>
      <c r="X2260" s="134"/>
      <c r="Z2260" s="149"/>
      <c r="AA2260" s="149"/>
      <c r="AE2260" s="151"/>
      <c r="AF2260" s="150"/>
      <c r="AK2260" s="134">
        <v>1691</v>
      </c>
      <c r="AL2260" s="130">
        <f t="shared" si="639"/>
        <v>2.7640000000000002</v>
      </c>
      <c r="AM2260" s="149">
        <f t="shared" si="640"/>
        <v>8.7492566788941965E-3</v>
      </c>
      <c r="AN2260" s="149">
        <f t="shared" si="641"/>
        <v>0.99714512303490344</v>
      </c>
      <c r="AO2260" s="130">
        <f t="shared" si="646"/>
        <v>8.7492566788941965E-3</v>
      </c>
      <c r="AP2260" s="130" t="str">
        <f t="shared" si="647"/>
        <v/>
      </c>
      <c r="AQ2260" s="130" t="str">
        <f t="shared" si="642"/>
        <v/>
      </c>
      <c r="AR2260" s="150">
        <f t="shared" si="643"/>
        <v>0</v>
      </c>
      <c r="AS2260" s="150" t="str">
        <f t="shared" si="644"/>
        <v/>
      </c>
      <c r="AT2260" s="150" t="str">
        <f t="shared" si="645"/>
        <v/>
      </c>
      <c r="AU2260" s="150"/>
      <c r="AV2260" s="150"/>
      <c r="AW2260" s="150"/>
      <c r="AX2260" s="150"/>
      <c r="AY2260" s="150"/>
      <c r="AZ2260" s="150"/>
      <c r="BA2260" s="150"/>
      <c r="BB2260" s="131"/>
      <c r="BC2260" s="132"/>
      <c r="BD2260" s="131"/>
      <c r="BE2260" s="153"/>
      <c r="BF2260" s="154"/>
      <c r="BG2260" s="155"/>
      <c r="BH2260" s="155"/>
      <c r="BI2260" s="156"/>
      <c r="BJ2260" s="156"/>
      <c r="BK2260" s="133"/>
      <c r="BM2260" s="134">
        <v>1668</v>
      </c>
      <c r="BN2260" s="157">
        <f t="shared" si="649"/>
        <v>10.668799999999869</v>
      </c>
      <c r="BO2260" s="158">
        <f t="shared" si="650"/>
        <v>0.15373244352522183</v>
      </c>
      <c r="BP2260" s="159">
        <f t="shared" si="651"/>
        <v>3.0494253256482806E-4</v>
      </c>
      <c r="BQ2260" s="160" t="str">
        <f t="shared" si="652"/>
        <v/>
      </c>
      <c r="BR2260" s="160" t="str">
        <f t="shared" si="648"/>
        <v/>
      </c>
    </row>
    <row r="2261" spans="11:70" ht="20.100000000000001" customHeight="1" x14ac:dyDescent="0.25">
      <c r="K2261" s="134">
        <v>1692</v>
      </c>
      <c r="L2261" s="130">
        <f t="shared" si="630"/>
        <v>262.52497909422999</v>
      </c>
      <c r="M2261" s="149">
        <f t="shared" si="631"/>
        <v>9.1235021090607332E-5</v>
      </c>
      <c r="N2261" s="149">
        <f t="shared" si="632"/>
        <v>0.99717992721651194</v>
      </c>
      <c r="O2261" s="130">
        <f t="shared" si="633"/>
        <v>9.1235021090607332E-5</v>
      </c>
      <c r="P2261" s="130" t="str">
        <f t="shared" si="634"/>
        <v/>
      </c>
      <c r="Q2261" s="130" t="str">
        <f t="shared" si="635"/>
        <v/>
      </c>
      <c r="R2261" s="130">
        <f t="shared" si="636"/>
        <v>1.149478342462603E-3</v>
      </c>
      <c r="S2261" s="130" t="str">
        <f t="shared" si="637"/>
        <v/>
      </c>
      <c r="T2261" s="130" t="str">
        <f t="shared" si="638"/>
        <v/>
      </c>
      <c r="X2261" s="134"/>
      <c r="Z2261" s="149"/>
      <c r="AA2261" s="149"/>
      <c r="AE2261" s="151"/>
      <c r="AF2261" s="150"/>
      <c r="AK2261" s="134">
        <v>1692</v>
      </c>
      <c r="AL2261" s="130">
        <f t="shared" si="639"/>
        <v>2.7679999999999998</v>
      </c>
      <c r="AM2261" s="149">
        <f t="shared" si="640"/>
        <v>8.6529884409224447E-3</v>
      </c>
      <c r="AN2261" s="149">
        <f t="shared" si="641"/>
        <v>0.99717992721651194</v>
      </c>
      <c r="AO2261" s="130">
        <f t="shared" si="646"/>
        <v>8.6529884409224447E-3</v>
      </c>
      <c r="AP2261" s="130" t="str">
        <f t="shared" si="647"/>
        <v/>
      </c>
      <c r="AQ2261" s="130" t="str">
        <f t="shared" si="642"/>
        <v/>
      </c>
      <c r="AR2261" s="150">
        <f t="shared" si="643"/>
        <v>0</v>
      </c>
      <c r="AS2261" s="150" t="str">
        <f t="shared" si="644"/>
        <v/>
      </c>
      <c r="AT2261" s="150" t="str">
        <f t="shared" si="645"/>
        <v/>
      </c>
      <c r="AU2261" s="150"/>
      <c r="AV2261" s="150"/>
      <c r="AW2261" s="150"/>
      <c r="AX2261" s="150"/>
      <c r="AY2261" s="150"/>
      <c r="AZ2261" s="150"/>
      <c r="BA2261" s="150"/>
      <c r="BB2261" s="131"/>
      <c r="BC2261" s="132"/>
      <c r="BD2261" s="131"/>
      <c r="BE2261" s="153"/>
      <c r="BF2261" s="154"/>
      <c r="BG2261" s="155"/>
      <c r="BH2261" s="155"/>
      <c r="BI2261" s="156"/>
      <c r="BJ2261" s="156"/>
      <c r="BK2261" s="133"/>
      <c r="BM2261" s="134">
        <v>1669</v>
      </c>
      <c r="BN2261" s="157">
        <f t="shared" si="649"/>
        <v>10.675199999999869</v>
      </c>
      <c r="BO2261" s="158">
        <f t="shared" si="650"/>
        <v>0.15342750099265701</v>
      </c>
      <c r="BP2261" s="159">
        <f t="shared" si="651"/>
        <v>3.0442420570062079E-4</v>
      </c>
      <c r="BQ2261" s="160" t="str">
        <f t="shared" si="652"/>
        <v/>
      </c>
      <c r="BR2261" s="160" t="str">
        <f t="shared" si="648"/>
        <v/>
      </c>
    </row>
    <row r="2262" spans="11:70" ht="20.100000000000001" customHeight="1" x14ac:dyDescent="0.25">
      <c r="K2262" s="134">
        <v>1693</v>
      </c>
      <c r="L2262" s="130">
        <f t="shared" si="630"/>
        <v>262.90435045130249</v>
      </c>
      <c r="M2262" s="149">
        <f t="shared" si="631"/>
        <v>9.0229716727871937E-5</v>
      </c>
      <c r="N2262" s="149">
        <f t="shared" si="632"/>
        <v>0.99721434817218635</v>
      </c>
      <c r="O2262" s="130">
        <f t="shared" si="633"/>
        <v>9.0229716727871937E-5</v>
      </c>
      <c r="P2262" s="130" t="str">
        <f t="shared" si="634"/>
        <v/>
      </c>
      <c r="Q2262" s="130" t="str">
        <f t="shared" si="635"/>
        <v/>
      </c>
      <c r="R2262" s="130">
        <f t="shared" si="636"/>
        <v>1.1568991711045646E-3</v>
      </c>
      <c r="S2262" s="130" t="str">
        <f t="shared" si="637"/>
        <v/>
      </c>
      <c r="T2262" s="130" t="str">
        <f t="shared" si="638"/>
        <v/>
      </c>
      <c r="X2262" s="134"/>
      <c r="Z2262" s="149"/>
      <c r="AA2262" s="149"/>
      <c r="AE2262" s="151"/>
      <c r="AF2262" s="150"/>
      <c r="AK2262" s="134">
        <v>1693</v>
      </c>
      <c r="AL2262" s="130">
        <f t="shared" si="639"/>
        <v>2.7720000000000002</v>
      </c>
      <c r="AM2262" s="149">
        <f t="shared" si="640"/>
        <v>8.5576425208319339E-3</v>
      </c>
      <c r="AN2262" s="149">
        <f t="shared" si="641"/>
        <v>0.99721434817218646</v>
      </c>
      <c r="AO2262" s="130">
        <f t="shared" si="646"/>
        <v>8.5576425208319339E-3</v>
      </c>
      <c r="AP2262" s="130" t="str">
        <f t="shared" si="647"/>
        <v/>
      </c>
      <c r="AQ2262" s="130" t="str">
        <f t="shared" si="642"/>
        <v/>
      </c>
      <c r="AR2262" s="150">
        <f t="shared" si="643"/>
        <v>0</v>
      </c>
      <c r="AS2262" s="150" t="str">
        <f t="shared" si="644"/>
        <v/>
      </c>
      <c r="AT2262" s="150" t="str">
        <f t="shared" si="645"/>
        <v/>
      </c>
      <c r="AU2262" s="150"/>
      <c r="AV2262" s="150"/>
      <c r="AW2262" s="150"/>
      <c r="AX2262" s="150"/>
      <c r="AY2262" s="150"/>
      <c r="AZ2262" s="150"/>
      <c r="BA2262" s="150"/>
      <c r="BB2262" s="131"/>
      <c r="BC2262" s="132"/>
      <c r="BD2262" s="131"/>
      <c r="BE2262" s="153"/>
      <c r="BF2262" s="154"/>
      <c r="BG2262" s="155"/>
      <c r="BH2262" s="155"/>
      <c r="BI2262" s="156"/>
      <c r="BJ2262" s="156"/>
      <c r="BK2262" s="133"/>
      <c r="BM2262" s="134">
        <v>1670</v>
      </c>
      <c r="BN2262" s="157">
        <f t="shared" si="649"/>
        <v>10.681599999999868</v>
      </c>
      <c r="BO2262" s="158">
        <f t="shared" si="650"/>
        <v>0.15312307678695639</v>
      </c>
      <c r="BP2262" s="159">
        <f t="shared" si="651"/>
        <v>3.0390648694875178E-4</v>
      </c>
      <c r="BQ2262" s="160" t="str">
        <f t="shared" si="652"/>
        <v/>
      </c>
      <c r="BR2262" s="160" t="str">
        <f t="shared" si="648"/>
        <v/>
      </c>
    </row>
    <row r="2263" spans="11:70" ht="20.100000000000001" customHeight="1" x14ac:dyDescent="0.25">
      <c r="K2263" s="134">
        <v>1694</v>
      </c>
      <c r="L2263" s="130">
        <f t="shared" si="630"/>
        <v>263.28372180837511</v>
      </c>
      <c r="M2263" s="149">
        <f t="shared" si="631"/>
        <v>8.9234061899545392E-5</v>
      </c>
      <c r="N2263" s="149">
        <f t="shared" si="632"/>
        <v>0.99724838957692941</v>
      </c>
      <c r="O2263" s="130">
        <f t="shared" si="633"/>
        <v>8.9234061899545392E-5</v>
      </c>
      <c r="P2263" s="130" t="str">
        <f t="shared" si="634"/>
        <v/>
      </c>
      <c r="Q2263" s="130" t="str">
        <f t="shared" si="635"/>
        <v/>
      </c>
      <c r="R2263" s="130">
        <f t="shared" si="636"/>
        <v>1.1643492775647633E-3</v>
      </c>
      <c r="S2263" s="130" t="str">
        <f t="shared" si="637"/>
        <v/>
      </c>
      <c r="T2263" s="130" t="str">
        <f t="shared" si="638"/>
        <v/>
      </c>
      <c r="X2263" s="134"/>
      <c r="Z2263" s="149"/>
      <c r="AA2263" s="149"/>
      <c r="AE2263" s="151"/>
      <c r="AF2263" s="150"/>
      <c r="AK2263" s="134">
        <v>1694</v>
      </c>
      <c r="AL2263" s="130">
        <f t="shared" si="639"/>
        <v>2.7759999999999998</v>
      </c>
      <c r="AM2263" s="149">
        <f t="shared" si="640"/>
        <v>8.4632117899824232E-3</v>
      </c>
      <c r="AN2263" s="149">
        <f t="shared" si="641"/>
        <v>0.99724838957692941</v>
      </c>
      <c r="AO2263" s="130">
        <f t="shared" si="646"/>
        <v>8.4632117899824232E-3</v>
      </c>
      <c r="AP2263" s="130" t="str">
        <f t="shared" si="647"/>
        <v/>
      </c>
      <c r="AQ2263" s="130" t="str">
        <f t="shared" si="642"/>
        <v/>
      </c>
      <c r="AR2263" s="150">
        <f t="shared" si="643"/>
        <v>0</v>
      </c>
      <c r="AS2263" s="150" t="str">
        <f t="shared" si="644"/>
        <v/>
      </c>
      <c r="AT2263" s="150" t="str">
        <f t="shared" si="645"/>
        <v/>
      </c>
      <c r="AU2263" s="150"/>
      <c r="AV2263" s="150"/>
      <c r="AW2263" s="150"/>
      <c r="AX2263" s="150"/>
      <c r="AY2263" s="150"/>
      <c r="AZ2263" s="150"/>
      <c r="BA2263" s="150"/>
      <c r="BB2263" s="131"/>
      <c r="BC2263" s="132"/>
      <c r="BD2263" s="131"/>
      <c r="BE2263" s="153"/>
      <c r="BF2263" s="154"/>
      <c r="BG2263" s="155"/>
      <c r="BH2263" s="155"/>
      <c r="BI2263" s="156"/>
      <c r="BJ2263" s="156"/>
      <c r="BK2263" s="133"/>
      <c r="BM2263" s="134">
        <v>1671</v>
      </c>
      <c r="BN2263" s="157">
        <f t="shared" si="649"/>
        <v>10.687999999999867</v>
      </c>
      <c r="BO2263" s="158">
        <f t="shared" si="650"/>
        <v>0.15281917030000763</v>
      </c>
      <c r="BP2263" s="159">
        <f t="shared" si="651"/>
        <v>3.0338937652987785E-4</v>
      </c>
      <c r="BQ2263" s="160" t="str">
        <f t="shared" si="652"/>
        <v/>
      </c>
      <c r="BR2263" s="160" t="str">
        <f t="shared" si="648"/>
        <v/>
      </c>
    </row>
    <row r="2264" spans="11:70" ht="20.100000000000001" customHeight="1" x14ac:dyDescent="0.25">
      <c r="K2264" s="134">
        <v>1695</v>
      </c>
      <c r="L2264" s="130">
        <f t="shared" si="630"/>
        <v>263.66309316544772</v>
      </c>
      <c r="M2264" s="149">
        <f t="shared" si="631"/>
        <v>8.8247981811148031E-5</v>
      </c>
      <c r="N2264" s="149">
        <f t="shared" si="632"/>
        <v>0.99728205507729872</v>
      </c>
      <c r="O2264" s="130">
        <f t="shared" si="633"/>
        <v>8.8247981811148031E-5</v>
      </c>
      <c r="P2264" s="130" t="str">
        <f t="shared" si="634"/>
        <v/>
      </c>
      <c r="Q2264" s="130" t="str">
        <f t="shared" si="635"/>
        <v/>
      </c>
      <c r="R2264" s="130">
        <f t="shared" si="636"/>
        <v>1.1718286112150241E-3</v>
      </c>
      <c r="S2264" s="130" t="str">
        <f t="shared" si="637"/>
        <v/>
      </c>
      <c r="T2264" s="130" t="str">
        <f t="shared" si="638"/>
        <v/>
      </c>
      <c r="X2264" s="134"/>
      <c r="Z2264" s="149"/>
      <c r="AA2264" s="149"/>
      <c r="AE2264" s="151"/>
      <c r="AF2264" s="150"/>
      <c r="AK2264" s="134">
        <v>1695</v>
      </c>
      <c r="AL2264" s="130">
        <f t="shared" si="639"/>
        <v>2.7800000000000002</v>
      </c>
      <c r="AM2264" s="149">
        <f t="shared" si="640"/>
        <v>8.3696891546530226E-3</v>
      </c>
      <c r="AN2264" s="149">
        <f t="shared" si="641"/>
        <v>0.99728205507729872</v>
      </c>
      <c r="AO2264" s="130">
        <f t="shared" si="646"/>
        <v>8.3696891546530226E-3</v>
      </c>
      <c r="AP2264" s="130" t="str">
        <f t="shared" si="647"/>
        <v/>
      </c>
      <c r="AQ2264" s="130" t="str">
        <f t="shared" si="642"/>
        <v/>
      </c>
      <c r="AR2264" s="150">
        <f t="shared" si="643"/>
        <v>0</v>
      </c>
      <c r="AS2264" s="150" t="str">
        <f t="shared" si="644"/>
        <v/>
      </c>
      <c r="AT2264" s="150" t="str">
        <f t="shared" si="645"/>
        <v/>
      </c>
      <c r="AU2264" s="150"/>
      <c r="AV2264" s="150"/>
      <c r="AW2264" s="150"/>
      <c r="AX2264" s="150"/>
      <c r="AY2264" s="150"/>
      <c r="AZ2264" s="150"/>
      <c r="BA2264" s="150"/>
      <c r="BB2264" s="131"/>
      <c r="BC2264" s="132"/>
      <c r="BD2264" s="131"/>
      <c r="BE2264" s="153"/>
      <c r="BF2264" s="154"/>
      <c r="BG2264" s="155"/>
      <c r="BH2264" s="155"/>
      <c r="BI2264" s="156"/>
      <c r="BJ2264" s="156"/>
      <c r="BK2264" s="133"/>
      <c r="BM2264" s="134">
        <v>1672</v>
      </c>
      <c r="BN2264" s="157">
        <f t="shared" si="649"/>
        <v>10.694399999999867</v>
      </c>
      <c r="BO2264" s="158">
        <f t="shared" si="650"/>
        <v>0.15251578092347776</v>
      </c>
      <c r="BP2264" s="159">
        <f t="shared" si="651"/>
        <v>3.0287287466146395E-4</v>
      </c>
      <c r="BQ2264" s="160" t="str">
        <f t="shared" si="652"/>
        <v/>
      </c>
      <c r="BR2264" s="160" t="str">
        <f t="shared" si="648"/>
        <v/>
      </c>
    </row>
    <row r="2265" spans="11:70" ht="20.100000000000001" customHeight="1" x14ac:dyDescent="0.25">
      <c r="K2265" s="134">
        <v>1696</v>
      </c>
      <c r="L2265" s="130">
        <f t="shared" si="630"/>
        <v>264.04246452252033</v>
      </c>
      <c r="M2265" s="149">
        <f t="shared" si="631"/>
        <v>8.7271402037079028E-5</v>
      </c>
      <c r="N2265" s="149">
        <f t="shared" si="632"/>
        <v>0.99731534829154744</v>
      </c>
      <c r="O2265" s="130">
        <f t="shared" si="633"/>
        <v>8.7271402037079028E-5</v>
      </c>
      <c r="P2265" s="130" t="str">
        <f t="shared" si="634"/>
        <v/>
      </c>
      <c r="Q2265" s="130" t="str">
        <f t="shared" si="635"/>
        <v/>
      </c>
      <c r="R2265" s="130">
        <f t="shared" si="636"/>
        <v>1.1793371196941503E-3</v>
      </c>
      <c r="S2265" s="130" t="str">
        <f t="shared" si="637"/>
        <v/>
      </c>
      <c r="T2265" s="130" t="str">
        <f t="shared" si="638"/>
        <v/>
      </c>
      <c r="X2265" s="134"/>
      <c r="Z2265" s="149"/>
      <c r="AA2265" s="149"/>
      <c r="AE2265" s="151"/>
      <c r="AF2265" s="150"/>
      <c r="AK2265" s="134">
        <v>1696</v>
      </c>
      <c r="AL2265" s="130">
        <f t="shared" si="639"/>
        <v>2.7839999999999998</v>
      </c>
      <c r="AM2265" s="149">
        <f t="shared" si="640"/>
        <v>8.2770675561084951E-3</v>
      </c>
      <c r="AN2265" s="149">
        <f t="shared" si="641"/>
        <v>0.99731534829154744</v>
      </c>
      <c r="AO2265" s="130">
        <f t="shared" si="646"/>
        <v>8.2770675561084951E-3</v>
      </c>
      <c r="AP2265" s="130" t="str">
        <f t="shared" si="647"/>
        <v/>
      </c>
      <c r="AQ2265" s="130" t="str">
        <f t="shared" si="642"/>
        <v/>
      </c>
      <c r="AR2265" s="150">
        <f t="shared" si="643"/>
        <v>0</v>
      </c>
      <c r="AS2265" s="150" t="str">
        <f t="shared" si="644"/>
        <v/>
      </c>
      <c r="AT2265" s="150" t="str">
        <f t="shared" si="645"/>
        <v/>
      </c>
      <c r="AU2265" s="150"/>
      <c r="AV2265" s="150"/>
      <c r="AW2265" s="150"/>
      <c r="AX2265" s="150"/>
      <c r="AY2265" s="150"/>
      <c r="AZ2265" s="150"/>
      <c r="BA2265" s="150"/>
      <c r="BB2265" s="131"/>
      <c r="BC2265" s="132"/>
      <c r="BD2265" s="131"/>
      <c r="BE2265" s="153"/>
      <c r="BF2265" s="154"/>
      <c r="BG2265" s="155"/>
      <c r="BH2265" s="155"/>
      <c r="BI2265" s="156"/>
      <c r="BJ2265" s="156"/>
      <c r="BK2265" s="133"/>
      <c r="BM2265" s="134">
        <v>1673</v>
      </c>
      <c r="BN2265" s="157">
        <f t="shared" si="649"/>
        <v>10.700799999999866</v>
      </c>
      <c r="BO2265" s="158">
        <f t="shared" si="650"/>
        <v>0.15221290804881629</v>
      </c>
      <c r="BP2265" s="159">
        <f t="shared" si="651"/>
        <v>3.0235698155572921E-4</v>
      </c>
      <c r="BQ2265" s="160" t="str">
        <f t="shared" si="652"/>
        <v/>
      </c>
      <c r="BR2265" s="160" t="str">
        <f t="shared" si="648"/>
        <v/>
      </c>
    </row>
    <row r="2266" spans="11:70" ht="20.100000000000001" customHeight="1" x14ac:dyDescent="0.25">
      <c r="K2266" s="134">
        <v>1697</v>
      </c>
      <c r="L2266" s="130">
        <f t="shared" si="630"/>
        <v>264.42183587959283</v>
      </c>
      <c r="M2266" s="149">
        <f t="shared" si="631"/>
        <v>8.6304248521278446E-5</v>
      </c>
      <c r="N2266" s="149">
        <f t="shared" si="632"/>
        <v>0.99734827280976346</v>
      </c>
      <c r="O2266" s="130">
        <f t="shared" si="633"/>
        <v>8.6304248521278446E-5</v>
      </c>
      <c r="P2266" s="130" t="str">
        <f t="shared" si="634"/>
        <v/>
      </c>
      <c r="Q2266" s="130" t="str">
        <f t="shared" si="635"/>
        <v/>
      </c>
      <c r="R2266" s="130">
        <f t="shared" si="636"/>
        <v>1.186874748900154E-3</v>
      </c>
      <c r="S2266" s="130" t="str">
        <f t="shared" si="637"/>
        <v/>
      </c>
      <c r="T2266" s="130" t="str">
        <f t="shared" si="638"/>
        <v/>
      </c>
      <c r="X2266" s="134"/>
      <c r="Z2266" s="149"/>
      <c r="AA2266" s="149"/>
      <c r="AE2266" s="151"/>
      <c r="AF2266" s="150"/>
      <c r="AK2266" s="134">
        <v>1697</v>
      </c>
      <c r="AL2266" s="130">
        <f t="shared" si="639"/>
        <v>2.7880000000000003</v>
      </c>
      <c r="AM2266" s="149">
        <f t="shared" si="640"/>
        <v>8.1853399706617643E-3</v>
      </c>
      <c r="AN2266" s="149">
        <f t="shared" si="641"/>
        <v>0.99734827280976357</v>
      </c>
      <c r="AO2266" s="130">
        <f t="shared" si="646"/>
        <v>8.1853399706617643E-3</v>
      </c>
      <c r="AP2266" s="130" t="str">
        <f t="shared" si="647"/>
        <v/>
      </c>
      <c r="AQ2266" s="130" t="str">
        <f t="shared" si="642"/>
        <v/>
      </c>
      <c r="AR2266" s="150">
        <f t="shared" si="643"/>
        <v>0</v>
      </c>
      <c r="AS2266" s="150" t="str">
        <f t="shared" si="644"/>
        <v/>
      </c>
      <c r="AT2266" s="150" t="str">
        <f t="shared" si="645"/>
        <v/>
      </c>
      <c r="AU2266" s="150"/>
      <c r="AV2266" s="150"/>
      <c r="AW2266" s="150"/>
      <c r="AX2266" s="150"/>
      <c r="AY2266" s="150"/>
      <c r="AZ2266" s="150"/>
      <c r="BA2266" s="150"/>
      <c r="BB2266" s="131"/>
      <c r="BC2266" s="132"/>
      <c r="BD2266" s="131"/>
      <c r="BE2266" s="153"/>
      <c r="BF2266" s="154"/>
      <c r="BG2266" s="155"/>
      <c r="BH2266" s="155"/>
      <c r="BI2266" s="156"/>
      <c r="BJ2266" s="156"/>
      <c r="BK2266" s="133"/>
      <c r="BM2266" s="134">
        <v>1674</v>
      </c>
      <c r="BN2266" s="157">
        <f t="shared" si="649"/>
        <v>10.707199999999865</v>
      </c>
      <c r="BO2266" s="158">
        <f t="shared" si="650"/>
        <v>0.15191055106726056</v>
      </c>
      <c r="BP2266" s="159">
        <f t="shared" si="651"/>
        <v>3.0184169742120126E-4</v>
      </c>
      <c r="BQ2266" s="160" t="str">
        <f t="shared" si="652"/>
        <v/>
      </c>
      <c r="BR2266" s="160" t="str">
        <f t="shared" si="648"/>
        <v/>
      </c>
    </row>
    <row r="2267" spans="11:70" ht="20.100000000000001" customHeight="1" x14ac:dyDescent="0.25">
      <c r="K2267" s="134">
        <v>1698</v>
      </c>
      <c r="L2267" s="130">
        <f t="shared" si="630"/>
        <v>264.80120723666545</v>
      </c>
      <c r="M2267" s="149">
        <f t="shared" si="631"/>
        <v>8.5346447577848975E-5</v>
      </c>
      <c r="N2267" s="149">
        <f t="shared" si="632"/>
        <v>0.99738083219401052</v>
      </c>
      <c r="O2267" s="130">
        <f t="shared" si="633"/>
        <v>8.5346447577848975E-5</v>
      </c>
      <c r="P2267" s="130" t="str">
        <f t="shared" si="634"/>
        <v/>
      </c>
      <c r="Q2267" s="130" t="str">
        <f t="shared" si="635"/>
        <v/>
      </c>
      <c r="R2267" s="130">
        <f t="shared" si="636"/>
        <v>1.1944414429825813E-3</v>
      </c>
      <c r="S2267" s="130" t="str">
        <f t="shared" si="637"/>
        <v/>
      </c>
      <c r="T2267" s="130" t="str">
        <f t="shared" si="638"/>
        <v/>
      </c>
      <c r="X2267" s="134"/>
      <c r="Z2267" s="149"/>
      <c r="AA2267" s="149"/>
      <c r="AE2267" s="151"/>
      <c r="AF2267" s="150"/>
      <c r="AK2267" s="134">
        <v>1698</v>
      </c>
      <c r="AL2267" s="130">
        <f t="shared" si="639"/>
        <v>2.7919999999999998</v>
      </c>
      <c r="AM2267" s="149">
        <f t="shared" si="640"/>
        <v>8.094499409733228E-3</v>
      </c>
      <c r="AN2267" s="149">
        <f t="shared" si="641"/>
        <v>0.99738083219401052</v>
      </c>
      <c r="AO2267" s="130">
        <f t="shared" si="646"/>
        <v>8.094499409733228E-3</v>
      </c>
      <c r="AP2267" s="130" t="str">
        <f t="shared" si="647"/>
        <v/>
      </c>
      <c r="AQ2267" s="130" t="str">
        <f t="shared" si="642"/>
        <v/>
      </c>
      <c r="AR2267" s="150">
        <f t="shared" si="643"/>
        <v>0</v>
      </c>
      <c r="AS2267" s="150" t="str">
        <f t="shared" si="644"/>
        <v/>
      </c>
      <c r="AT2267" s="150" t="str">
        <f t="shared" si="645"/>
        <v/>
      </c>
      <c r="AU2267" s="150"/>
      <c r="AV2267" s="150"/>
      <c r="AW2267" s="150"/>
      <c r="AX2267" s="150"/>
      <c r="AY2267" s="150"/>
      <c r="AZ2267" s="150"/>
      <c r="BA2267" s="150"/>
      <c r="BB2267" s="131"/>
      <c r="BC2267" s="132"/>
      <c r="BD2267" s="131"/>
      <c r="BE2267" s="153"/>
      <c r="BF2267" s="154"/>
      <c r="BG2267" s="155"/>
      <c r="BH2267" s="155"/>
      <c r="BI2267" s="156"/>
      <c r="BJ2267" s="156"/>
      <c r="BK2267" s="133"/>
      <c r="BM2267" s="134">
        <v>1675</v>
      </c>
      <c r="BN2267" s="157">
        <f t="shared" si="649"/>
        <v>10.713599999999865</v>
      </c>
      <c r="BO2267" s="158">
        <f t="shared" si="650"/>
        <v>0.15160870936983936</v>
      </c>
      <c r="BP2267" s="159">
        <f t="shared" si="651"/>
        <v>3.0132702246207788E-4</v>
      </c>
      <c r="BQ2267" s="160" t="str">
        <f t="shared" si="652"/>
        <v/>
      </c>
      <c r="BR2267" s="160" t="str">
        <f t="shared" si="648"/>
        <v/>
      </c>
    </row>
    <row r="2268" spans="11:70" ht="20.100000000000001" customHeight="1" x14ac:dyDescent="0.25">
      <c r="K2268" s="134">
        <v>1699</v>
      </c>
      <c r="L2268" s="130">
        <f t="shared" si="630"/>
        <v>265.18057859373806</v>
      </c>
      <c r="M2268" s="149">
        <f t="shared" si="631"/>
        <v>8.4397925891646012E-5</v>
      </c>
      <c r="N2268" s="149">
        <f t="shared" si="632"/>
        <v>0.99741302997846792</v>
      </c>
      <c r="O2268" s="130">
        <f t="shared" si="633"/>
        <v>8.4397925891646012E-5</v>
      </c>
      <c r="P2268" s="130" t="str">
        <f t="shared" si="634"/>
        <v/>
      </c>
      <c r="Q2268" s="130" t="str">
        <f t="shared" si="635"/>
        <v/>
      </c>
      <c r="R2268" s="130">
        <f t="shared" si="636"/>
        <v>1.2020371443349101E-3</v>
      </c>
      <c r="S2268" s="130" t="str">
        <f t="shared" si="637"/>
        <v/>
      </c>
      <c r="T2268" s="130" t="str">
        <f t="shared" si="638"/>
        <v/>
      </c>
      <c r="X2268" s="134"/>
      <c r="Z2268" s="149"/>
      <c r="AA2268" s="149"/>
      <c r="AE2268" s="151"/>
      <c r="AF2268" s="150"/>
      <c r="AK2268" s="134">
        <v>1699</v>
      </c>
      <c r="AL2268" s="130">
        <f t="shared" si="639"/>
        <v>2.7960000000000003</v>
      </c>
      <c r="AM2268" s="149">
        <f t="shared" si="640"/>
        <v>8.0045389199063163E-3</v>
      </c>
      <c r="AN2268" s="149">
        <f t="shared" si="641"/>
        <v>0.99741302997846792</v>
      </c>
      <c r="AO2268" s="130">
        <f t="shared" si="646"/>
        <v>8.0045389199063163E-3</v>
      </c>
      <c r="AP2268" s="130" t="str">
        <f t="shared" si="647"/>
        <v/>
      </c>
      <c r="AQ2268" s="130" t="str">
        <f t="shared" si="642"/>
        <v/>
      </c>
      <c r="AR2268" s="150">
        <f t="shared" si="643"/>
        <v>0</v>
      </c>
      <c r="AS2268" s="150" t="str">
        <f t="shared" si="644"/>
        <v/>
      </c>
      <c r="AT2268" s="150" t="str">
        <f t="shared" si="645"/>
        <v/>
      </c>
      <c r="AU2268" s="150"/>
      <c r="AV2268" s="150"/>
      <c r="AW2268" s="150"/>
      <c r="AX2268" s="150"/>
      <c r="AY2268" s="150"/>
      <c r="AZ2268" s="150"/>
      <c r="BA2268" s="150"/>
      <c r="BB2268" s="131"/>
      <c r="BC2268" s="132"/>
      <c r="BD2268" s="131"/>
      <c r="BE2268" s="153"/>
      <c r="BF2268" s="154"/>
      <c r="BG2268" s="155"/>
      <c r="BH2268" s="155"/>
      <c r="BI2268" s="156"/>
      <c r="BJ2268" s="156"/>
      <c r="BK2268" s="133"/>
      <c r="BM2268" s="134">
        <v>1676</v>
      </c>
      <c r="BN2268" s="157">
        <f t="shared" si="649"/>
        <v>10.719999999999864</v>
      </c>
      <c r="BO2268" s="158">
        <f t="shared" si="650"/>
        <v>0.15130738234737728</v>
      </c>
      <c r="BP2268" s="159">
        <f t="shared" si="651"/>
        <v>3.0081295687842124E-4</v>
      </c>
      <c r="BQ2268" s="160" t="str">
        <f t="shared" si="652"/>
        <v/>
      </c>
      <c r="BR2268" s="160" t="str">
        <f t="shared" si="648"/>
        <v/>
      </c>
    </row>
    <row r="2269" spans="11:70" ht="20.100000000000001" customHeight="1" x14ac:dyDescent="0.25">
      <c r="K2269" s="134">
        <v>1700</v>
      </c>
      <c r="L2269" s="130">
        <f t="shared" si="630"/>
        <v>265.55994995081068</v>
      </c>
      <c r="M2269" s="149">
        <f t="shared" si="631"/>
        <v>8.3458610518827035E-5</v>
      </c>
      <c r="N2269" s="149">
        <f t="shared" si="632"/>
        <v>0.99744486966957202</v>
      </c>
      <c r="O2269" s="130">
        <f t="shared" si="633"/>
        <v>8.3458610518827035E-5</v>
      </c>
      <c r="P2269" s="130" t="str">
        <f t="shared" si="634"/>
        <v/>
      </c>
      <c r="Q2269" s="130" t="str">
        <f t="shared" si="635"/>
        <v/>
      </c>
      <c r="R2269" s="130">
        <f t="shared" si="636"/>
        <v>1.2096617935870638E-3</v>
      </c>
      <c r="S2269" s="130" t="str">
        <f t="shared" si="637"/>
        <v/>
      </c>
      <c r="T2269" s="130" t="str">
        <f t="shared" si="638"/>
        <v/>
      </c>
      <c r="X2269" s="134"/>
      <c r="Z2269" s="149"/>
      <c r="AA2269" s="149"/>
      <c r="AE2269" s="151"/>
      <c r="AF2269" s="150"/>
      <c r="AK2269" s="134">
        <v>1700</v>
      </c>
      <c r="AL2269" s="130">
        <f t="shared" si="639"/>
        <v>2.8</v>
      </c>
      <c r="AM2269" s="149">
        <f t="shared" si="640"/>
        <v>7.9154515829799686E-3</v>
      </c>
      <c r="AN2269" s="149">
        <f t="shared" si="641"/>
        <v>0.99744486966957202</v>
      </c>
      <c r="AO2269" s="130">
        <f t="shared" si="646"/>
        <v>7.9154515829799686E-3</v>
      </c>
      <c r="AP2269" s="130" t="str">
        <f t="shared" si="647"/>
        <v/>
      </c>
      <c r="AQ2269" s="130" t="str">
        <f t="shared" si="642"/>
        <v/>
      </c>
      <c r="AR2269" s="150">
        <f t="shared" si="643"/>
        <v>0</v>
      </c>
      <c r="AS2269" s="150" t="str">
        <f t="shared" si="644"/>
        <v/>
      </c>
      <c r="AT2269" s="150" t="str">
        <f t="shared" si="645"/>
        <v/>
      </c>
      <c r="AU2269" s="150"/>
      <c r="AV2269" s="150"/>
      <c r="AW2269" s="150"/>
      <c r="AX2269" s="150"/>
      <c r="AY2269" s="150"/>
      <c r="AZ2269" s="150"/>
      <c r="BA2269" s="150"/>
      <c r="BB2269" s="131"/>
      <c r="BC2269" s="132"/>
      <c r="BD2269" s="131"/>
      <c r="BE2269" s="153"/>
      <c r="BF2269" s="154"/>
      <c r="BG2269" s="155"/>
      <c r="BH2269" s="155"/>
      <c r="BI2269" s="156"/>
      <c r="BJ2269" s="156"/>
      <c r="BK2269" s="133"/>
      <c r="BM2269" s="134">
        <v>1677</v>
      </c>
      <c r="BN2269" s="157">
        <f t="shared" si="649"/>
        <v>10.726399999999863</v>
      </c>
      <c r="BO2269" s="158">
        <f t="shared" si="650"/>
        <v>0.15100656939049886</v>
      </c>
      <c r="BP2269" s="159">
        <f t="shared" si="651"/>
        <v>3.002995008660192E-4</v>
      </c>
      <c r="BQ2269" s="160" t="str">
        <f t="shared" si="652"/>
        <v/>
      </c>
      <c r="BR2269" s="160" t="str">
        <f t="shared" si="648"/>
        <v/>
      </c>
    </row>
    <row r="2270" spans="11:70" ht="20.100000000000001" customHeight="1" x14ac:dyDescent="0.25">
      <c r="K2270" s="134">
        <v>1701</v>
      </c>
      <c r="L2270" s="130">
        <f t="shared" si="630"/>
        <v>265.93932130788329</v>
      </c>
      <c r="M2270" s="149">
        <f t="shared" si="631"/>
        <v>8.2528428887368552E-5</v>
      </c>
      <c r="N2270" s="149">
        <f t="shared" si="632"/>
        <v>0.99747635474615681</v>
      </c>
      <c r="O2270" s="130">
        <f t="shared" si="633"/>
        <v>8.2528428887368552E-5</v>
      </c>
      <c r="P2270" s="130" t="str">
        <f t="shared" si="634"/>
        <v/>
      </c>
      <c r="Q2270" s="130" t="str">
        <f t="shared" si="635"/>
        <v/>
      </c>
      <c r="R2270" s="130">
        <f t="shared" si="636"/>
        <v>1.2173153295980022E-3</v>
      </c>
      <c r="S2270" s="130" t="str">
        <f t="shared" si="637"/>
        <v/>
      </c>
      <c r="T2270" s="130" t="str">
        <f t="shared" si="638"/>
        <v/>
      </c>
      <c r="X2270" s="134"/>
      <c r="Z2270" s="149"/>
      <c r="AA2270" s="149"/>
      <c r="AE2270" s="151"/>
      <c r="AF2270" s="150"/>
      <c r="AK2270" s="134">
        <v>1701</v>
      </c>
      <c r="AL2270" s="130">
        <f t="shared" si="639"/>
        <v>2.8040000000000003</v>
      </c>
      <c r="AM2270" s="149">
        <f t="shared" si="640"/>
        <v>7.8272305160173687E-3</v>
      </c>
      <c r="AN2270" s="149">
        <f t="shared" si="641"/>
        <v>0.99747635474615681</v>
      </c>
      <c r="AO2270" s="130">
        <f t="shared" si="646"/>
        <v>7.8272305160173687E-3</v>
      </c>
      <c r="AP2270" s="130" t="str">
        <f t="shared" si="647"/>
        <v/>
      </c>
      <c r="AQ2270" s="130" t="str">
        <f t="shared" si="642"/>
        <v/>
      </c>
      <c r="AR2270" s="150">
        <f t="shared" si="643"/>
        <v>0</v>
      </c>
      <c r="AS2270" s="150" t="str">
        <f t="shared" si="644"/>
        <v/>
      </c>
      <c r="AT2270" s="150" t="str">
        <f t="shared" si="645"/>
        <v/>
      </c>
      <c r="AU2270" s="150"/>
      <c r="AV2270" s="150"/>
      <c r="AW2270" s="150"/>
      <c r="AX2270" s="150"/>
      <c r="AY2270" s="150"/>
      <c r="AZ2270" s="150"/>
      <c r="BA2270" s="150"/>
      <c r="BB2270" s="131"/>
      <c r="BC2270" s="132"/>
      <c r="BD2270" s="131"/>
      <c r="BE2270" s="153"/>
      <c r="BF2270" s="154"/>
      <c r="BG2270" s="155"/>
      <c r="BH2270" s="155"/>
      <c r="BI2270" s="156"/>
      <c r="BJ2270" s="156"/>
      <c r="BK2270" s="133"/>
      <c r="BM2270" s="134">
        <v>1678</v>
      </c>
      <c r="BN2270" s="157">
        <f t="shared" si="649"/>
        <v>10.732799999999862</v>
      </c>
      <c r="BO2270" s="158">
        <f t="shared" si="650"/>
        <v>0.15070626988963284</v>
      </c>
      <c r="BP2270" s="159">
        <f t="shared" si="651"/>
        <v>2.9978665461655174E-4</v>
      </c>
      <c r="BQ2270" s="160" t="str">
        <f t="shared" si="652"/>
        <v/>
      </c>
      <c r="BR2270" s="160" t="str">
        <f t="shared" si="648"/>
        <v/>
      </c>
    </row>
    <row r="2271" spans="11:70" ht="20.100000000000001" customHeight="1" x14ac:dyDescent="0.25">
      <c r="K2271" s="134">
        <v>1702</v>
      </c>
      <c r="L2271" s="130">
        <f t="shared" si="630"/>
        <v>266.31869266495579</v>
      </c>
      <c r="M2271" s="149">
        <f t="shared" si="631"/>
        <v>8.1607308797546432E-5</v>
      </c>
      <c r="N2271" s="149">
        <f t="shared" si="632"/>
        <v>0.99750748865959504</v>
      </c>
      <c r="O2271" s="130">
        <f t="shared" si="633"/>
        <v>8.1607308797546432E-5</v>
      </c>
      <c r="P2271" s="130" t="str">
        <f t="shared" si="634"/>
        <v/>
      </c>
      <c r="Q2271" s="130" t="str">
        <f t="shared" si="635"/>
        <v/>
      </c>
      <c r="R2271" s="130">
        <f t="shared" si="636"/>
        <v>1.2249976894484163E-3</v>
      </c>
      <c r="S2271" s="130" t="str">
        <f t="shared" si="637"/>
        <v/>
      </c>
      <c r="T2271" s="130" t="str">
        <f t="shared" si="638"/>
        <v/>
      </c>
      <c r="X2271" s="134"/>
      <c r="Z2271" s="149"/>
      <c r="AA2271" s="149"/>
      <c r="AE2271" s="151"/>
      <c r="AF2271" s="150"/>
      <c r="AK2271" s="134">
        <v>1702</v>
      </c>
      <c r="AL2271" s="130">
        <f t="shared" si="639"/>
        <v>2.8079999999999998</v>
      </c>
      <c r="AM2271" s="149">
        <f t="shared" si="640"/>
        <v>7.739868871391698E-3</v>
      </c>
      <c r="AN2271" s="149">
        <f t="shared" si="641"/>
        <v>0.99750748865959504</v>
      </c>
      <c r="AO2271" s="130">
        <f t="shared" si="646"/>
        <v>7.739868871391698E-3</v>
      </c>
      <c r="AP2271" s="130" t="str">
        <f t="shared" si="647"/>
        <v/>
      </c>
      <c r="AQ2271" s="130" t="str">
        <f t="shared" si="642"/>
        <v/>
      </c>
      <c r="AR2271" s="150">
        <f t="shared" si="643"/>
        <v>0</v>
      </c>
      <c r="AS2271" s="150" t="str">
        <f t="shared" si="644"/>
        <v/>
      </c>
      <c r="AT2271" s="150" t="str">
        <f t="shared" si="645"/>
        <v/>
      </c>
      <c r="AU2271" s="150"/>
      <c r="AV2271" s="150"/>
      <c r="AW2271" s="150"/>
      <c r="AX2271" s="150"/>
      <c r="AY2271" s="150"/>
      <c r="AZ2271" s="150"/>
      <c r="BA2271" s="150"/>
      <c r="BB2271" s="131"/>
      <c r="BC2271" s="132"/>
      <c r="BD2271" s="131"/>
      <c r="BE2271" s="153"/>
      <c r="BF2271" s="154"/>
      <c r="BG2271" s="155"/>
      <c r="BH2271" s="155"/>
      <c r="BI2271" s="156"/>
      <c r="BJ2271" s="156"/>
      <c r="BK2271" s="133"/>
      <c r="BM2271" s="134">
        <v>1679</v>
      </c>
      <c r="BN2271" s="157">
        <f t="shared" si="649"/>
        <v>10.739199999999862</v>
      </c>
      <c r="BO2271" s="158">
        <f t="shared" si="650"/>
        <v>0.15040648323501629</v>
      </c>
      <c r="BP2271" s="159">
        <f t="shared" si="651"/>
        <v>2.9927441831717472E-4</v>
      </c>
      <c r="BQ2271" s="160" t="str">
        <f t="shared" si="652"/>
        <v/>
      </c>
      <c r="BR2271" s="160" t="str">
        <f t="shared" si="648"/>
        <v/>
      </c>
    </row>
    <row r="2272" spans="11:70" ht="20.100000000000001" customHeight="1" x14ac:dyDescent="0.25">
      <c r="K2272" s="134">
        <v>1703</v>
      </c>
      <c r="L2272" s="130">
        <f t="shared" si="630"/>
        <v>266.6980640220284</v>
      </c>
      <c r="M2272" s="149">
        <f t="shared" si="631"/>
        <v>8.0695178422380426E-5</v>
      </c>
      <c r="N2272" s="149">
        <f t="shared" si="632"/>
        <v>0.99753827483393986</v>
      </c>
      <c r="O2272" s="130">
        <f t="shared" si="633"/>
        <v>8.0695178422380426E-5</v>
      </c>
      <c r="P2272" s="130" t="str">
        <f t="shared" si="634"/>
        <v/>
      </c>
      <c r="Q2272" s="130" t="str">
        <f t="shared" si="635"/>
        <v/>
      </c>
      <c r="R2272" s="130">
        <f t="shared" si="636"/>
        <v>1.2327088084335218E-3</v>
      </c>
      <c r="S2272" s="130" t="str">
        <f t="shared" si="637"/>
        <v/>
      </c>
      <c r="T2272" s="130" t="str">
        <f t="shared" si="638"/>
        <v/>
      </c>
      <c r="X2272" s="134"/>
      <c r="Z2272" s="149"/>
      <c r="AA2272" s="149"/>
      <c r="AE2272" s="151"/>
      <c r="AF2272" s="150"/>
      <c r="AK2272" s="134">
        <v>1703</v>
      </c>
      <c r="AL2272" s="130">
        <f t="shared" si="639"/>
        <v>2.8120000000000003</v>
      </c>
      <c r="AM2272" s="149">
        <f t="shared" si="640"/>
        <v>7.6533598368282241E-3</v>
      </c>
      <c r="AN2272" s="149">
        <f t="shared" si="641"/>
        <v>0.99753827483393986</v>
      </c>
      <c r="AO2272" s="130">
        <f t="shared" si="646"/>
        <v>7.6533598368282241E-3</v>
      </c>
      <c r="AP2272" s="130" t="str">
        <f t="shared" si="647"/>
        <v/>
      </c>
      <c r="AQ2272" s="130" t="str">
        <f t="shared" si="642"/>
        <v/>
      </c>
      <c r="AR2272" s="150">
        <f t="shared" si="643"/>
        <v>0</v>
      </c>
      <c r="AS2272" s="150" t="str">
        <f t="shared" si="644"/>
        <v/>
      </c>
      <c r="AT2272" s="150" t="str">
        <f t="shared" si="645"/>
        <v/>
      </c>
      <c r="AU2272" s="150"/>
      <c r="AV2272" s="150"/>
      <c r="AW2272" s="150"/>
      <c r="AX2272" s="150"/>
      <c r="AY2272" s="150"/>
      <c r="AZ2272" s="150"/>
      <c r="BA2272" s="150"/>
      <c r="BB2272" s="131"/>
      <c r="BC2272" s="132"/>
      <c r="BD2272" s="131"/>
      <c r="BE2272" s="153"/>
      <c r="BF2272" s="154"/>
      <c r="BG2272" s="155"/>
      <c r="BH2272" s="155"/>
      <c r="BI2272" s="156"/>
      <c r="BJ2272" s="156"/>
      <c r="BK2272" s="133"/>
      <c r="BM2272" s="134">
        <v>1680</v>
      </c>
      <c r="BN2272" s="157">
        <f t="shared" si="649"/>
        <v>10.745599999999861</v>
      </c>
      <c r="BO2272" s="158">
        <f t="shared" si="650"/>
        <v>0.15010720881669912</v>
      </c>
      <c r="BP2272" s="159">
        <f t="shared" si="651"/>
        <v>2.9876279215179657E-4</v>
      </c>
      <c r="BQ2272" s="160" t="str">
        <f t="shared" si="652"/>
        <v/>
      </c>
      <c r="BR2272" s="160" t="str">
        <f t="shared" si="648"/>
        <v/>
      </c>
    </row>
    <row r="2273" spans="11:70" ht="20.100000000000001" customHeight="1" x14ac:dyDescent="0.25">
      <c r="K2273" s="134">
        <v>1704</v>
      </c>
      <c r="L2273" s="130">
        <f t="shared" si="630"/>
        <v>267.07743537910102</v>
      </c>
      <c r="M2273" s="149">
        <f t="shared" si="631"/>
        <v>7.979196630804646E-5</v>
      </c>
      <c r="N2273" s="149">
        <f t="shared" si="632"/>
        <v>0.99756871666606572</v>
      </c>
      <c r="O2273" s="130">
        <f t="shared" si="633"/>
        <v>7.979196630804646E-5</v>
      </c>
      <c r="P2273" s="130" t="str">
        <f t="shared" si="634"/>
        <v/>
      </c>
      <c r="Q2273" s="130" t="str">
        <f t="shared" si="635"/>
        <v/>
      </c>
      <c r="R2273" s="130">
        <f t="shared" si="636"/>
        <v>1.2404486200559331E-3</v>
      </c>
      <c r="S2273" s="130" t="str">
        <f t="shared" si="637"/>
        <v/>
      </c>
      <c r="T2273" s="130" t="str">
        <f t="shared" si="638"/>
        <v/>
      </c>
      <c r="X2273" s="134"/>
      <c r="Z2273" s="149"/>
      <c r="AA2273" s="149"/>
      <c r="AE2273" s="151"/>
      <c r="AF2273" s="150"/>
      <c r="AK2273" s="134">
        <v>1704</v>
      </c>
      <c r="AL2273" s="130">
        <f t="shared" si="639"/>
        <v>2.8159999999999998</v>
      </c>
      <c r="AM2273" s="149">
        <f t="shared" si="640"/>
        <v>7.5676966354434258E-3</v>
      </c>
      <c r="AN2273" s="149">
        <f t="shared" si="641"/>
        <v>0.99756871666606572</v>
      </c>
      <c r="AO2273" s="130">
        <f t="shared" si="646"/>
        <v>7.5676966354434258E-3</v>
      </c>
      <c r="AP2273" s="130" t="str">
        <f t="shared" si="647"/>
        <v/>
      </c>
      <c r="AQ2273" s="130" t="str">
        <f t="shared" si="642"/>
        <v/>
      </c>
      <c r="AR2273" s="150">
        <f t="shared" si="643"/>
        <v>0</v>
      </c>
      <c r="AS2273" s="150" t="str">
        <f t="shared" si="644"/>
        <v/>
      </c>
      <c r="AT2273" s="150" t="str">
        <f t="shared" si="645"/>
        <v/>
      </c>
      <c r="AU2273" s="150"/>
      <c r="AV2273" s="150"/>
      <c r="AW2273" s="150"/>
      <c r="AX2273" s="150"/>
      <c r="AY2273" s="150"/>
      <c r="AZ2273" s="150"/>
      <c r="BA2273" s="150"/>
      <c r="BB2273" s="131"/>
      <c r="BC2273" s="132"/>
      <c r="BD2273" s="131"/>
      <c r="BE2273" s="153"/>
      <c r="BF2273" s="154"/>
      <c r="BG2273" s="155"/>
      <c r="BH2273" s="155"/>
      <c r="BI2273" s="156"/>
      <c r="BJ2273" s="156"/>
      <c r="BK2273" s="133"/>
      <c r="BM2273" s="134">
        <v>1681</v>
      </c>
      <c r="BN2273" s="157">
        <f t="shared" si="649"/>
        <v>10.75199999999986</v>
      </c>
      <c r="BO2273" s="158">
        <f t="shared" si="650"/>
        <v>0.14980844602454732</v>
      </c>
      <c r="BP2273" s="159">
        <f t="shared" si="651"/>
        <v>2.9825177629927424E-4</v>
      </c>
      <c r="BQ2273" s="160" t="str">
        <f t="shared" si="652"/>
        <v/>
      </c>
      <c r="BR2273" s="160" t="str">
        <f t="shared" si="648"/>
        <v/>
      </c>
    </row>
    <row r="2274" spans="11:70" ht="20.100000000000001" customHeight="1" x14ac:dyDescent="0.25">
      <c r="K2274" s="134">
        <v>1705</v>
      </c>
      <c r="L2274" s="130">
        <f t="shared" si="630"/>
        <v>267.45680673617363</v>
      </c>
      <c r="M2274" s="149">
        <f t="shared" si="631"/>
        <v>7.8897601374252656E-5</v>
      </c>
      <c r="N2274" s="149">
        <f t="shared" si="632"/>
        <v>0.9975988175258107</v>
      </c>
      <c r="O2274" s="130">
        <f t="shared" si="633"/>
        <v>7.8897601374252656E-5</v>
      </c>
      <c r="P2274" s="130" t="str">
        <f t="shared" si="634"/>
        <v/>
      </c>
      <c r="Q2274" s="130" t="str">
        <f t="shared" si="635"/>
        <v/>
      </c>
      <c r="R2274" s="130">
        <f t="shared" si="636"/>
        <v>1.2482170560186596E-3</v>
      </c>
      <c r="S2274" s="130" t="str">
        <f t="shared" si="637"/>
        <v/>
      </c>
      <c r="T2274" s="130" t="str">
        <f t="shared" si="638"/>
        <v/>
      </c>
      <c r="X2274" s="134"/>
      <c r="Z2274" s="149"/>
      <c r="AA2274" s="149"/>
      <c r="AE2274" s="151"/>
      <c r="AF2274" s="150"/>
      <c r="AK2274" s="134">
        <v>1705</v>
      </c>
      <c r="AL2274" s="130">
        <f t="shared" si="639"/>
        <v>2.8200000000000003</v>
      </c>
      <c r="AM2274" s="149">
        <f t="shared" si="640"/>
        <v>7.4828725257805526E-3</v>
      </c>
      <c r="AN2274" s="149">
        <f t="shared" si="641"/>
        <v>0.9975988175258107</v>
      </c>
      <c r="AO2274" s="130">
        <f t="shared" si="646"/>
        <v>7.4828725257805526E-3</v>
      </c>
      <c r="AP2274" s="130" t="str">
        <f t="shared" si="647"/>
        <v/>
      </c>
      <c r="AQ2274" s="130" t="str">
        <f t="shared" si="642"/>
        <v/>
      </c>
      <c r="AR2274" s="150">
        <f t="shared" si="643"/>
        <v>0</v>
      </c>
      <c r="AS2274" s="150" t="str">
        <f t="shared" si="644"/>
        <v/>
      </c>
      <c r="AT2274" s="150" t="str">
        <f t="shared" si="645"/>
        <v/>
      </c>
      <c r="AU2274" s="150"/>
      <c r="AV2274" s="150"/>
      <c r="AW2274" s="150"/>
      <c r="AX2274" s="150"/>
      <c r="AY2274" s="150"/>
      <c r="AZ2274" s="150"/>
      <c r="BA2274" s="150"/>
      <c r="BB2274" s="131"/>
      <c r="BC2274" s="132"/>
      <c r="BD2274" s="131"/>
      <c r="BE2274" s="153"/>
      <c r="BF2274" s="154"/>
      <c r="BG2274" s="155"/>
      <c r="BH2274" s="155"/>
      <c r="BI2274" s="156"/>
      <c r="BJ2274" s="156"/>
      <c r="BK2274" s="133"/>
      <c r="BM2274" s="134">
        <v>1682</v>
      </c>
      <c r="BN2274" s="157">
        <f t="shared" si="649"/>
        <v>10.75839999999986</v>
      </c>
      <c r="BO2274" s="158">
        <f t="shared" si="650"/>
        <v>0.14951019424824805</v>
      </c>
      <c r="BP2274" s="159">
        <f t="shared" si="651"/>
        <v>2.9774137093463438E-4</v>
      </c>
      <c r="BQ2274" s="160" t="str">
        <f t="shared" si="652"/>
        <v/>
      </c>
      <c r="BR2274" s="160" t="str">
        <f t="shared" si="648"/>
        <v/>
      </c>
    </row>
    <row r="2275" spans="11:70" ht="20.100000000000001" customHeight="1" x14ac:dyDescent="0.25">
      <c r="K2275" s="134">
        <v>1706</v>
      </c>
      <c r="L2275" s="130">
        <f t="shared" si="630"/>
        <v>267.83617809324613</v>
      </c>
      <c r="M2275" s="149">
        <f t="shared" si="631"/>
        <v>7.8012012914582311E-5</v>
      </c>
      <c r="N2275" s="149">
        <f t="shared" si="632"/>
        <v>0.99762858075611804</v>
      </c>
      <c r="O2275" s="130">
        <f t="shared" si="633"/>
        <v>7.8012012914582311E-5</v>
      </c>
      <c r="P2275" s="130" t="str">
        <f t="shared" si="634"/>
        <v/>
      </c>
      <c r="Q2275" s="130" t="str">
        <f t="shared" si="635"/>
        <v/>
      </c>
      <c r="R2275" s="130">
        <f t="shared" si="636"/>
        <v>1.2560140462181807E-3</v>
      </c>
      <c r="S2275" s="130" t="str">
        <f t="shared" si="637"/>
        <v/>
      </c>
      <c r="T2275" s="130" t="str">
        <f t="shared" si="638"/>
        <v/>
      </c>
      <c r="X2275" s="134"/>
      <c r="Z2275" s="149"/>
      <c r="AA2275" s="149"/>
      <c r="AE2275" s="151"/>
      <c r="AF2275" s="150"/>
      <c r="AK2275" s="134">
        <v>1706</v>
      </c>
      <c r="AL2275" s="130">
        <f t="shared" si="639"/>
        <v>2.8239999999999998</v>
      </c>
      <c r="AM2275" s="149">
        <f t="shared" si="640"/>
        <v>7.3988808018422966E-3</v>
      </c>
      <c r="AN2275" s="149">
        <f t="shared" si="641"/>
        <v>0.99762858075611804</v>
      </c>
      <c r="AO2275" s="130">
        <f t="shared" si="646"/>
        <v>7.3988808018422966E-3</v>
      </c>
      <c r="AP2275" s="130" t="str">
        <f t="shared" si="647"/>
        <v/>
      </c>
      <c r="AQ2275" s="130" t="str">
        <f t="shared" si="642"/>
        <v/>
      </c>
      <c r="AR2275" s="150">
        <f t="shared" si="643"/>
        <v>0</v>
      </c>
      <c r="AS2275" s="150" t="str">
        <f t="shared" si="644"/>
        <v/>
      </c>
      <c r="AT2275" s="150" t="str">
        <f t="shared" si="645"/>
        <v/>
      </c>
      <c r="AU2275" s="150"/>
      <c r="AV2275" s="150"/>
      <c r="AW2275" s="150"/>
      <c r="AX2275" s="150"/>
      <c r="AY2275" s="150"/>
      <c r="AZ2275" s="150"/>
      <c r="BA2275" s="150"/>
      <c r="BB2275" s="131"/>
      <c r="BC2275" s="132"/>
      <c r="BD2275" s="131"/>
      <c r="BE2275" s="153"/>
      <c r="BF2275" s="154"/>
      <c r="BG2275" s="155"/>
      <c r="BH2275" s="155"/>
      <c r="BI2275" s="156"/>
      <c r="BJ2275" s="156"/>
      <c r="BK2275" s="133"/>
      <c r="BM2275" s="134">
        <v>1683</v>
      </c>
      <c r="BN2275" s="157">
        <f t="shared" si="649"/>
        <v>10.764799999999859</v>
      </c>
      <c r="BO2275" s="158">
        <f t="shared" si="650"/>
        <v>0.14921245287731341</v>
      </c>
      <c r="BP2275" s="159">
        <f t="shared" si="651"/>
        <v>2.972315762292399E-4</v>
      </c>
      <c r="BQ2275" s="160" t="str">
        <f t="shared" si="652"/>
        <v/>
      </c>
      <c r="BR2275" s="160" t="str">
        <f t="shared" si="648"/>
        <v/>
      </c>
    </row>
    <row r="2276" spans="11:70" ht="20.100000000000001" customHeight="1" x14ac:dyDescent="0.25">
      <c r="K2276" s="134">
        <v>1707</v>
      </c>
      <c r="L2276" s="130">
        <f t="shared" si="630"/>
        <v>268.21554945031875</v>
      </c>
      <c r="M2276" s="149">
        <f t="shared" si="631"/>
        <v>7.7135130596801629E-5</v>
      </c>
      <c r="N2276" s="149">
        <f t="shared" si="632"/>
        <v>0.99765800967317753</v>
      </c>
      <c r="O2276" s="130">
        <f t="shared" si="633"/>
        <v>7.7135130596801629E-5</v>
      </c>
      <c r="P2276" s="130" t="str">
        <f t="shared" si="634"/>
        <v/>
      </c>
      <c r="Q2276" s="130" t="str">
        <f t="shared" si="635"/>
        <v/>
      </c>
      <c r="R2276" s="130">
        <f t="shared" si="636"/>
        <v>1.2638395187376497E-3</v>
      </c>
      <c r="S2276" s="130" t="str">
        <f t="shared" si="637"/>
        <v/>
      </c>
      <c r="T2276" s="130" t="str">
        <f t="shared" si="638"/>
        <v/>
      </c>
      <c r="X2276" s="134"/>
      <c r="Z2276" s="149"/>
      <c r="AA2276" s="149"/>
      <c r="AE2276" s="151"/>
      <c r="AF2276" s="150"/>
      <c r="AK2276" s="134">
        <v>1707</v>
      </c>
      <c r="AL2276" s="130">
        <f t="shared" si="639"/>
        <v>2.8280000000000003</v>
      </c>
      <c r="AM2276" s="149">
        <f t="shared" si="640"/>
        <v>7.3157147931199405E-3</v>
      </c>
      <c r="AN2276" s="149">
        <f t="shared" si="641"/>
        <v>0.99765800967317753</v>
      </c>
      <c r="AO2276" s="130">
        <f t="shared" si="646"/>
        <v>7.3157147931199405E-3</v>
      </c>
      <c r="AP2276" s="130" t="str">
        <f t="shared" si="647"/>
        <v/>
      </c>
      <c r="AQ2276" s="130" t="str">
        <f t="shared" si="642"/>
        <v/>
      </c>
      <c r="AR2276" s="150">
        <f t="shared" si="643"/>
        <v>0</v>
      </c>
      <c r="AS2276" s="150" t="str">
        <f t="shared" si="644"/>
        <v/>
      </c>
      <c r="AT2276" s="150" t="str">
        <f t="shared" si="645"/>
        <v/>
      </c>
      <c r="AU2276" s="150"/>
      <c r="AV2276" s="150"/>
      <c r="AW2276" s="150"/>
      <c r="AX2276" s="150"/>
      <c r="AY2276" s="150"/>
      <c r="AZ2276" s="150"/>
      <c r="BA2276" s="150"/>
      <c r="BB2276" s="131"/>
      <c r="BC2276" s="132"/>
      <c r="BD2276" s="131"/>
      <c r="BE2276" s="153"/>
      <c r="BF2276" s="154"/>
      <c r="BG2276" s="155"/>
      <c r="BH2276" s="155"/>
      <c r="BI2276" s="156"/>
      <c r="BJ2276" s="156"/>
      <c r="BK2276" s="133"/>
      <c r="BM2276" s="134">
        <v>1684</v>
      </c>
      <c r="BN2276" s="157">
        <f t="shared" si="649"/>
        <v>10.771199999999858</v>
      </c>
      <c r="BO2276" s="158">
        <f t="shared" si="650"/>
        <v>0.14891522130108417</v>
      </c>
      <c r="BP2276" s="159">
        <f t="shared" si="651"/>
        <v>2.9672239234959652E-4</v>
      </c>
      <c r="BQ2276" s="160" t="str">
        <f t="shared" si="652"/>
        <v/>
      </c>
      <c r="BR2276" s="160" t="str">
        <f t="shared" si="648"/>
        <v/>
      </c>
    </row>
    <row r="2277" spans="11:70" ht="20.100000000000001" customHeight="1" x14ac:dyDescent="0.25">
      <c r="K2277" s="134">
        <v>1708</v>
      </c>
      <c r="L2277" s="130">
        <f t="shared" si="630"/>
        <v>268.59492080739136</v>
      </c>
      <c r="M2277" s="149">
        <f t="shared" si="631"/>
        <v>7.6266884463137757E-5</v>
      </c>
      <c r="N2277" s="149">
        <f t="shared" si="632"/>
        <v>0.99768710756656831</v>
      </c>
      <c r="O2277" s="130">
        <f t="shared" si="633"/>
        <v>7.6266884463137757E-5</v>
      </c>
      <c r="P2277" s="130" t="str">
        <f t="shared" si="634"/>
        <v/>
      </c>
      <c r="Q2277" s="130" t="str">
        <f t="shared" si="635"/>
        <v/>
      </c>
      <c r="R2277" s="130">
        <f t="shared" si="636"/>
        <v>1.2716933998401648E-3</v>
      </c>
      <c r="S2277" s="130" t="str">
        <f t="shared" si="637"/>
        <v/>
      </c>
      <c r="T2277" s="130" t="str">
        <f t="shared" si="638"/>
        <v/>
      </c>
      <c r="X2277" s="134"/>
      <c r="Z2277" s="149"/>
      <c r="AA2277" s="149"/>
      <c r="AE2277" s="151"/>
      <c r="AF2277" s="150"/>
      <c r="AK2277" s="134">
        <v>1708</v>
      </c>
      <c r="AL2277" s="130">
        <f t="shared" si="639"/>
        <v>2.8319999999999999</v>
      </c>
      <c r="AM2277" s="149">
        <f t="shared" si="640"/>
        <v>7.2333678646196876E-3</v>
      </c>
      <c r="AN2277" s="149">
        <f t="shared" si="641"/>
        <v>0.99768710756656831</v>
      </c>
      <c r="AO2277" s="130">
        <f t="shared" si="646"/>
        <v>7.2333678646196876E-3</v>
      </c>
      <c r="AP2277" s="130" t="str">
        <f t="shared" si="647"/>
        <v/>
      </c>
      <c r="AQ2277" s="130" t="str">
        <f t="shared" si="642"/>
        <v/>
      </c>
      <c r="AR2277" s="150">
        <f t="shared" si="643"/>
        <v>0</v>
      </c>
      <c r="AS2277" s="150" t="str">
        <f t="shared" si="644"/>
        <v/>
      </c>
      <c r="AT2277" s="150" t="str">
        <f t="shared" si="645"/>
        <v/>
      </c>
      <c r="AU2277" s="150"/>
      <c r="AV2277" s="150"/>
      <c r="AW2277" s="150"/>
      <c r="AX2277" s="150"/>
      <c r="AY2277" s="150"/>
      <c r="AZ2277" s="150"/>
      <c r="BA2277" s="150"/>
      <c r="BB2277" s="131"/>
      <c r="BC2277" s="132"/>
      <c r="BD2277" s="131"/>
      <c r="BE2277" s="153"/>
      <c r="BF2277" s="154"/>
      <c r="BG2277" s="155"/>
      <c r="BH2277" s="155"/>
      <c r="BI2277" s="156"/>
      <c r="BJ2277" s="156"/>
      <c r="BK2277" s="133"/>
      <c r="BM2277" s="134">
        <v>1685</v>
      </c>
      <c r="BN2277" s="157">
        <f t="shared" si="649"/>
        <v>10.777599999999858</v>
      </c>
      <c r="BO2277" s="158">
        <f t="shared" si="650"/>
        <v>0.14861849890873458</v>
      </c>
      <c r="BP2277" s="159">
        <f t="shared" si="651"/>
        <v>2.9621381945901804E-4</v>
      </c>
      <c r="BQ2277" s="160" t="str">
        <f t="shared" si="652"/>
        <v/>
      </c>
      <c r="BR2277" s="160" t="str">
        <f t="shared" si="648"/>
        <v/>
      </c>
    </row>
    <row r="2278" spans="11:70" ht="20.100000000000001" customHeight="1" x14ac:dyDescent="0.25">
      <c r="K2278" s="134">
        <v>1709</v>
      </c>
      <c r="L2278" s="130">
        <f t="shared" si="630"/>
        <v>268.97429216446398</v>
      </c>
      <c r="M2278" s="149">
        <f t="shared" si="631"/>
        <v>7.5407204930520529E-5</v>
      </c>
      <c r="N2278" s="149">
        <f t="shared" si="632"/>
        <v>0.99771587769940062</v>
      </c>
      <c r="O2278" s="130">
        <f t="shared" si="633"/>
        <v>7.5407204930520529E-5</v>
      </c>
      <c r="P2278" s="130" t="str">
        <f t="shared" si="634"/>
        <v/>
      </c>
      <c r="Q2278" s="130" t="str">
        <f t="shared" si="635"/>
        <v/>
      </c>
      <c r="R2278" s="130">
        <f t="shared" si="636"/>
        <v>1.2795756139621745E-3</v>
      </c>
      <c r="S2278" s="130" t="str">
        <f t="shared" si="637"/>
        <v/>
      </c>
      <c r="T2278" s="130" t="str">
        <f t="shared" si="638"/>
        <v/>
      </c>
      <c r="X2278" s="134"/>
      <c r="Z2278" s="149"/>
      <c r="AA2278" s="149"/>
      <c r="AE2278" s="151"/>
      <c r="AF2278" s="150"/>
      <c r="AK2278" s="134">
        <v>1709</v>
      </c>
      <c r="AL2278" s="130">
        <f t="shared" si="639"/>
        <v>2.8360000000000003</v>
      </c>
      <c r="AM2278" s="149">
        <f t="shared" si="640"/>
        <v>7.1518334168855441E-3</v>
      </c>
      <c r="AN2278" s="149">
        <f t="shared" si="641"/>
        <v>0.99771587769940062</v>
      </c>
      <c r="AO2278" s="130">
        <f t="shared" si="646"/>
        <v>7.1518334168855441E-3</v>
      </c>
      <c r="AP2278" s="130" t="str">
        <f t="shared" si="647"/>
        <v/>
      </c>
      <c r="AQ2278" s="130" t="str">
        <f t="shared" si="642"/>
        <v/>
      </c>
      <c r="AR2278" s="150">
        <f t="shared" si="643"/>
        <v>0</v>
      </c>
      <c r="AS2278" s="150" t="str">
        <f t="shared" si="644"/>
        <v/>
      </c>
      <c r="AT2278" s="150" t="str">
        <f t="shared" si="645"/>
        <v/>
      </c>
      <c r="AU2278" s="150"/>
      <c r="AV2278" s="150"/>
      <c r="AW2278" s="150"/>
      <c r="AX2278" s="150"/>
      <c r="AY2278" s="150"/>
      <c r="AZ2278" s="150"/>
      <c r="BA2278" s="150"/>
      <c r="BB2278" s="131"/>
      <c r="BC2278" s="132"/>
      <c r="BD2278" s="131"/>
      <c r="BE2278" s="153"/>
      <c r="BF2278" s="154"/>
      <c r="BG2278" s="155"/>
      <c r="BH2278" s="155"/>
      <c r="BI2278" s="156"/>
      <c r="BJ2278" s="156"/>
      <c r="BK2278" s="133"/>
      <c r="BM2278" s="134">
        <v>1686</v>
      </c>
      <c r="BN2278" s="157">
        <f t="shared" si="649"/>
        <v>10.783999999999857</v>
      </c>
      <c r="BO2278" s="158">
        <f t="shared" si="650"/>
        <v>0.14832228508927556</v>
      </c>
      <c r="BP2278" s="159">
        <f t="shared" si="651"/>
        <v>2.9570585771607205E-4</v>
      </c>
      <c r="BQ2278" s="160" t="str">
        <f t="shared" si="652"/>
        <v/>
      </c>
      <c r="BR2278" s="160" t="str">
        <f t="shared" si="648"/>
        <v/>
      </c>
    </row>
    <row r="2279" spans="11:70" ht="20.100000000000001" customHeight="1" x14ac:dyDescent="0.25">
      <c r="K2279" s="134">
        <v>1710</v>
      </c>
      <c r="L2279" s="130">
        <f t="shared" si="630"/>
        <v>269.35366352153648</v>
      </c>
      <c r="M2279" s="149">
        <f t="shared" si="631"/>
        <v>7.4556022790793079E-5</v>
      </c>
      <c r="N2279" s="149">
        <f t="shared" si="632"/>
        <v>0.99774432330845764</v>
      </c>
      <c r="O2279" s="130">
        <f t="shared" si="633"/>
        <v>7.4556022790793079E-5</v>
      </c>
      <c r="P2279" s="130" t="str">
        <f t="shared" si="634"/>
        <v/>
      </c>
      <c r="Q2279" s="130" t="str">
        <f t="shared" si="635"/>
        <v/>
      </c>
      <c r="R2279" s="130">
        <f t="shared" si="636"/>
        <v>1.2874860837069719E-3</v>
      </c>
      <c r="S2279" s="130" t="str">
        <f t="shared" si="637"/>
        <v/>
      </c>
      <c r="T2279" s="130" t="str">
        <f t="shared" si="638"/>
        <v/>
      </c>
      <c r="X2279" s="134"/>
      <c r="Z2279" s="149"/>
      <c r="AA2279" s="149"/>
      <c r="AE2279" s="151"/>
      <c r="AF2279" s="150"/>
      <c r="AK2279" s="134">
        <v>1710</v>
      </c>
      <c r="AL2279" s="130">
        <f t="shared" si="639"/>
        <v>2.84</v>
      </c>
      <c r="AM2279" s="149">
        <f t="shared" si="640"/>
        <v>7.0711048860194487E-3</v>
      </c>
      <c r="AN2279" s="149">
        <f t="shared" si="641"/>
        <v>0.99774432330845764</v>
      </c>
      <c r="AO2279" s="130">
        <f t="shared" si="646"/>
        <v>7.0711048860194487E-3</v>
      </c>
      <c r="AP2279" s="130" t="str">
        <f t="shared" si="647"/>
        <v/>
      </c>
      <c r="AQ2279" s="130" t="str">
        <f t="shared" si="642"/>
        <v/>
      </c>
      <c r="AR2279" s="150">
        <f t="shared" si="643"/>
        <v>0</v>
      </c>
      <c r="AS2279" s="150" t="str">
        <f t="shared" si="644"/>
        <v/>
      </c>
      <c r="AT2279" s="150" t="str">
        <f t="shared" si="645"/>
        <v/>
      </c>
      <c r="AU2279" s="150"/>
      <c r="AV2279" s="150"/>
      <c r="AW2279" s="150"/>
      <c r="AX2279" s="150"/>
      <c r="AY2279" s="150"/>
      <c r="AZ2279" s="150"/>
      <c r="BA2279" s="150"/>
      <c r="BB2279" s="131"/>
      <c r="BC2279" s="132"/>
      <c r="BD2279" s="131"/>
      <c r="BE2279" s="153"/>
      <c r="BF2279" s="154"/>
      <c r="BG2279" s="155"/>
      <c r="BH2279" s="155"/>
      <c r="BI2279" s="156"/>
      <c r="BJ2279" s="156"/>
      <c r="BK2279" s="133"/>
      <c r="BM2279" s="134">
        <v>1687</v>
      </c>
      <c r="BN2279" s="157">
        <f t="shared" si="649"/>
        <v>10.790399999999856</v>
      </c>
      <c r="BO2279" s="158">
        <f t="shared" si="650"/>
        <v>0.14802657923155949</v>
      </c>
      <c r="BP2279" s="159">
        <f t="shared" si="651"/>
        <v>2.9519850727571795E-4</v>
      </c>
      <c r="BQ2279" s="160" t="str">
        <f t="shared" si="652"/>
        <v/>
      </c>
      <c r="BR2279" s="160" t="str">
        <f t="shared" si="648"/>
        <v/>
      </c>
    </row>
    <row r="2280" spans="11:70" ht="20.100000000000001" customHeight="1" x14ac:dyDescent="0.25">
      <c r="K2280" s="134">
        <v>1711</v>
      </c>
      <c r="L2280" s="130">
        <f t="shared" si="630"/>
        <v>269.73303487860909</v>
      </c>
      <c r="M2280" s="149">
        <f t="shared" si="631"/>
        <v>7.3713269210889655E-5</v>
      </c>
      <c r="N2280" s="149">
        <f t="shared" si="632"/>
        <v>0.99777244760433859</v>
      </c>
      <c r="O2280" s="130">
        <f t="shared" si="633"/>
        <v>7.3713269210889655E-5</v>
      </c>
      <c r="P2280" s="130" t="str">
        <f t="shared" si="634"/>
        <v/>
      </c>
      <c r="Q2280" s="130" t="str">
        <f t="shared" si="635"/>
        <v/>
      </c>
      <c r="R2280" s="130">
        <f t="shared" si="636"/>
        <v>1.2954247298383112E-3</v>
      </c>
      <c r="S2280" s="130" t="str">
        <f t="shared" si="637"/>
        <v/>
      </c>
      <c r="T2280" s="130" t="str">
        <f t="shared" si="638"/>
        <v/>
      </c>
      <c r="X2280" s="134"/>
      <c r="Z2280" s="149"/>
      <c r="AA2280" s="149"/>
      <c r="AE2280" s="151"/>
      <c r="AF2280" s="150"/>
      <c r="AK2280" s="134">
        <v>1711</v>
      </c>
      <c r="AL2280" s="130">
        <f t="shared" si="639"/>
        <v>2.8440000000000003</v>
      </c>
      <c r="AM2280" s="149">
        <f t="shared" si="640"/>
        <v>6.9911757436980134E-3</v>
      </c>
      <c r="AN2280" s="149">
        <f t="shared" si="641"/>
        <v>0.99777244760433859</v>
      </c>
      <c r="AO2280" s="130">
        <f t="shared" si="646"/>
        <v>6.9911757436980134E-3</v>
      </c>
      <c r="AP2280" s="130" t="str">
        <f t="shared" si="647"/>
        <v/>
      </c>
      <c r="AQ2280" s="130" t="str">
        <f t="shared" si="642"/>
        <v/>
      </c>
      <c r="AR2280" s="150">
        <f t="shared" si="643"/>
        <v>0</v>
      </c>
      <c r="AS2280" s="150" t="str">
        <f t="shared" si="644"/>
        <v/>
      </c>
      <c r="AT2280" s="150" t="str">
        <f t="shared" si="645"/>
        <v/>
      </c>
      <c r="AU2280" s="150"/>
      <c r="AV2280" s="150"/>
      <c r="AW2280" s="150"/>
      <c r="AX2280" s="150"/>
      <c r="AY2280" s="150"/>
      <c r="AZ2280" s="150"/>
      <c r="BA2280" s="150"/>
      <c r="BB2280" s="131"/>
      <c r="BC2280" s="132"/>
      <c r="BD2280" s="131"/>
      <c r="BE2280" s="153"/>
      <c r="BF2280" s="154"/>
      <c r="BG2280" s="155"/>
      <c r="BH2280" s="155"/>
      <c r="BI2280" s="156"/>
      <c r="BJ2280" s="156"/>
      <c r="BK2280" s="133"/>
      <c r="BM2280" s="134">
        <v>1688</v>
      </c>
      <c r="BN2280" s="157">
        <f t="shared" si="649"/>
        <v>10.796799999999855</v>
      </c>
      <c r="BO2280" s="158">
        <f t="shared" si="650"/>
        <v>0.14773138072428377</v>
      </c>
      <c r="BP2280" s="159">
        <f t="shared" si="651"/>
        <v>2.9469176828850197E-4</v>
      </c>
      <c r="BQ2280" s="160" t="str">
        <f t="shared" si="652"/>
        <v/>
      </c>
      <c r="BR2280" s="160" t="str">
        <f t="shared" si="648"/>
        <v/>
      </c>
    </row>
    <row r="2281" spans="11:70" ht="20.100000000000001" customHeight="1" x14ac:dyDescent="0.25">
      <c r="K2281" s="134">
        <v>1712</v>
      </c>
      <c r="L2281" s="130">
        <f t="shared" si="630"/>
        <v>270.1124062356817</v>
      </c>
      <c r="M2281" s="149">
        <f t="shared" si="631"/>
        <v>7.2878875732983176E-5</v>
      </c>
      <c r="N2281" s="149">
        <f t="shared" si="632"/>
        <v>0.99780025377160009</v>
      </c>
      <c r="O2281" s="130">
        <f t="shared" si="633"/>
        <v>7.2878875732983176E-5</v>
      </c>
      <c r="P2281" s="130" t="str">
        <f t="shared" si="634"/>
        <v/>
      </c>
      <c r="Q2281" s="130" t="str">
        <f t="shared" si="635"/>
        <v/>
      </c>
      <c r="R2281" s="130">
        <f t="shared" si="636"/>
        <v>1.303391471274109E-3</v>
      </c>
      <c r="S2281" s="130" t="str">
        <f t="shared" si="637"/>
        <v/>
      </c>
      <c r="T2281" s="130" t="str">
        <f t="shared" si="638"/>
        <v/>
      </c>
      <c r="X2281" s="134"/>
      <c r="Z2281" s="149"/>
      <c r="AA2281" s="149"/>
      <c r="AE2281" s="151"/>
      <c r="AF2281" s="150"/>
      <c r="AK2281" s="134">
        <v>1712</v>
      </c>
      <c r="AL2281" s="130">
        <f t="shared" si="639"/>
        <v>2.8479999999999999</v>
      </c>
      <c r="AM2281" s="149">
        <f t="shared" si="640"/>
        <v>6.9120394971865584E-3</v>
      </c>
      <c r="AN2281" s="149">
        <f t="shared" si="641"/>
        <v>0.99780025377160009</v>
      </c>
      <c r="AO2281" s="130">
        <f t="shared" si="646"/>
        <v>6.9120394971865584E-3</v>
      </c>
      <c r="AP2281" s="130" t="str">
        <f t="shared" si="647"/>
        <v/>
      </c>
      <c r="AQ2281" s="130" t="str">
        <f t="shared" si="642"/>
        <v/>
      </c>
      <c r="AR2281" s="150">
        <f t="shared" si="643"/>
        <v>0</v>
      </c>
      <c r="AS2281" s="150" t="str">
        <f t="shared" si="644"/>
        <v/>
      </c>
      <c r="AT2281" s="150" t="str">
        <f t="shared" si="645"/>
        <v/>
      </c>
      <c r="AU2281" s="150"/>
      <c r="AV2281" s="150"/>
      <c r="AW2281" s="150"/>
      <c r="AX2281" s="150"/>
      <c r="AY2281" s="150"/>
      <c r="AZ2281" s="150"/>
      <c r="BA2281" s="150"/>
      <c r="BB2281" s="131"/>
      <c r="BC2281" s="132"/>
      <c r="BD2281" s="131"/>
      <c r="BE2281" s="153"/>
      <c r="BF2281" s="154"/>
      <c r="BG2281" s="155"/>
      <c r="BH2281" s="155"/>
      <c r="BI2281" s="156"/>
      <c r="BJ2281" s="156"/>
      <c r="BK2281" s="133"/>
      <c r="BM2281" s="134">
        <v>1689</v>
      </c>
      <c r="BN2281" s="157">
        <f t="shared" si="649"/>
        <v>10.803199999999855</v>
      </c>
      <c r="BO2281" s="158">
        <f t="shared" si="650"/>
        <v>0.14743668895599527</v>
      </c>
      <c r="BP2281" s="159">
        <f t="shared" si="651"/>
        <v>2.9418564090144539E-4</v>
      </c>
      <c r="BQ2281" s="160" t="str">
        <f t="shared" si="652"/>
        <v/>
      </c>
      <c r="BR2281" s="160" t="str">
        <f t="shared" si="648"/>
        <v/>
      </c>
    </row>
    <row r="2282" spans="11:70" ht="20.100000000000001" customHeight="1" x14ac:dyDescent="0.25">
      <c r="K2282" s="134">
        <v>1713</v>
      </c>
      <c r="L2282" s="130">
        <f t="shared" si="630"/>
        <v>270.49177759275432</v>
      </c>
      <c r="M2282" s="149">
        <f t="shared" si="631"/>
        <v>7.2052774274599358E-5</v>
      </c>
      <c r="N2282" s="149">
        <f t="shared" si="632"/>
        <v>0.99782774496889937</v>
      </c>
      <c r="O2282" s="130">
        <f t="shared" si="633"/>
        <v>7.2052774274599358E-5</v>
      </c>
      <c r="P2282" s="130" t="str">
        <f t="shared" si="634"/>
        <v/>
      </c>
      <c r="Q2282" s="130" t="str">
        <f t="shared" si="635"/>
        <v/>
      </c>
      <c r="R2282" s="130">
        <f t="shared" si="636"/>
        <v>1.3113862250802735E-3</v>
      </c>
      <c r="S2282" s="130" t="str">
        <f t="shared" si="637"/>
        <v/>
      </c>
      <c r="T2282" s="130" t="str">
        <f t="shared" si="638"/>
        <v/>
      </c>
      <c r="X2282" s="134"/>
      <c r="Z2282" s="149"/>
      <c r="AA2282" s="149"/>
      <c r="AE2282" s="151"/>
      <c r="AF2282" s="150"/>
      <c r="AK2282" s="134">
        <v>1713</v>
      </c>
      <c r="AL2282" s="130">
        <f t="shared" si="639"/>
        <v>2.8520000000000003</v>
      </c>
      <c r="AM2282" s="149">
        <f t="shared" si="640"/>
        <v>6.8336896893498754E-3</v>
      </c>
      <c r="AN2282" s="149">
        <f t="shared" si="641"/>
        <v>0.99782774496889937</v>
      </c>
      <c r="AO2282" s="130">
        <f t="shared" si="646"/>
        <v>6.8336896893498754E-3</v>
      </c>
      <c r="AP2282" s="130" t="str">
        <f t="shared" si="647"/>
        <v/>
      </c>
      <c r="AQ2282" s="130" t="str">
        <f t="shared" si="642"/>
        <v/>
      </c>
      <c r="AR2282" s="150">
        <f t="shared" si="643"/>
        <v>0</v>
      </c>
      <c r="AS2282" s="150" t="str">
        <f t="shared" si="644"/>
        <v/>
      </c>
      <c r="AT2282" s="150" t="str">
        <f t="shared" si="645"/>
        <v/>
      </c>
      <c r="AU2282" s="150"/>
      <c r="AV2282" s="150"/>
      <c r="AW2282" s="150"/>
      <c r="AX2282" s="150"/>
      <c r="AY2282" s="150"/>
      <c r="AZ2282" s="150"/>
      <c r="BA2282" s="150"/>
      <c r="BB2282" s="131"/>
      <c r="BC2282" s="132"/>
      <c r="BD2282" s="131"/>
      <c r="BE2282" s="153"/>
      <c r="BF2282" s="154"/>
      <c r="BG2282" s="155"/>
      <c r="BH2282" s="155"/>
      <c r="BI2282" s="156"/>
      <c r="BJ2282" s="156"/>
      <c r="BK2282" s="133"/>
      <c r="BM2282" s="134">
        <v>1690</v>
      </c>
      <c r="BN2282" s="157">
        <f t="shared" si="649"/>
        <v>10.809599999999854</v>
      </c>
      <c r="BO2282" s="158">
        <f t="shared" si="650"/>
        <v>0.14714250331509382</v>
      </c>
      <c r="BP2282" s="159">
        <f t="shared" si="651"/>
        <v>2.936801252573229E-4</v>
      </c>
      <c r="BQ2282" s="160" t="str">
        <f t="shared" si="652"/>
        <v/>
      </c>
      <c r="BR2282" s="160" t="str">
        <f t="shared" si="648"/>
        <v/>
      </c>
    </row>
    <row r="2283" spans="11:70" ht="20.100000000000001" customHeight="1" x14ac:dyDescent="0.25">
      <c r="K2283" s="134">
        <v>1714</v>
      </c>
      <c r="L2283" s="130">
        <f t="shared" si="630"/>
        <v>270.87114894982682</v>
      </c>
      <c r="M2283" s="149">
        <f t="shared" si="631"/>
        <v>7.1234897128700649E-5</v>
      </c>
      <c r="N2283" s="149">
        <f t="shared" si="632"/>
        <v>0.99785492432913614</v>
      </c>
      <c r="O2283" s="130">
        <f t="shared" si="633"/>
        <v>7.1234897128700649E-5</v>
      </c>
      <c r="P2283" s="130" t="str">
        <f t="shared" si="634"/>
        <v/>
      </c>
      <c r="Q2283" s="130" t="str">
        <f t="shared" si="635"/>
        <v/>
      </c>
      <c r="R2283" s="130">
        <f t="shared" si="636"/>
        <v>1.3194089064646401E-3</v>
      </c>
      <c r="S2283" s="130" t="str">
        <f t="shared" si="637"/>
        <v/>
      </c>
      <c r="T2283" s="130" t="str">
        <f t="shared" si="638"/>
        <v/>
      </c>
      <c r="X2283" s="134"/>
      <c r="Z2283" s="149"/>
      <c r="AA2283" s="149"/>
      <c r="AE2283" s="151"/>
      <c r="AF2283" s="150"/>
      <c r="AK2283" s="134">
        <v>1714</v>
      </c>
      <c r="AL2283" s="130">
        <f t="shared" si="639"/>
        <v>2.8559999999999999</v>
      </c>
      <c r="AM2283" s="149">
        <f t="shared" si="640"/>
        <v>6.7561198986603012E-3</v>
      </c>
      <c r="AN2283" s="149">
        <f t="shared" si="641"/>
        <v>0.99785492432913614</v>
      </c>
      <c r="AO2283" s="130">
        <f t="shared" si="646"/>
        <v>6.7561198986603012E-3</v>
      </c>
      <c r="AP2283" s="130" t="str">
        <f t="shared" si="647"/>
        <v/>
      </c>
      <c r="AQ2283" s="130" t="str">
        <f t="shared" si="642"/>
        <v/>
      </c>
      <c r="AR2283" s="150">
        <f t="shared" si="643"/>
        <v>0</v>
      </c>
      <c r="AS2283" s="150" t="str">
        <f t="shared" si="644"/>
        <v/>
      </c>
      <c r="AT2283" s="150" t="str">
        <f t="shared" si="645"/>
        <v/>
      </c>
      <c r="AU2283" s="150"/>
      <c r="AV2283" s="150"/>
      <c r="AW2283" s="150"/>
      <c r="AX2283" s="150"/>
      <c r="AY2283" s="150"/>
      <c r="AZ2283" s="150"/>
      <c r="BA2283" s="150"/>
      <c r="BB2283" s="131"/>
      <c r="BC2283" s="132"/>
      <c r="BD2283" s="131"/>
      <c r="BE2283" s="153"/>
      <c r="BF2283" s="154"/>
      <c r="BG2283" s="155"/>
      <c r="BH2283" s="155"/>
      <c r="BI2283" s="156"/>
      <c r="BJ2283" s="156"/>
      <c r="BK2283" s="133"/>
      <c r="BM2283" s="134">
        <v>1691</v>
      </c>
      <c r="BN2283" s="157">
        <f t="shared" si="649"/>
        <v>10.815999999999853</v>
      </c>
      <c r="BO2283" s="158">
        <f t="shared" si="650"/>
        <v>0.1468488231898365</v>
      </c>
      <c r="BP2283" s="159">
        <f t="shared" si="651"/>
        <v>2.9317522149474584E-4</v>
      </c>
      <c r="BQ2283" s="160" t="str">
        <f t="shared" si="652"/>
        <v/>
      </c>
      <c r="BR2283" s="160" t="str">
        <f t="shared" si="648"/>
        <v/>
      </c>
    </row>
    <row r="2284" spans="11:70" ht="20.100000000000001" customHeight="1" x14ac:dyDescent="0.25">
      <c r="K2284" s="134">
        <v>1715</v>
      </c>
      <c r="L2284" s="130">
        <f t="shared" si="630"/>
        <v>271.25052030689943</v>
      </c>
      <c r="M2284" s="149">
        <f t="shared" si="631"/>
        <v>7.0425176963738413E-5</v>
      </c>
      <c r="N2284" s="149">
        <f t="shared" si="632"/>
        <v>0.99788179495959539</v>
      </c>
      <c r="O2284" s="130">
        <f t="shared" si="633"/>
        <v>7.0425176963738413E-5</v>
      </c>
      <c r="P2284" s="130" t="str">
        <f t="shared" si="634"/>
        <v/>
      </c>
      <c r="Q2284" s="130" t="str">
        <f t="shared" si="635"/>
        <v/>
      </c>
      <c r="R2284" s="130">
        <f t="shared" si="636"/>
        <v>1.3274594287710228E-3</v>
      </c>
      <c r="S2284" s="130" t="str">
        <f t="shared" si="637"/>
        <v/>
      </c>
      <c r="T2284" s="130" t="str">
        <f t="shared" si="638"/>
        <v/>
      </c>
      <c r="X2284" s="134"/>
      <c r="Z2284" s="149"/>
      <c r="AA2284" s="149"/>
      <c r="AE2284" s="151"/>
      <c r="AF2284" s="150"/>
      <c r="AK2284" s="134">
        <v>1715</v>
      </c>
      <c r="AL2284" s="130">
        <f t="shared" si="639"/>
        <v>2.8600000000000003</v>
      </c>
      <c r="AM2284" s="149">
        <f t="shared" si="640"/>
        <v>6.6793237392026089E-3</v>
      </c>
      <c r="AN2284" s="149">
        <f t="shared" si="641"/>
        <v>0.99788179495959539</v>
      </c>
      <c r="AO2284" s="130">
        <f t="shared" si="646"/>
        <v>6.6793237392026089E-3</v>
      </c>
      <c r="AP2284" s="130" t="str">
        <f t="shared" si="647"/>
        <v/>
      </c>
      <c r="AQ2284" s="130" t="str">
        <f t="shared" si="642"/>
        <v/>
      </c>
      <c r="AR2284" s="150">
        <f t="shared" si="643"/>
        <v>0</v>
      </c>
      <c r="AS2284" s="150" t="str">
        <f t="shared" si="644"/>
        <v/>
      </c>
      <c r="AT2284" s="150" t="str">
        <f t="shared" si="645"/>
        <v/>
      </c>
      <c r="AU2284" s="150"/>
      <c r="AV2284" s="150"/>
      <c r="AW2284" s="150"/>
      <c r="AX2284" s="150"/>
      <c r="AY2284" s="150"/>
      <c r="AZ2284" s="150"/>
      <c r="BA2284" s="150"/>
      <c r="BB2284" s="131"/>
      <c r="BC2284" s="132"/>
      <c r="BD2284" s="131"/>
      <c r="BE2284" s="153"/>
      <c r="BF2284" s="154"/>
      <c r="BG2284" s="155"/>
      <c r="BH2284" s="155"/>
      <c r="BI2284" s="156"/>
      <c r="BJ2284" s="156"/>
      <c r="BK2284" s="133"/>
      <c r="BM2284" s="134">
        <v>1692</v>
      </c>
      <c r="BN2284" s="157">
        <f t="shared" si="649"/>
        <v>10.822399999999853</v>
      </c>
      <c r="BO2284" s="158">
        <f t="shared" si="650"/>
        <v>0.14655564796834175</v>
      </c>
      <c r="BP2284" s="159">
        <f t="shared" si="651"/>
        <v>2.9267092974893938E-4</v>
      </c>
      <c r="BQ2284" s="160" t="str">
        <f t="shared" si="652"/>
        <v/>
      </c>
      <c r="BR2284" s="160" t="str">
        <f t="shared" si="648"/>
        <v/>
      </c>
    </row>
    <row r="2285" spans="11:70" ht="20.100000000000001" customHeight="1" x14ac:dyDescent="0.25">
      <c r="K2285" s="134">
        <v>1716</v>
      </c>
      <c r="L2285" s="130">
        <f t="shared" si="630"/>
        <v>271.62989166397205</v>
      </c>
      <c r="M2285" s="149">
        <f t="shared" si="631"/>
        <v>6.9623546823677126E-5</v>
      </c>
      <c r="N2285" s="149">
        <f t="shared" si="632"/>
        <v>0.99790835994208948</v>
      </c>
      <c r="O2285" s="130">
        <f t="shared" si="633"/>
        <v>6.9623546823677126E-5</v>
      </c>
      <c r="P2285" s="130" t="str">
        <f t="shared" si="634"/>
        <v/>
      </c>
      <c r="Q2285" s="130" t="str">
        <f t="shared" si="635"/>
        <v/>
      </c>
      <c r="R2285" s="130">
        <f t="shared" si="636"/>
        <v>1.3355377034733602E-3</v>
      </c>
      <c r="S2285" s="130" t="str">
        <f t="shared" si="637"/>
        <v/>
      </c>
      <c r="T2285" s="130" t="str">
        <f t="shared" si="638"/>
        <v/>
      </c>
      <c r="X2285" s="134"/>
      <c r="Z2285" s="149"/>
      <c r="AA2285" s="149"/>
      <c r="AE2285" s="151"/>
      <c r="AF2285" s="150"/>
      <c r="AK2285" s="134">
        <v>1716</v>
      </c>
      <c r="AL2285" s="130">
        <f t="shared" si="639"/>
        <v>2.8639999999999999</v>
      </c>
      <c r="AM2285" s="149">
        <f t="shared" si="640"/>
        <v>6.603294860676282E-3</v>
      </c>
      <c r="AN2285" s="149">
        <f t="shared" si="641"/>
        <v>0.99790835994208948</v>
      </c>
      <c r="AO2285" s="130">
        <f t="shared" si="646"/>
        <v>6.603294860676282E-3</v>
      </c>
      <c r="AP2285" s="130" t="str">
        <f t="shared" si="647"/>
        <v/>
      </c>
      <c r="AQ2285" s="130" t="str">
        <f t="shared" si="642"/>
        <v/>
      </c>
      <c r="AR2285" s="150">
        <f t="shared" si="643"/>
        <v>0</v>
      </c>
      <c r="AS2285" s="150" t="str">
        <f t="shared" si="644"/>
        <v/>
      </c>
      <c r="AT2285" s="150" t="str">
        <f t="shared" si="645"/>
        <v/>
      </c>
      <c r="AU2285" s="150"/>
      <c r="AV2285" s="150"/>
      <c r="AW2285" s="150"/>
      <c r="AX2285" s="150"/>
      <c r="AY2285" s="150"/>
      <c r="AZ2285" s="150"/>
      <c r="BA2285" s="150"/>
      <c r="BB2285" s="131"/>
      <c r="BC2285" s="132"/>
      <c r="BD2285" s="131"/>
      <c r="BE2285" s="153"/>
      <c r="BF2285" s="154"/>
      <c r="BG2285" s="155"/>
      <c r="BH2285" s="155"/>
      <c r="BI2285" s="156"/>
      <c r="BJ2285" s="156"/>
      <c r="BK2285" s="133"/>
      <c r="BM2285" s="134">
        <v>1693</v>
      </c>
      <c r="BN2285" s="157">
        <f t="shared" si="649"/>
        <v>10.828799999999852</v>
      </c>
      <c r="BO2285" s="158">
        <f t="shared" si="650"/>
        <v>0.14626297703859281</v>
      </c>
      <c r="BP2285" s="159">
        <f t="shared" si="651"/>
        <v>2.9216725015046574E-4</v>
      </c>
      <c r="BQ2285" s="160" t="str">
        <f t="shared" si="652"/>
        <v/>
      </c>
      <c r="BR2285" s="160" t="str">
        <f t="shared" si="648"/>
        <v/>
      </c>
    </row>
    <row r="2286" spans="11:70" ht="20.100000000000001" customHeight="1" x14ac:dyDescent="0.25">
      <c r="K2286" s="134">
        <v>1717</v>
      </c>
      <c r="L2286" s="130">
        <f t="shared" si="630"/>
        <v>272.00926302104466</v>
      </c>
      <c r="M2286" s="149">
        <f t="shared" si="631"/>
        <v>6.8829940127985065E-5</v>
      </c>
      <c r="N2286" s="149">
        <f t="shared" si="632"/>
        <v>0.99793462233310082</v>
      </c>
      <c r="O2286" s="130">
        <f t="shared" si="633"/>
        <v>6.8829940127985065E-5</v>
      </c>
      <c r="P2286" s="130" t="str">
        <f t="shared" si="634"/>
        <v/>
      </c>
      <c r="Q2286" s="130" t="str">
        <f t="shared" si="635"/>
        <v/>
      </c>
      <c r="R2286" s="130">
        <f t="shared" si="636"/>
        <v>1.3436436401700004E-3</v>
      </c>
      <c r="S2286" s="130" t="str">
        <f t="shared" si="637"/>
        <v/>
      </c>
      <c r="T2286" s="130" t="str">
        <f t="shared" si="638"/>
        <v/>
      </c>
      <c r="X2286" s="134"/>
      <c r="Z2286" s="149"/>
      <c r="AA2286" s="149"/>
      <c r="AE2286" s="151"/>
      <c r="AF2286" s="150"/>
      <c r="AK2286" s="134">
        <v>1717</v>
      </c>
      <c r="AL2286" s="130">
        <f t="shared" si="639"/>
        <v>2.8680000000000003</v>
      </c>
      <c r="AM2286" s="149">
        <f t="shared" si="640"/>
        <v>6.5280269483946338E-3</v>
      </c>
      <c r="AN2286" s="149">
        <f t="shared" si="641"/>
        <v>0.99793462233310082</v>
      </c>
      <c r="AO2286" s="130">
        <f t="shared" si="646"/>
        <v>6.5280269483946338E-3</v>
      </c>
      <c r="AP2286" s="130" t="str">
        <f t="shared" si="647"/>
        <v/>
      </c>
      <c r="AQ2286" s="130" t="str">
        <f t="shared" si="642"/>
        <v/>
      </c>
      <c r="AR2286" s="150">
        <f t="shared" si="643"/>
        <v>0</v>
      </c>
      <c r="AS2286" s="150" t="str">
        <f t="shared" si="644"/>
        <v/>
      </c>
      <c r="AT2286" s="150" t="str">
        <f t="shared" si="645"/>
        <v/>
      </c>
      <c r="AU2286" s="150"/>
      <c r="AV2286" s="150"/>
      <c r="AW2286" s="150"/>
      <c r="AX2286" s="150"/>
      <c r="AY2286" s="150"/>
      <c r="AZ2286" s="150"/>
      <c r="BA2286" s="150"/>
      <c r="BB2286" s="131"/>
      <c r="BC2286" s="132"/>
      <c r="BD2286" s="131"/>
      <c r="BE2286" s="153"/>
      <c r="BF2286" s="154"/>
      <c r="BG2286" s="155"/>
      <c r="BH2286" s="155"/>
      <c r="BI2286" s="156"/>
      <c r="BJ2286" s="156"/>
      <c r="BK2286" s="133"/>
      <c r="BM2286" s="134">
        <v>1694</v>
      </c>
      <c r="BN2286" s="157">
        <f t="shared" si="649"/>
        <v>10.835199999999851</v>
      </c>
      <c r="BO2286" s="158">
        <f t="shared" si="650"/>
        <v>0.14597080978844235</v>
      </c>
      <c r="BP2286" s="159">
        <f t="shared" si="651"/>
        <v>2.9166418282652873E-4</v>
      </c>
      <c r="BQ2286" s="160" t="str">
        <f t="shared" si="652"/>
        <v/>
      </c>
      <c r="BR2286" s="160" t="str">
        <f t="shared" si="648"/>
        <v/>
      </c>
    </row>
    <row r="2287" spans="11:70" ht="20.100000000000001" customHeight="1" x14ac:dyDescent="0.25">
      <c r="K2287" s="134">
        <v>1718</v>
      </c>
      <c r="L2287" s="130">
        <f t="shared" si="630"/>
        <v>272.38863437811716</v>
      </c>
      <c r="M2287" s="149">
        <f t="shared" si="631"/>
        <v>6.8044290671597985E-5</v>
      </c>
      <c r="N2287" s="149">
        <f t="shared" si="632"/>
        <v>0.99796058516392461</v>
      </c>
      <c r="O2287" s="130">
        <f t="shared" si="633"/>
        <v>6.8044290671597985E-5</v>
      </c>
      <c r="P2287" s="130" t="str">
        <f t="shared" si="634"/>
        <v/>
      </c>
      <c r="Q2287" s="130" t="str">
        <f t="shared" si="635"/>
        <v/>
      </c>
      <c r="R2287" s="130">
        <f t="shared" si="636"/>
        <v>1.3517771465780832E-3</v>
      </c>
      <c r="S2287" s="130" t="str">
        <f t="shared" si="637"/>
        <v/>
      </c>
      <c r="T2287" s="130" t="str">
        <f t="shared" si="638"/>
        <v/>
      </c>
      <c r="X2287" s="134"/>
      <c r="Z2287" s="149"/>
      <c r="AA2287" s="149"/>
      <c r="AE2287" s="151"/>
      <c r="AF2287" s="150"/>
      <c r="AK2287" s="134">
        <v>1718</v>
      </c>
      <c r="AL2287" s="130">
        <f t="shared" si="639"/>
        <v>2.8719999999999999</v>
      </c>
      <c r="AM2287" s="149">
        <f t="shared" si="640"/>
        <v>6.4535137232814037E-3</v>
      </c>
      <c r="AN2287" s="149">
        <f t="shared" si="641"/>
        <v>0.99796058516392461</v>
      </c>
      <c r="AO2287" s="130">
        <f t="shared" si="646"/>
        <v>6.4535137232814037E-3</v>
      </c>
      <c r="AP2287" s="130" t="str">
        <f t="shared" si="647"/>
        <v/>
      </c>
      <c r="AQ2287" s="130" t="str">
        <f t="shared" si="642"/>
        <v/>
      </c>
      <c r="AR2287" s="150">
        <f t="shared" si="643"/>
        <v>0</v>
      </c>
      <c r="AS2287" s="150" t="str">
        <f t="shared" si="644"/>
        <v/>
      </c>
      <c r="AT2287" s="150" t="str">
        <f t="shared" si="645"/>
        <v/>
      </c>
      <c r="AU2287" s="150"/>
      <c r="AV2287" s="150"/>
      <c r="AW2287" s="150"/>
      <c r="AX2287" s="150"/>
      <c r="AY2287" s="150"/>
      <c r="AZ2287" s="150"/>
      <c r="BA2287" s="150"/>
      <c r="BB2287" s="131"/>
      <c r="BC2287" s="132"/>
      <c r="BD2287" s="131"/>
      <c r="BE2287" s="153"/>
      <c r="BF2287" s="154"/>
      <c r="BG2287" s="155"/>
      <c r="BH2287" s="155"/>
      <c r="BI2287" s="156"/>
      <c r="BJ2287" s="156"/>
      <c r="BK2287" s="133"/>
      <c r="BM2287" s="134">
        <v>1695</v>
      </c>
      <c r="BN2287" s="157">
        <f t="shared" si="649"/>
        <v>10.84159999999985</v>
      </c>
      <c r="BO2287" s="158">
        <f t="shared" si="650"/>
        <v>0.14567914560561582</v>
      </c>
      <c r="BP2287" s="159">
        <f t="shared" si="651"/>
        <v>2.9116172790047412E-4</v>
      </c>
      <c r="BQ2287" s="160" t="str">
        <f t="shared" si="652"/>
        <v/>
      </c>
      <c r="BR2287" s="160" t="str">
        <f t="shared" si="648"/>
        <v/>
      </c>
    </row>
    <row r="2288" spans="11:70" ht="20.100000000000001" customHeight="1" x14ac:dyDescent="0.25">
      <c r="K2288" s="134">
        <v>1719</v>
      </c>
      <c r="L2288" s="130">
        <f t="shared" si="630"/>
        <v>272.76800573518977</v>
      </c>
      <c r="M2288" s="149">
        <f t="shared" si="631"/>
        <v>6.7266532624851101E-5</v>
      </c>
      <c r="N2288" s="149">
        <f t="shared" si="632"/>
        <v>0.99798625144081043</v>
      </c>
      <c r="O2288" s="130">
        <f t="shared" si="633"/>
        <v>6.7266532624851101E-5</v>
      </c>
      <c r="P2288" s="130" t="str">
        <f t="shared" si="634"/>
        <v/>
      </c>
      <c r="Q2288" s="130" t="str">
        <f t="shared" si="635"/>
        <v/>
      </c>
      <c r="R2288" s="130">
        <f t="shared" si="636"/>
        <v>1.3599381285280571E-3</v>
      </c>
      <c r="S2288" s="130" t="str">
        <f t="shared" si="637"/>
        <v/>
      </c>
      <c r="T2288" s="130" t="str">
        <f t="shared" si="638"/>
        <v/>
      </c>
      <c r="X2288" s="134"/>
      <c r="Z2288" s="149"/>
      <c r="AA2288" s="149"/>
      <c r="AE2288" s="151"/>
      <c r="AF2288" s="150"/>
      <c r="AK2288" s="134">
        <v>1719</v>
      </c>
      <c r="AL2288" s="130">
        <f t="shared" si="639"/>
        <v>2.8760000000000003</v>
      </c>
      <c r="AM2288" s="149">
        <f t="shared" si="640"/>
        <v>6.3797489418642803E-3</v>
      </c>
      <c r="AN2288" s="149">
        <f t="shared" si="641"/>
        <v>0.99798625144081043</v>
      </c>
      <c r="AO2288" s="130">
        <f t="shared" si="646"/>
        <v>6.3797489418642803E-3</v>
      </c>
      <c r="AP2288" s="130" t="str">
        <f t="shared" si="647"/>
        <v/>
      </c>
      <c r="AQ2288" s="130" t="str">
        <f t="shared" si="642"/>
        <v/>
      </c>
      <c r="AR2288" s="150">
        <f t="shared" si="643"/>
        <v>0</v>
      </c>
      <c r="AS2288" s="150" t="str">
        <f t="shared" si="644"/>
        <v/>
      </c>
      <c r="AT2288" s="150" t="str">
        <f t="shared" si="645"/>
        <v/>
      </c>
      <c r="AU2288" s="150"/>
      <c r="AV2288" s="150"/>
      <c r="AW2288" s="150"/>
      <c r="AX2288" s="150"/>
      <c r="AY2288" s="150"/>
      <c r="AZ2288" s="150"/>
      <c r="BA2288" s="150"/>
      <c r="BB2288" s="131"/>
      <c r="BC2288" s="132"/>
      <c r="BD2288" s="131"/>
      <c r="BE2288" s="153"/>
      <c r="BF2288" s="154"/>
      <c r="BG2288" s="155"/>
      <c r="BH2288" s="155"/>
      <c r="BI2288" s="156"/>
      <c r="BJ2288" s="156"/>
      <c r="BK2288" s="133"/>
      <c r="BM2288" s="134">
        <v>1696</v>
      </c>
      <c r="BN2288" s="157">
        <f t="shared" si="649"/>
        <v>10.84799999999985</v>
      </c>
      <c r="BO2288" s="158">
        <f t="shared" si="650"/>
        <v>0.14538798387771534</v>
      </c>
      <c r="BP2288" s="159">
        <f t="shared" si="651"/>
        <v>2.9065988549104027E-4</v>
      </c>
      <c r="BQ2288" s="160" t="str">
        <f t="shared" si="652"/>
        <v/>
      </c>
      <c r="BR2288" s="160" t="str">
        <f t="shared" si="648"/>
        <v/>
      </c>
    </row>
    <row r="2289" spans="11:70" ht="20.100000000000001" customHeight="1" x14ac:dyDescent="0.25">
      <c r="K2289" s="134">
        <v>1720</v>
      </c>
      <c r="L2289" s="130">
        <f t="shared" si="630"/>
        <v>273.14737709226239</v>
      </c>
      <c r="M2289" s="149">
        <f t="shared" si="631"/>
        <v>6.6496600533384476E-5</v>
      </c>
      <c r="N2289" s="149">
        <f t="shared" si="632"/>
        <v>0.99801162414510569</v>
      </c>
      <c r="O2289" s="130">
        <f t="shared" si="633"/>
        <v>6.6496600533384476E-5</v>
      </c>
      <c r="P2289" s="130" t="str">
        <f t="shared" si="634"/>
        <v/>
      </c>
      <c r="Q2289" s="130" t="str">
        <f t="shared" si="635"/>
        <v/>
      </c>
      <c r="R2289" s="130">
        <f t="shared" si="636"/>
        <v>1.3681264899582902E-3</v>
      </c>
      <c r="S2289" s="130" t="str">
        <f t="shared" si="637"/>
        <v/>
      </c>
      <c r="T2289" s="130" t="str">
        <f t="shared" si="638"/>
        <v/>
      </c>
      <c r="X2289" s="134"/>
      <c r="Z2289" s="149"/>
      <c r="AA2289" s="149"/>
      <c r="AE2289" s="151"/>
      <c r="AF2289" s="150"/>
      <c r="AK2289" s="134">
        <v>1720</v>
      </c>
      <c r="AL2289" s="130">
        <f t="shared" si="639"/>
        <v>2.88</v>
      </c>
      <c r="AM2289" s="149">
        <f t="shared" si="640"/>
        <v>6.3067263962659275E-3</v>
      </c>
      <c r="AN2289" s="149">
        <f t="shared" si="641"/>
        <v>0.99801162414510569</v>
      </c>
      <c r="AO2289" s="130">
        <f t="shared" si="646"/>
        <v>6.3067263962659275E-3</v>
      </c>
      <c r="AP2289" s="130" t="str">
        <f t="shared" si="647"/>
        <v/>
      </c>
      <c r="AQ2289" s="130" t="str">
        <f t="shared" si="642"/>
        <v/>
      </c>
      <c r="AR2289" s="150">
        <f t="shared" si="643"/>
        <v>0</v>
      </c>
      <c r="AS2289" s="150" t="str">
        <f t="shared" si="644"/>
        <v/>
      </c>
      <c r="AT2289" s="150" t="str">
        <f t="shared" si="645"/>
        <v/>
      </c>
      <c r="AU2289" s="150"/>
      <c r="AV2289" s="150"/>
      <c r="AW2289" s="150"/>
      <c r="AX2289" s="150"/>
      <c r="AY2289" s="150"/>
      <c r="AZ2289" s="150"/>
      <c r="BA2289" s="150"/>
      <c r="BB2289" s="131"/>
      <c r="BC2289" s="132"/>
      <c r="BD2289" s="131"/>
      <c r="BE2289" s="153"/>
      <c r="BF2289" s="154"/>
      <c r="BG2289" s="155"/>
      <c r="BH2289" s="155"/>
      <c r="BI2289" s="156"/>
      <c r="BJ2289" s="156"/>
      <c r="BK2289" s="133"/>
      <c r="BM2289" s="134">
        <v>1697</v>
      </c>
      <c r="BN2289" s="157">
        <f t="shared" si="649"/>
        <v>10.854399999999849</v>
      </c>
      <c r="BO2289" s="158">
        <f t="shared" si="650"/>
        <v>0.1450973239922243</v>
      </c>
      <c r="BP2289" s="159">
        <f t="shared" si="651"/>
        <v>2.9015865571366262E-4</v>
      </c>
      <c r="BQ2289" s="160" t="str">
        <f t="shared" si="652"/>
        <v/>
      </c>
      <c r="BR2289" s="160" t="str">
        <f t="shared" si="648"/>
        <v/>
      </c>
    </row>
    <row r="2290" spans="11:70" ht="20.100000000000001" customHeight="1" x14ac:dyDescent="0.25">
      <c r="K2290" s="134">
        <v>1721</v>
      </c>
      <c r="L2290" s="130">
        <f t="shared" si="630"/>
        <v>273.526748449335</v>
      </c>
      <c r="M2290" s="149">
        <f t="shared" si="631"/>
        <v>6.5734429318017068E-5</v>
      </c>
      <c r="N2290" s="149">
        <f t="shared" si="632"/>
        <v>0.99803670623339702</v>
      </c>
      <c r="O2290" s="130">
        <f t="shared" si="633"/>
        <v>6.5734429318017068E-5</v>
      </c>
      <c r="P2290" s="130" t="str">
        <f t="shared" si="634"/>
        <v/>
      </c>
      <c r="Q2290" s="130" t="str">
        <f t="shared" si="635"/>
        <v/>
      </c>
      <c r="R2290" s="130">
        <f t="shared" si="636"/>
        <v>1.3763421329098208E-3</v>
      </c>
      <c r="S2290" s="130" t="str">
        <f t="shared" si="637"/>
        <v/>
      </c>
      <c r="T2290" s="130" t="str">
        <f t="shared" si="638"/>
        <v/>
      </c>
      <c r="X2290" s="134"/>
      <c r="Z2290" s="149"/>
      <c r="AA2290" s="149"/>
      <c r="AE2290" s="151"/>
      <c r="AF2290" s="150"/>
      <c r="AK2290" s="134">
        <v>1721</v>
      </c>
      <c r="AL2290" s="130">
        <f t="shared" si="639"/>
        <v>2.8840000000000003</v>
      </c>
      <c r="AM2290" s="149">
        <f t="shared" si="640"/>
        <v>6.2344399141920359E-3</v>
      </c>
      <c r="AN2290" s="149">
        <f t="shared" si="641"/>
        <v>0.99803670623339702</v>
      </c>
      <c r="AO2290" s="130">
        <f t="shared" si="646"/>
        <v>6.2344399141920359E-3</v>
      </c>
      <c r="AP2290" s="130" t="str">
        <f t="shared" si="647"/>
        <v/>
      </c>
      <c r="AQ2290" s="130" t="str">
        <f t="shared" si="642"/>
        <v/>
      </c>
      <c r="AR2290" s="150">
        <f t="shared" si="643"/>
        <v>0</v>
      </c>
      <c r="AS2290" s="150" t="str">
        <f t="shared" si="644"/>
        <v/>
      </c>
      <c r="AT2290" s="150" t="str">
        <f t="shared" si="645"/>
        <v/>
      </c>
      <c r="AU2290" s="150"/>
      <c r="AV2290" s="150"/>
      <c r="AW2290" s="150"/>
      <c r="AX2290" s="150"/>
      <c r="AY2290" s="150"/>
      <c r="AZ2290" s="150"/>
      <c r="BA2290" s="150"/>
      <c r="BB2290" s="131"/>
      <c r="BC2290" s="132"/>
      <c r="BD2290" s="131"/>
      <c r="BE2290" s="153"/>
      <c r="BF2290" s="154"/>
      <c r="BG2290" s="155"/>
      <c r="BH2290" s="155"/>
      <c r="BI2290" s="156"/>
      <c r="BJ2290" s="156"/>
      <c r="BK2290" s="133"/>
      <c r="BM2290" s="134">
        <v>1698</v>
      </c>
      <c r="BN2290" s="157">
        <f t="shared" si="649"/>
        <v>10.860799999999848</v>
      </c>
      <c r="BO2290" s="158">
        <f t="shared" si="650"/>
        <v>0.14480716533651064</v>
      </c>
      <c r="BP2290" s="159">
        <f t="shared" si="651"/>
        <v>2.8965803868008511E-4</v>
      </c>
      <c r="BQ2290" s="160" t="str">
        <f t="shared" si="652"/>
        <v/>
      </c>
      <c r="BR2290" s="160" t="str">
        <f t="shared" si="648"/>
        <v/>
      </c>
    </row>
    <row r="2291" spans="11:70" ht="20.100000000000001" customHeight="1" x14ac:dyDescent="0.25">
      <c r="K2291" s="134">
        <v>1722</v>
      </c>
      <c r="L2291" s="130">
        <f t="shared" si="630"/>
        <v>273.9061198064075</v>
      </c>
      <c r="M2291" s="149">
        <f t="shared" si="631"/>
        <v>6.4979954274594921E-5</v>
      </c>
      <c r="N2291" s="149">
        <f t="shared" si="632"/>
        <v>0.99806150063765331</v>
      </c>
      <c r="O2291" s="130">
        <f t="shared" si="633"/>
        <v>6.4979954274594921E-5</v>
      </c>
      <c r="P2291" s="130" t="str">
        <f t="shared" si="634"/>
        <v/>
      </c>
      <c r="Q2291" s="130" t="str">
        <f t="shared" si="635"/>
        <v/>
      </c>
      <c r="R2291" s="130">
        <f t="shared" si="636"/>
        <v>1.3845849575212193E-3</v>
      </c>
      <c r="S2291" s="130" t="str">
        <f t="shared" si="637"/>
        <v/>
      </c>
      <c r="T2291" s="130" t="str">
        <f t="shared" si="638"/>
        <v/>
      </c>
      <c r="X2291" s="134"/>
      <c r="Z2291" s="149"/>
      <c r="AA2291" s="149"/>
      <c r="AE2291" s="151"/>
      <c r="AF2291" s="150"/>
      <c r="AK2291" s="134">
        <v>1722</v>
      </c>
      <c r="AL2291" s="130">
        <f t="shared" si="639"/>
        <v>2.8879999999999999</v>
      </c>
      <c r="AM2291" s="149">
        <f t="shared" si="640"/>
        <v>6.1628833589169102E-3</v>
      </c>
      <c r="AN2291" s="149">
        <f t="shared" si="641"/>
        <v>0.99806150063765331</v>
      </c>
      <c r="AO2291" s="130">
        <f t="shared" si="646"/>
        <v>6.1628833589169102E-3</v>
      </c>
      <c r="AP2291" s="130" t="str">
        <f t="shared" si="647"/>
        <v/>
      </c>
      <c r="AQ2291" s="130" t="str">
        <f t="shared" si="642"/>
        <v/>
      </c>
      <c r="AR2291" s="150">
        <f t="shared" si="643"/>
        <v>0</v>
      </c>
      <c r="AS2291" s="150" t="str">
        <f t="shared" si="644"/>
        <v/>
      </c>
      <c r="AT2291" s="150" t="str">
        <f t="shared" si="645"/>
        <v/>
      </c>
      <c r="AU2291" s="150"/>
      <c r="AV2291" s="150"/>
      <c r="AW2291" s="150"/>
      <c r="AX2291" s="150"/>
      <c r="AY2291" s="150"/>
      <c r="AZ2291" s="150"/>
      <c r="BA2291" s="150"/>
      <c r="BB2291" s="131"/>
      <c r="BC2291" s="132"/>
      <c r="BD2291" s="131"/>
      <c r="BE2291" s="153"/>
      <c r="BF2291" s="154"/>
      <c r="BG2291" s="155"/>
      <c r="BH2291" s="155"/>
      <c r="BI2291" s="156"/>
      <c r="BJ2291" s="156"/>
      <c r="BK2291" s="133"/>
      <c r="BM2291" s="134">
        <v>1699</v>
      </c>
      <c r="BN2291" s="157">
        <f t="shared" si="649"/>
        <v>10.867199999999848</v>
      </c>
      <c r="BO2291" s="158">
        <f t="shared" si="650"/>
        <v>0.14451750729783056</v>
      </c>
      <c r="BP2291" s="159">
        <f t="shared" si="651"/>
        <v>2.8915803449752753E-4</v>
      </c>
      <c r="BQ2291" s="160" t="str">
        <f t="shared" si="652"/>
        <v/>
      </c>
      <c r="BR2291" s="160" t="str">
        <f t="shared" si="648"/>
        <v/>
      </c>
    </row>
    <row r="2292" spans="11:70" ht="20.100000000000001" customHeight="1" x14ac:dyDescent="0.25">
      <c r="K2292" s="134">
        <v>1723</v>
      </c>
      <c r="L2292" s="130">
        <f t="shared" si="630"/>
        <v>274.28549116348012</v>
      </c>
      <c r="M2292" s="149">
        <f t="shared" si="631"/>
        <v>6.4233111073808022E-5</v>
      </c>
      <c r="N2292" s="149">
        <f t="shared" si="632"/>
        <v>0.99808601026536758</v>
      </c>
      <c r="O2292" s="130">
        <f t="shared" si="633"/>
        <v>6.4233111073808022E-5</v>
      </c>
      <c r="P2292" s="130" t="str">
        <f t="shared" si="634"/>
        <v/>
      </c>
      <c r="Q2292" s="130" t="str">
        <f t="shared" si="635"/>
        <v/>
      </c>
      <c r="R2292" s="130">
        <f t="shared" si="636"/>
        <v>1.3928548620235821E-3</v>
      </c>
      <c r="S2292" s="130" t="str">
        <f t="shared" si="637"/>
        <v/>
      </c>
      <c r="T2292" s="130" t="str">
        <f t="shared" si="638"/>
        <v/>
      </c>
      <c r="X2292" s="134"/>
      <c r="Z2292" s="149"/>
      <c r="AA2292" s="149"/>
      <c r="AE2292" s="151"/>
      <c r="AF2292" s="150"/>
      <c r="AK2292" s="134">
        <v>1723</v>
      </c>
      <c r="AL2292" s="130">
        <f t="shared" si="639"/>
        <v>2.8920000000000003</v>
      </c>
      <c r="AM2292" s="149">
        <f t="shared" si="640"/>
        <v>6.0920506292661703E-3</v>
      </c>
      <c r="AN2292" s="149">
        <f t="shared" si="641"/>
        <v>0.99808601026536758</v>
      </c>
      <c r="AO2292" s="130">
        <f t="shared" si="646"/>
        <v>6.0920506292661703E-3</v>
      </c>
      <c r="AP2292" s="130" t="str">
        <f t="shared" si="647"/>
        <v/>
      </c>
      <c r="AQ2292" s="130" t="str">
        <f t="shared" si="642"/>
        <v/>
      </c>
      <c r="AR2292" s="150">
        <f t="shared" si="643"/>
        <v>0</v>
      </c>
      <c r="AS2292" s="150" t="str">
        <f t="shared" si="644"/>
        <v/>
      </c>
      <c r="AT2292" s="150" t="str">
        <f t="shared" si="645"/>
        <v/>
      </c>
      <c r="AU2292" s="150"/>
      <c r="AV2292" s="150"/>
      <c r="AW2292" s="150"/>
      <c r="AX2292" s="150"/>
      <c r="AY2292" s="150"/>
      <c r="AZ2292" s="150"/>
      <c r="BA2292" s="150"/>
      <c r="BB2292" s="131"/>
      <c r="BC2292" s="132"/>
      <c r="BD2292" s="131"/>
      <c r="BE2292" s="153"/>
      <c r="BF2292" s="154"/>
      <c r="BG2292" s="155"/>
      <c r="BH2292" s="155"/>
      <c r="BI2292" s="156"/>
      <c r="BJ2292" s="156"/>
      <c r="BK2292" s="133"/>
      <c r="BM2292" s="134">
        <v>1700</v>
      </c>
      <c r="BN2292" s="157">
        <f t="shared" si="649"/>
        <v>10.873599999999847</v>
      </c>
      <c r="BO2292" s="158">
        <f t="shared" si="650"/>
        <v>0.14422834926333303</v>
      </c>
      <c r="BP2292" s="159">
        <f t="shared" si="651"/>
        <v>2.886586432701288E-4</v>
      </c>
      <c r="BQ2292" s="160" t="str">
        <f t="shared" si="652"/>
        <v/>
      </c>
      <c r="BR2292" s="160" t="str">
        <f t="shared" si="648"/>
        <v/>
      </c>
    </row>
    <row r="2293" spans="11:70" ht="20.100000000000001" customHeight="1" x14ac:dyDescent="0.25">
      <c r="K2293" s="134">
        <v>1724</v>
      </c>
      <c r="L2293" s="130">
        <f t="shared" si="630"/>
        <v>274.66486252055273</v>
      </c>
      <c r="M2293" s="149">
        <f t="shared" si="631"/>
        <v>6.3493835760983433E-5</v>
      </c>
      <c r="N2293" s="149">
        <f t="shared" si="632"/>
        <v>0.99811023799969922</v>
      </c>
      <c r="O2293" s="130">
        <f t="shared" si="633"/>
        <v>6.3493835760983433E-5</v>
      </c>
      <c r="P2293" s="130" t="str">
        <f t="shared" si="634"/>
        <v/>
      </c>
      <c r="Q2293" s="130" t="str">
        <f t="shared" si="635"/>
        <v/>
      </c>
      <c r="R2293" s="130">
        <f t="shared" si="636"/>
        <v>1.4011517427356258E-3</v>
      </c>
      <c r="S2293" s="130" t="str">
        <f t="shared" si="637"/>
        <v/>
      </c>
      <c r="T2293" s="130" t="str">
        <f t="shared" si="638"/>
        <v/>
      </c>
      <c r="X2293" s="134"/>
      <c r="Z2293" s="149"/>
      <c r="AA2293" s="149"/>
      <c r="AE2293" s="151"/>
      <c r="AF2293" s="150"/>
      <c r="AK2293" s="134">
        <v>1724</v>
      </c>
      <c r="AL2293" s="130">
        <f t="shared" si="639"/>
        <v>2.8959999999999999</v>
      </c>
      <c r="AM2293" s="149">
        <f t="shared" si="640"/>
        <v>6.0219356595970453E-3</v>
      </c>
      <c r="AN2293" s="149">
        <f t="shared" si="641"/>
        <v>0.99811023799969922</v>
      </c>
      <c r="AO2293" s="130">
        <f t="shared" si="646"/>
        <v>6.0219356595970453E-3</v>
      </c>
      <c r="AP2293" s="130" t="str">
        <f t="shared" si="647"/>
        <v/>
      </c>
      <c r="AQ2293" s="130" t="str">
        <f t="shared" si="642"/>
        <v/>
      </c>
      <c r="AR2293" s="150">
        <f t="shared" si="643"/>
        <v>0</v>
      </c>
      <c r="AS2293" s="150" t="str">
        <f t="shared" si="644"/>
        <v/>
      </c>
      <c r="AT2293" s="150" t="str">
        <f t="shared" si="645"/>
        <v/>
      </c>
      <c r="AU2293" s="150"/>
      <c r="AV2293" s="150"/>
      <c r="AW2293" s="150"/>
      <c r="AX2293" s="150"/>
      <c r="AY2293" s="150"/>
      <c r="AZ2293" s="150"/>
      <c r="BA2293" s="150"/>
      <c r="BB2293" s="131"/>
      <c r="BC2293" s="132"/>
      <c r="BD2293" s="131"/>
      <c r="BE2293" s="153"/>
      <c r="BF2293" s="154"/>
      <c r="BG2293" s="155"/>
      <c r="BH2293" s="155"/>
      <c r="BI2293" s="156"/>
      <c r="BJ2293" s="156"/>
      <c r="BK2293" s="133"/>
      <c r="BM2293" s="134">
        <v>1701</v>
      </c>
      <c r="BN2293" s="157">
        <f t="shared" si="649"/>
        <v>10.879999999999846</v>
      </c>
      <c r="BO2293" s="158">
        <f t="shared" si="650"/>
        <v>0.1439396906200629</v>
      </c>
      <c r="BP2293" s="159">
        <f t="shared" si="651"/>
        <v>2.8815986509772573E-4</v>
      </c>
      <c r="BQ2293" s="160" t="str">
        <f t="shared" si="652"/>
        <v/>
      </c>
      <c r="BR2293" s="160" t="str">
        <f t="shared" si="648"/>
        <v/>
      </c>
    </row>
    <row r="2294" spans="11:70" ht="20.100000000000001" customHeight="1" x14ac:dyDescent="0.25">
      <c r="K2294" s="134">
        <v>1725</v>
      </c>
      <c r="L2294" s="130">
        <f t="shared" si="630"/>
        <v>275.04423387762535</v>
      </c>
      <c r="M2294" s="149">
        <f t="shared" si="631"/>
        <v>6.276206475584746E-5</v>
      </c>
      <c r="N2294" s="149">
        <f t="shared" si="632"/>
        <v>0.99813418669961596</v>
      </c>
      <c r="O2294" s="130">
        <f t="shared" si="633"/>
        <v>6.276206475584746E-5</v>
      </c>
      <c r="P2294" s="130" t="str">
        <f t="shared" si="634"/>
        <v/>
      </c>
      <c r="Q2294" s="130" t="str">
        <f t="shared" si="635"/>
        <v/>
      </c>
      <c r="R2294" s="130">
        <f t="shared" si="636"/>
        <v>1.4094754940589323E-3</v>
      </c>
      <c r="S2294" s="130" t="str">
        <f t="shared" si="637"/>
        <v/>
      </c>
      <c r="T2294" s="130" t="str">
        <f t="shared" si="638"/>
        <v/>
      </c>
      <c r="X2294" s="134"/>
      <c r="Z2294" s="149"/>
      <c r="AA2294" s="149"/>
      <c r="AE2294" s="151"/>
      <c r="AF2294" s="150"/>
      <c r="AK2294" s="134">
        <v>1725</v>
      </c>
      <c r="AL2294" s="130">
        <f t="shared" si="639"/>
        <v>2.9000000000000004</v>
      </c>
      <c r="AM2294" s="149">
        <f t="shared" si="640"/>
        <v>5.9525324197758486E-3</v>
      </c>
      <c r="AN2294" s="149">
        <f t="shared" si="641"/>
        <v>0.99813418669961596</v>
      </c>
      <c r="AO2294" s="130">
        <f t="shared" si="646"/>
        <v>5.9525324197758486E-3</v>
      </c>
      <c r="AP2294" s="130" t="str">
        <f t="shared" si="647"/>
        <v/>
      </c>
      <c r="AQ2294" s="130" t="str">
        <f t="shared" si="642"/>
        <v/>
      </c>
      <c r="AR2294" s="150">
        <f t="shared" si="643"/>
        <v>0</v>
      </c>
      <c r="AS2294" s="150" t="str">
        <f t="shared" si="644"/>
        <v/>
      </c>
      <c r="AT2294" s="150" t="str">
        <f t="shared" si="645"/>
        <v/>
      </c>
      <c r="AU2294" s="150"/>
      <c r="AV2294" s="150"/>
      <c r="AW2294" s="150"/>
      <c r="AX2294" s="150"/>
      <c r="AY2294" s="150"/>
      <c r="AZ2294" s="150"/>
      <c r="BA2294" s="150"/>
      <c r="BB2294" s="131"/>
      <c r="BC2294" s="132"/>
      <c r="BD2294" s="131"/>
      <c r="BE2294" s="153"/>
      <c r="BF2294" s="154"/>
      <c r="BG2294" s="155"/>
      <c r="BH2294" s="155"/>
      <c r="BI2294" s="156"/>
      <c r="BJ2294" s="156"/>
      <c r="BK2294" s="133"/>
      <c r="BM2294" s="134">
        <v>1702</v>
      </c>
      <c r="BN2294" s="157">
        <f t="shared" si="649"/>
        <v>10.886399999999846</v>
      </c>
      <c r="BO2294" s="158">
        <f t="shared" si="650"/>
        <v>0.14365153075496517</v>
      </c>
      <c r="BP2294" s="159">
        <f t="shared" si="651"/>
        <v>2.876617000762971E-4</v>
      </c>
      <c r="BQ2294" s="160" t="str">
        <f t="shared" si="652"/>
        <v/>
      </c>
      <c r="BR2294" s="160" t="str">
        <f t="shared" si="648"/>
        <v/>
      </c>
    </row>
    <row r="2295" spans="11:70" ht="20.100000000000001" customHeight="1" x14ac:dyDescent="0.25">
      <c r="K2295" s="134">
        <v>1726</v>
      </c>
      <c r="L2295" s="130">
        <f t="shared" si="630"/>
        <v>275.42360523469796</v>
      </c>
      <c r="M2295" s="149">
        <f t="shared" si="631"/>
        <v>6.2037734852263203E-5</v>
      </c>
      <c r="N2295" s="149">
        <f t="shared" si="632"/>
        <v>0.99815785920003608</v>
      </c>
      <c r="O2295" s="130">
        <f t="shared" si="633"/>
        <v>6.2037734852263203E-5</v>
      </c>
      <c r="P2295" s="130" t="str">
        <f t="shared" si="634"/>
        <v/>
      </c>
      <c r="Q2295" s="130" t="str">
        <f t="shared" si="635"/>
        <v/>
      </c>
      <c r="R2295" s="130">
        <f t="shared" si="636"/>
        <v>1.4178260084733026E-3</v>
      </c>
      <c r="S2295" s="130" t="str">
        <f t="shared" si="637"/>
        <v/>
      </c>
      <c r="T2295" s="130" t="str">
        <f t="shared" si="638"/>
        <v/>
      </c>
      <c r="X2295" s="134"/>
      <c r="Z2295" s="149"/>
      <c r="AA2295" s="149"/>
      <c r="AE2295" s="151"/>
      <c r="AF2295" s="150"/>
      <c r="AK2295" s="134">
        <v>1726</v>
      </c>
      <c r="AL2295" s="130">
        <f t="shared" si="639"/>
        <v>2.9039999999999999</v>
      </c>
      <c r="AM2295" s="149">
        <f t="shared" si="640"/>
        <v>5.883834915153101E-3</v>
      </c>
      <c r="AN2295" s="149">
        <f t="shared" si="641"/>
        <v>0.99815785920003608</v>
      </c>
      <c r="AO2295" s="130">
        <f t="shared" si="646"/>
        <v>5.883834915153101E-3</v>
      </c>
      <c r="AP2295" s="130" t="str">
        <f t="shared" si="647"/>
        <v/>
      </c>
      <c r="AQ2295" s="130" t="str">
        <f t="shared" si="642"/>
        <v/>
      </c>
      <c r="AR2295" s="150">
        <f t="shared" si="643"/>
        <v>0</v>
      </c>
      <c r="AS2295" s="150" t="str">
        <f t="shared" si="644"/>
        <v/>
      </c>
      <c r="AT2295" s="150" t="str">
        <f t="shared" si="645"/>
        <v/>
      </c>
      <c r="AU2295" s="150"/>
      <c r="AV2295" s="150"/>
      <c r="AW2295" s="150"/>
      <c r="AX2295" s="150"/>
      <c r="AY2295" s="150"/>
      <c r="AZ2295" s="150"/>
      <c r="BA2295" s="150"/>
      <c r="BB2295" s="131"/>
      <c r="BC2295" s="132"/>
      <c r="BD2295" s="131"/>
      <c r="BE2295" s="153"/>
      <c r="BF2295" s="154"/>
      <c r="BG2295" s="155"/>
      <c r="BH2295" s="155"/>
      <c r="BI2295" s="156"/>
      <c r="BJ2295" s="156"/>
      <c r="BK2295" s="133"/>
      <c r="BM2295" s="134">
        <v>1703</v>
      </c>
      <c r="BN2295" s="157">
        <f t="shared" si="649"/>
        <v>10.892799999999845</v>
      </c>
      <c r="BO2295" s="158">
        <f t="shared" si="650"/>
        <v>0.14336386905488888</v>
      </c>
      <c r="BP2295" s="159">
        <f t="shared" si="651"/>
        <v>2.8716414829826897E-4</v>
      </c>
      <c r="BQ2295" s="160" t="str">
        <f t="shared" si="652"/>
        <v/>
      </c>
      <c r="BR2295" s="160" t="str">
        <f t="shared" si="648"/>
        <v/>
      </c>
    </row>
    <row r="2296" spans="11:70" ht="20.100000000000001" customHeight="1" x14ac:dyDescent="0.25">
      <c r="K2296" s="134">
        <v>1727</v>
      </c>
      <c r="L2296" s="130">
        <f t="shared" si="630"/>
        <v>275.80297659177046</v>
      </c>
      <c r="M2296" s="149">
        <f t="shared" si="631"/>
        <v>6.1320783217939779E-5</v>
      </c>
      <c r="N2296" s="149">
        <f t="shared" si="632"/>
        <v>0.99818125831197024</v>
      </c>
      <c r="O2296" s="130">
        <f t="shared" si="633"/>
        <v>6.1320783217939779E-5</v>
      </c>
      <c r="P2296" s="130" t="str">
        <f t="shared" si="634"/>
        <v/>
      </c>
      <c r="Q2296" s="130" t="str">
        <f t="shared" si="635"/>
        <v/>
      </c>
      <c r="R2296" s="130">
        <f t="shared" si="636"/>
        <v>1.4262031765322398E-3</v>
      </c>
      <c r="S2296" s="130" t="str">
        <f t="shared" si="637"/>
        <v/>
      </c>
      <c r="T2296" s="130" t="str">
        <f t="shared" si="638"/>
        <v/>
      </c>
      <c r="X2296" s="134"/>
      <c r="Z2296" s="149"/>
      <c r="AA2296" s="149"/>
      <c r="AE2296" s="151"/>
      <c r="AF2296" s="150"/>
      <c r="AK2296" s="134">
        <v>1727</v>
      </c>
      <c r="AL2296" s="130">
        <f t="shared" si="639"/>
        <v>2.9080000000000004</v>
      </c>
      <c r="AM2296" s="149">
        <f t="shared" si="640"/>
        <v>5.815837186535909E-3</v>
      </c>
      <c r="AN2296" s="149">
        <f t="shared" si="641"/>
        <v>0.99818125831197024</v>
      </c>
      <c r="AO2296" s="130">
        <f t="shared" si="646"/>
        <v>5.815837186535909E-3</v>
      </c>
      <c r="AP2296" s="130" t="str">
        <f t="shared" si="647"/>
        <v/>
      </c>
      <c r="AQ2296" s="130" t="str">
        <f t="shared" si="642"/>
        <v/>
      </c>
      <c r="AR2296" s="150">
        <f t="shared" si="643"/>
        <v>0</v>
      </c>
      <c r="AS2296" s="150" t="str">
        <f t="shared" si="644"/>
        <v/>
      </c>
      <c r="AT2296" s="150" t="str">
        <f t="shared" si="645"/>
        <v/>
      </c>
      <c r="AU2296" s="150"/>
      <c r="AV2296" s="150"/>
      <c r="AW2296" s="150"/>
      <c r="AX2296" s="150"/>
      <c r="AY2296" s="150"/>
      <c r="AZ2296" s="150"/>
      <c r="BA2296" s="150"/>
      <c r="BB2296" s="131"/>
      <c r="BC2296" s="132"/>
      <c r="BD2296" s="131"/>
      <c r="BE2296" s="153"/>
      <c r="BF2296" s="154"/>
      <c r="BG2296" s="155"/>
      <c r="BH2296" s="155"/>
      <c r="BI2296" s="156"/>
      <c r="BJ2296" s="156"/>
      <c r="BK2296" s="133"/>
      <c r="BM2296" s="134">
        <v>1704</v>
      </c>
      <c r="BN2296" s="157">
        <f t="shared" si="649"/>
        <v>10.899199999999844</v>
      </c>
      <c r="BO2296" s="158">
        <f t="shared" si="650"/>
        <v>0.14307670490659061</v>
      </c>
      <c r="BP2296" s="159">
        <f t="shared" si="651"/>
        <v>2.8666720985234817E-4</v>
      </c>
      <c r="BQ2296" s="160" t="str">
        <f t="shared" si="652"/>
        <v/>
      </c>
      <c r="BR2296" s="160" t="str">
        <f t="shared" si="648"/>
        <v/>
      </c>
    </row>
    <row r="2297" spans="11:70" ht="20.100000000000001" customHeight="1" x14ac:dyDescent="0.25">
      <c r="K2297" s="134">
        <v>1728</v>
      </c>
      <c r="L2297" s="130">
        <f t="shared" ref="L2297:L2360" si="653">L$563+(K2297*L$566)</f>
        <v>276.18234794884307</v>
      </c>
      <c r="M2297" s="149">
        <f t="shared" ref="M2297:M2360" si="654">_xlfn.NORM.DIST(L2297,L$560,L$561,0)</f>
        <v>6.0611147394115636E-5</v>
      </c>
      <c r="N2297" s="149">
        <f t="shared" ref="N2297:N2360" si="655">_xlfn.NORM.DIST(L2297,L$560,L$561,1)</f>
        <v>0.9982043868226631</v>
      </c>
      <c r="O2297" s="130">
        <f t="shared" ref="O2297:O2360" si="656">IF(OR(N2297&lt;P$565,N2297&gt;P$566),M2297,"")</f>
        <v>6.0611147394115636E-5</v>
      </c>
      <c r="P2297" s="130" t="str">
        <f t="shared" ref="P2297:P2360" si="657">IF(AND(N2297&gt;P$565,N2297&lt;P$566),M2297,"")</f>
        <v/>
      </c>
      <c r="Q2297" s="130" t="str">
        <f t="shared" ref="Q2297:Q2360" si="658">IF(M2297=MAX(M$569:M$2569),M2297,"")</f>
        <v/>
      </c>
      <c r="R2297" s="130">
        <f t="shared" ref="R2297:R2360" si="659">_xlfn.NORM.DIST(L2297,P$561,P$562,0)</f>
        <v>1.4346068868585722E-3</v>
      </c>
      <c r="S2297" s="130" t="str">
        <f t="shared" ref="S2297:S2360" si="660">IF(R2297=MAX(R$569:R$2569),M2297,"")</f>
        <v/>
      </c>
      <c r="T2297" s="130" t="str">
        <f t="shared" ref="T2297:T2360" si="661">IF(S2297=MIN(S$569:S$2569),S2297,"")</f>
        <v/>
      </c>
      <c r="X2297" s="134"/>
      <c r="Z2297" s="149"/>
      <c r="AA2297" s="149"/>
      <c r="AE2297" s="151"/>
      <c r="AF2297" s="150"/>
      <c r="AK2297" s="134">
        <v>1728</v>
      </c>
      <c r="AL2297" s="130">
        <f t="shared" ref="AL2297:AL2360" si="662">AL$563+(AK2297*AL$566)</f>
        <v>2.9119999999999999</v>
      </c>
      <c r="AM2297" s="149">
        <f t="shared" ref="AM2297:AM2360" si="663">_xlfn.NORM.DIST(AL2297,AL$560,AL$561,0)</f>
        <v>5.7485333101580478E-3</v>
      </c>
      <c r="AN2297" s="149">
        <f t="shared" ref="AN2297:AN2360" si="664">_xlfn.NORM.DIST(AL2297,AL$560,AL$561,1)</f>
        <v>0.9982043868226631</v>
      </c>
      <c r="AO2297" s="130">
        <f t="shared" si="646"/>
        <v>5.7485333101580478E-3</v>
      </c>
      <c r="AP2297" s="130" t="str">
        <f t="shared" si="647"/>
        <v/>
      </c>
      <c r="AQ2297" s="130" t="str">
        <f t="shared" ref="AQ2297:AQ2360" si="665">IF(AM2297=MAX(AM$569:AM$2569),AM2297,"")</f>
        <v/>
      </c>
      <c r="AR2297" s="150">
        <f t="shared" ref="AR2297:AR2360" si="666">_xlfn.NORM.DIST(AK2297,AP$561,AP$562,0)</f>
        <v>0</v>
      </c>
      <c r="AS2297" s="150" t="str">
        <f t="shared" ref="AS2297:AS2360" si="667">IF(AR2297=MAX(AR$569:AR$2569),AM2297,"")</f>
        <v/>
      </c>
      <c r="AT2297" s="150" t="str">
        <f t="shared" ref="AT2297:AT2360" si="668">IF(AS2297=MIN(AS$569:AS$2569),AS2297,"")</f>
        <v/>
      </c>
      <c r="AU2297" s="150"/>
      <c r="AV2297" s="150"/>
      <c r="AW2297" s="150"/>
      <c r="AX2297" s="150"/>
      <c r="AY2297" s="150"/>
      <c r="AZ2297" s="150"/>
      <c r="BA2297" s="150"/>
      <c r="BB2297" s="131"/>
      <c r="BC2297" s="132"/>
      <c r="BD2297" s="131"/>
      <c r="BE2297" s="153"/>
      <c r="BF2297" s="154"/>
      <c r="BG2297" s="155"/>
      <c r="BH2297" s="155"/>
      <c r="BI2297" s="156"/>
      <c r="BJ2297" s="156"/>
      <c r="BK2297" s="133"/>
      <c r="BM2297" s="134">
        <v>1705</v>
      </c>
      <c r="BN2297" s="157">
        <f t="shared" si="649"/>
        <v>10.905599999999843</v>
      </c>
      <c r="BO2297" s="158">
        <f t="shared" si="650"/>
        <v>0.14279003769673826</v>
      </c>
      <c r="BP2297" s="159">
        <f t="shared" si="651"/>
        <v>2.8617088482321695E-4</v>
      </c>
      <c r="BQ2297" s="160" t="str">
        <f t="shared" si="652"/>
        <v/>
      </c>
      <c r="BR2297" s="160" t="str">
        <f t="shared" si="648"/>
        <v/>
      </c>
    </row>
    <row r="2298" spans="11:70" ht="20.100000000000001" customHeight="1" x14ac:dyDescent="0.25">
      <c r="K2298" s="134">
        <v>1729</v>
      </c>
      <c r="L2298" s="130">
        <f t="shared" si="653"/>
        <v>276.56171930591569</v>
      </c>
      <c r="M2298" s="149">
        <f t="shared" si="654"/>
        <v>5.9908765295216856E-5</v>
      </c>
      <c r="N2298" s="149">
        <f t="shared" si="655"/>
        <v>0.9982272474957351</v>
      </c>
      <c r="O2298" s="130">
        <f t="shared" si="656"/>
        <v>5.9908765295216856E-5</v>
      </c>
      <c r="P2298" s="130" t="str">
        <f t="shared" si="657"/>
        <v/>
      </c>
      <c r="Q2298" s="130" t="str">
        <f t="shared" si="658"/>
        <v/>
      </c>
      <c r="R2298" s="130">
        <f t="shared" si="659"/>
        <v>1.4430370261401802E-3</v>
      </c>
      <c r="S2298" s="130" t="str">
        <f t="shared" si="660"/>
        <v/>
      </c>
      <c r="T2298" s="130" t="str">
        <f t="shared" si="661"/>
        <v/>
      </c>
      <c r="X2298" s="134"/>
      <c r="Z2298" s="149"/>
      <c r="AA2298" s="149"/>
      <c r="AE2298" s="151"/>
      <c r="AF2298" s="150"/>
      <c r="AK2298" s="134">
        <v>1729</v>
      </c>
      <c r="AL2298" s="130">
        <f t="shared" si="662"/>
        <v>2.9160000000000004</v>
      </c>
      <c r="AM2298" s="149">
        <f t="shared" si="663"/>
        <v>5.6819173976473663E-3</v>
      </c>
      <c r="AN2298" s="149">
        <f t="shared" si="664"/>
        <v>0.9982272474957351</v>
      </c>
      <c r="AO2298" s="130">
        <f t="shared" ref="AO2298:AO2361" si="669">IF(OR(AN2298&lt;AP$565,AN2298&gt;AP$566),AM2298,"")</f>
        <v>5.6819173976473663E-3</v>
      </c>
      <c r="AP2298" s="130" t="str">
        <f t="shared" ref="AP2298:AP2361" si="670">IF(AND(AN2298&gt;AP$565,AN2298&lt;AP$566),AM2298,"")</f>
        <v/>
      </c>
      <c r="AQ2298" s="130" t="str">
        <f t="shared" si="665"/>
        <v/>
      </c>
      <c r="AR2298" s="150">
        <f t="shared" si="666"/>
        <v>0</v>
      </c>
      <c r="AS2298" s="150" t="str">
        <f t="shared" si="667"/>
        <v/>
      </c>
      <c r="AT2298" s="150" t="str">
        <f t="shared" si="668"/>
        <v/>
      </c>
      <c r="AU2298" s="150"/>
      <c r="AV2298" s="150"/>
      <c r="AW2298" s="150"/>
      <c r="AX2298" s="150"/>
      <c r="AY2298" s="150"/>
      <c r="AZ2298" s="150"/>
      <c r="BA2298" s="150"/>
      <c r="BB2298" s="131"/>
      <c r="BC2298" s="132"/>
      <c r="BD2298" s="131"/>
      <c r="BE2298" s="153"/>
      <c r="BF2298" s="154"/>
      <c r="BG2298" s="155"/>
      <c r="BH2298" s="155"/>
      <c r="BI2298" s="156"/>
      <c r="BJ2298" s="156"/>
      <c r="BK2298" s="133"/>
      <c r="BM2298" s="134">
        <v>1706</v>
      </c>
      <c r="BN2298" s="157">
        <f t="shared" si="649"/>
        <v>10.911999999999843</v>
      </c>
      <c r="BO2298" s="158">
        <f t="shared" si="650"/>
        <v>0.14250386681191504</v>
      </c>
      <c r="BP2298" s="159">
        <f t="shared" si="651"/>
        <v>2.8567517329219916E-4</v>
      </c>
      <c r="BQ2298" s="160" t="str">
        <f t="shared" si="652"/>
        <v/>
      </c>
      <c r="BR2298" s="160" t="str">
        <f t="shared" si="648"/>
        <v/>
      </c>
    </row>
    <row r="2299" spans="11:70" ht="20.100000000000001" customHeight="1" x14ac:dyDescent="0.25">
      <c r="K2299" s="134">
        <v>1730</v>
      </c>
      <c r="L2299" s="130">
        <f t="shared" si="653"/>
        <v>276.9410906629883</v>
      </c>
      <c r="M2299" s="149">
        <f t="shared" si="654"/>
        <v>5.921357520848828E-5</v>
      </c>
      <c r="N2299" s="149">
        <f t="shared" si="655"/>
        <v>0.99824984307132392</v>
      </c>
      <c r="O2299" s="130">
        <f t="shared" si="656"/>
        <v>5.921357520848828E-5</v>
      </c>
      <c r="P2299" s="130" t="str">
        <f t="shared" si="657"/>
        <v/>
      </c>
      <c r="Q2299" s="130" t="str">
        <f t="shared" si="658"/>
        <v/>
      </c>
      <c r="R2299" s="130">
        <f t="shared" si="659"/>
        <v>1.4514934791258786E-3</v>
      </c>
      <c r="S2299" s="130" t="str">
        <f t="shared" si="660"/>
        <v/>
      </c>
      <c r="T2299" s="130" t="str">
        <f t="shared" si="661"/>
        <v/>
      </c>
      <c r="X2299" s="134"/>
      <c r="Z2299" s="149"/>
      <c r="AA2299" s="149"/>
      <c r="AE2299" s="151"/>
      <c r="AF2299" s="150"/>
      <c r="AK2299" s="134">
        <v>1730</v>
      </c>
      <c r="AL2299" s="130">
        <f t="shared" si="662"/>
        <v>2.92</v>
      </c>
      <c r="AM2299" s="149">
        <f t="shared" si="663"/>
        <v>5.615983595990969E-3</v>
      </c>
      <c r="AN2299" s="149">
        <f t="shared" si="664"/>
        <v>0.99824984307132392</v>
      </c>
      <c r="AO2299" s="130">
        <f t="shared" si="669"/>
        <v>5.615983595990969E-3</v>
      </c>
      <c r="AP2299" s="130" t="str">
        <f t="shared" si="670"/>
        <v/>
      </c>
      <c r="AQ2299" s="130" t="str">
        <f t="shared" si="665"/>
        <v/>
      </c>
      <c r="AR2299" s="150">
        <f t="shared" si="666"/>
        <v>0</v>
      </c>
      <c r="AS2299" s="150" t="str">
        <f t="shared" si="667"/>
        <v/>
      </c>
      <c r="AT2299" s="150" t="str">
        <f t="shared" si="668"/>
        <v/>
      </c>
      <c r="AU2299" s="150"/>
      <c r="AV2299" s="150"/>
      <c r="AW2299" s="150"/>
      <c r="AX2299" s="150"/>
      <c r="AY2299" s="150"/>
      <c r="AZ2299" s="150"/>
      <c r="BA2299" s="150"/>
      <c r="BB2299" s="131"/>
      <c r="BC2299" s="132"/>
      <c r="BD2299" s="131"/>
      <c r="BE2299" s="153"/>
      <c r="BF2299" s="154"/>
      <c r="BG2299" s="155"/>
      <c r="BH2299" s="155"/>
      <c r="BI2299" s="156"/>
      <c r="BJ2299" s="156"/>
      <c r="BK2299" s="133"/>
      <c r="BM2299" s="134">
        <v>1707</v>
      </c>
      <c r="BN2299" s="157">
        <f t="shared" si="649"/>
        <v>10.918399999999842</v>
      </c>
      <c r="BO2299" s="158">
        <f t="shared" si="650"/>
        <v>0.14221819163862284</v>
      </c>
      <c r="BP2299" s="159">
        <f t="shared" si="651"/>
        <v>2.8518007533609446E-4</v>
      </c>
      <c r="BQ2299" s="160" t="str">
        <f t="shared" si="652"/>
        <v/>
      </c>
      <c r="BR2299" s="160" t="str">
        <f t="shared" si="648"/>
        <v/>
      </c>
    </row>
    <row r="2300" spans="11:70" ht="20.100000000000001" customHeight="1" x14ac:dyDescent="0.25">
      <c r="K2300" s="134">
        <v>1731</v>
      </c>
      <c r="L2300" s="130">
        <f t="shared" si="653"/>
        <v>277.3204620200608</v>
      </c>
      <c r="M2300" s="149">
        <f t="shared" si="654"/>
        <v>5.852551579359982E-5</v>
      </c>
      <c r="N2300" s="149">
        <f t="shared" si="655"/>
        <v>0.99827217626622566</v>
      </c>
      <c r="O2300" s="130">
        <f t="shared" si="656"/>
        <v>5.852551579359982E-5</v>
      </c>
      <c r="P2300" s="130" t="str">
        <f t="shared" si="657"/>
        <v/>
      </c>
      <c r="Q2300" s="130" t="str">
        <f t="shared" si="658"/>
        <v/>
      </c>
      <c r="R2300" s="130">
        <f t="shared" si="659"/>
        <v>1.4599761286214136E-3</v>
      </c>
      <c r="S2300" s="130" t="str">
        <f t="shared" si="660"/>
        <v/>
      </c>
      <c r="T2300" s="130" t="str">
        <f t="shared" si="661"/>
        <v/>
      </c>
      <c r="X2300" s="134"/>
      <c r="Z2300" s="149"/>
      <c r="AA2300" s="149"/>
      <c r="AE2300" s="151"/>
      <c r="AF2300" s="150"/>
      <c r="AK2300" s="134">
        <v>1731</v>
      </c>
      <c r="AL2300" s="130">
        <f t="shared" si="662"/>
        <v>2.9240000000000004</v>
      </c>
      <c r="AM2300" s="149">
        <f t="shared" si="663"/>
        <v>5.5507260874977475E-3</v>
      </c>
      <c r="AN2300" s="149">
        <f t="shared" si="664"/>
        <v>0.99827217626622566</v>
      </c>
      <c r="AO2300" s="130">
        <f t="shared" si="669"/>
        <v>5.5507260874977475E-3</v>
      </c>
      <c r="AP2300" s="130" t="str">
        <f t="shared" si="670"/>
        <v/>
      </c>
      <c r="AQ2300" s="130" t="str">
        <f t="shared" si="665"/>
        <v/>
      </c>
      <c r="AR2300" s="150">
        <f t="shared" si="666"/>
        <v>0</v>
      </c>
      <c r="AS2300" s="150" t="str">
        <f t="shared" si="667"/>
        <v/>
      </c>
      <c r="AT2300" s="150" t="str">
        <f t="shared" si="668"/>
        <v/>
      </c>
      <c r="AU2300" s="150"/>
      <c r="AV2300" s="150"/>
      <c r="AW2300" s="150"/>
      <c r="AX2300" s="150"/>
      <c r="AY2300" s="150"/>
      <c r="AZ2300" s="150"/>
      <c r="BA2300" s="150"/>
      <c r="BB2300" s="131"/>
      <c r="BC2300" s="132"/>
      <c r="BD2300" s="131"/>
      <c r="BE2300" s="153"/>
      <c r="BF2300" s="154"/>
      <c r="BG2300" s="155"/>
      <c r="BH2300" s="155"/>
      <c r="BI2300" s="156"/>
      <c r="BJ2300" s="156"/>
      <c r="BK2300" s="133"/>
      <c r="BM2300" s="134">
        <v>1708</v>
      </c>
      <c r="BN2300" s="157">
        <f t="shared" si="649"/>
        <v>10.924799999999841</v>
      </c>
      <c r="BO2300" s="158">
        <f t="shared" si="650"/>
        <v>0.14193301156328675</v>
      </c>
      <c r="BP2300" s="159">
        <f t="shared" si="651"/>
        <v>2.8468559102917679E-4</v>
      </c>
      <c r="BQ2300" s="160" t="str">
        <f t="shared" si="652"/>
        <v/>
      </c>
      <c r="BR2300" s="160" t="str">
        <f t="shared" si="648"/>
        <v/>
      </c>
    </row>
    <row r="2301" spans="11:70" ht="20.100000000000001" customHeight="1" x14ac:dyDescent="0.25">
      <c r="K2301" s="134">
        <v>1732</v>
      </c>
      <c r="L2301" s="130">
        <f t="shared" si="653"/>
        <v>277.69983337713342</v>
      </c>
      <c r="M2301" s="149">
        <f t="shared" si="654"/>
        <v>5.7844526082227393E-5</v>
      </c>
      <c r="N2301" s="149">
        <f t="shared" si="655"/>
        <v>0.99829424977403669</v>
      </c>
      <c r="O2301" s="130">
        <f t="shared" si="656"/>
        <v>5.7844526082227393E-5</v>
      </c>
      <c r="P2301" s="130" t="str">
        <f t="shared" si="657"/>
        <v/>
      </c>
      <c r="Q2301" s="130" t="str">
        <f t="shared" si="658"/>
        <v/>
      </c>
      <c r="R2301" s="130">
        <f t="shared" si="659"/>
        <v>1.4684848554856092E-3</v>
      </c>
      <c r="S2301" s="130" t="str">
        <f t="shared" si="660"/>
        <v/>
      </c>
      <c r="T2301" s="130" t="str">
        <f t="shared" si="661"/>
        <v/>
      </c>
      <c r="X2301" s="134"/>
      <c r="Z2301" s="149"/>
      <c r="AA2301" s="149"/>
      <c r="AE2301" s="151"/>
      <c r="AF2301" s="150"/>
      <c r="AK2301" s="134">
        <v>1732</v>
      </c>
      <c r="AL2301" s="130">
        <f t="shared" si="662"/>
        <v>2.9279999999999999</v>
      </c>
      <c r="AM2301" s="149">
        <f t="shared" si="663"/>
        <v>5.4861390897588055E-3</v>
      </c>
      <c r="AN2301" s="149">
        <f t="shared" si="664"/>
        <v>0.99829424977403669</v>
      </c>
      <c r="AO2301" s="130">
        <f t="shared" si="669"/>
        <v>5.4861390897588055E-3</v>
      </c>
      <c r="AP2301" s="130" t="str">
        <f t="shared" si="670"/>
        <v/>
      </c>
      <c r="AQ2301" s="130" t="str">
        <f t="shared" si="665"/>
        <v/>
      </c>
      <c r="AR2301" s="150">
        <f t="shared" si="666"/>
        <v>0</v>
      </c>
      <c r="AS2301" s="150" t="str">
        <f t="shared" si="667"/>
        <v/>
      </c>
      <c r="AT2301" s="150" t="str">
        <f t="shared" si="668"/>
        <v/>
      </c>
      <c r="AU2301" s="150"/>
      <c r="AV2301" s="150"/>
      <c r="AW2301" s="150"/>
      <c r="AX2301" s="150"/>
      <c r="AY2301" s="150"/>
      <c r="AZ2301" s="150"/>
      <c r="BA2301" s="150"/>
      <c r="BB2301" s="131"/>
      <c r="BC2301" s="132"/>
      <c r="BD2301" s="131"/>
      <c r="BE2301" s="153"/>
      <c r="BF2301" s="154"/>
      <c r="BG2301" s="155"/>
      <c r="BH2301" s="155"/>
      <c r="BI2301" s="156"/>
      <c r="BJ2301" s="156"/>
      <c r="BK2301" s="133"/>
      <c r="BM2301" s="134">
        <v>1709</v>
      </c>
      <c r="BN2301" s="157">
        <f t="shared" si="649"/>
        <v>10.931199999999841</v>
      </c>
      <c r="BO2301" s="158">
        <f t="shared" si="650"/>
        <v>0.14164832597225757</v>
      </c>
      <c r="BP2301" s="159">
        <f t="shared" si="651"/>
        <v>2.8419172044102936E-4</v>
      </c>
      <c r="BQ2301" s="160" t="str">
        <f t="shared" si="652"/>
        <v/>
      </c>
      <c r="BR2301" s="160" t="str">
        <f t="shared" si="648"/>
        <v/>
      </c>
    </row>
    <row r="2302" spans="11:70" ht="20.100000000000001" customHeight="1" x14ac:dyDescent="0.25">
      <c r="K2302" s="134">
        <v>1733</v>
      </c>
      <c r="L2302" s="130">
        <f t="shared" si="653"/>
        <v>278.07920473420603</v>
      </c>
      <c r="M2302" s="149">
        <f t="shared" si="654"/>
        <v>5.7170545477610465E-5</v>
      </c>
      <c r="N2302" s="149">
        <f t="shared" si="655"/>
        <v>0.99831606626529368</v>
      </c>
      <c r="O2302" s="130">
        <f t="shared" si="656"/>
        <v>5.7170545477610465E-5</v>
      </c>
      <c r="P2302" s="130" t="str">
        <f t="shared" si="657"/>
        <v/>
      </c>
      <c r="Q2302" s="130" t="str">
        <f t="shared" si="658"/>
        <v/>
      </c>
      <c r="R2302" s="130">
        <f t="shared" si="659"/>
        <v>1.477019538626622E-3</v>
      </c>
      <c r="S2302" s="130" t="str">
        <f t="shared" si="660"/>
        <v/>
      </c>
      <c r="T2302" s="130" t="str">
        <f t="shared" si="661"/>
        <v/>
      </c>
      <c r="X2302" s="134"/>
      <c r="Z2302" s="149"/>
      <c r="AA2302" s="149"/>
      <c r="AE2302" s="151"/>
      <c r="AF2302" s="150"/>
      <c r="AK2302" s="134">
        <v>1733</v>
      </c>
      <c r="AL2302" s="130">
        <f t="shared" si="662"/>
        <v>2.9320000000000004</v>
      </c>
      <c r="AM2302" s="149">
        <f t="shared" si="663"/>
        <v>5.4222168556052738E-3</v>
      </c>
      <c r="AN2302" s="149">
        <f t="shared" si="664"/>
        <v>0.99831606626529368</v>
      </c>
      <c r="AO2302" s="130">
        <f t="shared" si="669"/>
        <v>5.4222168556052738E-3</v>
      </c>
      <c r="AP2302" s="130" t="str">
        <f t="shared" si="670"/>
        <v/>
      </c>
      <c r="AQ2302" s="130" t="str">
        <f t="shared" si="665"/>
        <v/>
      </c>
      <c r="AR2302" s="150">
        <f t="shared" si="666"/>
        <v>0</v>
      </c>
      <c r="AS2302" s="150" t="str">
        <f t="shared" si="667"/>
        <v/>
      </c>
      <c r="AT2302" s="150" t="str">
        <f t="shared" si="668"/>
        <v/>
      </c>
      <c r="AU2302" s="150"/>
      <c r="AV2302" s="150"/>
      <c r="AW2302" s="150"/>
      <c r="AX2302" s="150"/>
      <c r="AY2302" s="150"/>
      <c r="AZ2302" s="150"/>
      <c r="BA2302" s="150"/>
      <c r="BB2302" s="131"/>
      <c r="BC2302" s="132"/>
      <c r="BD2302" s="131"/>
      <c r="BE2302" s="153"/>
      <c r="BF2302" s="154"/>
      <c r="BG2302" s="155"/>
      <c r="BH2302" s="155"/>
      <c r="BI2302" s="156"/>
      <c r="BJ2302" s="156"/>
      <c r="BK2302" s="133"/>
      <c r="BM2302" s="134">
        <v>1710</v>
      </c>
      <c r="BN2302" s="157">
        <f t="shared" si="649"/>
        <v>10.93759999999984</v>
      </c>
      <c r="BO2302" s="158">
        <f t="shared" si="650"/>
        <v>0.14136413425181654</v>
      </c>
      <c r="BP2302" s="159">
        <f t="shared" si="651"/>
        <v>2.836984636376827E-4</v>
      </c>
      <c r="BQ2302" s="160" t="str">
        <f t="shared" si="652"/>
        <v/>
      </c>
      <c r="BR2302" s="160" t="str">
        <f t="shared" si="648"/>
        <v/>
      </c>
    </row>
    <row r="2303" spans="11:70" ht="20.100000000000001" customHeight="1" x14ac:dyDescent="0.25">
      <c r="K2303" s="134">
        <v>1734</v>
      </c>
      <c r="L2303" s="130">
        <f t="shared" si="653"/>
        <v>278.45857609127864</v>
      </c>
      <c r="M2303" s="149">
        <f t="shared" si="654"/>
        <v>5.6503513754083361E-5</v>
      </c>
      <c r="N2303" s="149">
        <f t="shared" si="655"/>
        <v>0.99833762838761542</v>
      </c>
      <c r="O2303" s="130">
        <f t="shared" si="656"/>
        <v>5.6503513754083361E-5</v>
      </c>
      <c r="P2303" s="130" t="str">
        <f t="shared" si="657"/>
        <v/>
      </c>
      <c r="Q2303" s="130" t="str">
        <f t="shared" si="658"/>
        <v/>
      </c>
      <c r="R2303" s="130">
        <f t="shared" si="659"/>
        <v>1.485580054998354E-3</v>
      </c>
      <c r="S2303" s="130" t="str">
        <f t="shared" si="660"/>
        <v/>
      </c>
      <c r="T2303" s="130" t="str">
        <f t="shared" si="661"/>
        <v/>
      </c>
      <c r="X2303" s="134"/>
      <c r="Z2303" s="149"/>
      <c r="AA2303" s="149"/>
      <c r="AE2303" s="151"/>
      <c r="AF2303" s="150"/>
      <c r="AK2303" s="134">
        <v>1734</v>
      </c>
      <c r="AL2303" s="130">
        <f t="shared" si="662"/>
        <v>2.9359999999999999</v>
      </c>
      <c r="AM2303" s="149">
        <f t="shared" si="663"/>
        <v>5.3589536730640434E-3</v>
      </c>
      <c r="AN2303" s="149">
        <f t="shared" si="664"/>
        <v>0.99833762838761542</v>
      </c>
      <c r="AO2303" s="130">
        <f t="shared" si="669"/>
        <v>5.3589536730640434E-3</v>
      </c>
      <c r="AP2303" s="130" t="str">
        <f t="shared" si="670"/>
        <v/>
      </c>
      <c r="AQ2303" s="130" t="str">
        <f t="shared" si="665"/>
        <v/>
      </c>
      <c r="AR2303" s="150">
        <f t="shared" si="666"/>
        <v>0</v>
      </c>
      <c r="AS2303" s="150" t="str">
        <f t="shared" si="667"/>
        <v/>
      </c>
      <c r="AT2303" s="150" t="str">
        <f t="shared" si="668"/>
        <v/>
      </c>
      <c r="AU2303" s="150"/>
      <c r="AV2303" s="150"/>
      <c r="AW2303" s="150"/>
      <c r="AX2303" s="150"/>
      <c r="AY2303" s="150"/>
      <c r="AZ2303" s="150"/>
      <c r="BA2303" s="150"/>
      <c r="BB2303" s="131"/>
      <c r="BC2303" s="132"/>
      <c r="BD2303" s="131"/>
      <c r="BE2303" s="153"/>
      <c r="BF2303" s="154"/>
      <c r="BG2303" s="155"/>
      <c r="BH2303" s="155"/>
      <c r="BI2303" s="156"/>
      <c r="BJ2303" s="156"/>
      <c r="BK2303" s="133"/>
      <c r="BM2303" s="134">
        <v>1711</v>
      </c>
      <c r="BN2303" s="157">
        <f t="shared" si="649"/>
        <v>10.943999999999839</v>
      </c>
      <c r="BO2303" s="158">
        <f t="shared" si="650"/>
        <v>0.14108043578817886</v>
      </c>
      <c r="BP2303" s="159">
        <f t="shared" si="651"/>
        <v>2.8320582068225297E-4</v>
      </c>
      <c r="BQ2303" s="160" t="str">
        <f t="shared" si="652"/>
        <v/>
      </c>
      <c r="BR2303" s="160" t="str">
        <f t="shared" si="648"/>
        <v/>
      </c>
    </row>
    <row r="2304" spans="11:70" ht="20.100000000000001" customHeight="1" x14ac:dyDescent="0.25">
      <c r="K2304" s="134">
        <v>1735</v>
      </c>
      <c r="L2304" s="130">
        <f t="shared" si="653"/>
        <v>278.83794744835114</v>
      </c>
      <c r="M2304" s="149">
        <f t="shared" si="654"/>
        <v>5.5843371056583612E-5</v>
      </c>
      <c r="N2304" s="149">
        <f t="shared" si="655"/>
        <v>0.99835893876584303</v>
      </c>
      <c r="O2304" s="130">
        <f t="shared" si="656"/>
        <v>5.5843371056583612E-5</v>
      </c>
      <c r="P2304" s="130" t="str">
        <f t="shared" si="657"/>
        <v/>
      </c>
      <c r="Q2304" s="130" t="str">
        <f t="shared" si="658"/>
        <v/>
      </c>
      <c r="R2304" s="130">
        <f t="shared" si="659"/>
        <v>1.4941662795969878E-3</v>
      </c>
      <c r="S2304" s="130" t="str">
        <f t="shared" si="660"/>
        <v/>
      </c>
      <c r="T2304" s="130" t="str">
        <f t="shared" si="661"/>
        <v/>
      </c>
      <c r="X2304" s="134"/>
      <c r="Z2304" s="149"/>
      <c r="AA2304" s="149"/>
      <c r="AE2304" s="151"/>
      <c r="AF2304" s="150"/>
      <c r="AK2304" s="134">
        <v>1735</v>
      </c>
      <c r="AL2304" s="130">
        <f t="shared" si="662"/>
        <v>2.9400000000000004</v>
      </c>
      <c r="AM2304" s="149">
        <f t="shared" si="663"/>
        <v>5.2963438653110097E-3</v>
      </c>
      <c r="AN2304" s="149">
        <f t="shared" si="664"/>
        <v>0.99835893876584303</v>
      </c>
      <c r="AO2304" s="130">
        <f t="shared" si="669"/>
        <v>5.2963438653110097E-3</v>
      </c>
      <c r="AP2304" s="130" t="str">
        <f t="shared" si="670"/>
        <v/>
      </c>
      <c r="AQ2304" s="130" t="str">
        <f t="shared" si="665"/>
        <v/>
      </c>
      <c r="AR2304" s="150">
        <f t="shared" si="666"/>
        <v>0</v>
      </c>
      <c r="AS2304" s="150" t="str">
        <f t="shared" si="667"/>
        <v/>
      </c>
      <c r="AT2304" s="150" t="str">
        <f t="shared" si="668"/>
        <v/>
      </c>
      <c r="AU2304" s="150"/>
      <c r="AV2304" s="150"/>
      <c r="AW2304" s="150"/>
      <c r="AX2304" s="150"/>
      <c r="AY2304" s="150"/>
      <c r="AZ2304" s="150"/>
      <c r="BA2304" s="150"/>
      <c r="BB2304" s="131"/>
      <c r="BC2304" s="132"/>
      <c r="BD2304" s="131"/>
      <c r="BE2304" s="153"/>
      <c r="BF2304" s="154"/>
      <c r="BG2304" s="155"/>
      <c r="BH2304" s="155"/>
      <c r="BI2304" s="156"/>
      <c r="BJ2304" s="156"/>
      <c r="BK2304" s="133"/>
      <c r="BM2304" s="134">
        <v>1712</v>
      </c>
      <c r="BN2304" s="157">
        <f t="shared" si="649"/>
        <v>10.950399999999838</v>
      </c>
      <c r="BO2304" s="158">
        <f t="shared" si="650"/>
        <v>0.14079722996749661</v>
      </c>
      <c r="BP2304" s="159">
        <f t="shared" si="651"/>
        <v>2.8271379163308241E-4</v>
      </c>
      <c r="BQ2304" s="160" t="str">
        <f t="shared" si="652"/>
        <v/>
      </c>
      <c r="BR2304" s="160" t="str">
        <f t="shared" si="648"/>
        <v/>
      </c>
    </row>
    <row r="2305" spans="11:70" ht="20.100000000000001" customHeight="1" x14ac:dyDescent="0.25">
      <c r="K2305" s="134">
        <v>1736</v>
      </c>
      <c r="L2305" s="130">
        <f t="shared" si="653"/>
        <v>279.21731880542376</v>
      </c>
      <c r="M2305" s="149">
        <f t="shared" si="654"/>
        <v>5.519005790013568E-5</v>
      </c>
      <c r="N2305" s="149">
        <f t="shared" si="655"/>
        <v>0.99838000000218041</v>
      </c>
      <c r="O2305" s="130">
        <f t="shared" si="656"/>
        <v>5.519005790013568E-5</v>
      </c>
      <c r="P2305" s="130" t="str">
        <f t="shared" si="657"/>
        <v/>
      </c>
      <c r="Q2305" s="130" t="str">
        <f t="shared" si="658"/>
        <v/>
      </c>
      <c r="R2305" s="130">
        <f t="shared" si="659"/>
        <v>1.5027780854576743E-3</v>
      </c>
      <c r="S2305" s="130" t="str">
        <f t="shared" si="660"/>
        <v/>
      </c>
      <c r="T2305" s="130" t="str">
        <f t="shared" si="661"/>
        <v/>
      </c>
      <c r="X2305" s="134"/>
      <c r="Z2305" s="149"/>
      <c r="AA2305" s="149"/>
      <c r="AE2305" s="151"/>
      <c r="AF2305" s="150"/>
      <c r="AK2305" s="134">
        <v>1736</v>
      </c>
      <c r="AL2305" s="130">
        <f t="shared" si="662"/>
        <v>2.944</v>
      </c>
      <c r="AM2305" s="149">
        <f t="shared" si="663"/>
        <v>5.2343817906222714E-3</v>
      </c>
      <c r="AN2305" s="149">
        <f t="shared" si="664"/>
        <v>0.99838000000218041</v>
      </c>
      <c r="AO2305" s="130">
        <f t="shared" si="669"/>
        <v>5.2343817906222714E-3</v>
      </c>
      <c r="AP2305" s="130" t="str">
        <f t="shared" si="670"/>
        <v/>
      </c>
      <c r="AQ2305" s="130" t="str">
        <f t="shared" si="665"/>
        <v/>
      </c>
      <c r="AR2305" s="150">
        <f t="shared" si="666"/>
        <v>0</v>
      </c>
      <c r="AS2305" s="150" t="str">
        <f t="shared" si="667"/>
        <v/>
      </c>
      <c r="AT2305" s="150" t="str">
        <f t="shared" si="668"/>
        <v/>
      </c>
      <c r="AU2305" s="150"/>
      <c r="AV2305" s="150"/>
      <c r="AW2305" s="150"/>
      <c r="AX2305" s="150"/>
      <c r="AY2305" s="150"/>
      <c r="AZ2305" s="150"/>
      <c r="BA2305" s="150"/>
      <c r="BB2305" s="131"/>
      <c r="BC2305" s="132"/>
      <c r="BD2305" s="131"/>
      <c r="BE2305" s="153"/>
      <c r="BF2305" s="154"/>
      <c r="BG2305" s="155"/>
      <c r="BH2305" s="155"/>
      <c r="BI2305" s="156"/>
      <c r="BJ2305" s="156"/>
      <c r="BK2305" s="133"/>
      <c r="BM2305" s="134">
        <v>1713</v>
      </c>
      <c r="BN2305" s="157">
        <f t="shared" si="649"/>
        <v>10.956799999999838</v>
      </c>
      <c r="BO2305" s="158">
        <f t="shared" si="650"/>
        <v>0.14051451617586352</v>
      </c>
      <c r="BP2305" s="159">
        <f t="shared" si="651"/>
        <v>2.8222237654593196E-4</v>
      </c>
      <c r="BQ2305" s="160" t="str">
        <f t="shared" si="652"/>
        <v/>
      </c>
      <c r="BR2305" s="160" t="str">
        <f t="shared" si="648"/>
        <v/>
      </c>
    </row>
    <row r="2306" spans="11:70" ht="20.100000000000001" customHeight="1" x14ac:dyDescent="0.25">
      <c r="K2306" s="134">
        <v>1737</v>
      </c>
      <c r="L2306" s="130">
        <f t="shared" si="653"/>
        <v>279.59669016249637</v>
      </c>
      <c r="M2306" s="149">
        <f t="shared" si="654"/>
        <v>5.4543515169313265E-5</v>
      </c>
      <c r="N2306" s="149">
        <f t="shared" si="655"/>
        <v>0.9984008146763349</v>
      </c>
      <c r="O2306" s="130">
        <f t="shared" si="656"/>
        <v>5.4543515169313265E-5</v>
      </c>
      <c r="P2306" s="130" t="str">
        <f t="shared" si="657"/>
        <v/>
      </c>
      <c r="Q2306" s="130" t="str">
        <f t="shared" si="658"/>
        <v/>
      </c>
      <c r="R2306" s="130">
        <f t="shared" si="659"/>
        <v>1.5114153436513319E-3</v>
      </c>
      <c r="S2306" s="130" t="str">
        <f t="shared" si="660"/>
        <v/>
      </c>
      <c r="T2306" s="130" t="str">
        <f t="shared" si="661"/>
        <v/>
      </c>
      <c r="X2306" s="134"/>
      <c r="Z2306" s="149"/>
      <c r="AA2306" s="149"/>
      <c r="AE2306" s="151"/>
      <c r="AF2306" s="150"/>
      <c r="AK2306" s="134">
        <v>1737</v>
      </c>
      <c r="AL2306" s="130">
        <f t="shared" si="662"/>
        <v>2.9480000000000004</v>
      </c>
      <c r="AM2306" s="149">
        <f t="shared" si="663"/>
        <v>5.1730618423228838E-3</v>
      </c>
      <c r="AN2306" s="149">
        <f t="shared" si="664"/>
        <v>0.9984008146763349</v>
      </c>
      <c r="AO2306" s="130">
        <f t="shared" si="669"/>
        <v>5.1730618423228838E-3</v>
      </c>
      <c r="AP2306" s="130" t="str">
        <f t="shared" si="670"/>
        <v/>
      </c>
      <c r="AQ2306" s="130" t="str">
        <f t="shared" si="665"/>
        <v/>
      </c>
      <c r="AR2306" s="150">
        <f t="shared" si="666"/>
        <v>0</v>
      </c>
      <c r="AS2306" s="150" t="str">
        <f t="shared" si="667"/>
        <v/>
      </c>
      <c r="AT2306" s="150" t="str">
        <f t="shared" si="668"/>
        <v/>
      </c>
      <c r="AU2306" s="150"/>
      <c r="AV2306" s="150"/>
      <c r="AW2306" s="150"/>
      <c r="AX2306" s="150"/>
      <c r="AY2306" s="150"/>
      <c r="AZ2306" s="150"/>
      <c r="BA2306" s="150"/>
      <c r="BB2306" s="131"/>
      <c r="BC2306" s="132"/>
      <c r="BD2306" s="131"/>
      <c r="BE2306" s="153"/>
      <c r="BF2306" s="154"/>
      <c r="BG2306" s="155"/>
      <c r="BH2306" s="155"/>
      <c r="BI2306" s="156"/>
      <c r="BJ2306" s="156"/>
      <c r="BK2306" s="133"/>
      <c r="BM2306" s="134">
        <v>1714</v>
      </c>
      <c r="BN2306" s="157">
        <f t="shared" si="649"/>
        <v>10.963199999999837</v>
      </c>
      <c r="BO2306" s="158">
        <f t="shared" si="650"/>
        <v>0.14023229379931759</v>
      </c>
      <c r="BP2306" s="159">
        <f t="shared" si="651"/>
        <v>2.8173157547178862E-4</v>
      </c>
      <c r="BQ2306" s="160" t="str">
        <f t="shared" si="652"/>
        <v/>
      </c>
      <c r="BR2306" s="160" t="str">
        <f t="shared" si="648"/>
        <v/>
      </c>
    </row>
    <row r="2307" spans="11:70" ht="20.100000000000001" customHeight="1" x14ac:dyDescent="0.25">
      <c r="K2307" s="134">
        <v>1738</v>
      </c>
      <c r="L2307" s="130">
        <f t="shared" si="653"/>
        <v>279.97606151956899</v>
      </c>
      <c r="M2307" s="149">
        <f t="shared" si="654"/>
        <v>5.3903684117675665E-5</v>
      </c>
      <c r="N2307" s="149">
        <f t="shared" si="655"/>
        <v>0.99842138534565705</v>
      </c>
      <c r="O2307" s="130">
        <f t="shared" si="656"/>
        <v>5.3903684117675665E-5</v>
      </c>
      <c r="P2307" s="130" t="str">
        <f t="shared" si="657"/>
        <v/>
      </c>
      <c r="Q2307" s="130" t="str">
        <f t="shared" si="658"/>
        <v/>
      </c>
      <c r="R2307" s="130">
        <f t="shared" si="659"/>
        <v>1.5200779232816108E-3</v>
      </c>
      <c r="S2307" s="130" t="str">
        <f t="shared" si="660"/>
        <v/>
      </c>
      <c r="T2307" s="130" t="str">
        <f t="shared" si="661"/>
        <v/>
      </c>
      <c r="X2307" s="134"/>
      <c r="Z2307" s="149"/>
      <c r="AA2307" s="149"/>
      <c r="AE2307" s="151"/>
      <c r="AF2307" s="150"/>
      <c r="AK2307" s="134">
        <v>1738</v>
      </c>
      <c r="AL2307" s="130">
        <f t="shared" si="662"/>
        <v>2.952</v>
      </c>
      <c r="AM2307" s="149">
        <f t="shared" si="663"/>
        <v>5.1123784487336638E-3</v>
      </c>
      <c r="AN2307" s="149">
        <f t="shared" si="664"/>
        <v>0.99842138534565705</v>
      </c>
      <c r="AO2307" s="130">
        <f t="shared" si="669"/>
        <v>5.1123784487336638E-3</v>
      </c>
      <c r="AP2307" s="130" t="str">
        <f t="shared" si="670"/>
        <v/>
      </c>
      <c r="AQ2307" s="130" t="str">
        <f t="shared" si="665"/>
        <v/>
      </c>
      <c r="AR2307" s="150">
        <f t="shared" si="666"/>
        <v>0</v>
      </c>
      <c r="AS2307" s="150" t="str">
        <f t="shared" si="667"/>
        <v/>
      </c>
      <c r="AT2307" s="150" t="str">
        <f t="shared" si="668"/>
        <v/>
      </c>
      <c r="AU2307" s="150"/>
      <c r="AV2307" s="150"/>
      <c r="AW2307" s="150"/>
      <c r="AX2307" s="150"/>
      <c r="AY2307" s="150"/>
      <c r="AZ2307" s="150"/>
      <c r="BA2307" s="150"/>
      <c r="BB2307" s="131"/>
      <c r="BC2307" s="132"/>
      <c r="BD2307" s="131"/>
      <c r="BE2307" s="153"/>
      <c r="BF2307" s="154"/>
      <c r="BG2307" s="155"/>
      <c r="BH2307" s="155"/>
      <c r="BI2307" s="156"/>
      <c r="BJ2307" s="156"/>
      <c r="BK2307" s="133"/>
      <c r="BM2307" s="134">
        <v>1715</v>
      </c>
      <c r="BN2307" s="157">
        <f t="shared" si="649"/>
        <v>10.969599999999836</v>
      </c>
      <c r="BO2307" s="158">
        <f t="shared" si="650"/>
        <v>0.1399505622238458</v>
      </c>
      <c r="BP2307" s="159">
        <f t="shared" si="651"/>
        <v>2.8124138845928015E-4</v>
      </c>
      <c r="BQ2307" s="160" t="str">
        <f t="shared" si="652"/>
        <v/>
      </c>
      <c r="BR2307" s="160" t="str">
        <f t="shared" si="648"/>
        <v/>
      </c>
    </row>
    <row r="2308" spans="11:70" ht="20.100000000000001" customHeight="1" x14ac:dyDescent="0.25">
      <c r="K2308" s="134">
        <v>1739</v>
      </c>
      <c r="L2308" s="130">
        <f t="shared" si="653"/>
        <v>280.35543287664149</v>
      </c>
      <c r="M2308" s="149">
        <f t="shared" si="654"/>
        <v>5.3270506367184135E-5</v>
      </c>
      <c r="N2308" s="149">
        <f t="shared" si="655"/>
        <v>0.99844171454528052</v>
      </c>
      <c r="O2308" s="130">
        <f t="shared" si="656"/>
        <v>5.3270506367184135E-5</v>
      </c>
      <c r="P2308" s="130" t="str">
        <f t="shared" si="657"/>
        <v/>
      </c>
      <c r="Q2308" s="130" t="str">
        <f t="shared" si="658"/>
        <v/>
      </c>
      <c r="R2308" s="130">
        <f t="shared" si="659"/>
        <v>1.5287656914819813E-3</v>
      </c>
      <c r="S2308" s="130" t="str">
        <f t="shared" si="660"/>
        <v/>
      </c>
      <c r="T2308" s="130" t="str">
        <f t="shared" si="661"/>
        <v/>
      </c>
      <c r="X2308" s="134"/>
      <c r="Z2308" s="149"/>
      <c r="AA2308" s="149"/>
      <c r="AE2308" s="151"/>
      <c r="AF2308" s="150"/>
      <c r="AK2308" s="134">
        <v>1739</v>
      </c>
      <c r="AL2308" s="130">
        <f t="shared" si="662"/>
        <v>2.9560000000000004</v>
      </c>
      <c r="AM2308" s="149">
        <f t="shared" si="663"/>
        <v>5.0523260731156067E-3</v>
      </c>
      <c r="AN2308" s="149">
        <f t="shared" si="664"/>
        <v>0.99844171454528052</v>
      </c>
      <c r="AO2308" s="130">
        <f t="shared" si="669"/>
        <v>5.0523260731156067E-3</v>
      </c>
      <c r="AP2308" s="130" t="str">
        <f t="shared" si="670"/>
        <v/>
      </c>
      <c r="AQ2308" s="130" t="str">
        <f t="shared" si="665"/>
        <v/>
      </c>
      <c r="AR2308" s="150">
        <f t="shared" si="666"/>
        <v>0</v>
      </c>
      <c r="AS2308" s="150" t="str">
        <f t="shared" si="667"/>
        <v/>
      </c>
      <c r="AT2308" s="150" t="str">
        <f t="shared" si="668"/>
        <v/>
      </c>
      <c r="AU2308" s="150"/>
      <c r="AV2308" s="150"/>
      <c r="AW2308" s="150"/>
      <c r="AX2308" s="150"/>
      <c r="AY2308" s="150"/>
      <c r="AZ2308" s="150"/>
      <c r="BA2308" s="150"/>
      <c r="BB2308" s="131"/>
      <c r="BC2308" s="132"/>
      <c r="BD2308" s="131"/>
      <c r="BE2308" s="153"/>
      <c r="BF2308" s="154"/>
      <c r="BG2308" s="155"/>
      <c r="BH2308" s="155"/>
      <c r="BI2308" s="156"/>
      <c r="BJ2308" s="156"/>
      <c r="BK2308" s="133"/>
      <c r="BM2308" s="134">
        <v>1716</v>
      </c>
      <c r="BN2308" s="157">
        <f t="shared" si="649"/>
        <v>10.975999999999836</v>
      </c>
      <c r="BO2308" s="158">
        <f t="shared" si="650"/>
        <v>0.13966932083538652</v>
      </c>
      <c r="BP2308" s="159">
        <f t="shared" si="651"/>
        <v>2.8075181555251016E-4</v>
      </c>
      <c r="BQ2308" s="160" t="str">
        <f t="shared" si="652"/>
        <v/>
      </c>
      <c r="BR2308" s="160" t="str">
        <f t="shared" si="648"/>
        <v/>
      </c>
    </row>
    <row r="2309" spans="11:70" ht="20.100000000000001" customHeight="1" x14ac:dyDescent="0.25">
      <c r="K2309" s="134">
        <v>1740</v>
      </c>
      <c r="L2309" s="130">
        <f t="shared" si="653"/>
        <v>280.7348042337141</v>
      </c>
      <c r="M2309" s="149">
        <f t="shared" si="654"/>
        <v>5.2643923907592939E-5</v>
      </c>
      <c r="N2309" s="149">
        <f t="shared" si="655"/>
        <v>0.99846180478826196</v>
      </c>
      <c r="O2309" s="130">
        <f t="shared" si="656"/>
        <v>5.2643923907592939E-5</v>
      </c>
      <c r="P2309" s="130" t="str">
        <f t="shared" si="657"/>
        <v/>
      </c>
      <c r="Q2309" s="130" t="str">
        <f t="shared" si="658"/>
        <v/>
      </c>
      <c r="R2309" s="130">
        <f t="shared" si="659"/>
        <v>1.5374785134129813E-3</v>
      </c>
      <c r="S2309" s="130" t="str">
        <f t="shared" si="660"/>
        <v/>
      </c>
      <c r="T2309" s="130" t="str">
        <f t="shared" si="661"/>
        <v/>
      </c>
      <c r="X2309" s="134"/>
      <c r="Z2309" s="149"/>
      <c r="AA2309" s="149"/>
      <c r="AE2309" s="151"/>
      <c r="AF2309" s="150"/>
      <c r="AK2309" s="134">
        <v>1740</v>
      </c>
      <c r="AL2309" s="130">
        <f t="shared" si="662"/>
        <v>2.96</v>
      </c>
      <c r="AM2309" s="149">
        <f t="shared" si="663"/>
        <v>4.9928992136123763E-3</v>
      </c>
      <c r="AN2309" s="149">
        <f t="shared" si="664"/>
        <v>0.99846180478826196</v>
      </c>
      <c r="AO2309" s="130">
        <f t="shared" si="669"/>
        <v>4.9928992136123763E-3</v>
      </c>
      <c r="AP2309" s="130" t="str">
        <f t="shared" si="670"/>
        <v/>
      </c>
      <c r="AQ2309" s="130" t="str">
        <f t="shared" si="665"/>
        <v/>
      </c>
      <c r="AR2309" s="150">
        <f t="shared" si="666"/>
        <v>0</v>
      </c>
      <c r="AS2309" s="150" t="str">
        <f t="shared" si="667"/>
        <v/>
      </c>
      <c r="AT2309" s="150" t="str">
        <f t="shared" si="668"/>
        <v/>
      </c>
      <c r="AU2309" s="150"/>
      <c r="AV2309" s="150"/>
      <c r="AW2309" s="150"/>
      <c r="AX2309" s="150"/>
      <c r="AY2309" s="150"/>
      <c r="AZ2309" s="150"/>
      <c r="BA2309" s="150"/>
      <c r="BB2309" s="131"/>
      <c r="BC2309" s="132"/>
      <c r="BD2309" s="131"/>
      <c r="BE2309" s="153"/>
      <c r="BF2309" s="154"/>
      <c r="BG2309" s="155"/>
      <c r="BH2309" s="155"/>
      <c r="BI2309" s="156"/>
      <c r="BJ2309" s="156"/>
      <c r="BK2309" s="133"/>
      <c r="BM2309" s="134">
        <v>1717</v>
      </c>
      <c r="BN2309" s="157">
        <f t="shared" si="649"/>
        <v>10.982399999999835</v>
      </c>
      <c r="BO2309" s="158">
        <f t="shared" si="650"/>
        <v>0.13938856901983401</v>
      </c>
      <c r="BP2309" s="159">
        <f t="shared" si="651"/>
        <v>2.8026285679241814E-4</v>
      </c>
      <c r="BQ2309" s="160" t="str">
        <f t="shared" si="652"/>
        <v/>
      </c>
      <c r="BR2309" s="160" t="str">
        <f t="shared" si="648"/>
        <v/>
      </c>
    </row>
    <row r="2310" spans="11:70" ht="20.100000000000001" customHeight="1" x14ac:dyDescent="0.25">
      <c r="K2310" s="134">
        <v>1741</v>
      </c>
      <c r="L2310" s="130">
        <f t="shared" si="653"/>
        <v>281.11417559078672</v>
      </c>
      <c r="M2310" s="149">
        <f t="shared" si="654"/>
        <v>5.202387909582167E-5</v>
      </c>
      <c r="N2310" s="149">
        <f t="shared" si="655"/>
        <v>0.99848165856572002</v>
      </c>
      <c r="O2310" s="130">
        <f t="shared" si="656"/>
        <v>5.202387909582167E-5</v>
      </c>
      <c r="P2310" s="130" t="str">
        <f t="shared" si="657"/>
        <v/>
      </c>
      <c r="Q2310" s="130" t="str">
        <f t="shared" si="658"/>
        <v/>
      </c>
      <c r="R2310" s="130">
        <f t="shared" si="659"/>
        <v>1.5462162522595795E-3</v>
      </c>
      <c r="S2310" s="130" t="str">
        <f t="shared" si="660"/>
        <v/>
      </c>
      <c r="T2310" s="130" t="str">
        <f t="shared" si="661"/>
        <v/>
      </c>
      <c r="X2310" s="134"/>
      <c r="Z2310" s="149"/>
      <c r="AA2310" s="149"/>
      <c r="AE2310" s="151"/>
      <c r="AF2310" s="150"/>
      <c r="AK2310" s="134">
        <v>1741</v>
      </c>
      <c r="AL2310" s="130">
        <f t="shared" si="662"/>
        <v>2.9640000000000004</v>
      </c>
      <c r="AM2310" s="149">
        <f t="shared" si="663"/>
        <v>4.9340924031904968E-3</v>
      </c>
      <c r="AN2310" s="149">
        <f t="shared" si="664"/>
        <v>0.99848165856572002</v>
      </c>
      <c r="AO2310" s="130">
        <f t="shared" si="669"/>
        <v>4.9340924031904968E-3</v>
      </c>
      <c r="AP2310" s="130" t="str">
        <f t="shared" si="670"/>
        <v/>
      </c>
      <c r="AQ2310" s="130" t="str">
        <f t="shared" si="665"/>
        <v/>
      </c>
      <c r="AR2310" s="150">
        <f t="shared" si="666"/>
        <v>0</v>
      </c>
      <c r="AS2310" s="150" t="str">
        <f t="shared" si="667"/>
        <v/>
      </c>
      <c r="AT2310" s="150" t="str">
        <f t="shared" si="668"/>
        <v/>
      </c>
      <c r="AU2310" s="150"/>
      <c r="AV2310" s="150"/>
      <c r="AW2310" s="150"/>
      <c r="AX2310" s="150"/>
      <c r="AY2310" s="150"/>
      <c r="AZ2310" s="150"/>
      <c r="BA2310" s="150"/>
      <c r="BB2310" s="131"/>
      <c r="BC2310" s="132"/>
      <c r="BD2310" s="131"/>
      <c r="BE2310" s="153"/>
      <c r="BF2310" s="154"/>
      <c r="BG2310" s="155"/>
      <c r="BH2310" s="155"/>
      <c r="BI2310" s="156"/>
      <c r="BJ2310" s="156"/>
      <c r="BK2310" s="133"/>
      <c r="BM2310" s="134">
        <v>1718</v>
      </c>
      <c r="BN2310" s="157">
        <f t="shared" si="649"/>
        <v>10.988799999999834</v>
      </c>
      <c r="BO2310" s="158">
        <f t="shared" si="650"/>
        <v>0.1391083061630416</v>
      </c>
      <c r="BP2310" s="159">
        <f t="shared" si="651"/>
        <v>2.7977451221591898E-4</v>
      </c>
      <c r="BQ2310" s="160" t="str">
        <f t="shared" si="652"/>
        <v/>
      </c>
      <c r="BR2310" s="160" t="str">
        <f t="shared" si="648"/>
        <v/>
      </c>
    </row>
    <row r="2311" spans="11:70" ht="20.100000000000001" customHeight="1" x14ac:dyDescent="0.25">
      <c r="K2311" s="134">
        <v>1742</v>
      </c>
      <c r="L2311" s="130">
        <f t="shared" si="653"/>
        <v>281.49354694785933</v>
      </c>
      <c r="M2311" s="149">
        <f t="shared" si="654"/>
        <v>5.141031465530253E-5</v>
      </c>
      <c r="N2311" s="149">
        <f t="shared" si="655"/>
        <v>0.998501278346975</v>
      </c>
      <c r="O2311" s="130">
        <f t="shared" si="656"/>
        <v>5.141031465530253E-5</v>
      </c>
      <c r="P2311" s="130" t="str">
        <f t="shared" si="657"/>
        <v/>
      </c>
      <c r="Q2311" s="130" t="str">
        <f t="shared" si="658"/>
        <v/>
      </c>
      <c r="R2311" s="130">
        <f t="shared" si="659"/>
        <v>1.554978769228706E-3</v>
      </c>
      <c r="S2311" s="130" t="str">
        <f t="shared" si="660"/>
        <v/>
      </c>
      <c r="T2311" s="130" t="str">
        <f t="shared" si="661"/>
        <v/>
      </c>
      <c r="X2311" s="134"/>
      <c r="Z2311" s="149"/>
      <c r="AA2311" s="149"/>
      <c r="AE2311" s="151"/>
      <c r="AF2311" s="150"/>
      <c r="AK2311" s="134">
        <v>1742</v>
      </c>
      <c r="AL2311" s="130">
        <f t="shared" si="662"/>
        <v>2.968</v>
      </c>
      <c r="AM2311" s="149">
        <f t="shared" si="663"/>
        <v>4.8759002095777031E-3</v>
      </c>
      <c r="AN2311" s="149">
        <f t="shared" si="664"/>
        <v>0.998501278346975</v>
      </c>
      <c r="AO2311" s="130">
        <f t="shared" si="669"/>
        <v>4.8759002095777031E-3</v>
      </c>
      <c r="AP2311" s="130" t="str">
        <f t="shared" si="670"/>
        <v/>
      </c>
      <c r="AQ2311" s="130" t="str">
        <f t="shared" si="665"/>
        <v/>
      </c>
      <c r="AR2311" s="150">
        <f t="shared" si="666"/>
        <v>0</v>
      </c>
      <c r="AS2311" s="150" t="str">
        <f t="shared" si="667"/>
        <v/>
      </c>
      <c r="AT2311" s="150" t="str">
        <f t="shared" si="668"/>
        <v/>
      </c>
      <c r="AU2311" s="150"/>
      <c r="AV2311" s="150"/>
      <c r="AW2311" s="150"/>
      <c r="AX2311" s="150"/>
      <c r="AY2311" s="150"/>
      <c r="AZ2311" s="150"/>
      <c r="BA2311" s="150"/>
      <c r="BB2311" s="131"/>
      <c r="BC2311" s="132"/>
      <c r="BD2311" s="131"/>
      <c r="BE2311" s="153"/>
      <c r="BF2311" s="154"/>
      <c r="BG2311" s="155"/>
      <c r="BH2311" s="155"/>
      <c r="BI2311" s="156"/>
      <c r="BJ2311" s="156"/>
      <c r="BK2311" s="133"/>
      <c r="BM2311" s="134">
        <v>1719</v>
      </c>
      <c r="BN2311" s="157">
        <f t="shared" si="649"/>
        <v>10.995199999999834</v>
      </c>
      <c r="BO2311" s="158">
        <f t="shared" si="650"/>
        <v>0.13882853165082568</v>
      </c>
      <c r="BP2311" s="159">
        <f t="shared" si="651"/>
        <v>2.7928678185723532E-4</v>
      </c>
      <c r="BQ2311" s="160" t="str">
        <f t="shared" si="652"/>
        <v/>
      </c>
      <c r="BR2311" s="160" t="str">
        <f t="shared" si="648"/>
        <v/>
      </c>
    </row>
    <row r="2312" spans="11:70" ht="20.100000000000001" customHeight="1" x14ac:dyDescent="0.25">
      <c r="K2312" s="134">
        <v>1743</v>
      </c>
      <c r="L2312" s="130">
        <f t="shared" si="653"/>
        <v>281.87291830493183</v>
      </c>
      <c r="M2312" s="149">
        <f t="shared" si="654"/>
        <v>5.0803173675308497E-5</v>
      </c>
      <c r="N2312" s="149">
        <f t="shared" si="655"/>
        <v>0.99852066657968741</v>
      </c>
      <c r="O2312" s="130">
        <f t="shared" si="656"/>
        <v>5.0803173675308497E-5</v>
      </c>
      <c r="P2312" s="130" t="str">
        <f t="shared" si="657"/>
        <v/>
      </c>
      <c r="Q2312" s="130" t="str">
        <f t="shared" si="658"/>
        <v/>
      </c>
      <c r="R2312" s="130">
        <f t="shared" si="659"/>
        <v>1.5637659235469149E-3</v>
      </c>
      <c r="S2312" s="130" t="str">
        <f t="shared" si="660"/>
        <v/>
      </c>
      <c r="T2312" s="130" t="str">
        <f t="shared" si="661"/>
        <v/>
      </c>
      <c r="X2312" s="134"/>
      <c r="Z2312" s="149"/>
      <c r="AA2312" s="149"/>
      <c r="AE2312" s="151"/>
      <c r="AF2312" s="150"/>
      <c r="AK2312" s="134">
        <v>1743</v>
      </c>
      <c r="AL2312" s="130">
        <f t="shared" si="662"/>
        <v>2.9720000000000004</v>
      </c>
      <c r="AM2312" s="149">
        <f t="shared" si="663"/>
        <v>4.8183172351990078E-3</v>
      </c>
      <c r="AN2312" s="149">
        <f t="shared" si="664"/>
        <v>0.99852066657968741</v>
      </c>
      <c r="AO2312" s="130">
        <f t="shared" si="669"/>
        <v>4.8183172351990078E-3</v>
      </c>
      <c r="AP2312" s="130" t="str">
        <f t="shared" si="670"/>
        <v/>
      </c>
      <c r="AQ2312" s="130" t="str">
        <f t="shared" si="665"/>
        <v/>
      </c>
      <c r="AR2312" s="150">
        <f t="shared" si="666"/>
        <v>0</v>
      </c>
      <c r="AS2312" s="150" t="str">
        <f t="shared" si="667"/>
        <v/>
      </c>
      <c r="AT2312" s="150" t="str">
        <f t="shared" si="668"/>
        <v/>
      </c>
      <c r="AU2312" s="150"/>
      <c r="AV2312" s="150"/>
      <c r="AW2312" s="150"/>
      <c r="AX2312" s="150"/>
      <c r="AY2312" s="150"/>
      <c r="AZ2312" s="150"/>
      <c r="BA2312" s="150"/>
      <c r="BB2312" s="131"/>
      <c r="BC2312" s="132"/>
      <c r="BD2312" s="131"/>
      <c r="BE2312" s="153"/>
      <c r="BF2312" s="154"/>
      <c r="BG2312" s="155"/>
      <c r="BH2312" s="155"/>
      <c r="BI2312" s="156"/>
      <c r="BJ2312" s="156"/>
      <c r="BK2312" s="133"/>
      <c r="BM2312" s="134">
        <v>1720</v>
      </c>
      <c r="BN2312" s="157">
        <f t="shared" si="649"/>
        <v>11.001599999999833</v>
      </c>
      <c r="BO2312" s="158">
        <f t="shared" si="650"/>
        <v>0.13854924486896844</v>
      </c>
      <c r="BP2312" s="159">
        <f t="shared" si="651"/>
        <v>2.7879966574623216E-4</v>
      </c>
      <c r="BQ2312" s="160" t="str">
        <f t="shared" si="652"/>
        <v/>
      </c>
      <c r="BR2312" s="160" t="str">
        <f t="shared" si="648"/>
        <v/>
      </c>
    </row>
    <row r="2313" spans="11:70" ht="20.100000000000001" customHeight="1" x14ac:dyDescent="0.25">
      <c r="K2313" s="134">
        <v>1744</v>
      </c>
      <c r="L2313" s="130">
        <f t="shared" si="653"/>
        <v>282.25228966200444</v>
      </c>
      <c r="M2313" s="149">
        <f t="shared" si="654"/>
        <v>5.0202399610258463E-5</v>
      </c>
      <c r="N2313" s="149">
        <f t="shared" si="655"/>
        <v>0.99853982568999677</v>
      </c>
      <c r="O2313" s="130">
        <f t="shared" si="656"/>
        <v>5.0202399610258463E-5</v>
      </c>
      <c r="P2313" s="130" t="str">
        <f t="shared" si="657"/>
        <v/>
      </c>
      <c r="Q2313" s="130" t="str">
        <f t="shared" si="658"/>
        <v/>
      </c>
      <c r="R2313" s="130">
        <f t="shared" si="659"/>
        <v>1.5725775724582055E-3</v>
      </c>
      <c r="S2313" s="130" t="str">
        <f t="shared" si="660"/>
        <v/>
      </c>
      <c r="T2313" s="130" t="str">
        <f t="shared" si="661"/>
        <v/>
      </c>
      <c r="X2313" s="134"/>
      <c r="Z2313" s="149"/>
      <c r="AA2313" s="149"/>
      <c r="AE2313" s="151"/>
      <c r="AF2313" s="150"/>
      <c r="AK2313" s="134">
        <v>1744</v>
      </c>
      <c r="AL2313" s="130">
        <f t="shared" si="662"/>
        <v>2.976</v>
      </c>
      <c r="AM2313" s="149">
        <f t="shared" si="663"/>
        <v>4.7613381171110044E-3</v>
      </c>
      <c r="AN2313" s="149">
        <f t="shared" si="664"/>
        <v>0.99853982568999677</v>
      </c>
      <c r="AO2313" s="130">
        <f t="shared" si="669"/>
        <v>4.7613381171110044E-3</v>
      </c>
      <c r="AP2313" s="130" t="str">
        <f t="shared" si="670"/>
        <v/>
      </c>
      <c r="AQ2313" s="130" t="str">
        <f t="shared" si="665"/>
        <v/>
      </c>
      <c r="AR2313" s="150">
        <f t="shared" si="666"/>
        <v>0</v>
      </c>
      <c r="AS2313" s="150" t="str">
        <f t="shared" si="667"/>
        <v/>
      </c>
      <c r="AT2313" s="150" t="str">
        <f t="shared" si="668"/>
        <v/>
      </c>
      <c r="AU2313" s="150"/>
      <c r="AV2313" s="150"/>
      <c r="AW2313" s="150"/>
      <c r="AX2313" s="150"/>
      <c r="AY2313" s="150"/>
      <c r="AZ2313" s="150"/>
      <c r="BA2313" s="150"/>
      <c r="BB2313" s="131"/>
      <c r="BC2313" s="132"/>
      <c r="BD2313" s="131"/>
      <c r="BE2313" s="153"/>
      <c r="BF2313" s="154"/>
      <c r="BG2313" s="155"/>
      <c r="BH2313" s="155"/>
      <c r="BI2313" s="156"/>
      <c r="BJ2313" s="156"/>
      <c r="BK2313" s="133"/>
      <c r="BM2313" s="134">
        <v>1721</v>
      </c>
      <c r="BN2313" s="157">
        <f t="shared" si="649"/>
        <v>11.007999999999832</v>
      </c>
      <c r="BO2313" s="158">
        <f t="shared" si="650"/>
        <v>0.13827044520322221</v>
      </c>
      <c r="BP2313" s="159">
        <f t="shared" si="651"/>
        <v>2.7831316390936056E-4</v>
      </c>
      <c r="BQ2313" s="160" t="str">
        <f t="shared" si="652"/>
        <v/>
      </c>
      <c r="BR2313" s="160" t="str">
        <f t="shared" si="648"/>
        <v/>
      </c>
    </row>
    <row r="2314" spans="11:70" ht="20.100000000000001" customHeight="1" x14ac:dyDescent="0.25">
      <c r="K2314" s="134">
        <v>1745</v>
      </c>
      <c r="L2314" s="130">
        <f t="shared" si="653"/>
        <v>282.63166101907706</v>
      </c>
      <c r="M2314" s="149">
        <f t="shared" si="654"/>
        <v>4.9607936279003425E-5</v>
      </c>
      <c r="N2314" s="149">
        <f t="shared" si="655"/>
        <v>0.99855875808266004</v>
      </c>
      <c r="O2314" s="130">
        <f t="shared" si="656"/>
        <v>4.9607936279003425E-5</v>
      </c>
      <c r="P2314" s="130" t="str">
        <f t="shared" si="657"/>
        <v/>
      </c>
      <c r="Q2314" s="130" t="str">
        <f t="shared" si="658"/>
        <v/>
      </c>
      <c r="R2314" s="130">
        <f t="shared" si="659"/>
        <v>1.5814135712219656E-3</v>
      </c>
      <c r="S2314" s="130" t="str">
        <f t="shared" si="660"/>
        <v/>
      </c>
      <c r="T2314" s="130" t="str">
        <f t="shared" si="661"/>
        <v/>
      </c>
      <c r="X2314" s="134"/>
      <c r="Z2314" s="149"/>
      <c r="AA2314" s="149"/>
      <c r="AE2314" s="151"/>
      <c r="AF2314" s="150"/>
      <c r="AK2314" s="134">
        <v>1745</v>
      </c>
      <c r="AL2314" s="130">
        <f t="shared" si="662"/>
        <v>2.9800000000000004</v>
      </c>
      <c r="AM2314" s="149">
        <f t="shared" si="663"/>
        <v>4.7049575269339713E-3</v>
      </c>
      <c r="AN2314" s="149">
        <f t="shared" si="664"/>
        <v>0.99855875808266004</v>
      </c>
      <c r="AO2314" s="130">
        <f t="shared" si="669"/>
        <v>4.7049575269339713E-3</v>
      </c>
      <c r="AP2314" s="130" t="str">
        <f t="shared" si="670"/>
        <v/>
      </c>
      <c r="AQ2314" s="130" t="str">
        <f t="shared" si="665"/>
        <v/>
      </c>
      <c r="AR2314" s="150">
        <f t="shared" si="666"/>
        <v>0</v>
      </c>
      <c r="AS2314" s="150" t="str">
        <f t="shared" si="667"/>
        <v/>
      </c>
      <c r="AT2314" s="150" t="str">
        <f t="shared" si="668"/>
        <v/>
      </c>
      <c r="AU2314" s="150"/>
      <c r="AV2314" s="150"/>
      <c r="AW2314" s="150"/>
      <c r="AX2314" s="150"/>
      <c r="AY2314" s="150"/>
      <c r="AZ2314" s="150"/>
      <c r="BA2314" s="150"/>
      <c r="BB2314" s="131"/>
      <c r="BC2314" s="132"/>
      <c r="BD2314" s="131"/>
      <c r="BE2314" s="153"/>
      <c r="BF2314" s="154"/>
      <c r="BG2314" s="155"/>
      <c r="BH2314" s="155"/>
      <c r="BI2314" s="156"/>
      <c r="BJ2314" s="156"/>
      <c r="BK2314" s="133"/>
      <c r="BM2314" s="134">
        <v>1722</v>
      </c>
      <c r="BN2314" s="157">
        <f t="shared" si="649"/>
        <v>11.014399999999831</v>
      </c>
      <c r="BO2314" s="158">
        <f t="shared" si="650"/>
        <v>0.13799213203931285</v>
      </c>
      <c r="BP2314" s="159">
        <f t="shared" si="651"/>
        <v>2.7782727637001847E-4</v>
      </c>
      <c r="BQ2314" s="160" t="str">
        <f t="shared" si="652"/>
        <v/>
      </c>
      <c r="BR2314" s="160" t="str">
        <f t="shared" si="648"/>
        <v/>
      </c>
    </row>
    <row r="2315" spans="11:70" ht="20.100000000000001" customHeight="1" x14ac:dyDescent="0.25">
      <c r="K2315" s="134">
        <v>1746</v>
      </c>
      <c r="L2315" s="130">
        <f t="shared" si="653"/>
        <v>283.01103237614967</v>
      </c>
      <c r="M2315" s="149">
        <f t="shared" si="654"/>
        <v>4.9019727864090491E-5</v>
      </c>
      <c r="N2315" s="149">
        <f t="shared" si="655"/>
        <v>0.99857746614118947</v>
      </c>
      <c r="O2315" s="130">
        <f t="shared" si="656"/>
        <v>4.9019727864090491E-5</v>
      </c>
      <c r="P2315" s="130" t="str">
        <f t="shared" si="657"/>
        <v/>
      </c>
      <c r="Q2315" s="130" t="str">
        <f t="shared" si="658"/>
        <v/>
      </c>
      <c r="R2315" s="130">
        <f t="shared" si="659"/>
        <v>1.5902737731110898E-3</v>
      </c>
      <c r="S2315" s="130" t="str">
        <f t="shared" si="660"/>
        <v/>
      </c>
      <c r="T2315" s="130" t="str">
        <f t="shared" si="661"/>
        <v/>
      </c>
      <c r="X2315" s="134"/>
      <c r="Z2315" s="149"/>
      <c r="AA2315" s="149"/>
      <c r="AE2315" s="151"/>
      <c r="AF2315" s="150"/>
      <c r="AK2315" s="134">
        <v>1746</v>
      </c>
      <c r="AL2315" s="130">
        <f t="shared" si="662"/>
        <v>2.984</v>
      </c>
      <c r="AM2315" s="149">
        <f t="shared" si="663"/>
        <v>4.6491701707822254E-3</v>
      </c>
      <c r="AN2315" s="149">
        <f t="shared" si="664"/>
        <v>0.99857746614118947</v>
      </c>
      <c r="AO2315" s="130">
        <f t="shared" si="669"/>
        <v>4.6491701707822254E-3</v>
      </c>
      <c r="AP2315" s="130" t="str">
        <f t="shared" si="670"/>
        <v/>
      </c>
      <c r="AQ2315" s="130" t="str">
        <f t="shared" si="665"/>
        <v/>
      </c>
      <c r="AR2315" s="150">
        <f t="shared" si="666"/>
        <v>0</v>
      </c>
      <c r="AS2315" s="150" t="str">
        <f t="shared" si="667"/>
        <v/>
      </c>
      <c r="AT2315" s="150" t="str">
        <f t="shared" si="668"/>
        <v/>
      </c>
      <c r="AU2315" s="150"/>
      <c r="AV2315" s="150"/>
      <c r="AW2315" s="150"/>
      <c r="AX2315" s="150"/>
      <c r="AY2315" s="150"/>
      <c r="AZ2315" s="150"/>
      <c r="BA2315" s="150"/>
      <c r="BB2315" s="131"/>
      <c r="BC2315" s="132"/>
      <c r="BD2315" s="131"/>
      <c r="BE2315" s="153"/>
      <c r="BF2315" s="154"/>
      <c r="BG2315" s="155"/>
      <c r="BH2315" s="155"/>
      <c r="BI2315" s="156"/>
      <c r="BJ2315" s="156"/>
      <c r="BK2315" s="133"/>
      <c r="BM2315" s="134">
        <v>1723</v>
      </c>
      <c r="BN2315" s="157">
        <f t="shared" si="649"/>
        <v>11.020799999999831</v>
      </c>
      <c r="BO2315" s="158">
        <f t="shared" si="650"/>
        <v>0.13771430476294283</v>
      </c>
      <c r="BP2315" s="159">
        <f t="shared" si="651"/>
        <v>2.7734200314766255E-4</v>
      </c>
      <c r="BQ2315" s="160" t="str">
        <f t="shared" si="652"/>
        <v/>
      </c>
      <c r="BR2315" s="160" t="str">
        <f t="shared" si="648"/>
        <v/>
      </c>
    </row>
    <row r="2316" spans="11:70" ht="20.100000000000001" customHeight="1" x14ac:dyDescent="0.25">
      <c r="K2316" s="134">
        <v>1747</v>
      </c>
      <c r="L2316" s="130">
        <f t="shared" si="653"/>
        <v>283.39040373322217</v>
      </c>
      <c r="M2316" s="149">
        <f t="shared" si="654"/>
        <v>4.8437718911007836E-5</v>
      </c>
      <c r="N2316" s="149">
        <f t="shared" si="655"/>
        <v>0.9985959522279908</v>
      </c>
      <c r="O2316" s="130">
        <f t="shared" si="656"/>
        <v>4.8437718911007836E-5</v>
      </c>
      <c r="P2316" s="130" t="str">
        <f t="shared" si="657"/>
        <v/>
      </c>
      <c r="Q2316" s="130" t="str">
        <f t="shared" si="658"/>
        <v/>
      </c>
      <c r="R2316" s="130">
        <f t="shared" si="659"/>
        <v>1.5991580294102278E-3</v>
      </c>
      <c r="S2316" s="130" t="str">
        <f t="shared" si="660"/>
        <v/>
      </c>
      <c r="T2316" s="130" t="str">
        <f t="shared" si="661"/>
        <v/>
      </c>
      <c r="X2316" s="134"/>
      <c r="Z2316" s="149"/>
      <c r="AA2316" s="149"/>
      <c r="AE2316" s="151"/>
      <c r="AF2316" s="150"/>
      <c r="AK2316" s="134">
        <v>1747</v>
      </c>
      <c r="AL2316" s="130">
        <f t="shared" si="662"/>
        <v>2.9880000000000004</v>
      </c>
      <c r="AM2316" s="149">
        <f t="shared" si="663"/>
        <v>4.5939707891923635E-3</v>
      </c>
      <c r="AN2316" s="149">
        <f t="shared" si="664"/>
        <v>0.9985959522279908</v>
      </c>
      <c r="AO2316" s="130">
        <f t="shared" si="669"/>
        <v>4.5939707891923635E-3</v>
      </c>
      <c r="AP2316" s="130" t="str">
        <f t="shared" si="670"/>
        <v/>
      </c>
      <c r="AQ2316" s="130" t="str">
        <f t="shared" si="665"/>
        <v/>
      </c>
      <c r="AR2316" s="150">
        <f t="shared" si="666"/>
        <v>0</v>
      </c>
      <c r="AS2316" s="150" t="str">
        <f t="shared" si="667"/>
        <v/>
      </c>
      <c r="AT2316" s="150" t="str">
        <f t="shared" si="668"/>
        <v/>
      </c>
      <c r="AU2316" s="150"/>
      <c r="AV2316" s="150"/>
      <c r="AW2316" s="150"/>
      <c r="AX2316" s="150"/>
      <c r="AY2316" s="150"/>
      <c r="AZ2316" s="150"/>
      <c r="BA2316" s="150"/>
      <c r="BB2316" s="131"/>
      <c r="BC2316" s="132"/>
      <c r="BD2316" s="131"/>
      <c r="BE2316" s="153"/>
      <c r="BF2316" s="154"/>
      <c r="BG2316" s="155"/>
      <c r="BH2316" s="155"/>
      <c r="BI2316" s="156"/>
      <c r="BJ2316" s="156"/>
      <c r="BK2316" s="133"/>
      <c r="BM2316" s="134">
        <v>1724</v>
      </c>
      <c r="BN2316" s="157">
        <f t="shared" si="649"/>
        <v>11.02719999999983</v>
      </c>
      <c r="BO2316" s="158">
        <f t="shared" si="650"/>
        <v>0.13743696275979517</v>
      </c>
      <c r="BP2316" s="159">
        <f t="shared" si="651"/>
        <v>2.7685734425814124E-4</v>
      </c>
      <c r="BQ2316" s="160" t="str">
        <f t="shared" si="652"/>
        <v/>
      </c>
      <c r="BR2316" s="160" t="str">
        <f t="shared" si="648"/>
        <v/>
      </c>
    </row>
    <row r="2317" spans="11:70" ht="20.100000000000001" customHeight="1" x14ac:dyDescent="0.25">
      <c r="K2317" s="134">
        <v>1748</v>
      </c>
      <c r="L2317" s="130">
        <f t="shared" si="653"/>
        <v>283.76977509029479</v>
      </c>
      <c r="M2317" s="149">
        <f t="shared" si="654"/>
        <v>4.7861854327408345E-5</v>
      </c>
      <c r="N2317" s="149">
        <f t="shared" si="655"/>
        <v>0.99861421868450073</v>
      </c>
      <c r="O2317" s="130">
        <f t="shared" si="656"/>
        <v>4.7861854327408345E-5</v>
      </c>
      <c r="P2317" s="130" t="str">
        <f t="shared" si="657"/>
        <v/>
      </c>
      <c r="Q2317" s="130" t="str">
        <f t="shared" si="658"/>
        <v/>
      </c>
      <c r="R2317" s="130">
        <f t="shared" si="659"/>
        <v>1.6080661894141992E-3</v>
      </c>
      <c r="S2317" s="130" t="str">
        <f t="shared" si="660"/>
        <v/>
      </c>
      <c r="T2317" s="130" t="str">
        <f t="shared" si="661"/>
        <v/>
      </c>
      <c r="X2317" s="134"/>
      <c r="Z2317" s="149"/>
      <c r="AA2317" s="149"/>
      <c r="AE2317" s="151"/>
      <c r="AF2317" s="150"/>
      <c r="AK2317" s="134">
        <v>1748</v>
      </c>
      <c r="AL2317" s="130">
        <f t="shared" si="662"/>
        <v>2.992</v>
      </c>
      <c r="AM2317" s="149">
        <f t="shared" si="663"/>
        <v>4.5393541570498278E-3</v>
      </c>
      <c r="AN2317" s="149">
        <f t="shared" si="664"/>
        <v>0.99861421868450073</v>
      </c>
      <c r="AO2317" s="130">
        <f t="shared" si="669"/>
        <v>4.5393541570498278E-3</v>
      </c>
      <c r="AP2317" s="130" t="str">
        <f t="shared" si="670"/>
        <v/>
      </c>
      <c r="AQ2317" s="130" t="str">
        <f t="shared" si="665"/>
        <v/>
      </c>
      <c r="AR2317" s="150">
        <f t="shared" si="666"/>
        <v>0</v>
      </c>
      <c r="AS2317" s="150" t="str">
        <f t="shared" si="667"/>
        <v/>
      </c>
      <c r="AT2317" s="150" t="str">
        <f t="shared" si="668"/>
        <v/>
      </c>
      <c r="AU2317" s="150"/>
      <c r="AV2317" s="150"/>
      <c r="AW2317" s="150"/>
      <c r="AX2317" s="150"/>
      <c r="AY2317" s="150"/>
      <c r="AZ2317" s="150"/>
      <c r="BA2317" s="150"/>
      <c r="BB2317" s="131"/>
      <c r="BC2317" s="132"/>
      <c r="BD2317" s="131"/>
      <c r="BE2317" s="153"/>
      <c r="BF2317" s="154"/>
      <c r="BG2317" s="155"/>
      <c r="BH2317" s="155"/>
      <c r="BI2317" s="156"/>
      <c r="BJ2317" s="156"/>
      <c r="BK2317" s="133"/>
      <c r="BM2317" s="134">
        <v>1725</v>
      </c>
      <c r="BN2317" s="157">
        <f t="shared" si="649"/>
        <v>11.033599999999829</v>
      </c>
      <c r="BO2317" s="158">
        <f t="shared" si="650"/>
        <v>0.13716010541553703</v>
      </c>
      <c r="BP2317" s="159">
        <f t="shared" si="651"/>
        <v>2.7637329971474944E-4</v>
      </c>
      <c r="BQ2317" s="160" t="str">
        <f t="shared" si="652"/>
        <v/>
      </c>
      <c r="BR2317" s="160" t="str">
        <f t="shared" si="648"/>
        <v/>
      </c>
    </row>
    <row r="2318" spans="11:70" ht="20.100000000000001" customHeight="1" x14ac:dyDescent="0.25">
      <c r="K2318" s="134">
        <v>1749</v>
      </c>
      <c r="L2318" s="130">
        <f t="shared" si="653"/>
        <v>284.1491464473674</v>
      </c>
      <c r="M2318" s="149">
        <f t="shared" si="654"/>
        <v>4.7292079382315663E-5</v>
      </c>
      <c r="N2318" s="149">
        <f t="shared" si="655"/>
        <v>0.99863226783132386</v>
      </c>
      <c r="O2318" s="130">
        <f t="shared" si="656"/>
        <v>4.7292079382315663E-5</v>
      </c>
      <c r="P2318" s="130" t="str">
        <f t="shared" si="657"/>
        <v/>
      </c>
      <c r="Q2318" s="130" t="str">
        <f t="shared" si="658"/>
        <v/>
      </c>
      <c r="R2318" s="130">
        <f t="shared" si="659"/>
        <v>1.6169981004265372E-3</v>
      </c>
      <c r="S2318" s="130" t="str">
        <f t="shared" si="660"/>
        <v/>
      </c>
      <c r="T2318" s="130" t="str">
        <f t="shared" si="661"/>
        <v/>
      </c>
      <c r="X2318" s="134"/>
      <c r="Z2318" s="149"/>
      <c r="AA2318" s="149"/>
      <c r="AE2318" s="151"/>
      <c r="AF2318" s="150"/>
      <c r="AK2318" s="134">
        <v>1749</v>
      </c>
      <c r="AL2318" s="130">
        <f t="shared" si="662"/>
        <v>2.9960000000000004</v>
      </c>
      <c r="AM2318" s="149">
        <f t="shared" si="663"/>
        <v>4.4853150835133856E-3</v>
      </c>
      <c r="AN2318" s="149">
        <f t="shared" si="664"/>
        <v>0.99863226783132386</v>
      </c>
      <c r="AO2318" s="130">
        <f t="shared" si="669"/>
        <v>4.4853150835133856E-3</v>
      </c>
      <c r="AP2318" s="130" t="str">
        <f t="shared" si="670"/>
        <v/>
      </c>
      <c r="AQ2318" s="130" t="str">
        <f t="shared" si="665"/>
        <v/>
      </c>
      <c r="AR2318" s="150">
        <f t="shared" si="666"/>
        <v>0</v>
      </c>
      <c r="AS2318" s="150" t="str">
        <f t="shared" si="667"/>
        <v/>
      </c>
      <c r="AT2318" s="150" t="str">
        <f t="shared" si="668"/>
        <v/>
      </c>
      <c r="AU2318" s="150"/>
      <c r="AV2318" s="150"/>
      <c r="AW2318" s="150"/>
      <c r="AX2318" s="150"/>
      <c r="AY2318" s="150"/>
      <c r="AZ2318" s="150"/>
      <c r="BA2318" s="150"/>
      <c r="BB2318" s="131"/>
      <c r="BC2318" s="132"/>
      <c r="BD2318" s="131"/>
      <c r="BE2318" s="153"/>
      <c r="BF2318" s="154"/>
      <c r="BG2318" s="155"/>
      <c r="BH2318" s="155"/>
      <c r="BI2318" s="156"/>
      <c r="BJ2318" s="156"/>
      <c r="BK2318" s="133"/>
      <c r="BM2318" s="134">
        <v>1726</v>
      </c>
      <c r="BN2318" s="157">
        <f t="shared" si="649"/>
        <v>11.039999999999829</v>
      </c>
      <c r="BO2318" s="158">
        <f t="shared" si="650"/>
        <v>0.13688373211582228</v>
      </c>
      <c r="BP2318" s="159">
        <f t="shared" si="651"/>
        <v>2.758898695258416E-4</v>
      </c>
      <c r="BQ2318" s="160" t="str">
        <f t="shared" si="652"/>
        <v/>
      </c>
      <c r="BR2318" s="160" t="str">
        <f t="shared" si="648"/>
        <v/>
      </c>
    </row>
    <row r="2319" spans="11:70" ht="20.100000000000001" customHeight="1" x14ac:dyDescent="0.25">
      <c r="K2319" s="134">
        <v>1750</v>
      </c>
      <c r="L2319" s="130">
        <f t="shared" si="653"/>
        <v>284.52851780444001</v>
      </c>
      <c r="M2319" s="149">
        <f t="shared" si="654"/>
        <v>4.672833970530931E-5</v>
      </c>
      <c r="N2319" s="149">
        <f t="shared" si="655"/>
        <v>0.9986501019683699</v>
      </c>
      <c r="O2319" s="130">
        <f t="shared" si="656"/>
        <v>4.672833970530931E-5</v>
      </c>
      <c r="P2319" s="130" t="str">
        <f t="shared" si="657"/>
        <v/>
      </c>
      <c r="Q2319" s="130" t="str">
        <f t="shared" si="658"/>
        <v/>
      </c>
      <c r="R2319" s="130">
        <f t="shared" si="659"/>
        <v>1.6259536077581995E-3</v>
      </c>
      <c r="S2319" s="130" t="str">
        <f t="shared" si="660"/>
        <v/>
      </c>
      <c r="T2319" s="130" t="str">
        <f t="shared" si="661"/>
        <v/>
      </c>
      <c r="X2319" s="134"/>
      <c r="Z2319" s="149"/>
      <c r="AA2319" s="149"/>
      <c r="AE2319" s="151"/>
      <c r="AF2319" s="150"/>
      <c r="AK2319" s="134">
        <v>1750</v>
      </c>
      <c r="AL2319" s="130">
        <f t="shared" si="662"/>
        <v>3</v>
      </c>
      <c r="AM2319" s="149">
        <f t="shared" si="663"/>
        <v>4.4318484119380075E-3</v>
      </c>
      <c r="AN2319" s="149">
        <f t="shared" si="664"/>
        <v>0.9986501019683699</v>
      </c>
      <c r="AO2319" s="130">
        <f t="shared" si="669"/>
        <v>4.4318484119380075E-3</v>
      </c>
      <c r="AP2319" s="130" t="str">
        <f t="shared" si="670"/>
        <v/>
      </c>
      <c r="AQ2319" s="130" t="str">
        <f t="shared" si="665"/>
        <v/>
      </c>
      <c r="AR2319" s="150">
        <f t="shared" si="666"/>
        <v>0</v>
      </c>
      <c r="AS2319" s="150" t="str">
        <f t="shared" si="667"/>
        <v/>
      </c>
      <c r="AT2319" s="150" t="str">
        <f t="shared" si="668"/>
        <v/>
      </c>
      <c r="AU2319" s="150"/>
      <c r="AV2319" s="150"/>
      <c r="AW2319" s="150"/>
      <c r="AX2319" s="150"/>
      <c r="AY2319" s="150"/>
      <c r="AZ2319" s="150"/>
      <c r="BA2319" s="150"/>
      <c r="BB2319" s="131"/>
      <c r="BC2319" s="132"/>
      <c r="BD2319" s="131"/>
      <c r="BE2319" s="153"/>
      <c r="BF2319" s="154"/>
      <c r="BG2319" s="155"/>
      <c r="BH2319" s="155"/>
      <c r="BI2319" s="156"/>
      <c r="BJ2319" s="156"/>
      <c r="BK2319" s="133"/>
      <c r="BM2319" s="134">
        <v>1727</v>
      </c>
      <c r="BN2319" s="157">
        <f t="shared" si="649"/>
        <v>11.046399999999828</v>
      </c>
      <c r="BO2319" s="158">
        <f t="shared" si="650"/>
        <v>0.13660784224629643</v>
      </c>
      <c r="BP2319" s="159">
        <f t="shared" si="651"/>
        <v>2.7540705369796803E-4</v>
      </c>
      <c r="BQ2319" s="160" t="str">
        <f t="shared" si="652"/>
        <v/>
      </c>
      <c r="BR2319" s="160" t="str">
        <f t="shared" si="648"/>
        <v/>
      </c>
    </row>
    <row r="2320" spans="11:70" ht="20.100000000000001" customHeight="1" x14ac:dyDescent="0.25">
      <c r="K2320" s="134">
        <v>1751</v>
      </c>
      <c r="L2320" s="130">
        <f t="shared" si="653"/>
        <v>284.90788916151251</v>
      </c>
      <c r="M2320" s="149">
        <f t="shared" si="654"/>
        <v>4.617058128569151E-5</v>
      </c>
      <c r="N2320" s="149">
        <f t="shared" si="655"/>
        <v>0.99866772337499043</v>
      </c>
      <c r="O2320" s="130">
        <f t="shared" si="656"/>
        <v>4.617058128569151E-5</v>
      </c>
      <c r="P2320" s="130" t="str">
        <f t="shared" si="657"/>
        <v/>
      </c>
      <c r="Q2320" s="130" t="str">
        <f t="shared" si="658"/>
        <v/>
      </c>
      <c r="R2320" s="130">
        <f t="shared" si="659"/>
        <v>1.6349325547264301E-3</v>
      </c>
      <c r="S2320" s="130" t="str">
        <f t="shared" si="660"/>
        <v/>
      </c>
      <c r="T2320" s="130" t="str">
        <f t="shared" si="661"/>
        <v/>
      </c>
      <c r="X2320" s="134"/>
      <c r="Z2320" s="149"/>
      <c r="AA2320" s="149"/>
      <c r="AE2320" s="151"/>
      <c r="AF2320" s="150"/>
      <c r="AK2320" s="134">
        <v>1751</v>
      </c>
      <c r="AL2320" s="130">
        <f t="shared" si="662"/>
        <v>3.0040000000000004</v>
      </c>
      <c r="AM2320" s="149">
        <f t="shared" si="663"/>
        <v>4.3789490197957215E-3</v>
      </c>
      <c r="AN2320" s="149">
        <f t="shared" si="664"/>
        <v>0.99866772337499043</v>
      </c>
      <c r="AO2320" s="130">
        <f t="shared" si="669"/>
        <v>4.3789490197957215E-3</v>
      </c>
      <c r="AP2320" s="130" t="str">
        <f t="shared" si="670"/>
        <v/>
      </c>
      <c r="AQ2320" s="130" t="str">
        <f t="shared" si="665"/>
        <v/>
      </c>
      <c r="AR2320" s="150">
        <f t="shared" si="666"/>
        <v>0</v>
      </c>
      <c r="AS2320" s="150" t="str">
        <f t="shared" si="667"/>
        <v/>
      </c>
      <c r="AT2320" s="150" t="str">
        <f t="shared" si="668"/>
        <v/>
      </c>
      <c r="AU2320" s="150"/>
      <c r="AV2320" s="150"/>
      <c r="AW2320" s="150"/>
      <c r="AX2320" s="150"/>
      <c r="AY2320" s="150"/>
      <c r="AZ2320" s="150"/>
      <c r="BA2320" s="150"/>
      <c r="BB2320" s="131"/>
      <c r="BC2320" s="132"/>
      <c r="BD2320" s="131"/>
      <c r="BE2320" s="153"/>
      <c r="BF2320" s="154"/>
      <c r="BG2320" s="155"/>
      <c r="BH2320" s="155"/>
      <c r="BI2320" s="156"/>
      <c r="BJ2320" s="156"/>
      <c r="BK2320" s="133"/>
      <c r="BM2320" s="134">
        <v>1728</v>
      </c>
      <c r="BN2320" s="157">
        <f t="shared" si="649"/>
        <v>11.052799999999827</v>
      </c>
      <c r="BO2320" s="158">
        <f t="shared" si="650"/>
        <v>0.13633243519259847</v>
      </c>
      <c r="BP2320" s="159">
        <f t="shared" si="651"/>
        <v>2.7492485223271079E-4</v>
      </c>
      <c r="BQ2320" s="160" t="str">
        <f t="shared" si="652"/>
        <v/>
      </c>
      <c r="BR2320" s="160" t="str">
        <f t="shared" si="648"/>
        <v/>
      </c>
    </row>
    <row r="2321" spans="11:70" ht="20.100000000000001" customHeight="1" x14ac:dyDescent="0.25">
      <c r="K2321" s="134">
        <v>1752</v>
      </c>
      <c r="L2321" s="130">
        <f t="shared" si="653"/>
        <v>285.28726051858513</v>
      </c>
      <c r="M2321" s="149">
        <f t="shared" si="654"/>
        <v>4.5618750471634573E-5</v>
      </c>
      <c r="N2321" s="149">
        <f t="shared" si="655"/>
        <v>0.99868513431011463</v>
      </c>
      <c r="O2321" s="130">
        <f t="shared" si="656"/>
        <v>4.5618750471634573E-5</v>
      </c>
      <c r="P2321" s="130" t="str">
        <f t="shared" si="657"/>
        <v/>
      </c>
      <c r="Q2321" s="130" t="str">
        <f t="shared" si="658"/>
        <v/>
      </c>
      <c r="R2321" s="130">
        <f t="shared" si="659"/>
        <v>1.6439347826537783E-3</v>
      </c>
      <c r="S2321" s="130" t="str">
        <f t="shared" si="660"/>
        <v/>
      </c>
      <c r="T2321" s="130" t="str">
        <f t="shared" si="661"/>
        <v/>
      </c>
      <c r="X2321" s="134"/>
      <c r="Z2321" s="149"/>
      <c r="AA2321" s="149"/>
      <c r="AE2321" s="151"/>
      <c r="AF2321" s="150"/>
      <c r="AK2321" s="134">
        <v>1752</v>
      </c>
      <c r="AL2321" s="130">
        <f t="shared" si="662"/>
        <v>3.008</v>
      </c>
      <c r="AM2321" s="149">
        <f t="shared" si="663"/>
        <v>4.3266118185949169E-3</v>
      </c>
      <c r="AN2321" s="149">
        <f t="shared" si="664"/>
        <v>0.99868513431011463</v>
      </c>
      <c r="AO2321" s="130">
        <f t="shared" si="669"/>
        <v>4.3266118185949169E-3</v>
      </c>
      <c r="AP2321" s="130" t="str">
        <f t="shared" si="670"/>
        <v/>
      </c>
      <c r="AQ2321" s="130" t="str">
        <f t="shared" si="665"/>
        <v/>
      </c>
      <c r="AR2321" s="150">
        <f t="shared" si="666"/>
        <v>0</v>
      </c>
      <c r="AS2321" s="150" t="str">
        <f t="shared" si="667"/>
        <v/>
      </c>
      <c r="AT2321" s="150" t="str">
        <f t="shared" si="668"/>
        <v/>
      </c>
      <c r="AU2321" s="150"/>
      <c r="AV2321" s="150"/>
      <c r="AW2321" s="150"/>
      <c r="AX2321" s="150"/>
      <c r="AY2321" s="150"/>
      <c r="AZ2321" s="150"/>
      <c r="BA2321" s="150"/>
      <c r="BB2321" s="131"/>
      <c r="BC2321" s="132"/>
      <c r="BD2321" s="131"/>
      <c r="BE2321" s="153"/>
      <c r="BF2321" s="154"/>
      <c r="BG2321" s="155"/>
      <c r="BH2321" s="155"/>
      <c r="BI2321" s="156"/>
      <c r="BJ2321" s="156"/>
      <c r="BK2321" s="133"/>
      <c r="BM2321" s="134">
        <v>1729</v>
      </c>
      <c r="BN2321" s="157">
        <f t="shared" si="649"/>
        <v>11.059199999999827</v>
      </c>
      <c r="BO2321" s="158">
        <f t="shared" si="650"/>
        <v>0.13605751034036576</v>
      </c>
      <c r="BP2321" s="159">
        <f t="shared" si="651"/>
        <v>2.7444326512940376E-4</v>
      </c>
      <c r="BQ2321" s="160" t="str">
        <f t="shared" si="652"/>
        <v/>
      </c>
      <c r="BR2321" s="160" t="str">
        <f t="shared" ref="BR2321:BR2384" si="671">IF($BO2321&lt;(1-$BK$605),$BP2321,"")</f>
        <v/>
      </c>
    </row>
    <row r="2322" spans="11:70" ht="20.100000000000001" customHeight="1" x14ac:dyDescent="0.25">
      <c r="K2322" s="134">
        <v>1753</v>
      </c>
      <c r="L2322" s="130">
        <f t="shared" si="653"/>
        <v>285.66663187565774</v>
      </c>
      <c r="M2322" s="149">
        <f t="shared" si="654"/>
        <v>4.507279396931141E-5</v>
      </c>
      <c r="N2322" s="149">
        <f t="shared" si="655"/>
        <v>0.9987023370123862</v>
      </c>
      <c r="O2322" s="130">
        <f t="shared" si="656"/>
        <v>4.507279396931141E-5</v>
      </c>
      <c r="P2322" s="130" t="str">
        <f t="shared" si="657"/>
        <v/>
      </c>
      <c r="Q2322" s="130" t="str">
        <f t="shared" si="658"/>
        <v/>
      </c>
      <c r="R2322" s="130">
        <f t="shared" si="659"/>
        <v>1.6529601308672526E-3</v>
      </c>
      <c r="S2322" s="130" t="str">
        <f t="shared" si="660"/>
        <v/>
      </c>
      <c r="T2322" s="130" t="str">
        <f t="shared" si="661"/>
        <v/>
      </c>
      <c r="X2322" s="134"/>
      <c r="Z2322" s="149"/>
      <c r="AA2322" s="149"/>
      <c r="AE2322" s="151"/>
      <c r="AF2322" s="150"/>
      <c r="AK2322" s="134">
        <v>1753</v>
      </c>
      <c r="AL2322" s="130">
        <f t="shared" si="662"/>
        <v>3.0120000000000005</v>
      </c>
      <c r="AM2322" s="149">
        <f t="shared" si="663"/>
        <v>4.274831753797682E-3</v>
      </c>
      <c r="AN2322" s="149">
        <f t="shared" si="664"/>
        <v>0.9987023370123862</v>
      </c>
      <c r="AO2322" s="130">
        <f t="shared" si="669"/>
        <v>4.274831753797682E-3</v>
      </c>
      <c r="AP2322" s="130" t="str">
        <f t="shared" si="670"/>
        <v/>
      </c>
      <c r="AQ2322" s="130" t="str">
        <f t="shared" si="665"/>
        <v/>
      </c>
      <c r="AR2322" s="150">
        <f t="shared" si="666"/>
        <v>0</v>
      </c>
      <c r="AS2322" s="150" t="str">
        <f t="shared" si="667"/>
        <v/>
      </c>
      <c r="AT2322" s="150" t="str">
        <f t="shared" si="668"/>
        <v/>
      </c>
      <c r="AU2322" s="150"/>
      <c r="AV2322" s="150"/>
      <c r="AW2322" s="150"/>
      <c r="AX2322" s="150"/>
      <c r="AY2322" s="150"/>
      <c r="AZ2322" s="150"/>
      <c r="BA2322" s="150"/>
      <c r="BB2322" s="131"/>
      <c r="BC2322" s="132"/>
      <c r="BD2322" s="131"/>
      <c r="BE2322" s="153"/>
      <c r="BF2322" s="154"/>
      <c r="BG2322" s="155"/>
      <c r="BH2322" s="155"/>
      <c r="BI2322" s="156"/>
      <c r="BJ2322" s="156"/>
      <c r="BK2322" s="133"/>
      <c r="BM2322" s="134">
        <v>1730</v>
      </c>
      <c r="BN2322" s="157">
        <f t="shared" ref="BN2322:BN2385" si="672">BN2321+$BQ$590</f>
        <v>11.065599999999826</v>
      </c>
      <c r="BO2322" s="158">
        <f t="shared" ref="BO2322:BO2385" si="673">_xlfn.CHISQ.DIST.RT(BN2322,7)</f>
        <v>0.13578306707523635</v>
      </c>
      <c r="BP2322" s="159">
        <f t="shared" ref="BP2322:BP2385" si="674">BO2322-BO2323</f>
        <v>2.739622923831897E-4</v>
      </c>
      <c r="BQ2322" s="160" t="str">
        <f t="shared" ref="BQ2322:BQ2385" si="675">IF(BO2322&lt;(1-$BK$597),BP2322,"")</f>
        <v/>
      </c>
      <c r="BR2322" s="160" t="str">
        <f t="shared" si="671"/>
        <v/>
      </c>
    </row>
    <row r="2323" spans="11:70" ht="20.100000000000001" customHeight="1" x14ac:dyDescent="0.25">
      <c r="K2323" s="134">
        <v>1754</v>
      </c>
      <c r="L2323" s="130">
        <f t="shared" si="653"/>
        <v>286.04600323273036</v>
      </c>
      <c r="M2323" s="149">
        <f t="shared" si="654"/>
        <v>4.4532658842006708E-5</v>
      </c>
      <c r="N2323" s="149">
        <f t="shared" si="655"/>
        <v>0.99871933370029786</v>
      </c>
      <c r="O2323" s="130">
        <f t="shared" si="656"/>
        <v>4.4532658842006708E-5</v>
      </c>
      <c r="P2323" s="130" t="str">
        <f t="shared" si="657"/>
        <v/>
      </c>
      <c r="Q2323" s="130" t="str">
        <f t="shared" si="658"/>
        <v/>
      </c>
      <c r="R2323" s="130">
        <f t="shared" si="659"/>
        <v>1.6620084366976565E-3</v>
      </c>
      <c r="S2323" s="130" t="str">
        <f t="shared" si="660"/>
        <v/>
      </c>
      <c r="T2323" s="130" t="str">
        <f t="shared" si="661"/>
        <v/>
      </c>
      <c r="X2323" s="134"/>
      <c r="Z2323" s="149"/>
      <c r="AA2323" s="149"/>
      <c r="AE2323" s="151"/>
      <c r="AF2323" s="150"/>
      <c r="AK2323" s="134">
        <v>1754</v>
      </c>
      <c r="AL2323" s="130">
        <f t="shared" si="662"/>
        <v>3.016</v>
      </c>
      <c r="AM2323" s="149">
        <f t="shared" si="663"/>
        <v>4.2236038047356534E-3</v>
      </c>
      <c r="AN2323" s="149">
        <f t="shared" si="664"/>
        <v>0.99871933370029786</v>
      </c>
      <c r="AO2323" s="130">
        <f t="shared" si="669"/>
        <v>4.2236038047356534E-3</v>
      </c>
      <c r="AP2323" s="130" t="str">
        <f t="shared" si="670"/>
        <v/>
      </c>
      <c r="AQ2323" s="130" t="str">
        <f t="shared" si="665"/>
        <v/>
      </c>
      <c r="AR2323" s="150">
        <f t="shared" si="666"/>
        <v>0</v>
      </c>
      <c r="AS2323" s="150" t="str">
        <f t="shared" si="667"/>
        <v/>
      </c>
      <c r="AT2323" s="150" t="str">
        <f t="shared" si="668"/>
        <v/>
      </c>
      <c r="AU2323" s="150"/>
      <c r="AV2323" s="150"/>
      <c r="AW2323" s="150"/>
      <c r="AX2323" s="150"/>
      <c r="AY2323" s="150"/>
      <c r="AZ2323" s="150"/>
      <c r="BA2323" s="150"/>
      <c r="BB2323" s="131"/>
      <c r="BC2323" s="132"/>
      <c r="BD2323" s="131"/>
      <c r="BE2323" s="153"/>
      <c r="BF2323" s="154"/>
      <c r="BG2323" s="155"/>
      <c r="BH2323" s="155"/>
      <c r="BI2323" s="156"/>
      <c r="BJ2323" s="156"/>
      <c r="BK2323" s="133"/>
      <c r="BM2323" s="134">
        <v>1731</v>
      </c>
      <c r="BN2323" s="157">
        <f t="shared" si="672"/>
        <v>11.071999999999825</v>
      </c>
      <c r="BO2323" s="158">
        <f t="shared" si="673"/>
        <v>0.13550910478285316</v>
      </c>
      <c r="BP2323" s="159">
        <f t="shared" si="674"/>
        <v>2.7348193398649134E-4</v>
      </c>
      <c r="BQ2323" s="160" t="str">
        <f t="shared" si="675"/>
        <v/>
      </c>
      <c r="BR2323" s="160" t="str">
        <f t="shared" si="671"/>
        <v/>
      </c>
    </row>
    <row r="2324" spans="11:70" ht="20.100000000000001" customHeight="1" x14ac:dyDescent="0.25">
      <c r="K2324" s="134">
        <v>1755</v>
      </c>
      <c r="L2324" s="130">
        <f t="shared" si="653"/>
        <v>286.42537458980297</v>
      </c>
      <c r="M2324" s="149">
        <f t="shared" si="654"/>
        <v>4.3998292509210594E-5</v>
      </c>
      <c r="N2324" s="149">
        <f t="shared" si="655"/>
        <v>0.99873612657232769</v>
      </c>
      <c r="O2324" s="130">
        <f t="shared" si="656"/>
        <v>4.3998292509210594E-5</v>
      </c>
      <c r="P2324" s="130" t="str">
        <f t="shared" si="657"/>
        <v/>
      </c>
      <c r="Q2324" s="130" t="str">
        <f t="shared" si="658"/>
        <v/>
      </c>
      <c r="R2324" s="130">
        <f t="shared" si="659"/>
        <v>1.6710795354790617E-3</v>
      </c>
      <c r="S2324" s="130" t="str">
        <f t="shared" si="660"/>
        <v/>
      </c>
      <c r="T2324" s="130" t="str">
        <f t="shared" si="661"/>
        <v/>
      </c>
      <c r="X2324" s="134"/>
      <c r="Z2324" s="149"/>
      <c r="AA2324" s="149"/>
      <c r="AE2324" s="151"/>
      <c r="AF2324" s="150"/>
      <c r="AK2324" s="134">
        <v>1755</v>
      </c>
      <c r="AL2324" s="130">
        <f t="shared" si="662"/>
        <v>3.0200000000000005</v>
      </c>
      <c r="AM2324" s="149">
        <f t="shared" si="663"/>
        <v>4.1729229845239545E-3</v>
      </c>
      <c r="AN2324" s="149">
        <f t="shared" si="664"/>
        <v>0.99873612657232769</v>
      </c>
      <c r="AO2324" s="130">
        <f t="shared" si="669"/>
        <v>4.1729229845239545E-3</v>
      </c>
      <c r="AP2324" s="130" t="str">
        <f t="shared" si="670"/>
        <v/>
      </c>
      <c r="AQ2324" s="130" t="str">
        <f t="shared" si="665"/>
        <v/>
      </c>
      <c r="AR2324" s="150">
        <f t="shared" si="666"/>
        <v>0</v>
      </c>
      <c r="AS2324" s="150" t="str">
        <f t="shared" si="667"/>
        <v/>
      </c>
      <c r="AT2324" s="150" t="str">
        <f t="shared" si="668"/>
        <v/>
      </c>
      <c r="AU2324" s="150"/>
      <c r="AV2324" s="150"/>
      <c r="AW2324" s="150"/>
      <c r="AX2324" s="150"/>
      <c r="AY2324" s="150"/>
      <c r="AZ2324" s="150"/>
      <c r="BA2324" s="150"/>
      <c r="BB2324" s="131"/>
      <c r="BC2324" s="132"/>
      <c r="BD2324" s="131"/>
      <c r="BE2324" s="153"/>
      <c r="BF2324" s="154"/>
      <c r="BG2324" s="155"/>
      <c r="BH2324" s="155"/>
      <c r="BI2324" s="156"/>
      <c r="BJ2324" s="156"/>
      <c r="BK2324" s="133"/>
      <c r="BM2324" s="134">
        <v>1732</v>
      </c>
      <c r="BN2324" s="157">
        <f t="shared" si="672"/>
        <v>11.078399999999824</v>
      </c>
      <c r="BO2324" s="158">
        <f t="shared" si="673"/>
        <v>0.13523562284886667</v>
      </c>
      <c r="BP2324" s="159">
        <f t="shared" si="674"/>
        <v>2.7300218992773462E-4</v>
      </c>
      <c r="BQ2324" s="160" t="str">
        <f t="shared" si="675"/>
        <v/>
      </c>
      <c r="BR2324" s="160" t="str">
        <f t="shared" si="671"/>
        <v/>
      </c>
    </row>
    <row r="2325" spans="11:70" ht="20.100000000000001" customHeight="1" x14ac:dyDescent="0.25">
      <c r="K2325" s="134">
        <v>1756</v>
      </c>
      <c r="L2325" s="130">
        <f t="shared" si="653"/>
        <v>286.80474594687547</v>
      </c>
      <c r="M2325" s="149">
        <f t="shared" si="654"/>
        <v>4.3469642745695046E-5</v>
      </c>
      <c r="N2325" s="149">
        <f t="shared" si="655"/>
        <v>0.99875271780707342</v>
      </c>
      <c r="O2325" s="130">
        <f t="shared" si="656"/>
        <v>4.3469642745695046E-5</v>
      </c>
      <c r="P2325" s="130" t="str">
        <f t="shared" si="657"/>
        <v/>
      </c>
      <c r="Q2325" s="130" t="str">
        <f t="shared" si="658"/>
        <v/>
      </c>
      <c r="R2325" s="130">
        <f t="shared" si="659"/>
        <v>1.6801732605484477E-3</v>
      </c>
      <c r="S2325" s="130" t="str">
        <f t="shared" si="660"/>
        <v/>
      </c>
      <c r="T2325" s="130" t="str">
        <f t="shared" si="661"/>
        <v/>
      </c>
      <c r="X2325" s="134"/>
      <c r="Z2325" s="149"/>
      <c r="AA2325" s="149"/>
      <c r="AE2325" s="151"/>
      <c r="AF2325" s="150"/>
      <c r="AK2325" s="134">
        <v>1756</v>
      </c>
      <c r="AL2325" s="130">
        <f t="shared" si="662"/>
        <v>3.024</v>
      </c>
      <c r="AM2325" s="149">
        <f t="shared" si="663"/>
        <v>4.122784339973702E-3</v>
      </c>
      <c r="AN2325" s="149">
        <f t="shared" si="664"/>
        <v>0.99875271780707342</v>
      </c>
      <c r="AO2325" s="130">
        <f t="shared" si="669"/>
        <v>4.122784339973702E-3</v>
      </c>
      <c r="AP2325" s="130" t="str">
        <f t="shared" si="670"/>
        <v/>
      </c>
      <c r="AQ2325" s="130" t="str">
        <f t="shared" si="665"/>
        <v/>
      </c>
      <c r="AR2325" s="150">
        <f t="shared" si="666"/>
        <v>0</v>
      </c>
      <c r="AS2325" s="150" t="str">
        <f t="shared" si="667"/>
        <v/>
      </c>
      <c r="AT2325" s="150" t="str">
        <f t="shared" si="668"/>
        <v/>
      </c>
      <c r="AU2325" s="150"/>
      <c r="AV2325" s="150"/>
      <c r="AW2325" s="150"/>
      <c r="AX2325" s="150"/>
      <c r="AY2325" s="150"/>
      <c r="AZ2325" s="150"/>
      <c r="BA2325" s="150"/>
      <c r="BB2325" s="131"/>
      <c r="BC2325" s="132"/>
      <c r="BD2325" s="131"/>
      <c r="BE2325" s="153"/>
      <c r="BF2325" s="154"/>
      <c r="BG2325" s="155"/>
      <c r="BH2325" s="155"/>
      <c r="BI2325" s="156"/>
      <c r="BJ2325" s="156"/>
      <c r="BK2325" s="133"/>
      <c r="BM2325" s="134">
        <v>1733</v>
      </c>
      <c r="BN2325" s="157">
        <f t="shared" si="672"/>
        <v>11.084799999999824</v>
      </c>
      <c r="BO2325" s="158">
        <f t="shared" si="673"/>
        <v>0.13496262065893894</v>
      </c>
      <c r="BP2325" s="159">
        <f t="shared" si="674"/>
        <v>2.7252306019248662E-4</v>
      </c>
      <c r="BQ2325" s="160" t="str">
        <f t="shared" si="675"/>
        <v/>
      </c>
      <c r="BR2325" s="160" t="str">
        <f t="shared" si="671"/>
        <v/>
      </c>
    </row>
    <row r="2326" spans="11:70" ht="20.100000000000001" customHeight="1" x14ac:dyDescent="0.25">
      <c r="K2326" s="134">
        <v>1757</v>
      </c>
      <c r="L2326" s="130">
        <f t="shared" si="653"/>
        <v>287.18411730394809</v>
      </c>
      <c r="M2326" s="149">
        <f t="shared" si="654"/>
        <v>4.29466576805727E-5</v>
      </c>
      <c r="N2326" s="149">
        <f t="shared" si="655"/>
        <v>0.99876910956338749</v>
      </c>
      <c r="O2326" s="130">
        <f t="shared" si="656"/>
        <v>4.29466576805727E-5</v>
      </c>
      <c r="P2326" s="130" t="str">
        <f t="shared" si="657"/>
        <v/>
      </c>
      <c r="Q2326" s="130" t="str">
        <f t="shared" si="658"/>
        <v/>
      </c>
      <c r="R2326" s="130">
        <f t="shared" si="659"/>
        <v>1.6892894432455029E-3</v>
      </c>
      <c r="S2326" s="130" t="str">
        <f t="shared" si="660"/>
        <v/>
      </c>
      <c r="T2326" s="130" t="str">
        <f t="shared" si="661"/>
        <v/>
      </c>
      <c r="X2326" s="134"/>
      <c r="Z2326" s="149"/>
      <c r="AA2326" s="149"/>
      <c r="AE2326" s="151"/>
      <c r="AF2326" s="150"/>
      <c r="AK2326" s="134">
        <v>1757</v>
      </c>
      <c r="AL2326" s="130">
        <f t="shared" si="662"/>
        <v>3.0280000000000005</v>
      </c>
      <c r="AM2326" s="149">
        <f t="shared" si="663"/>
        <v>4.0731829515026638E-3</v>
      </c>
      <c r="AN2326" s="149">
        <f t="shared" si="664"/>
        <v>0.99876910956338749</v>
      </c>
      <c r="AO2326" s="130">
        <f t="shared" si="669"/>
        <v>4.0731829515026638E-3</v>
      </c>
      <c r="AP2326" s="130" t="str">
        <f t="shared" si="670"/>
        <v/>
      </c>
      <c r="AQ2326" s="130" t="str">
        <f t="shared" si="665"/>
        <v/>
      </c>
      <c r="AR2326" s="150">
        <f t="shared" si="666"/>
        <v>0</v>
      </c>
      <c r="AS2326" s="150" t="str">
        <f t="shared" si="667"/>
        <v/>
      </c>
      <c r="AT2326" s="150" t="str">
        <f t="shared" si="668"/>
        <v/>
      </c>
      <c r="AU2326" s="150"/>
      <c r="AV2326" s="150"/>
      <c r="AW2326" s="150"/>
      <c r="AX2326" s="150"/>
      <c r="AY2326" s="150"/>
      <c r="AZ2326" s="150"/>
      <c r="BA2326" s="150"/>
      <c r="BB2326" s="131"/>
      <c r="BC2326" s="132"/>
      <c r="BD2326" s="131"/>
      <c r="BE2326" s="153"/>
      <c r="BF2326" s="154"/>
      <c r="BG2326" s="155"/>
      <c r="BH2326" s="155"/>
      <c r="BI2326" s="156"/>
      <c r="BJ2326" s="156"/>
      <c r="BK2326" s="133"/>
      <c r="BM2326" s="134">
        <v>1734</v>
      </c>
      <c r="BN2326" s="157">
        <f t="shared" si="672"/>
        <v>11.091199999999823</v>
      </c>
      <c r="BO2326" s="158">
        <f t="shared" si="673"/>
        <v>0.13469009759874645</v>
      </c>
      <c r="BP2326" s="159">
        <f t="shared" si="674"/>
        <v>2.7204454476242867E-4</v>
      </c>
      <c r="BQ2326" s="160" t="str">
        <f t="shared" si="675"/>
        <v/>
      </c>
      <c r="BR2326" s="160" t="str">
        <f t="shared" si="671"/>
        <v/>
      </c>
    </row>
    <row r="2327" spans="11:70" ht="20.100000000000001" customHeight="1" x14ac:dyDescent="0.25">
      <c r="K2327" s="134">
        <v>1758</v>
      </c>
      <c r="L2327" s="130">
        <f t="shared" si="653"/>
        <v>287.5634886610207</v>
      </c>
      <c r="M2327" s="149">
        <f t="shared" si="654"/>
        <v>4.242928579633981E-5</v>
      </c>
      <c r="N2327" s="149">
        <f t="shared" si="655"/>
        <v>0.99878530398051069</v>
      </c>
      <c r="O2327" s="130">
        <f t="shared" si="656"/>
        <v>4.242928579633981E-5</v>
      </c>
      <c r="P2327" s="130" t="str">
        <f t="shared" si="657"/>
        <v/>
      </c>
      <c r="Q2327" s="130" t="str">
        <f t="shared" si="658"/>
        <v/>
      </c>
      <c r="R2327" s="130">
        <f t="shared" si="659"/>
        <v>1.6984279129125678E-3</v>
      </c>
      <c r="S2327" s="130" t="str">
        <f t="shared" si="660"/>
        <v/>
      </c>
      <c r="T2327" s="130" t="str">
        <f t="shared" si="661"/>
        <v/>
      </c>
      <c r="X2327" s="134"/>
      <c r="Z2327" s="149"/>
      <c r="AA2327" s="149"/>
      <c r="AE2327" s="151"/>
      <c r="AF2327" s="150"/>
      <c r="AK2327" s="134">
        <v>1758</v>
      </c>
      <c r="AL2327" s="130">
        <f t="shared" si="662"/>
        <v>3.032</v>
      </c>
      <c r="AM2327" s="149">
        <f t="shared" si="663"/>
        <v>4.0241139330445116E-3</v>
      </c>
      <c r="AN2327" s="149">
        <f t="shared" si="664"/>
        <v>0.99878530398051069</v>
      </c>
      <c r="AO2327" s="130">
        <f t="shared" si="669"/>
        <v>4.0241139330445116E-3</v>
      </c>
      <c r="AP2327" s="130" t="str">
        <f t="shared" si="670"/>
        <v/>
      </c>
      <c r="AQ2327" s="130" t="str">
        <f t="shared" si="665"/>
        <v/>
      </c>
      <c r="AR2327" s="150">
        <f t="shared" si="666"/>
        <v>0</v>
      </c>
      <c r="AS2327" s="150" t="str">
        <f t="shared" si="667"/>
        <v/>
      </c>
      <c r="AT2327" s="150" t="str">
        <f t="shared" si="668"/>
        <v/>
      </c>
      <c r="AU2327" s="150"/>
      <c r="AV2327" s="150"/>
      <c r="AW2327" s="150"/>
      <c r="AX2327" s="150"/>
      <c r="AY2327" s="150"/>
      <c r="AZ2327" s="150"/>
      <c r="BA2327" s="150"/>
      <c r="BB2327" s="131"/>
      <c r="BC2327" s="132"/>
      <c r="BD2327" s="131"/>
      <c r="BE2327" s="153"/>
      <c r="BF2327" s="154"/>
      <c r="BG2327" s="155"/>
      <c r="BH2327" s="155"/>
      <c r="BI2327" s="156"/>
      <c r="BJ2327" s="156"/>
      <c r="BK2327" s="133"/>
      <c r="BM2327" s="134">
        <v>1735</v>
      </c>
      <c r="BN2327" s="157">
        <f t="shared" si="672"/>
        <v>11.097599999999822</v>
      </c>
      <c r="BO2327" s="158">
        <f t="shared" si="673"/>
        <v>0.13441805305398402</v>
      </c>
      <c r="BP2327" s="159">
        <f t="shared" si="674"/>
        <v>2.7156664361668859E-4</v>
      </c>
      <c r="BQ2327" s="160" t="str">
        <f t="shared" si="675"/>
        <v/>
      </c>
      <c r="BR2327" s="160" t="str">
        <f t="shared" si="671"/>
        <v/>
      </c>
    </row>
    <row r="2328" spans="11:70" ht="20.100000000000001" customHeight="1" x14ac:dyDescent="0.25">
      <c r="K2328" s="134">
        <v>1759</v>
      </c>
      <c r="L2328" s="130">
        <f t="shared" si="653"/>
        <v>287.94286001809331</v>
      </c>
      <c r="M2328" s="149">
        <f t="shared" si="654"/>
        <v>4.1917475927901193E-5</v>
      </c>
      <c r="N2328" s="149">
        <f t="shared" si="655"/>
        <v>0.99880130317820681</v>
      </c>
      <c r="O2328" s="130">
        <f t="shared" si="656"/>
        <v>4.1917475927901193E-5</v>
      </c>
      <c r="P2328" s="130" t="str">
        <f t="shared" si="657"/>
        <v/>
      </c>
      <c r="Q2328" s="130" t="str">
        <f t="shared" si="658"/>
        <v/>
      </c>
      <c r="R2328" s="130">
        <f t="shared" si="659"/>
        <v>1.7075884968947572E-3</v>
      </c>
      <c r="S2328" s="130" t="str">
        <f t="shared" si="660"/>
        <v/>
      </c>
      <c r="T2328" s="130" t="str">
        <f t="shared" si="661"/>
        <v/>
      </c>
      <c r="X2328" s="134"/>
      <c r="Z2328" s="149"/>
      <c r="AA2328" s="149"/>
      <c r="AE2328" s="151"/>
      <c r="AF2328" s="150"/>
      <c r="AK2328" s="134">
        <v>1759</v>
      </c>
      <c r="AL2328" s="130">
        <f t="shared" si="662"/>
        <v>3.0360000000000005</v>
      </c>
      <c r="AM2328" s="149">
        <f t="shared" si="663"/>
        <v>3.9755724319563372E-3</v>
      </c>
      <c r="AN2328" s="149">
        <f t="shared" si="664"/>
        <v>0.99880130317820681</v>
      </c>
      <c r="AO2328" s="130">
        <f t="shared" si="669"/>
        <v>3.9755724319563372E-3</v>
      </c>
      <c r="AP2328" s="130" t="str">
        <f t="shared" si="670"/>
        <v/>
      </c>
      <c r="AQ2328" s="130" t="str">
        <f t="shared" si="665"/>
        <v/>
      </c>
      <c r="AR2328" s="150">
        <f t="shared" si="666"/>
        <v>0</v>
      </c>
      <c r="AS2328" s="150" t="str">
        <f t="shared" si="667"/>
        <v/>
      </c>
      <c r="AT2328" s="150" t="str">
        <f t="shared" si="668"/>
        <v/>
      </c>
      <c r="AU2328" s="150"/>
      <c r="AV2328" s="150"/>
      <c r="AW2328" s="150"/>
      <c r="AX2328" s="150"/>
      <c r="AY2328" s="150"/>
      <c r="AZ2328" s="150"/>
      <c r="BA2328" s="150"/>
      <c r="BB2328" s="131"/>
      <c r="BC2328" s="132"/>
      <c r="BD2328" s="131"/>
      <c r="BE2328" s="153"/>
      <c r="BF2328" s="154"/>
      <c r="BG2328" s="155"/>
      <c r="BH2328" s="155"/>
      <c r="BI2328" s="156"/>
      <c r="BJ2328" s="156"/>
      <c r="BK2328" s="133"/>
      <c r="BM2328" s="134">
        <v>1736</v>
      </c>
      <c r="BN2328" s="157">
        <f t="shared" si="672"/>
        <v>11.103999999999822</v>
      </c>
      <c r="BO2328" s="158">
        <f t="shared" si="673"/>
        <v>0.13414648641036733</v>
      </c>
      <c r="BP2328" s="159">
        <f t="shared" si="674"/>
        <v>2.7108935673000878E-4</v>
      </c>
      <c r="BQ2328" s="160" t="str">
        <f t="shared" si="675"/>
        <v/>
      </c>
      <c r="BR2328" s="160" t="str">
        <f t="shared" si="671"/>
        <v/>
      </c>
    </row>
    <row r="2329" spans="11:70" ht="20.100000000000001" customHeight="1" x14ac:dyDescent="0.25">
      <c r="K2329" s="134">
        <v>1760</v>
      </c>
      <c r="L2329" s="130">
        <f t="shared" si="653"/>
        <v>288.32223137516581</v>
      </c>
      <c r="M2329" s="149">
        <f t="shared" si="654"/>
        <v>4.1411177261580286E-5</v>
      </c>
      <c r="N2329" s="149">
        <f t="shared" si="655"/>
        <v>0.9988171092568956</v>
      </c>
      <c r="O2329" s="130">
        <f t="shared" si="656"/>
        <v>4.1411177261580286E-5</v>
      </c>
      <c r="P2329" s="130" t="str">
        <f t="shared" si="657"/>
        <v/>
      </c>
      <c r="Q2329" s="130" t="str">
        <f t="shared" si="658"/>
        <v/>
      </c>
      <c r="R2329" s="130">
        <f t="shared" si="659"/>
        <v>1.7167710205402309E-3</v>
      </c>
      <c r="S2329" s="130" t="str">
        <f t="shared" si="660"/>
        <v/>
      </c>
      <c r="T2329" s="130" t="str">
        <f t="shared" si="661"/>
        <v/>
      </c>
      <c r="X2329" s="134"/>
      <c r="Z2329" s="149"/>
      <c r="AA2329" s="149"/>
      <c r="AE2329" s="151"/>
      <c r="AF2329" s="150"/>
      <c r="AK2329" s="134">
        <v>1760</v>
      </c>
      <c r="AL2329" s="130">
        <f t="shared" si="662"/>
        <v>3.04</v>
      </c>
      <c r="AM2329" s="149">
        <f t="shared" si="663"/>
        <v>3.9275536289247789E-3</v>
      </c>
      <c r="AN2329" s="149">
        <f t="shared" si="664"/>
        <v>0.9988171092568956</v>
      </c>
      <c r="AO2329" s="130">
        <f t="shared" si="669"/>
        <v>3.9275536289247789E-3</v>
      </c>
      <c r="AP2329" s="130" t="str">
        <f t="shared" si="670"/>
        <v/>
      </c>
      <c r="AQ2329" s="130" t="str">
        <f t="shared" si="665"/>
        <v/>
      </c>
      <c r="AR2329" s="150">
        <f t="shared" si="666"/>
        <v>0</v>
      </c>
      <c r="AS2329" s="150" t="str">
        <f t="shared" si="667"/>
        <v/>
      </c>
      <c r="AT2329" s="150" t="str">
        <f t="shared" si="668"/>
        <v/>
      </c>
      <c r="AU2329" s="150"/>
      <c r="AV2329" s="150"/>
      <c r="AW2329" s="150"/>
      <c r="AX2329" s="150"/>
      <c r="AY2329" s="150"/>
      <c r="AZ2329" s="150"/>
      <c r="BA2329" s="150"/>
      <c r="BB2329" s="131"/>
      <c r="BC2329" s="132"/>
      <c r="BD2329" s="131"/>
      <c r="BE2329" s="153"/>
      <c r="BF2329" s="154"/>
      <c r="BG2329" s="155"/>
      <c r="BH2329" s="155"/>
      <c r="BI2329" s="156"/>
      <c r="BJ2329" s="156"/>
      <c r="BK2329" s="133"/>
      <c r="BM2329" s="134">
        <v>1737</v>
      </c>
      <c r="BN2329" s="157">
        <f t="shared" si="672"/>
        <v>11.110399999999821</v>
      </c>
      <c r="BO2329" s="158">
        <f t="shared" si="673"/>
        <v>0.13387539705363732</v>
      </c>
      <c r="BP2329" s="159">
        <f t="shared" si="674"/>
        <v>2.7061268407507777E-4</v>
      </c>
      <c r="BQ2329" s="160" t="str">
        <f t="shared" si="675"/>
        <v/>
      </c>
      <c r="BR2329" s="160" t="str">
        <f t="shared" si="671"/>
        <v/>
      </c>
    </row>
    <row r="2330" spans="11:70" ht="20.100000000000001" customHeight="1" x14ac:dyDescent="0.25">
      <c r="K2330" s="134">
        <v>1761</v>
      </c>
      <c r="L2330" s="130">
        <f t="shared" si="653"/>
        <v>288.70160273223843</v>
      </c>
      <c r="M2330" s="149">
        <f t="shared" si="654"/>
        <v>4.0910339334111421E-5</v>
      </c>
      <c r="N2330" s="149">
        <f t="shared" si="655"/>
        <v>0.99883272429778602</v>
      </c>
      <c r="O2330" s="130">
        <f t="shared" si="656"/>
        <v>4.0910339334111421E-5</v>
      </c>
      <c r="P2330" s="130" t="str">
        <f t="shared" si="657"/>
        <v/>
      </c>
      <c r="Q2330" s="130" t="str">
        <f t="shared" si="658"/>
        <v/>
      </c>
      <c r="R2330" s="130">
        <f t="shared" si="659"/>
        <v>1.725975307200643E-3</v>
      </c>
      <c r="S2330" s="130" t="str">
        <f t="shared" si="660"/>
        <v/>
      </c>
      <c r="T2330" s="130" t="str">
        <f t="shared" si="661"/>
        <v/>
      </c>
      <c r="X2330" s="134"/>
      <c r="Z2330" s="149"/>
      <c r="AA2330" s="149"/>
      <c r="AE2330" s="151"/>
      <c r="AF2330" s="150"/>
      <c r="AK2330" s="134">
        <v>1761</v>
      </c>
      <c r="AL2330" s="130">
        <f t="shared" si="662"/>
        <v>3.0440000000000005</v>
      </c>
      <c r="AM2330" s="149">
        <f t="shared" si="663"/>
        <v>3.880052737870458E-3</v>
      </c>
      <c r="AN2330" s="149">
        <f t="shared" si="664"/>
        <v>0.99883272429778602</v>
      </c>
      <c r="AO2330" s="130">
        <f t="shared" si="669"/>
        <v>3.880052737870458E-3</v>
      </c>
      <c r="AP2330" s="130" t="str">
        <f t="shared" si="670"/>
        <v/>
      </c>
      <c r="AQ2330" s="130" t="str">
        <f t="shared" si="665"/>
        <v/>
      </c>
      <c r="AR2330" s="150">
        <f t="shared" si="666"/>
        <v>0</v>
      </c>
      <c r="AS2330" s="150" t="str">
        <f t="shared" si="667"/>
        <v/>
      </c>
      <c r="AT2330" s="150" t="str">
        <f t="shared" si="668"/>
        <v/>
      </c>
      <c r="AU2330" s="150"/>
      <c r="AV2330" s="150"/>
      <c r="AW2330" s="150"/>
      <c r="AX2330" s="150"/>
      <c r="AY2330" s="150"/>
      <c r="AZ2330" s="150"/>
      <c r="BA2330" s="150"/>
      <c r="BB2330" s="131"/>
      <c r="BC2330" s="132"/>
      <c r="BD2330" s="131"/>
      <c r="BE2330" s="153"/>
      <c r="BF2330" s="154"/>
      <c r="BG2330" s="155"/>
      <c r="BH2330" s="155"/>
      <c r="BI2330" s="156"/>
      <c r="BJ2330" s="156"/>
      <c r="BK2330" s="133"/>
      <c r="BM2330" s="134">
        <v>1738</v>
      </c>
      <c r="BN2330" s="157">
        <f t="shared" si="672"/>
        <v>11.11679999999982</v>
      </c>
      <c r="BO2330" s="158">
        <f t="shared" si="673"/>
        <v>0.13360478436956225</v>
      </c>
      <c r="BP2330" s="159">
        <f t="shared" si="674"/>
        <v>2.7013662561994889E-4</v>
      </c>
      <c r="BQ2330" s="160" t="str">
        <f t="shared" si="675"/>
        <v/>
      </c>
      <c r="BR2330" s="160" t="str">
        <f t="shared" si="671"/>
        <v/>
      </c>
    </row>
    <row r="2331" spans="11:70" ht="20.100000000000001" customHeight="1" x14ac:dyDescent="0.25">
      <c r="K2331" s="134">
        <v>1762</v>
      </c>
      <c r="L2331" s="130">
        <f t="shared" si="653"/>
        <v>289.08097408931104</v>
      </c>
      <c r="M2331" s="149">
        <f t="shared" si="654"/>
        <v>4.0414912031618891E-5</v>
      </c>
      <c r="N2331" s="149">
        <f t="shared" si="655"/>
        <v>0.99884815036300911</v>
      </c>
      <c r="O2331" s="130">
        <f t="shared" si="656"/>
        <v>4.0414912031618891E-5</v>
      </c>
      <c r="P2331" s="130" t="str">
        <f t="shared" si="657"/>
        <v/>
      </c>
      <c r="Q2331" s="130" t="str">
        <f t="shared" si="658"/>
        <v/>
      </c>
      <c r="R2331" s="130">
        <f t="shared" si="659"/>
        <v>1.7352011782317224E-3</v>
      </c>
      <c r="S2331" s="130" t="str">
        <f t="shared" si="660"/>
        <v/>
      </c>
      <c r="T2331" s="130" t="str">
        <f t="shared" si="661"/>
        <v/>
      </c>
      <c r="X2331" s="134"/>
      <c r="Z2331" s="149"/>
      <c r="AA2331" s="149"/>
      <c r="AE2331" s="151"/>
      <c r="AF2331" s="150"/>
      <c r="AK2331" s="134">
        <v>1762</v>
      </c>
      <c r="AL2331" s="130">
        <f t="shared" si="662"/>
        <v>3.048</v>
      </c>
      <c r="AM2331" s="149">
        <f t="shared" si="663"/>
        <v>3.8330650058511109E-3</v>
      </c>
      <c r="AN2331" s="149">
        <f t="shared" si="664"/>
        <v>0.99884815036300911</v>
      </c>
      <c r="AO2331" s="130">
        <f t="shared" si="669"/>
        <v>3.8330650058511109E-3</v>
      </c>
      <c r="AP2331" s="130" t="str">
        <f t="shared" si="670"/>
        <v/>
      </c>
      <c r="AQ2331" s="130" t="str">
        <f t="shared" si="665"/>
        <v/>
      </c>
      <c r="AR2331" s="150">
        <f t="shared" si="666"/>
        <v>0</v>
      </c>
      <c r="AS2331" s="150" t="str">
        <f t="shared" si="667"/>
        <v/>
      </c>
      <c r="AT2331" s="150" t="str">
        <f t="shared" si="668"/>
        <v/>
      </c>
      <c r="AU2331" s="150"/>
      <c r="AV2331" s="150"/>
      <c r="AW2331" s="150"/>
      <c r="AX2331" s="150"/>
      <c r="AY2331" s="150"/>
      <c r="AZ2331" s="150"/>
      <c r="BA2331" s="150"/>
      <c r="BB2331" s="131"/>
      <c r="BC2331" s="132"/>
      <c r="BD2331" s="131"/>
      <c r="BE2331" s="153"/>
      <c r="BF2331" s="154"/>
      <c r="BG2331" s="155"/>
      <c r="BH2331" s="155"/>
      <c r="BI2331" s="156"/>
      <c r="BJ2331" s="156"/>
      <c r="BK2331" s="133"/>
      <c r="BM2331" s="134">
        <v>1739</v>
      </c>
      <c r="BN2331" s="157">
        <f t="shared" si="672"/>
        <v>11.123199999999819</v>
      </c>
      <c r="BO2331" s="158">
        <f t="shared" si="673"/>
        <v>0.1333346477439423</v>
      </c>
      <c r="BP2331" s="159">
        <f t="shared" si="674"/>
        <v>2.6966118133048278E-4</v>
      </c>
      <c r="BQ2331" s="160" t="str">
        <f t="shared" si="675"/>
        <v/>
      </c>
      <c r="BR2331" s="160" t="str">
        <f t="shared" si="671"/>
        <v/>
      </c>
    </row>
    <row r="2332" spans="11:70" ht="20.100000000000001" customHeight="1" x14ac:dyDescent="0.25">
      <c r="K2332" s="134">
        <v>1763</v>
      </c>
      <c r="L2332" s="130">
        <f t="shared" si="653"/>
        <v>289.46034544638366</v>
      </c>
      <c r="M2332" s="149">
        <f t="shared" si="654"/>
        <v>3.9924845588577992E-5</v>
      </c>
      <c r="N2332" s="149">
        <f t="shared" si="655"/>
        <v>0.99886338949575026</v>
      </c>
      <c r="O2332" s="130">
        <f t="shared" si="656"/>
        <v>3.9924845588577992E-5</v>
      </c>
      <c r="P2332" s="130" t="str">
        <f t="shared" si="657"/>
        <v/>
      </c>
      <c r="Q2332" s="130" t="str">
        <f t="shared" si="658"/>
        <v/>
      </c>
      <c r="R2332" s="130">
        <f t="shared" si="659"/>
        <v>1.744448452994049E-3</v>
      </c>
      <c r="S2332" s="130" t="str">
        <f t="shared" si="660"/>
        <v/>
      </c>
      <c r="T2332" s="130" t="str">
        <f t="shared" si="661"/>
        <v/>
      </c>
      <c r="X2332" s="134"/>
      <c r="Z2332" s="149"/>
      <c r="AA2332" s="149"/>
      <c r="AE2332" s="151"/>
      <c r="AF2332" s="150"/>
      <c r="AK2332" s="134">
        <v>1763</v>
      </c>
      <c r="AL2332" s="130">
        <f t="shared" si="662"/>
        <v>3.0520000000000005</v>
      </c>
      <c r="AM2332" s="149">
        <f t="shared" si="663"/>
        <v>3.7865857129630734E-3</v>
      </c>
      <c r="AN2332" s="149">
        <f t="shared" si="664"/>
        <v>0.99886338949575026</v>
      </c>
      <c r="AO2332" s="130">
        <f t="shared" si="669"/>
        <v>3.7865857129630734E-3</v>
      </c>
      <c r="AP2332" s="130" t="str">
        <f t="shared" si="670"/>
        <v/>
      </c>
      <c r="AQ2332" s="130" t="str">
        <f t="shared" si="665"/>
        <v/>
      </c>
      <c r="AR2332" s="150">
        <f t="shared" si="666"/>
        <v>0</v>
      </c>
      <c r="AS2332" s="150" t="str">
        <f t="shared" si="667"/>
        <v/>
      </c>
      <c r="AT2332" s="150" t="str">
        <f t="shared" si="668"/>
        <v/>
      </c>
      <c r="AU2332" s="150"/>
      <c r="AV2332" s="150"/>
      <c r="AW2332" s="150"/>
      <c r="AX2332" s="150"/>
      <c r="AY2332" s="150"/>
      <c r="AZ2332" s="150"/>
      <c r="BA2332" s="150"/>
      <c r="BB2332" s="131"/>
      <c r="BC2332" s="132"/>
      <c r="BD2332" s="131"/>
      <c r="BE2332" s="153"/>
      <c r="BF2332" s="154"/>
      <c r="BG2332" s="155"/>
      <c r="BH2332" s="155"/>
      <c r="BI2332" s="156"/>
      <c r="BJ2332" s="156"/>
      <c r="BK2332" s="133"/>
      <c r="BM2332" s="134">
        <v>1740</v>
      </c>
      <c r="BN2332" s="157">
        <f t="shared" si="672"/>
        <v>11.129599999999819</v>
      </c>
      <c r="BO2332" s="158">
        <f t="shared" si="673"/>
        <v>0.13306498656261181</v>
      </c>
      <c r="BP2332" s="159">
        <f t="shared" si="674"/>
        <v>2.6918635116893186E-4</v>
      </c>
      <c r="BQ2332" s="160" t="str">
        <f t="shared" si="675"/>
        <v/>
      </c>
      <c r="BR2332" s="160" t="str">
        <f t="shared" si="671"/>
        <v/>
      </c>
    </row>
    <row r="2333" spans="11:70" ht="20.100000000000001" customHeight="1" x14ac:dyDescent="0.25">
      <c r="K2333" s="134">
        <v>1764</v>
      </c>
      <c r="L2333" s="130">
        <f t="shared" si="653"/>
        <v>289.83971680345616</v>
      </c>
      <c r="M2333" s="149">
        <f t="shared" si="654"/>
        <v>3.9440090586763048E-5</v>
      </c>
      <c r="N2333" s="149">
        <f t="shared" si="655"/>
        <v>0.99887844372038093</v>
      </c>
      <c r="O2333" s="130">
        <f t="shared" si="656"/>
        <v>3.9440090586763048E-5</v>
      </c>
      <c r="P2333" s="130" t="str">
        <f t="shared" si="657"/>
        <v/>
      </c>
      <c r="Q2333" s="130" t="str">
        <f t="shared" si="658"/>
        <v/>
      </c>
      <c r="R2333" s="130">
        <f t="shared" si="659"/>
        <v>1.7537169488539752E-3</v>
      </c>
      <c r="S2333" s="130" t="str">
        <f t="shared" si="660"/>
        <v/>
      </c>
      <c r="T2333" s="130" t="str">
        <f t="shared" si="661"/>
        <v/>
      </c>
      <c r="X2333" s="134"/>
      <c r="Z2333" s="149"/>
      <c r="AA2333" s="149"/>
      <c r="AE2333" s="151"/>
      <c r="AF2333" s="150"/>
      <c r="AK2333" s="134">
        <v>1764</v>
      </c>
      <c r="AL2333" s="130">
        <f t="shared" si="662"/>
        <v>3.056</v>
      </c>
      <c r="AM2333" s="149">
        <f t="shared" si="663"/>
        <v>3.7406101722415024E-3</v>
      </c>
      <c r="AN2333" s="149">
        <f t="shared" si="664"/>
        <v>0.99887844372038093</v>
      </c>
      <c r="AO2333" s="130">
        <f t="shared" si="669"/>
        <v>3.7406101722415024E-3</v>
      </c>
      <c r="AP2333" s="130" t="str">
        <f t="shared" si="670"/>
        <v/>
      </c>
      <c r="AQ2333" s="130" t="str">
        <f t="shared" si="665"/>
        <v/>
      </c>
      <c r="AR2333" s="150">
        <f t="shared" si="666"/>
        <v>0</v>
      </c>
      <c r="AS2333" s="150" t="str">
        <f t="shared" si="667"/>
        <v/>
      </c>
      <c r="AT2333" s="150" t="str">
        <f t="shared" si="668"/>
        <v/>
      </c>
      <c r="AU2333" s="150"/>
      <c r="AV2333" s="150"/>
      <c r="AW2333" s="150"/>
      <c r="AX2333" s="150"/>
      <c r="AY2333" s="150"/>
      <c r="AZ2333" s="150"/>
      <c r="BA2333" s="150"/>
      <c r="BB2333" s="131"/>
      <c r="BC2333" s="132"/>
      <c r="BD2333" s="131"/>
      <c r="BE2333" s="153"/>
      <c r="BF2333" s="154"/>
      <c r="BG2333" s="155"/>
      <c r="BH2333" s="155"/>
      <c r="BI2333" s="156"/>
      <c r="BJ2333" s="156"/>
      <c r="BK2333" s="133"/>
      <c r="BM2333" s="134">
        <v>1741</v>
      </c>
      <c r="BN2333" s="157">
        <f t="shared" si="672"/>
        <v>11.135999999999818</v>
      </c>
      <c r="BO2333" s="158">
        <f t="shared" si="673"/>
        <v>0.13279580021144288</v>
      </c>
      <c r="BP2333" s="159">
        <f t="shared" si="674"/>
        <v>2.687121350940791E-4</v>
      </c>
      <c r="BQ2333" s="160" t="str">
        <f t="shared" si="675"/>
        <v/>
      </c>
      <c r="BR2333" s="160" t="str">
        <f t="shared" si="671"/>
        <v/>
      </c>
    </row>
    <row r="2334" spans="11:70" ht="20.100000000000001" customHeight="1" x14ac:dyDescent="0.25">
      <c r="K2334" s="134">
        <v>1765</v>
      </c>
      <c r="L2334" s="130">
        <f t="shared" si="653"/>
        <v>290.21908816052877</v>
      </c>
      <c r="M2334" s="149">
        <f t="shared" si="654"/>
        <v>3.8960597954178596E-5</v>
      </c>
      <c r="N2334" s="149">
        <f t="shared" si="655"/>
        <v>0.99889331504259071</v>
      </c>
      <c r="O2334" s="130">
        <f t="shared" si="656"/>
        <v>3.8960597954178596E-5</v>
      </c>
      <c r="P2334" s="130" t="str">
        <f t="shared" si="657"/>
        <v/>
      </c>
      <c r="Q2334" s="130" t="str">
        <f t="shared" si="658"/>
        <v/>
      </c>
      <c r="R2334" s="130">
        <f t="shared" si="659"/>
        <v>1.7630064811847265E-3</v>
      </c>
      <c r="S2334" s="130" t="str">
        <f t="shared" si="660"/>
        <v/>
      </c>
      <c r="T2334" s="130" t="str">
        <f t="shared" si="661"/>
        <v/>
      </c>
      <c r="X2334" s="134"/>
      <c r="Z2334" s="149"/>
      <c r="AA2334" s="149"/>
      <c r="AE2334" s="151"/>
      <c r="AF2334" s="150"/>
      <c r="AK2334" s="134">
        <v>1765</v>
      </c>
      <c r="AL2334" s="130">
        <f t="shared" si="662"/>
        <v>3.0600000000000005</v>
      </c>
      <c r="AM2334" s="149">
        <f t="shared" si="663"/>
        <v>3.6951337295590284E-3</v>
      </c>
      <c r="AN2334" s="149">
        <f t="shared" si="664"/>
        <v>0.99889331504259071</v>
      </c>
      <c r="AO2334" s="130">
        <f t="shared" si="669"/>
        <v>3.6951337295590284E-3</v>
      </c>
      <c r="AP2334" s="130" t="str">
        <f t="shared" si="670"/>
        <v/>
      </c>
      <c r="AQ2334" s="130" t="str">
        <f t="shared" si="665"/>
        <v/>
      </c>
      <c r="AR2334" s="150">
        <f t="shared" si="666"/>
        <v>0</v>
      </c>
      <c r="AS2334" s="150" t="str">
        <f t="shared" si="667"/>
        <v/>
      </c>
      <c r="AT2334" s="150" t="str">
        <f t="shared" si="668"/>
        <v/>
      </c>
      <c r="AU2334" s="150"/>
      <c r="AV2334" s="150"/>
      <c r="AW2334" s="150"/>
      <c r="AX2334" s="150"/>
      <c r="AY2334" s="150"/>
      <c r="AZ2334" s="150"/>
      <c r="BA2334" s="150"/>
      <c r="BB2334" s="131"/>
      <c r="BC2334" s="132"/>
      <c r="BD2334" s="131"/>
      <c r="BE2334" s="153"/>
      <c r="BF2334" s="154"/>
      <c r="BG2334" s="155"/>
      <c r="BH2334" s="155"/>
      <c r="BI2334" s="156"/>
      <c r="BJ2334" s="156"/>
      <c r="BK2334" s="133"/>
      <c r="BM2334" s="134">
        <v>1742</v>
      </c>
      <c r="BN2334" s="157">
        <f t="shared" si="672"/>
        <v>11.142399999999817</v>
      </c>
      <c r="BO2334" s="158">
        <f t="shared" si="673"/>
        <v>0.1325270880763488</v>
      </c>
      <c r="BP2334" s="159">
        <f t="shared" si="674"/>
        <v>2.6823853306148782E-4</v>
      </c>
      <c r="BQ2334" s="160" t="str">
        <f t="shared" si="675"/>
        <v/>
      </c>
      <c r="BR2334" s="160" t="str">
        <f t="shared" si="671"/>
        <v/>
      </c>
    </row>
    <row r="2335" spans="11:70" ht="20.100000000000001" customHeight="1" x14ac:dyDescent="0.25">
      <c r="K2335" s="134">
        <v>1766</v>
      </c>
      <c r="L2335" s="130">
        <f t="shared" si="653"/>
        <v>290.59845951760138</v>
      </c>
      <c r="M2335" s="149">
        <f t="shared" si="654"/>
        <v>3.848631896397803E-5</v>
      </c>
      <c r="N2335" s="149">
        <f t="shared" si="655"/>
        <v>0.99890800544951819</v>
      </c>
      <c r="O2335" s="130">
        <f t="shared" si="656"/>
        <v>3.848631896397803E-5</v>
      </c>
      <c r="P2335" s="130" t="str">
        <f t="shared" si="657"/>
        <v/>
      </c>
      <c r="Q2335" s="130" t="str">
        <f t="shared" si="658"/>
        <v/>
      </c>
      <c r="R2335" s="130">
        <f t="shared" si="659"/>
        <v>1.7723168633676462E-3</v>
      </c>
      <c r="S2335" s="130" t="str">
        <f t="shared" si="660"/>
        <v/>
      </c>
      <c r="T2335" s="130" t="str">
        <f t="shared" si="661"/>
        <v/>
      </c>
      <c r="X2335" s="134"/>
      <c r="Z2335" s="149"/>
      <c r="AA2335" s="149"/>
      <c r="AE2335" s="151"/>
      <c r="AF2335" s="150"/>
      <c r="AK2335" s="134">
        <v>1766</v>
      </c>
      <c r="AL2335" s="130">
        <f t="shared" si="662"/>
        <v>3.0640000000000001</v>
      </c>
      <c r="AM2335" s="149">
        <f t="shared" si="663"/>
        <v>3.6501517635231869E-3</v>
      </c>
      <c r="AN2335" s="149">
        <f t="shared" si="664"/>
        <v>0.99890800544951819</v>
      </c>
      <c r="AO2335" s="130">
        <f t="shared" si="669"/>
        <v>3.6501517635231869E-3</v>
      </c>
      <c r="AP2335" s="130" t="str">
        <f t="shared" si="670"/>
        <v/>
      </c>
      <c r="AQ2335" s="130" t="str">
        <f t="shared" si="665"/>
        <v/>
      </c>
      <c r="AR2335" s="150">
        <f t="shared" si="666"/>
        <v>0</v>
      </c>
      <c r="AS2335" s="150" t="str">
        <f t="shared" si="667"/>
        <v/>
      </c>
      <c r="AT2335" s="150" t="str">
        <f t="shared" si="668"/>
        <v/>
      </c>
      <c r="AU2335" s="150"/>
      <c r="AV2335" s="150"/>
      <c r="AW2335" s="150"/>
      <c r="AX2335" s="150"/>
      <c r="AY2335" s="150"/>
      <c r="AZ2335" s="150"/>
      <c r="BA2335" s="150"/>
      <c r="BB2335" s="131"/>
      <c r="BC2335" s="132"/>
      <c r="BD2335" s="131"/>
      <c r="BE2335" s="153"/>
      <c r="BF2335" s="154"/>
      <c r="BG2335" s="155"/>
      <c r="BH2335" s="155"/>
      <c r="BI2335" s="156"/>
      <c r="BJ2335" s="156"/>
      <c r="BK2335" s="133"/>
      <c r="BM2335" s="134">
        <v>1743</v>
      </c>
      <c r="BN2335" s="157">
        <f t="shared" si="672"/>
        <v>11.148799999999817</v>
      </c>
      <c r="BO2335" s="158">
        <f t="shared" si="673"/>
        <v>0.13225884954328732</v>
      </c>
      <c r="BP2335" s="159">
        <f t="shared" si="674"/>
        <v>2.6776554502377925E-4</v>
      </c>
      <c r="BQ2335" s="160" t="str">
        <f t="shared" si="675"/>
        <v/>
      </c>
      <c r="BR2335" s="160" t="str">
        <f t="shared" si="671"/>
        <v/>
      </c>
    </row>
    <row r="2336" spans="11:70" ht="20.100000000000001" customHeight="1" x14ac:dyDescent="0.25">
      <c r="K2336" s="134">
        <v>1767</v>
      </c>
      <c r="L2336" s="130">
        <f t="shared" si="653"/>
        <v>290.977830874674</v>
      </c>
      <c r="M2336" s="149">
        <f t="shared" si="654"/>
        <v>3.8017205233366528E-5</v>
      </c>
      <c r="N2336" s="149">
        <f t="shared" si="655"/>
        <v>0.99892251690988132</v>
      </c>
      <c r="O2336" s="130">
        <f t="shared" si="656"/>
        <v>3.8017205233366528E-5</v>
      </c>
      <c r="P2336" s="130" t="str">
        <f t="shared" si="657"/>
        <v/>
      </c>
      <c r="Q2336" s="130" t="str">
        <f t="shared" si="658"/>
        <v/>
      </c>
      <c r="R2336" s="130">
        <f t="shared" si="659"/>
        <v>1.7816479067936256E-3</v>
      </c>
      <c r="S2336" s="130" t="str">
        <f t="shared" si="660"/>
        <v/>
      </c>
      <c r="T2336" s="130" t="str">
        <f t="shared" si="661"/>
        <v/>
      </c>
      <c r="X2336" s="134"/>
      <c r="Z2336" s="149"/>
      <c r="AA2336" s="149"/>
      <c r="AE2336" s="151"/>
      <c r="AF2336" s="150"/>
      <c r="AK2336" s="134">
        <v>1767</v>
      </c>
      <c r="AL2336" s="130">
        <f t="shared" si="662"/>
        <v>3.0680000000000005</v>
      </c>
      <c r="AM2336" s="149">
        <f t="shared" si="663"/>
        <v>3.6056596853723233E-3</v>
      </c>
      <c r="AN2336" s="149">
        <f t="shared" si="664"/>
        <v>0.99892251690988132</v>
      </c>
      <c r="AO2336" s="130">
        <f t="shared" si="669"/>
        <v>3.6056596853723233E-3</v>
      </c>
      <c r="AP2336" s="130" t="str">
        <f t="shared" si="670"/>
        <v/>
      </c>
      <c r="AQ2336" s="130" t="str">
        <f t="shared" si="665"/>
        <v/>
      </c>
      <c r="AR2336" s="150">
        <f t="shared" si="666"/>
        <v>0</v>
      </c>
      <c r="AS2336" s="150" t="str">
        <f t="shared" si="667"/>
        <v/>
      </c>
      <c r="AT2336" s="150" t="str">
        <f t="shared" si="668"/>
        <v/>
      </c>
      <c r="AU2336" s="150"/>
      <c r="AV2336" s="150"/>
      <c r="AW2336" s="150"/>
      <c r="AX2336" s="150"/>
      <c r="AY2336" s="150"/>
      <c r="AZ2336" s="150"/>
      <c r="BA2336" s="150"/>
      <c r="BB2336" s="131"/>
      <c r="BC2336" s="132"/>
      <c r="BD2336" s="131"/>
      <c r="BE2336" s="153"/>
      <c r="BF2336" s="154"/>
      <c r="BG2336" s="155"/>
      <c r="BH2336" s="155"/>
      <c r="BI2336" s="156"/>
      <c r="BJ2336" s="156"/>
      <c r="BK2336" s="133"/>
      <c r="BM2336" s="134">
        <v>1744</v>
      </c>
      <c r="BN2336" s="157">
        <f t="shared" si="672"/>
        <v>11.155199999999816</v>
      </c>
      <c r="BO2336" s="158">
        <f t="shared" si="673"/>
        <v>0.13199108399826354</v>
      </c>
      <c r="BP2336" s="159">
        <f t="shared" si="674"/>
        <v>2.6729317093032723E-4</v>
      </c>
      <c r="BQ2336" s="160" t="str">
        <f t="shared" si="675"/>
        <v/>
      </c>
      <c r="BR2336" s="160" t="str">
        <f t="shared" si="671"/>
        <v/>
      </c>
    </row>
    <row r="2337" spans="11:70" ht="20.100000000000001" customHeight="1" x14ac:dyDescent="0.25">
      <c r="K2337" s="134">
        <v>1768</v>
      </c>
      <c r="L2337" s="130">
        <f t="shared" si="653"/>
        <v>291.3572022317465</v>
      </c>
      <c r="M2337" s="149">
        <f t="shared" si="654"/>
        <v>3.7553208722490651E-5</v>
      </c>
      <c r="N2337" s="149">
        <f t="shared" si="655"/>
        <v>0.99893685137410859</v>
      </c>
      <c r="O2337" s="130">
        <f t="shared" si="656"/>
        <v>3.7553208722490651E-5</v>
      </c>
      <c r="P2337" s="130" t="str">
        <f t="shared" si="657"/>
        <v/>
      </c>
      <c r="Q2337" s="130" t="str">
        <f t="shared" si="658"/>
        <v/>
      </c>
      <c r="R2337" s="130">
        <f t="shared" si="659"/>
        <v>1.7909994208646948E-3</v>
      </c>
      <c r="S2337" s="130" t="str">
        <f t="shared" si="660"/>
        <v/>
      </c>
      <c r="T2337" s="130" t="str">
        <f t="shared" si="661"/>
        <v/>
      </c>
      <c r="X2337" s="134"/>
      <c r="Z2337" s="149"/>
      <c r="AA2337" s="149"/>
      <c r="AE2337" s="151"/>
      <c r="AF2337" s="150"/>
      <c r="AK2337" s="134">
        <v>1768</v>
      </c>
      <c r="AL2337" s="130">
        <f t="shared" si="662"/>
        <v>3.0720000000000001</v>
      </c>
      <c r="AM2337" s="149">
        <f t="shared" si="663"/>
        <v>3.5616529388703346E-3</v>
      </c>
      <c r="AN2337" s="149">
        <f t="shared" si="664"/>
        <v>0.99893685137410859</v>
      </c>
      <c r="AO2337" s="130">
        <f t="shared" si="669"/>
        <v>3.5616529388703346E-3</v>
      </c>
      <c r="AP2337" s="130" t="str">
        <f t="shared" si="670"/>
        <v/>
      </c>
      <c r="AQ2337" s="130" t="str">
        <f t="shared" si="665"/>
        <v/>
      </c>
      <c r="AR2337" s="150">
        <f t="shared" si="666"/>
        <v>0</v>
      </c>
      <c r="AS2337" s="150" t="str">
        <f t="shared" si="667"/>
        <v/>
      </c>
      <c r="AT2337" s="150" t="str">
        <f t="shared" si="668"/>
        <v/>
      </c>
      <c r="AU2337" s="150"/>
      <c r="AV2337" s="150"/>
      <c r="AW2337" s="150"/>
      <c r="AX2337" s="150"/>
      <c r="AY2337" s="150"/>
      <c r="AZ2337" s="150"/>
      <c r="BA2337" s="150"/>
      <c r="BB2337" s="131"/>
      <c r="BC2337" s="132"/>
      <c r="BD2337" s="131"/>
      <c r="BE2337" s="153"/>
      <c r="BF2337" s="154"/>
      <c r="BG2337" s="155"/>
      <c r="BH2337" s="155"/>
      <c r="BI2337" s="156"/>
      <c r="BJ2337" s="156"/>
      <c r="BK2337" s="133"/>
      <c r="BM2337" s="134">
        <v>1745</v>
      </c>
      <c r="BN2337" s="157">
        <f t="shared" si="672"/>
        <v>11.161599999999815</v>
      </c>
      <c r="BO2337" s="158">
        <f t="shared" si="673"/>
        <v>0.13172379082733321</v>
      </c>
      <c r="BP2337" s="159">
        <f t="shared" si="674"/>
        <v>2.6682141072678633E-4</v>
      </c>
      <c r="BQ2337" s="160" t="str">
        <f t="shared" si="675"/>
        <v/>
      </c>
      <c r="BR2337" s="160" t="str">
        <f t="shared" si="671"/>
        <v/>
      </c>
    </row>
    <row r="2338" spans="11:70" ht="20.100000000000001" customHeight="1" x14ac:dyDescent="0.25">
      <c r="K2338" s="134">
        <v>1769</v>
      </c>
      <c r="L2338" s="130">
        <f t="shared" si="653"/>
        <v>291.73657358881911</v>
      </c>
      <c r="M2338" s="149">
        <f t="shared" si="654"/>
        <v>3.7094281733313214E-5</v>
      </c>
      <c r="N2338" s="149">
        <f t="shared" si="655"/>
        <v>0.99895101077446802</v>
      </c>
      <c r="O2338" s="130">
        <f t="shared" si="656"/>
        <v>3.7094281733313214E-5</v>
      </c>
      <c r="P2338" s="130" t="str">
        <f t="shared" si="657"/>
        <v/>
      </c>
      <c r="Q2338" s="130" t="str">
        <f t="shared" si="658"/>
        <v/>
      </c>
      <c r="R2338" s="130">
        <f t="shared" si="659"/>
        <v>1.8003712129957899E-3</v>
      </c>
      <c r="S2338" s="130" t="str">
        <f t="shared" si="660"/>
        <v/>
      </c>
      <c r="T2338" s="130" t="str">
        <f t="shared" si="661"/>
        <v/>
      </c>
      <c r="X2338" s="134"/>
      <c r="Z2338" s="149"/>
      <c r="AA2338" s="149"/>
      <c r="AE2338" s="151"/>
      <c r="AF2338" s="150"/>
      <c r="AK2338" s="134">
        <v>1769</v>
      </c>
      <c r="AL2338" s="130">
        <f t="shared" si="662"/>
        <v>3.0760000000000005</v>
      </c>
      <c r="AM2338" s="149">
        <f t="shared" si="663"/>
        <v>3.5181270001999596E-3</v>
      </c>
      <c r="AN2338" s="149">
        <f t="shared" si="664"/>
        <v>0.99895101077446802</v>
      </c>
      <c r="AO2338" s="130">
        <f t="shared" si="669"/>
        <v>3.5181270001999596E-3</v>
      </c>
      <c r="AP2338" s="130" t="str">
        <f t="shared" si="670"/>
        <v/>
      </c>
      <c r="AQ2338" s="130" t="str">
        <f t="shared" si="665"/>
        <v/>
      </c>
      <c r="AR2338" s="150">
        <f t="shared" si="666"/>
        <v>0</v>
      </c>
      <c r="AS2338" s="150" t="str">
        <f t="shared" si="667"/>
        <v/>
      </c>
      <c r="AT2338" s="150" t="str">
        <f t="shared" si="668"/>
        <v/>
      </c>
      <c r="AU2338" s="150"/>
      <c r="AV2338" s="150"/>
      <c r="AW2338" s="150"/>
      <c r="AX2338" s="150"/>
      <c r="AY2338" s="150"/>
      <c r="AZ2338" s="150"/>
      <c r="BA2338" s="150"/>
      <c r="BB2338" s="131"/>
      <c r="BC2338" s="132"/>
      <c r="BD2338" s="131"/>
      <c r="BE2338" s="153"/>
      <c r="BF2338" s="154"/>
      <c r="BG2338" s="155"/>
      <c r="BH2338" s="155"/>
      <c r="BI2338" s="156"/>
      <c r="BJ2338" s="156"/>
      <c r="BK2338" s="133"/>
      <c r="BM2338" s="134">
        <v>1746</v>
      </c>
      <c r="BN2338" s="157">
        <f t="shared" si="672"/>
        <v>11.167999999999815</v>
      </c>
      <c r="BO2338" s="158">
        <f t="shared" si="673"/>
        <v>0.13145696941660642</v>
      </c>
      <c r="BP2338" s="159">
        <f t="shared" si="674"/>
        <v>2.6635026435672948E-4</v>
      </c>
      <c r="BQ2338" s="160" t="str">
        <f t="shared" si="675"/>
        <v/>
      </c>
      <c r="BR2338" s="160" t="str">
        <f t="shared" si="671"/>
        <v/>
      </c>
    </row>
    <row r="2339" spans="11:70" ht="20.100000000000001" customHeight="1" x14ac:dyDescent="0.25">
      <c r="K2339" s="134">
        <v>1770</v>
      </c>
      <c r="L2339" s="130">
        <f t="shared" si="653"/>
        <v>292.11594494589173</v>
      </c>
      <c r="M2339" s="149">
        <f t="shared" si="654"/>
        <v>3.6640376908476409E-5</v>
      </c>
      <c r="N2339" s="149">
        <f t="shared" si="655"/>
        <v>0.99896499702519714</v>
      </c>
      <c r="O2339" s="130">
        <f t="shared" si="656"/>
        <v>3.6640376908476409E-5</v>
      </c>
      <c r="P2339" s="130" t="str">
        <f t="shared" si="657"/>
        <v/>
      </c>
      <c r="Q2339" s="130" t="str">
        <f t="shared" si="658"/>
        <v/>
      </c>
      <c r="R2339" s="130">
        <f t="shared" si="659"/>
        <v>1.809763088616664E-3</v>
      </c>
      <c r="S2339" s="130" t="str">
        <f t="shared" si="660"/>
        <v/>
      </c>
      <c r="T2339" s="130" t="str">
        <f t="shared" si="661"/>
        <v/>
      </c>
      <c r="X2339" s="134"/>
      <c r="Z2339" s="149"/>
      <c r="AA2339" s="149"/>
      <c r="AE2339" s="151"/>
      <c r="AF2339" s="150"/>
      <c r="AK2339" s="134">
        <v>1770</v>
      </c>
      <c r="AL2339" s="130">
        <f t="shared" si="662"/>
        <v>3.08</v>
      </c>
      <c r="AM2339" s="149">
        <f t="shared" si="663"/>
        <v>3.4750773778549375E-3</v>
      </c>
      <c r="AN2339" s="149">
        <f t="shared" si="664"/>
        <v>0.99896499702519714</v>
      </c>
      <c r="AO2339" s="130">
        <f t="shared" si="669"/>
        <v>3.4750773778549375E-3</v>
      </c>
      <c r="AP2339" s="130" t="str">
        <f t="shared" si="670"/>
        <v/>
      </c>
      <c r="AQ2339" s="130" t="str">
        <f t="shared" si="665"/>
        <v/>
      </c>
      <c r="AR2339" s="150">
        <f t="shared" si="666"/>
        <v>0</v>
      </c>
      <c r="AS2339" s="150" t="str">
        <f t="shared" si="667"/>
        <v/>
      </c>
      <c r="AT2339" s="150" t="str">
        <f t="shared" si="668"/>
        <v/>
      </c>
      <c r="AU2339" s="150"/>
      <c r="AV2339" s="150"/>
      <c r="AW2339" s="150"/>
      <c r="AX2339" s="150"/>
      <c r="AY2339" s="150"/>
      <c r="AZ2339" s="150"/>
      <c r="BA2339" s="150"/>
      <c r="BB2339" s="131"/>
      <c r="BC2339" s="132"/>
      <c r="BD2339" s="131"/>
      <c r="BE2339" s="153"/>
      <c r="BF2339" s="154"/>
      <c r="BG2339" s="155"/>
      <c r="BH2339" s="155"/>
      <c r="BI2339" s="156"/>
      <c r="BJ2339" s="156"/>
      <c r="BK2339" s="133"/>
      <c r="BM2339" s="134">
        <v>1747</v>
      </c>
      <c r="BN2339" s="157">
        <f t="shared" si="672"/>
        <v>11.174399999999814</v>
      </c>
      <c r="BO2339" s="158">
        <f t="shared" si="673"/>
        <v>0.13119061915224969</v>
      </c>
      <c r="BP2339" s="159">
        <f t="shared" si="674"/>
        <v>2.6587973175892787E-4</v>
      </c>
      <c r="BQ2339" s="160" t="str">
        <f t="shared" si="675"/>
        <v/>
      </c>
      <c r="BR2339" s="160" t="str">
        <f t="shared" si="671"/>
        <v/>
      </c>
    </row>
    <row r="2340" spans="11:70" ht="20.100000000000001" customHeight="1" x14ac:dyDescent="0.25">
      <c r="K2340" s="134">
        <v>1771</v>
      </c>
      <c r="L2340" s="130">
        <f t="shared" si="653"/>
        <v>292.49531630296434</v>
      </c>
      <c r="M2340" s="149">
        <f t="shared" si="654"/>
        <v>3.6191447230150286E-5</v>
      </c>
      <c r="N2340" s="149">
        <f t="shared" si="655"/>
        <v>0.99897881202263206</v>
      </c>
      <c r="O2340" s="130">
        <f t="shared" si="656"/>
        <v>3.6191447230150286E-5</v>
      </c>
      <c r="P2340" s="130" t="str">
        <f t="shared" si="657"/>
        <v/>
      </c>
      <c r="Q2340" s="130" t="str">
        <f t="shared" si="658"/>
        <v/>
      </c>
      <c r="R2340" s="130">
        <f t="shared" si="659"/>
        <v>1.8191748511739974E-3</v>
      </c>
      <c r="S2340" s="130" t="str">
        <f t="shared" si="660"/>
        <v/>
      </c>
      <c r="T2340" s="130" t="str">
        <f t="shared" si="661"/>
        <v/>
      </c>
      <c r="X2340" s="134"/>
      <c r="Z2340" s="149"/>
      <c r="AA2340" s="149"/>
      <c r="AE2340" s="151"/>
      <c r="AF2340" s="150"/>
      <c r="AK2340" s="134">
        <v>1771</v>
      </c>
      <c r="AL2340" s="130">
        <f t="shared" si="662"/>
        <v>3.0840000000000005</v>
      </c>
      <c r="AM2340" s="149">
        <f t="shared" si="663"/>
        <v>3.4324996125307495E-3</v>
      </c>
      <c r="AN2340" s="149">
        <f t="shared" si="664"/>
        <v>0.99897881202263206</v>
      </c>
      <c r="AO2340" s="130">
        <f t="shared" si="669"/>
        <v>3.4324996125307495E-3</v>
      </c>
      <c r="AP2340" s="130" t="str">
        <f t="shared" si="670"/>
        <v/>
      </c>
      <c r="AQ2340" s="130" t="str">
        <f t="shared" si="665"/>
        <v/>
      </c>
      <c r="AR2340" s="150">
        <f t="shared" si="666"/>
        <v>0</v>
      </c>
      <c r="AS2340" s="150" t="str">
        <f t="shared" si="667"/>
        <v/>
      </c>
      <c r="AT2340" s="150" t="str">
        <f t="shared" si="668"/>
        <v/>
      </c>
      <c r="AU2340" s="150"/>
      <c r="AV2340" s="150"/>
      <c r="AW2340" s="150"/>
      <c r="AX2340" s="150"/>
      <c r="AY2340" s="150"/>
      <c r="AZ2340" s="150"/>
      <c r="BA2340" s="150"/>
      <c r="BB2340" s="131"/>
      <c r="BC2340" s="132"/>
      <c r="BD2340" s="131"/>
      <c r="BE2340" s="153"/>
      <c r="BF2340" s="154"/>
      <c r="BG2340" s="155"/>
      <c r="BH2340" s="155"/>
      <c r="BI2340" s="156"/>
      <c r="BJ2340" s="156"/>
      <c r="BK2340" s="133"/>
      <c r="BM2340" s="134">
        <v>1748</v>
      </c>
      <c r="BN2340" s="157">
        <f t="shared" si="672"/>
        <v>11.180799999999813</v>
      </c>
      <c r="BO2340" s="158">
        <f t="shared" si="673"/>
        <v>0.13092473942049077</v>
      </c>
      <c r="BP2340" s="159">
        <f t="shared" si="674"/>
        <v>2.6540981287051513E-4</v>
      </c>
      <c r="BQ2340" s="160" t="str">
        <f t="shared" si="675"/>
        <v/>
      </c>
      <c r="BR2340" s="160" t="str">
        <f t="shared" si="671"/>
        <v/>
      </c>
    </row>
    <row r="2341" spans="11:70" ht="20.100000000000001" customHeight="1" x14ac:dyDescent="0.25">
      <c r="K2341" s="134">
        <v>1772</v>
      </c>
      <c r="L2341" s="130">
        <f t="shared" si="653"/>
        <v>292.87468766003684</v>
      </c>
      <c r="M2341" s="149">
        <f t="shared" si="654"/>
        <v>3.5747446018868914E-5</v>
      </c>
      <c r="N2341" s="149">
        <f t="shared" si="655"/>
        <v>0.99899245764533573</v>
      </c>
      <c r="O2341" s="130">
        <f t="shared" si="656"/>
        <v>3.5747446018868914E-5</v>
      </c>
      <c r="P2341" s="130" t="str">
        <f t="shared" si="657"/>
        <v/>
      </c>
      <c r="Q2341" s="130" t="str">
        <f t="shared" si="658"/>
        <v/>
      </c>
      <c r="R2341" s="130">
        <f t="shared" si="659"/>
        <v>1.8286063021336581E-3</v>
      </c>
      <c r="S2341" s="130" t="str">
        <f t="shared" si="660"/>
        <v/>
      </c>
      <c r="T2341" s="130" t="str">
        <f t="shared" si="661"/>
        <v/>
      </c>
      <c r="X2341" s="134"/>
      <c r="Z2341" s="149"/>
      <c r="AA2341" s="149"/>
      <c r="AE2341" s="151"/>
      <c r="AF2341" s="150"/>
      <c r="AK2341" s="134">
        <v>1772</v>
      </c>
      <c r="AL2341" s="130">
        <f t="shared" si="662"/>
        <v>3.0880000000000001</v>
      </c>
      <c r="AM2341" s="149">
        <f t="shared" si="663"/>
        <v>3.3903892770143253E-3</v>
      </c>
      <c r="AN2341" s="149">
        <f t="shared" si="664"/>
        <v>0.99899245764533573</v>
      </c>
      <c r="AO2341" s="130">
        <f t="shared" si="669"/>
        <v>3.3903892770143253E-3</v>
      </c>
      <c r="AP2341" s="130" t="str">
        <f t="shared" si="670"/>
        <v/>
      </c>
      <c r="AQ2341" s="130" t="str">
        <f t="shared" si="665"/>
        <v/>
      </c>
      <c r="AR2341" s="150">
        <f t="shared" si="666"/>
        <v>0</v>
      </c>
      <c r="AS2341" s="150" t="str">
        <f t="shared" si="667"/>
        <v/>
      </c>
      <c r="AT2341" s="150" t="str">
        <f t="shared" si="668"/>
        <v/>
      </c>
      <c r="AU2341" s="150"/>
      <c r="AV2341" s="150"/>
      <c r="AW2341" s="150"/>
      <c r="AX2341" s="150"/>
      <c r="AY2341" s="150"/>
      <c r="AZ2341" s="150"/>
      <c r="BA2341" s="150"/>
      <c r="BB2341" s="131"/>
      <c r="BC2341" s="132"/>
      <c r="BD2341" s="131"/>
      <c r="BE2341" s="153"/>
      <c r="BF2341" s="154"/>
      <c r="BG2341" s="155"/>
      <c r="BH2341" s="155"/>
      <c r="BI2341" s="156"/>
      <c r="BJ2341" s="156"/>
      <c r="BK2341" s="133"/>
      <c r="BM2341" s="134">
        <v>1749</v>
      </c>
      <c r="BN2341" s="157">
        <f t="shared" si="672"/>
        <v>11.187199999999812</v>
      </c>
      <c r="BO2341" s="158">
        <f t="shared" si="673"/>
        <v>0.13065932960762025</v>
      </c>
      <c r="BP2341" s="159">
        <f t="shared" si="674"/>
        <v>2.6494050762482235E-4</v>
      </c>
      <c r="BQ2341" s="160" t="str">
        <f t="shared" si="675"/>
        <v/>
      </c>
      <c r="BR2341" s="160" t="str">
        <f t="shared" si="671"/>
        <v/>
      </c>
    </row>
    <row r="2342" spans="11:70" ht="20.100000000000001" customHeight="1" x14ac:dyDescent="0.25">
      <c r="K2342" s="134">
        <v>1773</v>
      </c>
      <c r="L2342" s="130">
        <f t="shared" si="653"/>
        <v>293.25405901710945</v>
      </c>
      <c r="M2342" s="149">
        <f t="shared" si="654"/>
        <v>3.530832693235341E-5</v>
      </c>
      <c r="N2342" s="149">
        <f t="shared" si="655"/>
        <v>0.99900593575422625</v>
      </c>
      <c r="O2342" s="130">
        <f t="shared" si="656"/>
        <v>3.530832693235341E-5</v>
      </c>
      <c r="P2342" s="130" t="str">
        <f t="shared" si="657"/>
        <v/>
      </c>
      <c r="Q2342" s="130" t="str">
        <f t="shared" si="658"/>
        <v/>
      </c>
      <c r="R2342" s="130">
        <f t="shared" si="659"/>
        <v>1.8380572409831489E-3</v>
      </c>
      <c r="S2342" s="130" t="str">
        <f t="shared" si="660"/>
        <v/>
      </c>
      <c r="T2342" s="130" t="str">
        <f t="shared" si="661"/>
        <v/>
      </c>
      <c r="X2342" s="134"/>
      <c r="Z2342" s="149"/>
      <c r="AA2342" s="149"/>
      <c r="AE2342" s="151"/>
      <c r="AF2342" s="150"/>
      <c r="AK2342" s="134">
        <v>1773</v>
      </c>
      <c r="AL2342" s="130">
        <f t="shared" si="662"/>
        <v>3.0920000000000005</v>
      </c>
      <c r="AM2342" s="149">
        <f t="shared" si="663"/>
        <v>3.3487419760723546E-3</v>
      </c>
      <c r="AN2342" s="149">
        <f t="shared" si="664"/>
        <v>0.99900593575422625</v>
      </c>
      <c r="AO2342" s="130">
        <f t="shared" si="669"/>
        <v>3.3487419760723546E-3</v>
      </c>
      <c r="AP2342" s="130" t="str">
        <f t="shared" si="670"/>
        <v/>
      </c>
      <c r="AQ2342" s="130" t="str">
        <f t="shared" si="665"/>
        <v/>
      </c>
      <c r="AR2342" s="150">
        <f t="shared" si="666"/>
        <v>0</v>
      </c>
      <c r="AS2342" s="150" t="str">
        <f t="shared" si="667"/>
        <v/>
      </c>
      <c r="AT2342" s="150" t="str">
        <f t="shared" si="668"/>
        <v/>
      </c>
      <c r="AU2342" s="150"/>
      <c r="AV2342" s="150"/>
      <c r="AW2342" s="150"/>
      <c r="AX2342" s="150"/>
      <c r="AY2342" s="150"/>
      <c r="AZ2342" s="150"/>
      <c r="BA2342" s="150"/>
      <c r="BB2342" s="131"/>
      <c r="BC2342" s="132"/>
      <c r="BD2342" s="131"/>
      <c r="BE2342" s="153"/>
      <c r="BF2342" s="154"/>
      <c r="BG2342" s="155"/>
      <c r="BH2342" s="155"/>
      <c r="BI2342" s="156"/>
      <c r="BJ2342" s="156"/>
      <c r="BK2342" s="133"/>
      <c r="BM2342" s="134">
        <v>1750</v>
      </c>
      <c r="BN2342" s="157">
        <f t="shared" si="672"/>
        <v>11.193599999999812</v>
      </c>
      <c r="BO2342" s="158">
        <f t="shared" si="673"/>
        <v>0.13039438909999543</v>
      </c>
      <c r="BP2342" s="159">
        <f t="shared" si="674"/>
        <v>2.6447181595204428E-4</v>
      </c>
      <c r="BQ2342" s="160" t="str">
        <f t="shared" si="675"/>
        <v/>
      </c>
      <c r="BR2342" s="160" t="str">
        <f t="shared" si="671"/>
        <v/>
      </c>
    </row>
    <row r="2343" spans="11:70" ht="20.100000000000001" customHeight="1" x14ac:dyDescent="0.25">
      <c r="K2343" s="134">
        <v>1774</v>
      </c>
      <c r="L2343" s="130">
        <f t="shared" si="653"/>
        <v>293.63343037418207</v>
      </c>
      <c r="M2343" s="149">
        <f t="shared" si="654"/>
        <v>3.4874043964323418E-5</v>
      </c>
      <c r="N2343" s="149">
        <f t="shared" si="655"/>
        <v>0.99901924819270449</v>
      </c>
      <c r="O2343" s="130">
        <f t="shared" si="656"/>
        <v>3.4874043964323418E-5</v>
      </c>
      <c r="P2343" s="130" t="str">
        <f t="shared" si="657"/>
        <v/>
      </c>
      <c r="Q2343" s="130" t="str">
        <f t="shared" si="658"/>
        <v/>
      </c>
      <c r="R2343" s="130">
        <f t="shared" si="659"/>
        <v>1.8475274652342037E-3</v>
      </c>
      <c r="S2343" s="130" t="str">
        <f t="shared" si="660"/>
        <v/>
      </c>
      <c r="T2343" s="130" t="str">
        <f t="shared" si="661"/>
        <v/>
      </c>
      <c r="X2343" s="134"/>
      <c r="Z2343" s="149"/>
      <c r="AA2343" s="149"/>
      <c r="AE2343" s="151"/>
      <c r="AF2343" s="150"/>
      <c r="AK2343" s="134">
        <v>1774</v>
      </c>
      <c r="AL2343" s="130">
        <f t="shared" si="662"/>
        <v>3.0960000000000001</v>
      </c>
      <c r="AM2343" s="149">
        <f t="shared" si="663"/>
        <v>3.3075533463386006E-3</v>
      </c>
      <c r="AN2343" s="149">
        <f t="shared" si="664"/>
        <v>0.99901924819270449</v>
      </c>
      <c r="AO2343" s="130">
        <f t="shared" si="669"/>
        <v>3.3075533463386006E-3</v>
      </c>
      <c r="AP2343" s="130" t="str">
        <f t="shared" si="670"/>
        <v/>
      </c>
      <c r="AQ2343" s="130" t="str">
        <f t="shared" si="665"/>
        <v/>
      </c>
      <c r="AR2343" s="150">
        <f t="shared" si="666"/>
        <v>0</v>
      </c>
      <c r="AS2343" s="150" t="str">
        <f t="shared" si="667"/>
        <v/>
      </c>
      <c r="AT2343" s="150" t="str">
        <f t="shared" si="668"/>
        <v/>
      </c>
      <c r="AU2343" s="150"/>
      <c r="AV2343" s="150"/>
      <c r="AW2343" s="150"/>
      <c r="AX2343" s="150"/>
      <c r="AY2343" s="150"/>
      <c r="AZ2343" s="150"/>
      <c r="BA2343" s="150"/>
      <c r="BB2343" s="131"/>
      <c r="BC2343" s="132"/>
      <c r="BD2343" s="131"/>
      <c r="BE2343" s="153"/>
      <c r="BF2343" s="154"/>
      <c r="BG2343" s="155"/>
      <c r="BH2343" s="155"/>
      <c r="BI2343" s="156"/>
      <c r="BJ2343" s="156"/>
      <c r="BK2343" s="133"/>
      <c r="BM2343" s="134">
        <v>1751</v>
      </c>
      <c r="BN2343" s="157">
        <f t="shared" si="672"/>
        <v>11.199999999999811</v>
      </c>
      <c r="BO2343" s="158">
        <f t="shared" si="673"/>
        <v>0.13012991728404338</v>
      </c>
      <c r="BP2343" s="159">
        <f t="shared" si="674"/>
        <v>2.6400373777923924E-4</v>
      </c>
      <c r="BQ2343" s="160" t="str">
        <f t="shared" si="675"/>
        <v/>
      </c>
      <c r="BR2343" s="160" t="str">
        <f t="shared" si="671"/>
        <v/>
      </c>
    </row>
    <row r="2344" spans="11:70" ht="20.100000000000001" customHeight="1" x14ac:dyDescent="0.25">
      <c r="K2344" s="134">
        <v>1775</v>
      </c>
      <c r="L2344" s="130">
        <f t="shared" si="653"/>
        <v>294.01280173125468</v>
      </c>
      <c r="M2344" s="149">
        <f t="shared" si="654"/>
        <v>3.4444551443295918E-5</v>
      </c>
      <c r="N2344" s="149">
        <f t="shared" si="655"/>
        <v>0.99903239678678168</v>
      </c>
      <c r="O2344" s="130">
        <f t="shared" si="656"/>
        <v>3.4444551443295918E-5</v>
      </c>
      <c r="P2344" s="130" t="str">
        <f t="shared" si="657"/>
        <v/>
      </c>
      <c r="Q2344" s="130" t="str">
        <f t="shared" si="658"/>
        <v/>
      </c>
      <c r="R2344" s="130">
        <f t="shared" si="659"/>
        <v>1.8570167704255766E-3</v>
      </c>
      <c r="S2344" s="130" t="str">
        <f t="shared" si="660"/>
        <v/>
      </c>
      <c r="T2344" s="130" t="str">
        <f t="shared" si="661"/>
        <v/>
      </c>
      <c r="X2344" s="134"/>
      <c r="Z2344" s="149"/>
      <c r="AA2344" s="149"/>
      <c r="AE2344" s="151"/>
      <c r="AF2344" s="150"/>
      <c r="AK2344" s="134">
        <v>1775</v>
      </c>
      <c r="AL2344" s="130">
        <f t="shared" si="662"/>
        <v>3.1000000000000005</v>
      </c>
      <c r="AM2344" s="149">
        <f t="shared" si="663"/>
        <v>3.2668190561999156E-3</v>
      </c>
      <c r="AN2344" s="149">
        <f t="shared" si="664"/>
        <v>0.99903239678678168</v>
      </c>
      <c r="AO2344" s="130">
        <f t="shared" si="669"/>
        <v>3.2668190561999156E-3</v>
      </c>
      <c r="AP2344" s="130" t="str">
        <f t="shared" si="670"/>
        <v/>
      </c>
      <c r="AQ2344" s="130" t="str">
        <f t="shared" si="665"/>
        <v/>
      </c>
      <c r="AR2344" s="150">
        <f t="shared" si="666"/>
        <v>0</v>
      </c>
      <c r="AS2344" s="150" t="str">
        <f t="shared" si="667"/>
        <v/>
      </c>
      <c r="AT2344" s="150" t="str">
        <f t="shared" si="668"/>
        <v/>
      </c>
      <c r="AU2344" s="150"/>
      <c r="AV2344" s="150"/>
      <c r="AW2344" s="150"/>
      <c r="AX2344" s="150"/>
      <c r="AY2344" s="150"/>
      <c r="AZ2344" s="150"/>
      <c r="BA2344" s="150"/>
      <c r="BB2344" s="131"/>
      <c r="BC2344" s="132"/>
      <c r="BD2344" s="131"/>
      <c r="BE2344" s="153"/>
      <c r="BF2344" s="154"/>
      <c r="BG2344" s="155"/>
      <c r="BH2344" s="155"/>
      <c r="BI2344" s="156"/>
      <c r="BJ2344" s="156"/>
      <c r="BK2344" s="133"/>
      <c r="BM2344" s="134">
        <v>1752</v>
      </c>
      <c r="BN2344" s="157">
        <f t="shared" si="672"/>
        <v>11.20639999999981</v>
      </c>
      <c r="BO2344" s="158">
        <f t="shared" si="673"/>
        <v>0.12986591354626414</v>
      </c>
      <c r="BP2344" s="159">
        <f t="shared" si="674"/>
        <v>2.6353627303049576E-4</v>
      </c>
      <c r="BQ2344" s="160" t="str">
        <f t="shared" si="675"/>
        <v/>
      </c>
      <c r="BR2344" s="160" t="str">
        <f t="shared" si="671"/>
        <v/>
      </c>
    </row>
    <row r="2345" spans="11:70" ht="20.100000000000001" customHeight="1" x14ac:dyDescent="0.25">
      <c r="K2345" s="134">
        <v>1776</v>
      </c>
      <c r="L2345" s="130">
        <f t="shared" si="653"/>
        <v>294.39217308832718</v>
      </c>
      <c r="M2345" s="149">
        <f t="shared" si="654"/>
        <v>3.4019804031372122E-5</v>
      </c>
      <c r="N2345" s="149">
        <f t="shared" si="655"/>
        <v>0.99904538334520554</v>
      </c>
      <c r="O2345" s="130">
        <f t="shared" si="656"/>
        <v>3.4019804031372122E-5</v>
      </c>
      <c r="P2345" s="130" t="str">
        <f t="shared" si="657"/>
        <v/>
      </c>
      <c r="Q2345" s="130" t="str">
        <f t="shared" si="658"/>
        <v/>
      </c>
      <c r="R2345" s="130">
        <f t="shared" si="659"/>
        <v>1.8665249501259901E-3</v>
      </c>
      <c r="S2345" s="130" t="str">
        <f t="shared" si="660"/>
        <v/>
      </c>
      <c r="T2345" s="130" t="str">
        <f t="shared" si="661"/>
        <v/>
      </c>
      <c r="X2345" s="134"/>
      <c r="Z2345" s="149"/>
      <c r="AA2345" s="149"/>
      <c r="AE2345" s="151"/>
      <c r="AF2345" s="150"/>
      <c r="AK2345" s="134">
        <v>1776</v>
      </c>
      <c r="AL2345" s="130">
        <f t="shared" si="662"/>
        <v>3.1040000000000001</v>
      </c>
      <c r="AM2345" s="149">
        <f t="shared" si="663"/>
        <v>3.2265348056812601E-3</v>
      </c>
      <c r="AN2345" s="149">
        <f t="shared" si="664"/>
        <v>0.99904538334520554</v>
      </c>
      <c r="AO2345" s="130">
        <f t="shared" si="669"/>
        <v>3.2265348056812601E-3</v>
      </c>
      <c r="AP2345" s="130" t="str">
        <f t="shared" si="670"/>
        <v/>
      </c>
      <c r="AQ2345" s="130" t="str">
        <f t="shared" si="665"/>
        <v/>
      </c>
      <c r="AR2345" s="150">
        <f t="shared" si="666"/>
        <v>0</v>
      </c>
      <c r="AS2345" s="150" t="str">
        <f t="shared" si="667"/>
        <v/>
      </c>
      <c r="AT2345" s="150" t="str">
        <f t="shared" si="668"/>
        <v/>
      </c>
      <c r="AU2345" s="150"/>
      <c r="AV2345" s="150"/>
      <c r="AW2345" s="150"/>
      <c r="AX2345" s="150"/>
      <c r="AY2345" s="150"/>
      <c r="AZ2345" s="150"/>
      <c r="BA2345" s="150"/>
      <c r="BB2345" s="131"/>
      <c r="BC2345" s="132"/>
      <c r="BD2345" s="131"/>
      <c r="BE2345" s="153"/>
      <c r="BF2345" s="154"/>
      <c r="BG2345" s="155"/>
      <c r="BH2345" s="155"/>
      <c r="BI2345" s="156"/>
      <c r="BJ2345" s="156"/>
      <c r="BK2345" s="133"/>
      <c r="BM2345" s="134">
        <v>1753</v>
      </c>
      <c r="BN2345" s="157">
        <f t="shared" si="672"/>
        <v>11.21279999999981</v>
      </c>
      <c r="BO2345" s="158">
        <f t="shared" si="673"/>
        <v>0.12960237727323365</v>
      </c>
      <c r="BP2345" s="159">
        <f t="shared" si="674"/>
        <v>2.6306942162668268E-4</v>
      </c>
      <c r="BQ2345" s="160" t="str">
        <f t="shared" si="675"/>
        <v/>
      </c>
      <c r="BR2345" s="160" t="str">
        <f t="shared" si="671"/>
        <v/>
      </c>
    </row>
    <row r="2346" spans="11:70" ht="20.100000000000001" customHeight="1" x14ac:dyDescent="0.25">
      <c r="K2346" s="134">
        <v>1777</v>
      </c>
      <c r="L2346" s="130">
        <f t="shared" si="653"/>
        <v>294.7715444453998</v>
      </c>
      <c r="M2346" s="149">
        <f t="shared" si="654"/>
        <v>3.3599756723012602E-5</v>
      </c>
      <c r="N2346" s="149">
        <f t="shared" si="655"/>
        <v>0.99905820965958725</v>
      </c>
      <c r="O2346" s="130">
        <f t="shared" si="656"/>
        <v>3.3599756723012602E-5</v>
      </c>
      <c r="P2346" s="130" t="str">
        <f t="shared" si="657"/>
        <v/>
      </c>
      <c r="Q2346" s="130" t="str">
        <f t="shared" si="658"/>
        <v/>
      </c>
      <c r="R2346" s="130">
        <f t="shared" si="659"/>
        <v>1.8760517959372769E-3</v>
      </c>
      <c r="S2346" s="130" t="str">
        <f t="shared" si="660"/>
        <v/>
      </c>
      <c r="T2346" s="130" t="str">
        <f t="shared" si="661"/>
        <v/>
      </c>
      <c r="X2346" s="134"/>
      <c r="Z2346" s="149"/>
      <c r="AA2346" s="149"/>
      <c r="AE2346" s="151"/>
      <c r="AF2346" s="150"/>
      <c r="AK2346" s="134">
        <v>1777</v>
      </c>
      <c r="AL2346" s="130">
        <f t="shared" si="662"/>
        <v>3.1080000000000005</v>
      </c>
      <c r="AM2346" s="149">
        <f t="shared" si="663"/>
        <v>3.1866963263295039E-3</v>
      </c>
      <c r="AN2346" s="149">
        <f t="shared" si="664"/>
        <v>0.99905820965958725</v>
      </c>
      <c r="AO2346" s="130">
        <f t="shared" si="669"/>
        <v>3.1866963263295039E-3</v>
      </c>
      <c r="AP2346" s="130" t="str">
        <f t="shared" si="670"/>
        <v/>
      </c>
      <c r="AQ2346" s="130" t="str">
        <f t="shared" si="665"/>
        <v/>
      </c>
      <c r="AR2346" s="150">
        <f t="shared" si="666"/>
        <v>0</v>
      </c>
      <c r="AS2346" s="150" t="str">
        <f t="shared" si="667"/>
        <v/>
      </c>
      <c r="AT2346" s="150" t="str">
        <f t="shared" si="668"/>
        <v/>
      </c>
      <c r="AU2346" s="150"/>
      <c r="AV2346" s="150"/>
      <c r="AW2346" s="150"/>
      <c r="AX2346" s="150"/>
      <c r="AY2346" s="150"/>
      <c r="AZ2346" s="150"/>
      <c r="BA2346" s="150"/>
      <c r="BB2346" s="131"/>
      <c r="BC2346" s="132"/>
      <c r="BD2346" s="131"/>
      <c r="BE2346" s="153"/>
      <c r="BF2346" s="154"/>
      <c r="BG2346" s="155"/>
      <c r="BH2346" s="155"/>
      <c r="BI2346" s="156"/>
      <c r="BJ2346" s="156"/>
      <c r="BK2346" s="133"/>
      <c r="BM2346" s="134">
        <v>1754</v>
      </c>
      <c r="BN2346" s="157">
        <f t="shared" si="672"/>
        <v>11.219199999999809</v>
      </c>
      <c r="BO2346" s="158">
        <f t="shared" si="673"/>
        <v>0.12933930785160697</v>
      </c>
      <c r="BP2346" s="159">
        <f t="shared" si="674"/>
        <v>2.62603183485699E-4</v>
      </c>
      <c r="BQ2346" s="160" t="str">
        <f t="shared" si="675"/>
        <v/>
      </c>
      <c r="BR2346" s="160" t="str">
        <f t="shared" si="671"/>
        <v/>
      </c>
    </row>
    <row r="2347" spans="11:70" ht="20.100000000000001" customHeight="1" x14ac:dyDescent="0.25">
      <c r="K2347" s="134">
        <v>1778</v>
      </c>
      <c r="L2347" s="130">
        <f t="shared" si="653"/>
        <v>295.15091580247241</v>
      </c>
      <c r="M2347" s="149">
        <f t="shared" si="654"/>
        <v>3.3184364843802237E-5</v>
      </c>
      <c r="N2347" s="149">
        <f t="shared" si="655"/>
        <v>0.99907087750452694</v>
      </c>
      <c r="O2347" s="130">
        <f t="shared" si="656"/>
        <v>3.3184364843802237E-5</v>
      </c>
      <c r="P2347" s="130" t="str">
        <f t="shared" si="657"/>
        <v/>
      </c>
      <c r="Q2347" s="130" t="str">
        <f t="shared" si="658"/>
        <v/>
      </c>
      <c r="R2347" s="130">
        <f t="shared" si="659"/>
        <v>1.8855970974976572E-3</v>
      </c>
      <c r="S2347" s="130" t="str">
        <f t="shared" si="660"/>
        <v/>
      </c>
      <c r="T2347" s="130" t="str">
        <f t="shared" si="661"/>
        <v/>
      </c>
      <c r="X2347" s="134"/>
      <c r="Z2347" s="149"/>
      <c r="AA2347" s="149"/>
      <c r="AE2347" s="151"/>
      <c r="AF2347" s="150"/>
      <c r="AK2347" s="134">
        <v>1778</v>
      </c>
      <c r="AL2347" s="130">
        <f t="shared" si="662"/>
        <v>3.1120000000000001</v>
      </c>
      <c r="AM2347" s="149">
        <f t="shared" si="663"/>
        <v>3.1472993810962671E-3</v>
      </c>
      <c r="AN2347" s="149">
        <f t="shared" si="664"/>
        <v>0.99907087750452694</v>
      </c>
      <c r="AO2347" s="130">
        <f t="shared" si="669"/>
        <v>3.1472993810962671E-3</v>
      </c>
      <c r="AP2347" s="130" t="str">
        <f t="shared" si="670"/>
        <v/>
      </c>
      <c r="AQ2347" s="130" t="str">
        <f t="shared" si="665"/>
        <v/>
      </c>
      <c r="AR2347" s="150">
        <f t="shared" si="666"/>
        <v>0</v>
      </c>
      <c r="AS2347" s="150" t="str">
        <f t="shared" si="667"/>
        <v/>
      </c>
      <c r="AT2347" s="150" t="str">
        <f t="shared" si="668"/>
        <v/>
      </c>
      <c r="AU2347" s="150"/>
      <c r="AV2347" s="150"/>
      <c r="AW2347" s="150"/>
      <c r="AX2347" s="150"/>
      <c r="AY2347" s="150"/>
      <c r="AZ2347" s="150"/>
      <c r="BA2347" s="150"/>
      <c r="BB2347" s="131"/>
      <c r="BC2347" s="132"/>
      <c r="BD2347" s="131"/>
      <c r="BE2347" s="153"/>
      <c r="BF2347" s="154"/>
      <c r="BG2347" s="155"/>
      <c r="BH2347" s="155"/>
      <c r="BI2347" s="156"/>
      <c r="BJ2347" s="156"/>
      <c r="BK2347" s="133"/>
      <c r="BM2347" s="134">
        <v>1755</v>
      </c>
      <c r="BN2347" s="157">
        <f t="shared" si="672"/>
        <v>11.225599999999808</v>
      </c>
      <c r="BO2347" s="158">
        <f t="shared" si="673"/>
        <v>0.12907670466812127</v>
      </c>
      <c r="BP2347" s="159">
        <f t="shared" si="674"/>
        <v>2.6213755852241838E-4</v>
      </c>
      <c r="BQ2347" s="160" t="str">
        <f t="shared" si="675"/>
        <v/>
      </c>
      <c r="BR2347" s="160" t="str">
        <f t="shared" si="671"/>
        <v/>
      </c>
    </row>
    <row r="2348" spans="11:70" ht="20.100000000000001" customHeight="1" x14ac:dyDescent="0.25">
      <c r="K2348" s="134">
        <v>1779</v>
      </c>
      <c r="L2348" s="130">
        <f t="shared" si="653"/>
        <v>295.53028715954503</v>
      </c>
      <c r="M2348" s="149">
        <f t="shared" si="654"/>
        <v>3.2773584049202494E-5</v>
      </c>
      <c r="N2348" s="149">
        <f t="shared" si="655"/>
        <v>0.99908338863773916</v>
      </c>
      <c r="O2348" s="130">
        <f t="shared" si="656"/>
        <v>3.2773584049202494E-5</v>
      </c>
      <c r="P2348" s="130" t="str">
        <f t="shared" si="657"/>
        <v/>
      </c>
      <c r="Q2348" s="130" t="str">
        <f t="shared" si="658"/>
        <v/>
      </c>
      <c r="R2348" s="130">
        <f t="shared" si="659"/>
        <v>1.895160642485232E-3</v>
      </c>
      <c r="S2348" s="130" t="str">
        <f t="shared" si="660"/>
        <v/>
      </c>
      <c r="T2348" s="130" t="str">
        <f t="shared" si="661"/>
        <v/>
      </c>
      <c r="X2348" s="134"/>
      <c r="Z2348" s="149"/>
      <c r="AA2348" s="149"/>
      <c r="AE2348" s="151"/>
      <c r="AF2348" s="150"/>
      <c r="AK2348" s="134">
        <v>1779</v>
      </c>
      <c r="AL2348" s="130">
        <f t="shared" si="662"/>
        <v>3.1160000000000005</v>
      </c>
      <c r="AM2348" s="149">
        <f t="shared" si="663"/>
        <v>3.1083397642195994E-3</v>
      </c>
      <c r="AN2348" s="149">
        <f t="shared" si="664"/>
        <v>0.99908338863773916</v>
      </c>
      <c r="AO2348" s="130">
        <f t="shared" si="669"/>
        <v>3.1083397642195994E-3</v>
      </c>
      <c r="AP2348" s="130" t="str">
        <f t="shared" si="670"/>
        <v/>
      </c>
      <c r="AQ2348" s="130" t="str">
        <f t="shared" si="665"/>
        <v/>
      </c>
      <c r="AR2348" s="150">
        <f t="shared" si="666"/>
        <v>0</v>
      </c>
      <c r="AS2348" s="150" t="str">
        <f t="shared" si="667"/>
        <v/>
      </c>
      <c r="AT2348" s="150" t="str">
        <f t="shared" si="668"/>
        <v/>
      </c>
      <c r="AU2348" s="150"/>
      <c r="AV2348" s="150"/>
      <c r="AW2348" s="150"/>
      <c r="AX2348" s="150"/>
      <c r="AY2348" s="150"/>
      <c r="AZ2348" s="150"/>
      <c r="BA2348" s="150"/>
      <c r="BB2348" s="131"/>
      <c r="BC2348" s="132"/>
      <c r="BD2348" s="131"/>
      <c r="BE2348" s="153"/>
      <c r="BF2348" s="154"/>
      <c r="BG2348" s="155"/>
      <c r="BH2348" s="155"/>
      <c r="BI2348" s="156"/>
      <c r="BJ2348" s="156"/>
      <c r="BK2348" s="133"/>
      <c r="BM2348" s="134">
        <v>1756</v>
      </c>
      <c r="BN2348" s="157">
        <f t="shared" si="672"/>
        <v>11.231999999999807</v>
      </c>
      <c r="BO2348" s="158">
        <f t="shared" si="673"/>
        <v>0.12881456710959885</v>
      </c>
      <c r="BP2348" s="159">
        <f t="shared" si="674"/>
        <v>2.6167254664843931E-4</v>
      </c>
      <c r="BQ2348" s="160" t="str">
        <f t="shared" si="675"/>
        <v/>
      </c>
      <c r="BR2348" s="160" t="str">
        <f t="shared" si="671"/>
        <v/>
      </c>
    </row>
    <row r="2349" spans="11:70" ht="20.100000000000001" customHeight="1" x14ac:dyDescent="0.25">
      <c r="K2349" s="134">
        <v>1780</v>
      </c>
      <c r="L2349" s="130">
        <f t="shared" si="653"/>
        <v>295.90965851661764</v>
      </c>
      <c r="M2349" s="149">
        <f t="shared" si="654"/>
        <v>3.2367370323293864E-5</v>
      </c>
      <c r="N2349" s="149">
        <f t="shared" si="655"/>
        <v>0.99909574480017771</v>
      </c>
      <c r="O2349" s="130">
        <f t="shared" si="656"/>
        <v>3.2367370323293864E-5</v>
      </c>
      <c r="P2349" s="130" t="str">
        <f t="shared" si="657"/>
        <v/>
      </c>
      <c r="Q2349" s="130" t="str">
        <f t="shared" si="658"/>
        <v/>
      </c>
      <c r="R2349" s="130">
        <f t="shared" si="659"/>
        <v>1.9047422166216259E-3</v>
      </c>
      <c r="S2349" s="130" t="str">
        <f t="shared" si="660"/>
        <v/>
      </c>
      <c r="T2349" s="130" t="str">
        <f t="shared" si="661"/>
        <v/>
      </c>
      <c r="X2349" s="134"/>
      <c r="Z2349" s="149"/>
      <c r="AA2349" s="149"/>
      <c r="AE2349" s="151"/>
      <c r="AF2349" s="150"/>
      <c r="AK2349" s="134">
        <v>1780</v>
      </c>
      <c r="AL2349" s="130">
        <f t="shared" si="662"/>
        <v>3.12</v>
      </c>
      <c r="AM2349" s="149">
        <f t="shared" si="663"/>
        <v>3.0698133011047403E-3</v>
      </c>
      <c r="AN2349" s="149">
        <f t="shared" si="664"/>
        <v>0.99909574480017771</v>
      </c>
      <c r="AO2349" s="130">
        <f t="shared" si="669"/>
        <v>3.0698133011047403E-3</v>
      </c>
      <c r="AP2349" s="130" t="str">
        <f t="shared" si="670"/>
        <v/>
      </c>
      <c r="AQ2349" s="130" t="str">
        <f t="shared" si="665"/>
        <v/>
      </c>
      <c r="AR2349" s="150">
        <f t="shared" si="666"/>
        <v>0</v>
      </c>
      <c r="AS2349" s="150" t="str">
        <f t="shared" si="667"/>
        <v/>
      </c>
      <c r="AT2349" s="150" t="str">
        <f t="shared" si="668"/>
        <v/>
      </c>
      <c r="AU2349" s="150"/>
      <c r="AV2349" s="150"/>
      <c r="AW2349" s="150"/>
      <c r="AX2349" s="150"/>
      <c r="AY2349" s="150"/>
      <c r="AZ2349" s="150"/>
      <c r="BA2349" s="150"/>
      <c r="BB2349" s="131"/>
      <c r="BC2349" s="132"/>
      <c r="BD2349" s="131"/>
      <c r="BE2349" s="153"/>
      <c r="BF2349" s="154"/>
      <c r="BG2349" s="155"/>
      <c r="BH2349" s="155"/>
      <c r="BI2349" s="156"/>
      <c r="BJ2349" s="156"/>
      <c r="BK2349" s="133"/>
      <c r="BM2349" s="134">
        <v>1757</v>
      </c>
      <c r="BN2349" s="157">
        <f t="shared" si="672"/>
        <v>11.238399999999807</v>
      </c>
      <c r="BO2349" s="158">
        <f t="shared" si="673"/>
        <v>0.12855289456295041</v>
      </c>
      <c r="BP2349" s="159">
        <f t="shared" si="674"/>
        <v>2.6120814777255696E-4</v>
      </c>
      <c r="BQ2349" s="160" t="str">
        <f t="shared" si="675"/>
        <v/>
      </c>
      <c r="BR2349" s="160" t="str">
        <f t="shared" si="671"/>
        <v/>
      </c>
    </row>
    <row r="2350" spans="11:70" ht="20.100000000000001" customHeight="1" x14ac:dyDescent="0.25">
      <c r="K2350" s="134">
        <v>1781</v>
      </c>
      <c r="L2350" s="130">
        <f t="shared" si="653"/>
        <v>296.28902987369014</v>
      </c>
      <c r="M2350" s="149">
        <f t="shared" si="654"/>
        <v>3.1965679977507796E-5</v>
      </c>
      <c r="N2350" s="149">
        <f t="shared" si="655"/>
        <v>0.99910794771616018</v>
      </c>
      <c r="O2350" s="130">
        <f t="shared" si="656"/>
        <v>3.1965679977507796E-5</v>
      </c>
      <c r="P2350" s="130" t="str">
        <f t="shared" si="657"/>
        <v/>
      </c>
      <c r="Q2350" s="130" t="str">
        <f t="shared" si="658"/>
        <v/>
      </c>
      <c r="R2350" s="130">
        <f t="shared" si="659"/>
        <v>1.9143416036758092E-3</v>
      </c>
      <c r="S2350" s="130" t="str">
        <f t="shared" si="660"/>
        <v/>
      </c>
      <c r="T2350" s="130" t="str">
        <f t="shared" si="661"/>
        <v/>
      </c>
      <c r="X2350" s="134"/>
      <c r="Z2350" s="149"/>
      <c r="AA2350" s="149"/>
      <c r="AE2350" s="151"/>
      <c r="AF2350" s="150"/>
      <c r="AK2350" s="134">
        <v>1781</v>
      </c>
      <c r="AL2350" s="130">
        <f t="shared" si="662"/>
        <v>3.1240000000000006</v>
      </c>
      <c r="AM2350" s="149">
        <f t="shared" si="663"/>
        <v>3.0317158482037732E-3</v>
      </c>
      <c r="AN2350" s="149">
        <f t="shared" si="664"/>
        <v>0.99910794771616018</v>
      </c>
      <c r="AO2350" s="130">
        <f t="shared" si="669"/>
        <v>3.0317158482037732E-3</v>
      </c>
      <c r="AP2350" s="130" t="str">
        <f t="shared" si="670"/>
        <v/>
      </c>
      <c r="AQ2350" s="130" t="str">
        <f t="shared" si="665"/>
        <v/>
      </c>
      <c r="AR2350" s="150">
        <f t="shared" si="666"/>
        <v>0</v>
      </c>
      <c r="AS2350" s="150" t="str">
        <f t="shared" si="667"/>
        <v/>
      </c>
      <c r="AT2350" s="150" t="str">
        <f t="shared" si="668"/>
        <v/>
      </c>
      <c r="AU2350" s="150"/>
      <c r="AV2350" s="150"/>
      <c r="AW2350" s="150"/>
      <c r="AX2350" s="150"/>
      <c r="AY2350" s="150"/>
      <c r="AZ2350" s="150"/>
      <c r="BA2350" s="150"/>
      <c r="BB2350" s="131"/>
      <c r="BC2350" s="132"/>
      <c r="BD2350" s="131"/>
      <c r="BE2350" s="153"/>
      <c r="BF2350" s="154"/>
      <c r="BG2350" s="155"/>
      <c r="BH2350" s="155"/>
      <c r="BI2350" s="156"/>
      <c r="BJ2350" s="156"/>
      <c r="BK2350" s="133"/>
      <c r="BM2350" s="134">
        <v>1758</v>
      </c>
      <c r="BN2350" s="157">
        <f t="shared" si="672"/>
        <v>11.244799999999806</v>
      </c>
      <c r="BO2350" s="158">
        <f t="shared" si="673"/>
        <v>0.12829168641517785</v>
      </c>
      <c r="BP2350" s="159">
        <f t="shared" si="674"/>
        <v>2.607443618002081E-4</v>
      </c>
      <c r="BQ2350" s="160" t="str">
        <f t="shared" si="675"/>
        <v/>
      </c>
      <c r="BR2350" s="160" t="str">
        <f t="shared" si="671"/>
        <v/>
      </c>
    </row>
    <row r="2351" spans="11:70" ht="20.100000000000001" customHeight="1" x14ac:dyDescent="0.25">
      <c r="K2351" s="134">
        <v>1782</v>
      </c>
      <c r="L2351" s="130">
        <f t="shared" si="653"/>
        <v>296.66840123076275</v>
      </c>
      <c r="M2351" s="149">
        <f t="shared" si="654"/>
        <v>3.1568469649347258E-5</v>
      </c>
      <c r="N2351" s="149">
        <f t="shared" si="655"/>
        <v>0.99911999909349203</v>
      </c>
      <c r="O2351" s="130">
        <f t="shared" si="656"/>
        <v>3.1568469649347258E-5</v>
      </c>
      <c r="P2351" s="130" t="str">
        <f t="shared" si="657"/>
        <v/>
      </c>
      <c r="Q2351" s="130" t="str">
        <f t="shared" si="658"/>
        <v/>
      </c>
      <c r="R2351" s="130">
        <f t="shared" si="659"/>
        <v>1.9239585854681162E-3</v>
      </c>
      <c r="S2351" s="130" t="str">
        <f t="shared" si="660"/>
        <v/>
      </c>
      <c r="T2351" s="130" t="str">
        <f t="shared" si="661"/>
        <v/>
      </c>
      <c r="X2351" s="134"/>
      <c r="Z2351" s="149"/>
      <c r="AA2351" s="149"/>
      <c r="AE2351" s="151"/>
      <c r="AF2351" s="150"/>
      <c r="AK2351" s="134">
        <v>1782</v>
      </c>
      <c r="AL2351" s="130">
        <f t="shared" si="662"/>
        <v>3.1280000000000001</v>
      </c>
      <c r="AM2351" s="149">
        <f t="shared" si="663"/>
        <v>2.9940432928944037E-3</v>
      </c>
      <c r="AN2351" s="149">
        <f t="shared" si="664"/>
        <v>0.99911999909349203</v>
      </c>
      <c r="AO2351" s="130">
        <f t="shared" si="669"/>
        <v>2.9940432928944037E-3</v>
      </c>
      <c r="AP2351" s="130" t="str">
        <f t="shared" si="670"/>
        <v/>
      </c>
      <c r="AQ2351" s="130" t="str">
        <f t="shared" si="665"/>
        <v/>
      </c>
      <c r="AR2351" s="150">
        <f t="shared" si="666"/>
        <v>0</v>
      </c>
      <c r="AS2351" s="150" t="str">
        <f t="shared" si="667"/>
        <v/>
      </c>
      <c r="AT2351" s="150" t="str">
        <f t="shared" si="668"/>
        <v/>
      </c>
      <c r="AU2351" s="150"/>
      <c r="AV2351" s="150"/>
      <c r="AW2351" s="150"/>
      <c r="AX2351" s="150"/>
      <c r="AY2351" s="150"/>
      <c r="AZ2351" s="150"/>
      <c r="BA2351" s="150"/>
      <c r="BB2351" s="131"/>
      <c r="BC2351" s="132"/>
      <c r="BD2351" s="131"/>
      <c r="BE2351" s="153"/>
      <c r="BF2351" s="154"/>
      <c r="BG2351" s="155"/>
      <c r="BH2351" s="155"/>
      <c r="BI2351" s="156"/>
      <c r="BJ2351" s="156"/>
      <c r="BK2351" s="133"/>
      <c r="BM2351" s="134">
        <v>1759</v>
      </c>
      <c r="BN2351" s="157">
        <f t="shared" si="672"/>
        <v>11.251199999999805</v>
      </c>
      <c r="BO2351" s="158">
        <f t="shared" si="673"/>
        <v>0.12803094205337764</v>
      </c>
      <c r="BP2351" s="159">
        <f t="shared" si="674"/>
        <v>2.6028118863427596E-4</v>
      </c>
      <c r="BQ2351" s="160" t="str">
        <f t="shared" si="675"/>
        <v/>
      </c>
      <c r="BR2351" s="160" t="str">
        <f t="shared" si="671"/>
        <v/>
      </c>
    </row>
    <row r="2352" spans="11:70" ht="20.100000000000001" customHeight="1" x14ac:dyDescent="0.25">
      <c r="K2352" s="134">
        <v>1783</v>
      </c>
      <c r="L2352" s="130">
        <f t="shared" si="653"/>
        <v>297.04777258783537</v>
      </c>
      <c r="M2352" s="149">
        <f t="shared" si="654"/>
        <v>3.1175696301099006E-5</v>
      </c>
      <c r="N2352" s="149">
        <f t="shared" si="655"/>
        <v>0.9991319006235897</v>
      </c>
      <c r="O2352" s="130">
        <f t="shared" si="656"/>
        <v>3.1175696301099006E-5</v>
      </c>
      <c r="P2352" s="130" t="str">
        <f t="shared" si="657"/>
        <v/>
      </c>
      <c r="Q2352" s="130" t="str">
        <f t="shared" si="658"/>
        <v/>
      </c>
      <c r="R2352" s="130">
        <f t="shared" si="659"/>
        <v>1.9335929418743973E-3</v>
      </c>
      <c r="S2352" s="130" t="str">
        <f t="shared" si="660"/>
        <v/>
      </c>
      <c r="T2352" s="130" t="str">
        <f t="shared" si="661"/>
        <v/>
      </c>
      <c r="X2352" s="134"/>
      <c r="Z2352" s="149"/>
      <c r="AA2352" s="149"/>
      <c r="AE2352" s="151"/>
      <c r="AF2352" s="150"/>
      <c r="AK2352" s="134">
        <v>1783</v>
      </c>
      <c r="AL2352" s="130">
        <f t="shared" si="662"/>
        <v>3.1320000000000006</v>
      </c>
      <c r="AM2352" s="149">
        <f t="shared" si="663"/>
        <v>2.9567915533576803E-3</v>
      </c>
      <c r="AN2352" s="149">
        <f t="shared" si="664"/>
        <v>0.9991319006235897</v>
      </c>
      <c r="AO2352" s="130">
        <f t="shared" si="669"/>
        <v>2.9567915533576803E-3</v>
      </c>
      <c r="AP2352" s="130" t="str">
        <f t="shared" si="670"/>
        <v/>
      </c>
      <c r="AQ2352" s="130" t="str">
        <f t="shared" si="665"/>
        <v/>
      </c>
      <c r="AR2352" s="150">
        <f t="shared" si="666"/>
        <v>0</v>
      </c>
      <c r="AS2352" s="150" t="str">
        <f t="shared" si="667"/>
        <v/>
      </c>
      <c r="AT2352" s="150" t="str">
        <f t="shared" si="668"/>
        <v/>
      </c>
      <c r="AU2352" s="150"/>
      <c r="AV2352" s="150"/>
      <c r="AW2352" s="150"/>
      <c r="AX2352" s="150"/>
      <c r="AY2352" s="150"/>
      <c r="AZ2352" s="150"/>
      <c r="BA2352" s="150"/>
      <c r="BB2352" s="131"/>
      <c r="BC2352" s="132"/>
      <c r="BD2352" s="131"/>
      <c r="BE2352" s="153"/>
      <c r="BF2352" s="154"/>
      <c r="BG2352" s="155"/>
      <c r="BH2352" s="155"/>
      <c r="BI2352" s="156"/>
      <c r="BJ2352" s="156"/>
      <c r="BK2352" s="133"/>
      <c r="BM2352" s="134">
        <v>1760</v>
      </c>
      <c r="BN2352" s="157">
        <f t="shared" si="672"/>
        <v>11.257599999999805</v>
      </c>
      <c r="BO2352" s="158">
        <f t="shared" si="673"/>
        <v>0.12777066086474337</v>
      </c>
      <c r="BP2352" s="159">
        <f t="shared" si="674"/>
        <v>2.5981862817439638E-4</v>
      </c>
      <c r="BQ2352" s="160" t="str">
        <f t="shared" si="675"/>
        <v/>
      </c>
      <c r="BR2352" s="160" t="str">
        <f t="shared" si="671"/>
        <v/>
      </c>
    </row>
    <row r="2353" spans="11:70" ht="20.100000000000001" customHeight="1" x14ac:dyDescent="0.25">
      <c r="K2353" s="134">
        <v>1784</v>
      </c>
      <c r="L2353" s="130">
        <f t="shared" si="653"/>
        <v>297.42714394490798</v>
      </c>
      <c r="M2353" s="149">
        <f t="shared" si="654"/>
        <v>3.0787317218534252E-5</v>
      </c>
      <c r="N2353" s="149">
        <f t="shared" si="655"/>
        <v>0.99914365398160376</v>
      </c>
      <c r="O2353" s="130">
        <f t="shared" si="656"/>
        <v>3.0787317218534252E-5</v>
      </c>
      <c r="P2353" s="130" t="str">
        <f t="shared" si="657"/>
        <v/>
      </c>
      <c r="Q2353" s="130" t="str">
        <f t="shared" si="658"/>
        <v/>
      </c>
      <c r="R2353" s="130">
        <f t="shared" si="659"/>
        <v>1.9432444508303934E-3</v>
      </c>
      <c r="S2353" s="130" t="str">
        <f t="shared" si="660"/>
        <v/>
      </c>
      <c r="T2353" s="130" t="str">
        <f t="shared" si="661"/>
        <v/>
      </c>
      <c r="X2353" s="134"/>
      <c r="Z2353" s="149"/>
      <c r="AA2353" s="149"/>
      <c r="AE2353" s="151"/>
      <c r="AF2353" s="150"/>
      <c r="AK2353" s="134">
        <v>1784</v>
      </c>
      <c r="AL2353" s="130">
        <f t="shared" si="662"/>
        <v>3.1360000000000001</v>
      </c>
      <c r="AM2353" s="149">
        <f t="shared" si="663"/>
        <v>2.9199565784548891E-3</v>
      </c>
      <c r="AN2353" s="149">
        <f t="shared" si="664"/>
        <v>0.99914365398160376</v>
      </c>
      <c r="AO2353" s="130">
        <f t="shared" si="669"/>
        <v>2.9199565784548891E-3</v>
      </c>
      <c r="AP2353" s="130" t="str">
        <f t="shared" si="670"/>
        <v/>
      </c>
      <c r="AQ2353" s="130" t="str">
        <f t="shared" si="665"/>
        <v/>
      </c>
      <c r="AR2353" s="150">
        <f t="shared" si="666"/>
        <v>0</v>
      </c>
      <c r="AS2353" s="150" t="str">
        <f t="shared" si="667"/>
        <v/>
      </c>
      <c r="AT2353" s="150" t="str">
        <f t="shared" si="668"/>
        <v/>
      </c>
      <c r="AU2353" s="150"/>
      <c r="AV2353" s="150"/>
      <c r="AW2353" s="150"/>
      <c r="AX2353" s="150"/>
      <c r="AY2353" s="150"/>
      <c r="AZ2353" s="150"/>
      <c r="BA2353" s="150"/>
      <c r="BB2353" s="131"/>
      <c r="BC2353" s="132"/>
      <c r="BD2353" s="131"/>
      <c r="BE2353" s="153"/>
      <c r="BF2353" s="154"/>
      <c r="BG2353" s="155"/>
      <c r="BH2353" s="155"/>
      <c r="BI2353" s="156"/>
      <c r="BJ2353" s="156"/>
      <c r="BK2353" s="133"/>
      <c r="BM2353" s="134">
        <v>1761</v>
      </c>
      <c r="BN2353" s="157">
        <f t="shared" si="672"/>
        <v>11.263999999999804</v>
      </c>
      <c r="BO2353" s="158">
        <f t="shared" si="673"/>
        <v>0.12751084223656897</v>
      </c>
      <c r="BP2353" s="159">
        <f t="shared" si="674"/>
        <v>2.593566803169578E-4</v>
      </c>
      <c r="BQ2353" s="160" t="str">
        <f t="shared" si="675"/>
        <v/>
      </c>
      <c r="BR2353" s="160" t="str">
        <f t="shared" si="671"/>
        <v/>
      </c>
    </row>
    <row r="2354" spans="11:70" ht="20.100000000000001" customHeight="1" x14ac:dyDescent="0.25">
      <c r="K2354" s="134">
        <v>1785</v>
      </c>
      <c r="L2354" s="130">
        <f t="shared" si="653"/>
        <v>297.80651530198048</v>
      </c>
      <c r="M2354" s="149">
        <f t="shared" si="654"/>
        <v>3.0403290009601102E-5</v>
      </c>
      <c r="N2354" s="149">
        <f t="shared" si="655"/>
        <v>0.99915526082654138</v>
      </c>
      <c r="O2354" s="130">
        <f t="shared" si="656"/>
        <v>3.0403290009601102E-5</v>
      </c>
      <c r="P2354" s="130" t="str">
        <f t="shared" si="657"/>
        <v/>
      </c>
      <c r="Q2354" s="130" t="str">
        <f t="shared" si="658"/>
        <v/>
      </c>
      <c r="R2354" s="130">
        <f t="shared" si="659"/>
        <v>1.9529128883362587E-3</v>
      </c>
      <c r="S2354" s="130" t="str">
        <f t="shared" si="660"/>
        <v/>
      </c>
      <c r="T2354" s="130" t="str">
        <f t="shared" si="661"/>
        <v/>
      </c>
      <c r="X2354" s="134"/>
      <c r="Z2354" s="149"/>
      <c r="AA2354" s="149"/>
      <c r="AE2354" s="151"/>
      <c r="AF2354" s="150"/>
      <c r="AK2354" s="134">
        <v>1785</v>
      </c>
      <c r="AL2354" s="130">
        <f t="shared" si="662"/>
        <v>3.1400000000000006</v>
      </c>
      <c r="AM2354" s="149">
        <f t="shared" si="663"/>
        <v>2.883534347603434E-3</v>
      </c>
      <c r="AN2354" s="149">
        <f t="shared" si="664"/>
        <v>0.99915526082654138</v>
      </c>
      <c r="AO2354" s="130">
        <f t="shared" si="669"/>
        <v>2.883534347603434E-3</v>
      </c>
      <c r="AP2354" s="130" t="str">
        <f t="shared" si="670"/>
        <v/>
      </c>
      <c r="AQ2354" s="130" t="str">
        <f t="shared" si="665"/>
        <v/>
      </c>
      <c r="AR2354" s="150">
        <f t="shared" si="666"/>
        <v>0</v>
      </c>
      <c r="AS2354" s="150" t="str">
        <f t="shared" si="667"/>
        <v/>
      </c>
      <c r="AT2354" s="150" t="str">
        <f t="shared" si="668"/>
        <v/>
      </c>
      <c r="AU2354" s="150"/>
      <c r="AV2354" s="150"/>
      <c r="AW2354" s="150"/>
      <c r="AX2354" s="150"/>
      <c r="AY2354" s="150"/>
      <c r="AZ2354" s="150"/>
      <c r="BA2354" s="150"/>
      <c r="BB2354" s="131"/>
      <c r="BC2354" s="132"/>
      <c r="BD2354" s="131"/>
      <c r="BE2354" s="153"/>
      <c r="BF2354" s="154"/>
      <c r="BG2354" s="155"/>
      <c r="BH2354" s="155"/>
      <c r="BI2354" s="156"/>
      <c r="BJ2354" s="156"/>
      <c r="BK2354" s="133"/>
      <c r="BM2354" s="134">
        <v>1762</v>
      </c>
      <c r="BN2354" s="157">
        <f t="shared" si="672"/>
        <v>11.270399999999803</v>
      </c>
      <c r="BO2354" s="158">
        <f t="shared" si="673"/>
        <v>0.12725148555625201</v>
      </c>
      <c r="BP2354" s="159">
        <f t="shared" si="674"/>
        <v>2.5889534495585065E-4</v>
      </c>
      <c r="BQ2354" s="160" t="str">
        <f t="shared" si="675"/>
        <v/>
      </c>
      <c r="BR2354" s="160" t="str">
        <f t="shared" si="671"/>
        <v/>
      </c>
    </row>
    <row r="2355" spans="11:70" ht="20.100000000000001" customHeight="1" x14ac:dyDescent="0.25">
      <c r="K2355" s="134">
        <v>1786</v>
      </c>
      <c r="L2355" s="130">
        <f t="shared" si="653"/>
        <v>298.1858866590531</v>
      </c>
      <c r="M2355" s="149">
        <f t="shared" si="654"/>
        <v>3.0023572603106373E-5</v>
      </c>
      <c r="N2355" s="149">
        <f t="shared" si="655"/>
        <v>0.99916672280138841</v>
      </c>
      <c r="O2355" s="130">
        <f t="shared" si="656"/>
        <v>3.0023572603106373E-5</v>
      </c>
      <c r="P2355" s="130" t="str">
        <f t="shared" si="657"/>
        <v/>
      </c>
      <c r="Q2355" s="130" t="str">
        <f t="shared" si="658"/>
        <v/>
      </c>
      <c r="R2355" s="130">
        <f t="shared" si="659"/>
        <v>1.9625980284612814E-3</v>
      </c>
      <c r="S2355" s="130" t="str">
        <f t="shared" si="660"/>
        <v/>
      </c>
      <c r="T2355" s="130" t="str">
        <f t="shared" si="661"/>
        <v/>
      </c>
      <c r="X2355" s="134"/>
      <c r="Z2355" s="149"/>
      <c r="AA2355" s="149"/>
      <c r="AE2355" s="151"/>
      <c r="AF2355" s="150"/>
      <c r="AK2355" s="134">
        <v>1786</v>
      </c>
      <c r="AL2355" s="130">
        <f t="shared" si="662"/>
        <v>3.1440000000000001</v>
      </c>
      <c r="AM2355" s="149">
        <f t="shared" si="663"/>
        <v>2.8475208706519421E-3</v>
      </c>
      <c r="AN2355" s="149">
        <f t="shared" si="664"/>
        <v>0.99916672280138841</v>
      </c>
      <c r="AO2355" s="130">
        <f t="shared" si="669"/>
        <v>2.8475208706519421E-3</v>
      </c>
      <c r="AP2355" s="130" t="str">
        <f t="shared" si="670"/>
        <v/>
      </c>
      <c r="AQ2355" s="130" t="str">
        <f t="shared" si="665"/>
        <v/>
      </c>
      <c r="AR2355" s="150">
        <f t="shared" si="666"/>
        <v>0</v>
      </c>
      <c r="AS2355" s="150" t="str">
        <f t="shared" si="667"/>
        <v/>
      </c>
      <c r="AT2355" s="150" t="str">
        <f t="shared" si="668"/>
        <v/>
      </c>
      <c r="AU2355" s="150"/>
      <c r="AV2355" s="150"/>
      <c r="AW2355" s="150"/>
      <c r="AX2355" s="150"/>
      <c r="AY2355" s="150"/>
      <c r="AZ2355" s="150"/>
      <c r="BA2355" s="150"/>
      <c r="BB2355" s="131"/>
      <c r="BC2355" s="132"/>
      <c r="BD2355" s="131"/>
      <c r="BE2355" s="153"/>
      <c r="BF2355" s="154"/>
      <c r="BG2355" s="155"/>
      <c r="BH2355" s="155"/>
      <c r="BI2355" s="156"/>
      <c r="BJ2355" s="156"/>
      <c r="BK2355" s="133"/>
      <c r="BM2355" s="134">
        <v>1763</v>
      </c>
      <c r="BN2355" s="157">
        <f t="shared" si="672"/>
        <v>11.276799999999803</v>
      </c>
      <c r="BO2355" s="158">
        <f t="shared" si="673"/>
        <v>0.12699259021129616</v>
      </c>
      <c r="BP2355" s="159">
        <f t="shared" si="674"/>
        <v>2.5843462198188449E-4</v>
      </c>
      <c r="BQ2355" s="160" t="str">
        <f t="shared" si="675"/>
        <v/>
      </c>
      <c r="BR2355" s="160" t="str">
        <f t="shared" si="671"/>
        <v/>
      </c>
    </row>
    <row r="2356" spans="11:70" ht="20.100000000000001" customHeight="1" x14ac:dyDescent="0.25">
      <c r="K2356" s="134">
        <v>1787</v>
      </c>
      <c r="L2356" s="130">
        <f t="shared" si="653"/>
        <v>298.56525801612571</v>
      </c>
      <c r="M2356" s="149">
        <f t="shared" si="654"/>
        <v>2.9648123247389824E-5</v>
      </c>
      <c r="N2356" s="149">
        <f t="shared" si="655"/>
        <v>0.99917804153323064</v>
      </c>
      <c r="O2356" s="130">
        <f t="shared" si="656"/>
        <v>2.9648123247389824E-5</v>
      </c>
      <c r="P2356" s="130" t="str">
        <f t="shared" si="657"/>
        <v/>
      </c>
      <c r="Q2356" s="130" t="str">
        <f t="shared" si="658"/>
        <v/>
      </c>
      <c r="R2356" s="130">
        <f t="shared" si="659"/>
        <v>1.9722996433487574E-3</v>
      </c>
      <c r="S2356" s="130" t="str">
        <f t="shared" si="660"/>
        <v/>
      </c>
      <c r="T2356" s="130" t="str">
        <f t="shared" si="661"/>
        <v/>
      </c>
      <c r="X2356" s="134"/>
      <c r="Z2356" s="149"/>
      <c r="AA2356" s="149"/>
      <c r="AE2356" s="151"/>
      <c r="AF2356" s="150"/>
      <c r="AK2356" s="134">
        <v>1787</v>
      </c>
      <c r="AL2356" s="130">
        <f t="shared" si="662"/>
        <v>3.1480000000000006</v>
      </c>
      <c r="AM2356" s="149">
        <f t="shared" si="663"/>
        <v>2.8119121877543856E-3</v>
      </c>
      <c r="AN2356" s="149">
        <f t="shared" si="664"/>
        <v>0.99917804153323064</v>
      </c>
      <c r="AO2356" s="130">
        <f t="shared" si="669"/>
        <v>2.8119121877543856E-3</v>
      </c>
      <c r="AP2356" s="130" t="str">
        <f t="shared" si="670"/>
        <v/>
      </c>
      <c r="AQ2356" s="130" t="str">
        <f t="shared" si="665"/>
        <v/>
      </c>
      <c r="AR2356" s="150">
        <f t="shared" si="666"/>
        <v>0</v>
      </c>
      <c r="AS2356" s="150" t="str">
        <f t="shared" si="667"/>
        <v/>
      </c>
      <c r="AT2356" s="150" t="str">
        <f t="shared" si="668"/>
        <v/>
      </c>
      <c r="AU2356" s="150"/>
      <c r="AV2356" s="150"/>
      <c r="AW2356" s="150"/>
      <c r="AX2356" s="150"/>
      <c r="AY2356" s="150"/>
      <c r="AZ2356" s="150"/>
      <c r="BA2356" s="150"/>
      <c r="BB2356" s="131"/>
      <c r="BC2356" s="132"/>
      <c r="BD2356" s="131"/>
      <c r="BE2356" s="153"/>
      <c r="BF2356" s="154"/>
      <c r="BG2356" s="155"/>
      <c r="BH2356" s="155"/>
      <c r="BI2356" s="156"/>
      <c r="BJ2356" s="156"/>
      <c r="BK2356" s="133"/>
      <c r="BM2356" s="134">
        <v>1764</v>
      </c>
      <c r="BN2356" s="157">
        <f t="shared" si="672"/>
        <v>11.283199999999802</v>
      </c>
      <c r="BO2356" s="158">
        <f t="shared" si="673"/>
        <v>0.12673415558931428</v>
      </c>
      <c r="BP2356" s="159">
        <f t="shared" si="674"/>
        <v>2.5797451128251048E-4</v>
      </c>
      <c r="BQ2356" s="160" t="str">
        <f t="shared" si="675"/>
        <v/>
      </c>
      <c r="BR2356" s="160" t="str">
        <f t="shared" si="671"/>
        <v/>
      </c>
    </row>
    <row r="2357" spans="11:70" ht="20.100000000000001" customHeight="1" x14ac:dyDescent="0.25">
      <c r="K2357" s="134">
        <v>1788</v>
      </c>
      <c r="L2357" s="130">
        <f t="shared" si="653"/>
        <v>298.94462937319832</v>
      </c>
      <c r="M2357" s="149">
        <f t="shared" si="654"/>
        <v>2.9276900508988421E-5</v>
      </c>
      <c r="N2357" s="149">
        <f t="shared" si="655"/>
        <v>0.99918921863337495</v>
      </c>
      <c r="O2357" s="130">
        <f t="shared" si="656"/>
        <v>2.9276900508988421E-5</v>
      </c>
      <c r="P2357" s="130" t="str">
        <f t="shared" si="657"/>
        <v/>
      </c>
      <c r="Q2357" s="130" t="str">
        <f t="shared" si="658"/>
        <v/>
      </c>
      <c r="R2357" s="130">
        <f t="shared" si="659"/>
        <v>1.9820175032210664E-3</v>
      </c>
      <c r="S2357" s="130" t="str">
        <f t="shared" si="660"/>
        <v/>
      </c>
      <c r="T2357" s="130" t="str">
        <f t="shared" si="661"/>
        <v/>
      </c>
      <c r="X2357" s="134"/>
      <c r="Z2357" s="149"/>
      <c r="AA2357" s="149"/>
      <c r="AE2357" s="151"/>
      <c r="AF2357" s="150"/>
      <c r="AK2357" s="134">
        <v>1788</v>
      </c>
      <c r="AL2357" s="130">
        <f t="shared" si="662"/>
        <v>3.1520000000000001</v>
      </c>
      <c r="AM2357" s="149">
        <f t="shared" si="663"/>
        <v>2.7767043692435104E-3</v>
      </c>
      <c r="AN2357" s="149">
        <f t="shared" si="664"/>
        <v>0.99918921863337495</v>
      </c>
      <c r="AO2357" s="130">
        <f t="shared" si="669"/>
        <v>2.7767043692435104E-3</v>
      </c>
      <c r="AP2357" s="130" t="str">
        <f t="shared" si="670"/>
        <v/>
      </c>
      <c r="AQ2357" s="130" t="str">
        <f t="shared" si="665"/>
        <v/>
      </c>
      <c r="AR2357" s="150">
        <f t="shared" si="666"/>
        <v>0</v>
      </c>
      <c r="AS2357" s="150" t="str">
        <f t="shared" si="667"/>
        <v/>
      </c>
      <c r="AT2357" s="150" t="str">
        <f t="shared" si="668"/>
        <v/>
      </c>
      <c r="AU2357" s="150"/>
      <c r="AV2357" s="150"/>
      <c r="AW2357" s="150"/>
      <c r="AX2357" s="150"/>
      <c r="AY2357" s="150"/>
      <c r="AZ2357" s="150"/>
      <c r="BA2357" s="150"/>
      <c r="BB2357" s="131"/>
      <c r="BC2357" s="132"/>
      <c r="BD2357" s="131"/>
      <c r="BE2357" s="153"/>
      <c r="BF2357" s="154"/>
      <c r="BG2357" s="155"/>
      <c r="BH2357" s="155"/>
      <c r="BI2357" s="156"/>
      <c r="BJ2357" s="156"/>
      <c r="BK2357" s="133"/>
      <c r="BM2357" s="134">
        <v>1765</v>
      </c>
      <c r="BN2357" s="157">
        <f t="shared" si="672"/>
        <v>11.289599999999801</v>
      </c>
      <c r="BO2357" s="158">
        <f t="shared" si="673"/>
        <v>0.12647618107803177</v>
      </c>
      <c r="BP2357" s="159">
        <f t="shared" si="674"/>
        <v>2.5751501274273725E-4</v>
      </c>
      <c r="BQ2357" s="160" t="str">
        <f t="shared" si="675"/>
        <v/>
      </c>
      <c r="BR2357" s="160" t="str">
        <f t="shared" si="671"/>
        <v/>
      </c>
    </row>
    <row r="2358" spans="11:70" ht="20.100000000000001" customHeight="1" x14ac:dyDescent="0.25">
      <c r="K2358" s="134">
        <v>1789</v>
      </c>
      <c r="L2358" s="130">
        <f t="shared" si="653"/>
        <v>299.32400073027082</v>
      </c>
      <c r="M2358" s="149">
        <f t="shared" si="654"/>
        <v>2.8909863271292525E-5</v>
      </c>
      <c r="N2358" s="149">
        <f t="shared" si="655"/>
        <v>0.99920025569746962</v>
      </c>
      <c r="O2358" s="130">
        <f t="shared" si="656"/>
        <v>2.8909863271292525E-5</v>
      </c>
      <c r="P2358" s="130" t="str">
        <f t="shared" si="657"/>
        <v/>
      </c>
      <c r="Q2358" s="130" t="str">
        <f t="shared" si="658"/>
        <v/>
      </c>
      <c r="R2358" s="130">
        <f t="shared" si="659"/>
        <v>1.9917513763849167E-3</v>
      </c>
      <c r="S2358" s="130" t="str">
        <f t="shared" si="660"/>
        <v/>
      </c>
      <c r="T2358" s="130" t="str">
        <f t="shared" si="661"/>
        <v/>
      </c>
      <c r="X2358" s="134"/>
      <c r="Z2358" s="149"/>
      <c r="AA2358" s="149"/>
      <c r="AE2358" s="151"/>
      <c r="AF2358" s="150"/>
      <c r="AK2358" s="134">
        <v>1789</v>
      </c>
      <c r="AL2358" s="130">
        <f t="shared" si="662"/>
        <v>3.1560000000000006</v>
      </c>
      <c r="AM2358" s="149">
        <f t="shared" si="663"/>
        <v>2.7418935155032816E-3</v>
      </c>
      <c r="AN2358" s="149">
        <f t="shared" si="664"/>
        <v>0.99920025569746962</v>
      </c>
      <c r="AO2358" s="130">
        <f t="shared" si="669"/>
        <v>2.7418935155032816E-3</v>
      </c>
      <c r="AP2358" s="130" t="str">
        <f t="shared" si="670"/>
        <v/>
      </c>
      <c r="AQ2358" s="130" t="str">
        <f t="shared" si="665"/>
        <v/>
      </c>
      <c r="AR2358" s="150">
        <f t="shared" si="666"/>
        <v>0</v>
      </c>
      <c r="AS2358" s="150" t="str">
        <f t="shared" si="667"/>
        <v/>
      </c>
      <c r="AT2358" s="150" t="str">
        <f t="shared" si="668"/>
        <v/>
      </c>
      <c r="AU2358" s="150"/>
      <c r="AV2358" s="150"/>
      <c r="AW2358" s="150"/>
      <c r="AX2358" s="150"/>
      <c r="AY2358" s="150"/>
      <c r="AZ2358" s="150"/>
      <c r="BA2358" s="150"/>
      <c r="BB2358" s="131"/>
      <c r="BC2358" s="132"/>
      <c r="BD2358" s="131"/>
      <c r="BE2358" s="153"/>
      <c r="BF2358" s="154"/>
      <c r="BG2358" s="155"/>
      <c r="BH2358" s="155"/>
      <c r="BI2358" s="156"/>
      <c r="BJ2358" s="156"/>
      <c r="BK2358" s="133"/>
      <c r="BM2358" s="134">
        <v>1766</v>
      </c>
      <c r="BN2358" s="157">
        <f t="shared" si="672"/>
        <v>11.2959999999998</v>
      </c>
      <c r="BO2358" s="158">
        <f t="shared" si="673"/>
        <v>0.12621866606528903</v>
      </c>
      <c r="BP2358" s="159">
        <f t="shared" si="674"/>
        <v>2.5705612624443708E-4</v>
      </c>
      <c r="BQ2358" s="160" t="str">
        <f t="shared" si="675"/>
        <v/>
      </c>
      <c r="BR2358" s="160" t="str">
        <f t="shared" si="671"/>
        <v/>
      </c>
    </row>
    <row r="2359" spans="11:70" ht="20.100000000000001" customHeight="1" x14ac:dyDescent="0.25">
      <c r="K2359" s="134">
        <v>1790</v>
      </c>
      <c r="L2359" s="130">
        <f t="shared" si="653"/>
        <v>299.70337208734344</v>
      </c>
      <c r="M2359" s="149">
        <f t="shared" si="654"/>
        <v>2.8546970733192987E-5</v>
      </c>
      <c r="N2359" s="149">
        <f t="shared" si="655"/>
        <v>0.99921115430562446</v>
      </c>
      <c r="O2359" s="130">
        <f t="shared" si="656"/>
        <v>2.8546970733192987E-5</v>
      </c>
      <c r="P2359" s="130" t="str">
        <f t="shared" si="657"/>
        <v/>
      </c>
      <c r="Q2359" s="130" t="str">
        <f t="shared" si="658"/>
        <v/>
      </c>
      <c r="R2359" s="130">
        <f t="shared" si="659"/>
        <v>2.0015010292367776E-3</v>
      </c>
      <c r="S2359" s="130" t="str">
        <f t="shared" si="660"/>
        <v/>
      </c>
      <c r="T2359" s="130" t="str">
        <f t="shared" si="661"/>
        <v/>
      </c>
      <c r="X2359" s="134"/>
      <c r="Z2359" s="149"/>
      <c r="AA2359" s="149"/>
      <c r="AE2359" s="151"/>
      <c r="AF2359" s="150"/>
      <c r="AK2359" s="134">
        <v>1790</v>
      </c>
      <c r="AL2359" s="130">
        <f t="shared" si="662"/>
        <v>3.16</v>
      </c>
      <c r="AM2359" s="149">
        <f t="shared" si="663"/>
        <v>2.7074757568406999E-3</v>
      </c>
      <c r="AN2359" s="149">
        <f t="shared" si="664"/>
        <v>0.99921115430562446</v>
      </c>
      <c r="AO2359" s="130">
        <f t="shared" si="669"/>
        <v>2.7074757568406999E-3</v>
      </c>
      <c r="AP2359" s="130" t="str">
        <f t="shared" si="670"/>
        <v/>
      </c>
      <c r="AQ2359" s="130" t="str">
        <f t="shared" si="665"/>
        <v/>
      </c>
      <c r="AR2359" s="150">
        <f t="shared" si="666"/>
        <v>0</v>
      </c>
      <c r="AS2359" s="150" t="str">
        <f t="shared" si="667"/>
        <v/>
      </c>
      <c r="AT2359" s="150" t="str">
        <f t="shared" si="668"/>
        <v/>
      </c>
      <c r="AU2359" s="150"/>
      <c r="AV2359" s="150"/>
      <c r="AW2359" s="150"/>
      <c r="AX2359" s="150"/>
      <c r="AY2359" s="150"/>
      <c r="AZ2359" s="150"/>
      <c r="BA2359" s="150"/>
      <c r="BB2359" s="131"/>
      <c r="BC2359" s="132"/>
      <c r="BD2359" s="131"/>
      <c r="BE2359" s="153"/>
      <c r="BF2359" s="154"/>
      <c r="BG2359" s="155"/>
      <c r="BH2359" s="155"/>
      <c r="BI2359" s="156"/>
      <c r="BJ2359" s="156"/>
      <c r="BK2359" s="133"/>
      <c r="BM2359" s="134">
        <v>1767</v>
      </c>
      <c r="BN2359" s="157">
        <f t="shared" si="672"/>
        <v>11.3023999999998</v>
      </c>
      <c r="BO2359" s="158">
        <f t="shared" si="673"/>
        <v>0.12596160993904459</v>
      </c>
      <c r="BP2359" s="159">
        <f t="shared" si="674"/>
        <v>2.5659785166670668E-4</v>
      </c>
      <c r="BQ2359" s="160" t="str">
        <f t="shared" si="675"/>
        <v/>
      </c>
      <c r="BR2359" s="160" t="str">
        <f t="shared" si="671"/>
        <v/>
      </c>
    </row>
    <row r="2360" spans="11:70" ht="20.100000000000001" customHeight="1" x14ac:dyDescent="0.25">
      <c r="K2360" s="134">
        <v>1791</v>
      </c>
      <c r="L2360" s="130">
        <f t="shared" si="653"/>
        <v>300.08274344441605</v>
      </c>
      <c r="M2360" s="149">
        <f t="shared" si="654"/>
        <v>2.8188182407721325E-5</v>
      </c>
      <c r="N2360" s="149">
        <f t="shared" si="655"/>
        <v>0.99922191602252997</v>
      </c>
      <c r="O2360" s="130">
        <f t="shared" si="656"/>
        <v>2.8188182407721325E-5</v>
      </c>
      <c r="P2360" s="130" t="str">
        <f t="shared" si="657"/>
        <v/>
      </c>
      <c r="Q2360" s="130" t="str">
        <f t="shared" si="658"/>
        <v/>
      </c>
      <c r="R2360" s="130">
        <f t="shared" si="659"/>
        <v>2.0112662262684717E-3</v>
      </c>
      <c r="S2360" s="130" t="str">
        <f t="shared" si="660"/>
        <v/>
      </c>
      <c r="T2360" s="130" t="str">
        <f t="shared" si="661"/>
        <v/>
      </c>
      <c r="X2360" s="134"/>
      <c r="Z2360" s="149"/>
      <c r="AA2360" s="149"/>
      <c r="AE2360" s="151"/>
      <c r="AF2360" s="150"/>
      <c r="AK2360" s="134">
        <v>1791</v>
      </c>
      <c r="AL2360" s="130">
        <f t="shared" si="662"/>
        <v>3.1640000000000006</v>
      </c>
      <c r="AM2360" s="149">
        <f t="shared" si="663"/>
        <v>2.6734472533567061E-3</v>
      </c>
      <c r="AN2360" s="149">
        <f t="shared" si="664"/>
        <v>0.99922191602252997</v>
      </c>
      <c r="AO2360" s="130">
        <f t="shared" si="669"/>
        <v>2.6734472533567061E-3</v>
      </c>
      <c r="AP2360" s="130" t="str">
        <f t="shared" si="670"/>
        <v/>
      </c>
      <c r="AQ2360" s="130" t="str">
        <f t="shared" si="665"/>
        <v/>
      </c>
      <c r="AR2360" s="150">
        <f t="shared" si="666"/>
        <v>0</v>
      </c>
      <c r="AS2360" s="150" t="str">
        <f t="shared" si="667"/>
        <v/>
      </c>
      <c r="AT2360" s="150" t="str">
        <f t="shared" si="668"/>
        <v/>
      </c>
      <c r="AU2360" s="150"/>
      <c r="AV2360" s="150"/>
      <c r="AW2360" s="150"/>
      <c r="AX2360" s="150"/>
      <c r="AY2360" s="150"/>
      <c r="AZ2360" s="150"/>
      <c r="BA2360" s="150"/>
      <c r="BB2360" s="131"/>
      <c r="BC2360" s="132"/>
      <c r="BD2360" s="131"/>
      <c r="BE2360" s="153"/>
      <c r="BF2360" s="154"/>
      <c r="BG2360" s="155"/>
      <c r="BH2360" s="155"/>
      <c r="BI2360" s="156"/>
      <c r="BJ2360" s="156"/>
      <c r="BK2360" s="133"/>
      <c r="BM2360" s="134">
        <v>1768</v>
      </c>
      <c r="BN2360" s="157">
        <f t="shared" si="672"/>
        <v>11.308799999999799</v>
      </c>
      <c r="BO2360" s="158">
        <f t="shared" si="673"/>
        <v>0.12570501208737789</v>
      </c>
      <c r="BP2360" s="159">
        <f t="shared" si="674"/>
        <v>2.5614018888531209E-4</v>
      </c>
      <c r="BQ2360" s="160" t="str">
        <f t="shared" si="675"/>
        <v/>
      </c>
      <c r="BR2360" s="160" t="str">
        <f t="shared" si="671"/>
        <v/>
      </c>
    </row>
    <row r="2361" spans="11:70" ht="20.100000000000001" customHeight="1" x14ac:dyDescent="0.25">
      <c r="K2361" s="134">
        <v>1792</v>
      </c>
      <c r="L2361" s="130">
        <f t="shared" ref="L2361:L2424" si="676">L$563+(K2361*L$566)</f>
        <v>300.46211480148867</v>
      </c>
      <c r="M2361" s="149">
        <f t="shared" ref="M2361:M2424" si="677">_xlfn.NORM.DIST(L2361,L$560,L$561,0)</f>
        <v>2.7833458120681123E-5</v>
      </c>
      <c r="N2361" s="149">
        <f t="shared" ref="N2361:N2424" si="678">_xlfn.NORM.DIST(L2361,L$560,L$561,1)</f>
        <v>0.99923254239757653</v>
      </c>
      <c r="O2361" s="130">
        <f t="shared" ref="O2361:O2424" si="679">IF(OR(N2361&lt;P$565,N2361&gt;P$566),M2361,"")</f>
        <v>2.7833458120681123E-5</v>
      </c>
      <c r="P2361" s="130" t="str">
        <f t="shared" ref="P2361:P2424" si="680">IF(AND(N2361&gt;P$565,N2361&lt;P$566),M2361,"")</f>
        <v/>
      </c>
      <c r="Q2361" s="130" t="str">
        <f t="shared" ref="Q2361:Q2424" si="681">IF(M2361=MAX(M$569:M$2569),M2361,"")</f>
        <v/>
      </c>
      <c r="R2361" s="130">
        <f t="shared" ref="R2361:R2424" si="682">_xlfn.NORM.DIST(L2361,P$561,P$562,0)</f>
        <v>2.0210467300729711E-3</v>
      </c>
      <c r="S2361" s="130" t="str">
        <f t="shared" ref="S2361:S2424" si="683">IF(R2361=MAX(R$569:R$2569),M2361,"")</f>
        <v/>
      </c>
      <c r="T2361" s="130" t="str">
        <f t="shared" ref="T2361:T2424" si="684">IF(S2361=MIN(S$569:S$2569),S2361,"")</f>
        <v/>
      </c>
      <c r="X2361" s="134"/>
      <c r="Z2361" s="149"/>
      <c r="AA2361" s="149"/>
      <c r="AE2361" s="151"/>
      <c r="AF2361" s="150"/>
      <c r="AK2361" s="134">
        <v>1792</v>
      </c>
      <c r="AL2361" s="130">
        <f t="shared" ref="AL2361:AL2424" si="685">AL$563+(AK2361*AL$566)</f>
        <v>3.1680000000000001</v>
      </c>
      <c r="AM2361" s="149">
        <f t="shared" ref="AM2361:AM2424" si="686">_xlfn.NORM.DIST(AL2361,AL$560,AL$561,0)</f>
        <v>2.6398041948164515E-3</v>
      </c>
      <c r="AN2361" s="149">
        <f t="shared" ref="AN2361:AN2424" si="687">_xlfn.NORM.DIST(AL2361,AL$560,AL$561,1)</f>
        <v>0.99923254239757653</v>
      </c>
      <c r="AO2361" s="130">
        <f t="shared" si="669"/>
        <v>2.6398041948164515E-3</v>
      </c>
      <c r="AP2361" s="130" t="str">
        <f t="shared" si="670"/>
        <v/>
      </c>
      <c r="AQ2361" s="130" t="str">
        <f t="shared" ref="AQ2361:AQ2424" si="688">IF(AM2361=MAX(AM$569:AM$2569),AM2361,"")</f>
        <v/>
      </c>
      <c r="AR2361" s="150">
        <f t="shared" ref="AR2361:AR2424" si="689">_xlfn.NORM.DIST(AK2361,AP$561,AP$562,0)</f>
        <v>0</v>
      </c>
      <c r="AS2361" s="150" t="str">
        <f t="shared" ref="AS2361:AS2424" si="690">IF(AR2361=MAX(AR$569:AR$2569),AM2361,"")</f>
        <v/>
      </c>
      <c r="AT2361" s="150" t="str">
        <f t="shared" ref="AT2361:AT2424" si="691">IF(AS2361=MIN(AS$569:AS$2569),AS2361,"")</f>
        <v/>
      </c>
      <c r="AU2361" s="150"/>
      <c r="AV2361" s="150"/>
      <c r="AW2361" s="150"/>
      <c r="AX2361" s="150"/>
      <c r="AY2361" s="150"/>
      <c r="AZ2361" s="150"/>
      <c r="BA2361" s="150"/>
      <c r="BB2361" s="131"/>
      <c r="BC2361" s="132"/>
      <c r="BD2361" s="131"/>
      <c r="BE2361" s="153"/>
      <c r="BF2361" s="154"/>
      <c r="BG2361" s="155"/>
      <c r="BH2361" s="155"/>
      <c r="BI2361" s="156"/>
      <c r="BJ2361" s="156"/>
      <c r="BK2361" s="133"/>
      <c r="BM2361" s="134">
        <v>1769</v>
      </c>
      <c r="BN2361" s="157">
        <f t="shared" si="672"/>
        <v>11.315199999999798</v>
      </c>
      <c r="BO2361" s="158">
        <f t="shared" si="673"/>
        <v>0.12544887189849258</v>
      </c>
      <c r="BP2361" s="159">
        <f t="shared" si="674"/>
        <v>2.5568313777360463E-4</v>
      </c>
      <c r="BQ2361" s="160" t="str">
        <f t="shared" si="675"/>
        <v/>
      </c>
      <c r="BR2361" s="160" t="str">
        <f t="shared" si="671"/>
        <v/>
      </c>
    </row>
    <row r="2362" spans="11:70" ht="20.100000000000001" customHeight="1" x14ac:dyDescent="0.25">
      <c r="K2362" s="134">
        <v>1793</v>
      </c>
      <c r="L2362" s="130">
        <f t="shared" si="676"/>
        <v>300.84148615856117</v>
      </c>
      <c r="M2362" s="149">
        <f t="shared" si="677"/>
        <v>2.7482758009271849E-5</v>
      </c>
      <c r="N2362" s="149">
        <f t="shared" si="678"/>
        <v>0.9992430349649728</v>
      </c>
      <c r="O2362" s="130">
        <f t="shared" si="679"/>
        <v>2.7482758009271849E-5</v>
      </c>
      <c r="P2362" s="130" t="str">
        <f t="shared" si="680"/>
        <v/>
      </c>
      <c r="Q2362" s="130" t="str">
        <f t="shared" si="681"/>
        <v/>
      </c>
      <c r="R2362" s="130">
        <f t="shared" si="682"/>
        <v>2.0308423013503563E-3</v>
      </c>
      <c r="S2362" s="130" t="str">
        <f t="shared" si="683"/>
        <v/>
      </c>
      <c r="T2362" s="130" t="str">
        <f t="shared" si="684"/>
        <v/>
      </c>
      <c r="X2362" s="134"/>
      <c r="Z2362" s="149"/>
      <c r="AA2362" s="149"/>
      <c r="AE2362" s="151"/>
      <c r="AF2362" s="150"/>
      <c r="AK2362" s="134">
        <v>1793</v>
      </c>
      <c r="AL2362" s="130">
        <f t="shared" si="685"/>
        <v>3.1719999999999997</v>
      </c>
      <c r="AM2362" s="149">
        <f t="shared" si="686"/>
        <v>2.6065428005187358E-3</v>
      </c>
      <c r="AN2362" s="149">
        <f t="shared" si="687"/>
        <v>0.9992430349649728</v>
      </c>
      <c r="AO2362" s="130">
        <f t="shared" ref="AO2362:AO2425" si="692">IF(OR(AN2362&lt;AP$565,AN2362&gt;AP$566),AM2362,"")</f>
        <v>2.6065428005187358E-3</v>
      </c>
      <c r="AP2362" s="130" t="str">
        <f t="shared" ref="AP2362:AP2425" si="693">IF(AND(AN2362&gt;AP$565,AN2362&lt;AP$566),AM2362,"")</f>
        <v/>
      </c>
      <c r="AQ2362" s="130" t="str">
        <f t="shared" si="688"/>
        <v/>
      </c>
      <c r="AR2362" s="150">
        <f t="shared" si="689"/>
        <v>0</v>
      </c>
      <c r="AS2362" s="150" t="str">
        <f t="shared" si="690"/>
        <v/>
      </c>
      <c r="AT2362" s="150" t="str">
        <f t="shared" si="691"/>
        <v/>
      </c>
      <c r="AU2362" s="150"/>
      <c r="AV2362" s="150"/>
      <c r="AW2362" s="150"/>
      <c r="AX2362" s="150"/>
      <c r="AY2362" s="150"/>
      <c r="AZ2362" s="150"/>
      <c r="BA2362" s="150"/>
      <c r="BB2362" s="131"/>
      <c r="BC2362" s="132"/>
      <c r="BD2362" s="131"/>
      <c r="BE2362" s="153"/>
      <c r="BF2362" s="154"/>
      <c r="BG2362" s="155"/>
      <c r="BH2362" s="155"/>
      <c r="BI2362" s="156"/>
      <c r="BJ2362" s="156"/>
      <c r="BK2362" s="133"/>
      <c r="BM2362" s="134">
        <v>1770</v>
      </c>
      <c r="BN2362" s="157">
        <f t="shared" si="672"/>
        <v>11.321599999999798</v>
      </c>
      <c r="BO2362" s="158">
        <f t="shared" si="673"/>
        <v>0.12519318876071897</v>
      </c>
      <c r="BP2362" s="159">
        <f t="shared" si="674"/>
        <v>2.552266982020629E-4</v>
      </c>
      <c r="BQ2362" s="160" t="str">
        <f t="shared" si="675"/>
        <v/>
      </c>
      <c r="BR2362" s="160" t="str">
        <f t="shared" si="671"/>
        <v/>
      </c>
    </row>
    <row r="2363" spans="11:70" ht="20.100000000000001" customHeight="1" x14ac:dyDescent="0.25">
      <c r="K2363" s="134">
        <v>1794</v>
      </c>
      <c r="L2363" s="130">
        <f t="shared" si="676"/>
        <v>301.22085751563378</v>
      </c>
      <c r="M2363" s="149">
        <f t="shared" si="677"/>
        <v>2.7136042520705079E-5</v>
      </c>
      <c r="N2363" s="149">
        <f t="shared" si="678"/>
        <v>0.99925339524386336</v>
      </c>
      <c r="O2363" s="130">
        <f t="shared" si="679"/>
        <v>2.7136042520705079E-5</v>
      </c>
      <c r="P2363" s="130" t="str">
        <f t="shared" si="680"/>
        <v/>
      </c>
      <c r="Q2363" s="130" t="str">
        <f t="shared" si="681"/>
        <v/>
      </c>
      <c r="R2363" s="130">
        <f t="shared" si="682"/>
        <v>2.0406526989139792E-3</v>
      </c>
      <c r="S2363" s="130" t="str">
        <f t="shared" si="683"/>
        <v/>
      </c>
      <c r="T2363" s="130" t="str">
        <f t="shared" si="684"/>
        <v/>
      </c>
      <c r="X2363" s="134"/>
      <c r="Z2363" s="149"/>
      <c r="AA2363" s="149"/>
      <c r="AE2363" s="151"/>
      <c r="AF2363" s="150"/>
      <c r="AK2363" s="134">
        <v>1794</v>
      </c>
      <c r="AL2363" s="130">
        <f t="shared" si="685"/>
        <v>3.1760000000000002</v>
      </c>
      <c r="AM2363" s="149">
        <f t="shared" si="686"/>
        <v>2.5736593191648164E-3</v>
      </c>
      <c r="AN2363" s="149">
        <f t="shared" si="687"/>
        <v>0.99925339524386336</v>
      </c>
      <c r="AO2363" s="130">
        <f t="shared" si="692"/>
        <v>2.5736593191648164E-3</v>
      </c>
      <c r="AP2363" s="130" t="str">
        <f t="shared" si="693"/>
        <v/>
      </c>
      <c r="AQ2363" s="130" t="str">
        <f t="shared" si="688"/>
        <v/>
      </c>
      <c r="AR2363" s="150">
        <f t="shared" si="689"/>
        <v>0</v>
      </c>
      <c r="AS2363" s="150" t="str">
        <f t="shared" si="690"/>
        <v/>
      </c>
      <c r="AT2363" s="150" t="str">
        <f t="shared" si="691"/>
        <v/>
      </c>
      <c r="AU2363" s="150"/>
      <c r="AV2363" s="150"/>
      <c r="AW2363" s="150"/>
      <c r="AX2363" s="150"/>
      <c r="AY2363" s="150"/>
      <c r="AZ2363" s="150"/>
      <c r="BA2363" s="150"/>
      <c r="BB2363" s="131"/>
      <c r="BC2363" s="132"/>
      <c r="BD2363" s="131"/>
      <c r="BE2363" s="153"/>
      <c r="BF2363" s="154"/>
      <c r="BG2363" s="155"/>
      <c r="BH2363" s="155"/>
      <c r="BI2363" s="156"/>
      <c r="BJ2363" s="156"/>
      <c r="BK2363" s="133"/>
      <c r="BM2363" s="134">
        <v>1771</v>
      </c>
      <c r="BN2363" s="157">
        <f t="shared" si="672"/>
        <v>11.327999999999797</v>
      </c>
      <c r="BO2363" s="158">
        <f t="shared" si="673"/>
        <v>0.12493796206251691</v>
      </c>
      <c r="BP2363" s="159">
        <f t="shared" si="674"/>
        <v>2.5477087003789034E-4</v>
      </c>
      <c r="BQ2363" s="160" t="str">
        <f t="shared" si="675"/>
        <v/>
      </c>
      <c r="BR2363" s="160" t="str">
        <f t="shared" si="671"/>
        <v/>
      </c>
    </row>
    <row r="2364" spans="11:70" ht="20.100000000000001" customHeight="1" x14ac:dyDescent="0.25">
      <c r="K2364" s="134">
        <v>1795</v>
      </c>
      <c r="L2364" s="130">
        <f t="shared" si="676"/>
        <v>301.6002288727064</v>
      </c>
      <c r="M2364" s="149">
        <f t="shared" si="677"/>
        <v>2.6793272410814266E-5</v>
      </c>
      <c r="N2364" s="149">
        <f t="shared" si="678"/>
        <v>0.9992636247384461</v>
      </c>
      <c r="O2364" s="130">
        <f t="shared" si="679"/>
        <v>2.6793272410814266E-5</v>
      </c>
      <c r="P2364" s="130" t="str">
        <f t="shared" si="680"/>
        <v/>
      </c>
      <c r="Q2364" s="130" t="str">
        <f t="shared" si="681"/>
        <v/>
      </c>
      <c r="R2364" s="130">
        <f t="shared" si="682"/>
        <v>2.0504776796967704E-3</v>
      </c>
      <c r="S2364" s="130" t="str">
        <f t="shared" si="683"/>
        <v/>
      </c>
      <c r="T2364" s="130" t="str">
        <f t="shared" si="684"/>
        <v/>
      </c>
      <c r="X2364" s="134"/>
      <c r="Z2364" s="149"/>
      <c r="AA2364" s="149"/>
      <c r="AE2364" s="151"/>
      <c r="AF2364" s="150"/>
      <c r="AK2364" s="134">
        <v>1795</v>
      </c>
      <c r="AL2364" s="130">
        <f t="shared" si="685"/>
        <v>3.1799999999999997</v>
      </c>
      <c r="AM2364" s="149">
        <f t="shared" si="686"/>
        <v>2.5411500287265262E-3</v>
      </c>
      <c r="AN2364" s="149">
        <f t="shared" si="687"/>
        <v>0.9992636247384461</v>
      </c>
      <c r="AO2364" s="130">
        <f t="shared" si="692"/>
        <v>2.5411500287265262E-3</v>
      </c>
      <c r="AP2364" s="130" t="str">
        <f t="shared" si="693"/>
        <v/>
      </c>
      <c r="AQ2364" s="130" t="str">
        <f t="shared" si="688"/>
        <v/>
      </c>
      <c r="AR2364" s="150">
        <f t="shared" si="689"/>
        <v>0</v>
      </c>
      <c r="AS2364" s="150" t="str">
        <f t="shared" si="690"/>
        <v/>
      </c>
      <c r="AT2364" s="150" t="str">
        <f t="shared" si="691"/>
        <v/>
      </c>
      <c r="AU2364" s="150"/>
      <c r="AV2364" s="150"/>
      <c r="AW2364" s="150"/>
      <c r="AX2364" s="150"/>
      <c r="AY2364" s="150"/>
      <c r="AZ2364" s="150"/>
      <c r="BA2364" s="150"/>
      <c r="BB2364" s="131"/>
      <c r="BC2364" s="132"/>
      <c r="BD2364" s="131"/>
      <c r="BE2364" s="153"/>
      <c r="BF2364" s="154"/>
      <c r="BG2364" s="155"/>
      <c r="BH2364" s="155"/>
      <c r="BI2364" s="156"/>
      <c r="BJ2364" s="156"/>
      <c r="BK2364" s="133"/>
      <c r="BM2364" s="134">
        <v>1772</v>
      </c>
      <c r="BN2364" s="157">
        <f t="shared" si="672"/>
        <v>11.334399999999796</v>
      </c>
      <c r="BO2364" s="158">
        <f t="shared" si="673"/>
        <v>0.12468319119247902</v>
      </c>
      <c r="BP2364" s="159">
        <f t="shared" si="674"/>
        <v>2.5431565314583404E-4</v>
      </c>
      <c r="BQ2364" s="160" t="str">
        <f t="shared" si="675"/>
        <v/>
      </c>
      <c r="BR2364" s="160" t="str">
        <f t="shared" si="671"/>
        <v/>
      </c>
    </row>
    <row r="2365" spans="11:70" ht="20.100000000000001" customHeight="1" x14ac:dyDescent="0.25">
      <c r="K2365" s="134">
        <v>1796</v>
      </c>
      <c r="L2365" s="130">
        <f t="shared" si="676"/>
        <v>301.97960022977901</v>
      </c>
      <c r="M2365" s="149">
        <f t="shared" si="677"/>
        <v>2.6454408742656764E-5</v>
      </c>
      <c r="N2365" s="149">
        <f t="shared" si="678"/>
        <v>0.99927372493808919</v>
      </c>
      <c r="O2365" s="130">
        <f t="shared" si="679"/>
        <v>2.6454408742656764E-5</v>
      </c>
      <c r="P2365" s="130" t="str">
        <f t="shared" si="680"/>
        <v/>
      </c>
      <c r="Q2365" s="130" t="str">
        <f t="shared" si="681"/>
        <v/>
      </c>
      <c r="R2365" s="130">
        <f t="shared" si="682"/>
        <v>2.060316998757764E-3</v>
      </c>
      <c r="S2365" s="130" t="str">
        <f t="shared" si="683"/>
        <v/>
      </c>
      <c r="T2365" s="130" t="str">
        <f t="shared" si="684"/>
        <v/>
      </c>
      <c r="X2365" s="134"/>
      <c r="Z2365" s="149"/>
      <c r="AA2365" s="149"/>
      <c r="AE2365" s="151"/>
      <c r="AF2365" s="150"/>
      <c r="AK2365" s="134">
        <v>1796</v>
      </c>
      <c r="AL2365" s="130">
        <f t="shared" si="685"/>
        <v>3.1840000000000002</v>
      </c>
      <c r="AM2365" s="149">
        <f t="shared" si="686"/>
        <v>2.5090112363136451E-3</v>
      </c>
      <c r="AN2365" s="149">
        <f t="shared" si="687"/>
        <v>0.99927372493808919</v>
      </c>
      <c r="AO2365" s="130">
        <f t="shared" si="692"/>
        <v>2.5090112363136451E-3</v>
      </c>
      <c r="AP2365" s="130" t="str">
        <f t="shared" si="693"/>
        <v/>
      </c>
      <c r="AQ2365" s="130" t="str">
        <f t="shared" si="688"/>
        <v/>
      </c>
      <c r="AR2365" s="150">
        <f t="shared" si="689"/>
        <v>0</v>
      </c>
      <c r="AS2365" s="150" t="str">
        <f t="shared" si="690"/>
        <v/>
      </c>
      <c r="AT2365" s="150" t="str">
        <f t="shared" si="691"/>
        <v/>
      </c>
      <c r="AU2365" s="150"/>
      <c r="AV2365" s="150"/>
      <c r="AW2365" s="150"/>
      <c r="AX2365" s="150"/>
      <c r="AY2365" s="150"/>
      <c r="AZ2365" s="150"/>
      <c r="BA2365" s="150"/>
      <c r="BB2365" s="131"/>
      <c r="BC2365" s="132"/>
      <c r="BD2365" s="131"/>
      <c r="BE2365" s="153"/>
      <c r="BF2365" s="154"/>
      <c r="BG2365" s="155"/>
      <c r="BH2365" s="155"/>
      <c r="BI2365" s="156"/>
      <c r="BJ2365" s="156"/>
      <c r="BK2365" s="133"/>
      <c r="BM2365" s="134">
        <v>1773</v>
      </c>
      <c r="BN2365" s="157">
        <f t="shared" si="672"/>
        <v>11.340799999999795</v>
      </c>
      <c r="BO2365" s="158">
        <f t="shared" si="673"/>
        <v>0.12442887553933318</v>
      </c>
      <c r="BP2365" s="159">
        <f t="shared" si="674"/>
        <v>2.5386104738753246E-4</v>
      </c>
      <c r="BQ2365" s="160" t="str">
        <f t="shared" si="675"/>
        <v/>
      </c>
      <c r="BR2365" s="160" t="str">
        <f t="shared" si="671"/>
        <v/>
      </c>
    </row>
    <row r="2366" spans="11:70" ht="20.100000000000001" customHeight="1" x14ac:dyDescent="0.25">
      <c r="K2366" s="134">
        <v>1797</v>
      </c>
      <c r="L2366" s="130">
        <f t="shared" si="676"/>
        <v>302.35897158685151</v>
      </c>
      <c r="M2366" s="149">
        <f t="shared" si="677"/>
        <v>2.6119412885109239E-5</v>
      </c>
      <c r="N2366" s="149">
        <f t="shared" si="678"/>
        <v>0.99928369731744748</v>
      </c>
      <c r="O2366" s="130">
        <f t="shared" si="679"/>
        <v>2.6119412885109239E-5</v>
      </c>
      <c r="P2366" s="130" t="str">
        <f t="shared" si="680"/>
        <v/>
      </c>
      <c r="Q2366" s="130" t="str">
        <f t="shared" si="681"/>
        <v/>
      </c>
      <c r="R2366" s="130">
        <f t="shared" si="682"/>
        <v>2.0701704092887809E-3</v>
      </c>
      <c r="S2366" s="130" t="str">
        <f t="shared" si="683"/>
        <v/>
      </c>
      <c r="T2366" s="130" t="str">
        <f t="shared" si="684"/>
        <v/>
      </c>
      <c r="X2366" s="134"/>
      <c r="Z2366" s="149"/>
      <c r="AA2366" s="149"/>
      <c r="AE2366" s="151"/>
      <c r="AF2366" s="150"/>
      <c r="AK2366" s="134">
        <v>1797</v>
      </c>
      <c r="AL2366" s="130">
        <f t="shared" si="685"/>
        <v>3.1879999999999997</v>
      </c>
      <c r="AM2366" s="149">
        <f t="shared" si="686"/>
        <v>2.4772392780407684E-3</v>
      </c>
      <c r="AN2366" s="149">
        <f t="shared" si="687"/>
        <v>0.99928369731744748</v>
      </c>
      <c r="AO2366" s="130">
        <f t="shared" si="692"/>
        <v>2.4772392780407684E-3</v>
      </c>
      <c r="AP2366" s="130" t="str">
        <f t="shared" si="693"/>
        <v/>
      </c>
      <c r="AQ2366" s="130" t="str">
        <f t="shared" si="688"/>
        <v/>
      </c>
      <c r="AR2366" s="150">
        <f t="shared" si="689"/>
        <v>0</v>
      </c>
      <c r="AS2366" s="150" t="str">
        <f t="shared" si="690"/>
        <v/>
      </c>
      <c r="AT2366" s="150" t="str">
        <f t="shared" si="691"/>
        <v/>
      </c>
      <c r="AU2366" s="150"/>
      <c r="AV2366" s="150"/>
      <c r="AW2366" s="150"/>
      <c r="AX2366" s="150"/>
      <c r="AY2366" s="150"/>
      <c r="AZ2366" s="150"/>
      <c r="BA2366" s="150"/>
      <c r="BB2366" s="131"/>
      <c r="BC2366" s="132"/>
      <c r="BD2366" s="131"/>
      <c r="BE2366" s="153"/>
      <c r="BF2366" s="154"/>
      <c r="BG2366" s="155"/>
      <c r="BH2366" s="155"/>
      <c r="BI2366" s="156"/>
      <c r="BJ2366" s="156"/>
      <c r="BK2366" s="133"/>
      <c r="BM2366" s="134">
        <v>1774</v>
      </c>
      <c r="BN2366" s="157">
        <f t="shared" si="672"/>
        <v>11.347199999999795</v>
      </c>
      <c r="BO2366" s="158">
        <f t="shared" si="673"/>
        <v>0.12417501449194565</v>
      </c>
      <c r="BP2366" s="159">
        <f t="shared" si="674"/>
        <v>2.5340705262205665E-4</v>
      </c>
      <c r="BQ2366" s="160" t="str">
        <f t="shared" si="675"/>
        <v/>
      </c>
      <c r="BR2366" s="160" t="str">
        <f t="shared" si="671"/>
        <v/>
      </c>
    </row>
    <row r="2367" spans="11:70" ht="20.100000000000001" customHeight="1" x14ac:dyDescent="0.25">
      <c r="K2367" s="134">
        <v>1798</v>
      </c>
      <c r="L2367" s="130">
        <f t="shared" si="676"/>
        <v>302.73834294392412</v>
      </c>
      <c r="M2367" s="149">
        <f t="shared" si="677"/>
        <v>2.5788246511456445E-5</v>
      </c>
      <c r="N2367" s="149">
        <f t="shared" si="678"/>
        <v>0.99929354333657783</v>
      </c>
      <c r="O2367" s="130">
        <f t="shared" si="679"/>
        <v>2.5788246511456445E-5</v>
      </c>
      <c r="P2367" s="130" t="str">
        <f t="shared" si="680"/>
        <v/>
      </c>
      <c r="Q2367" s="130" t="str">
        <f t="shared" si="681"/>
        <v/>
      </c>
      <c r="R2367" s="130">
        <f t="shared" si="682"/>
        <v>2.0800376626213162E-3</v>
      </c>
      <c r="S2367" s="130" t="str">
        <f t="shared" si="683"/>
        <v/>
      </c>
      <c r="T2367" s="130" t="str">
        <f t="shared" si="684"/>
        <v/>
      </c>
      <c r="X2367" s="134"/>
      <c r="Z2367" s="149"/>
      <c r="AA2367" s="149"/>
      <c r="AE2367" s="151"/>
      <c r="AF2367" s="150"/>
      <c r="AK2367" s="134">
        <v>1798</v>
      </c>
      <c r="AL2367" s="130">
        <f t="shared" si="685"/>
        <v>3.1920000000000002</v>
      </c>
      <c r="AM2367" s="149">
        <f t="shared" si="686"/>
        <v>2.4458305188934013E-3</v>
      </c>
      <c r="AN2367" s="149">
        <f t="shared" si="687"/>
        <v>0.99929354333657783</v>
      </c>
      <c r="AO2367" s="130">
        <f t="shared" si="692"/>
        <v>2.4458305188934013E-3</v>
      </c>
      <c r="AP2367" s="130" t="str">
        <f t="shared" si="693"/>
        <v/>
      </c>
      <c r="AQ2367" s="130" t="str">
        <f t="shared" si="688"/>
        <v/>
      </c>
      <c r="AR2367" s="150">
        <f t="shared" si="689"/>
        <v>0</v>
      </c>
      <c r="AS2367" s="150" t="str">
        <f t="shared" si="690"/>
        <v/>
      </c>
      <c r="AT2367" s="150" t="str">
        <f t="shared" si="691"/>
        <v/>
      </c>
      <c r="AU2367" s="150"/>
      <c r="AV2367" s="150"/>
      <c r="AW2367" s="150"/>
      <c r="AX2367" s="150"/>
      <c r="AY2367" s="150"/>
      <c r="AZ2367" s="150"/>
      <c r="BA2367" s="150"/>
      <c r="BB2367" s="131"/>
      <c r="BC2367" s="132"/>
      <c r="BD2367" s="131"/>
      <c r="BE2367" s="153"/>
      <c r="BF2367" s="154"/>
      <c r="BG2367" s="155"/>
      <c r="BH2367" s="155"/>
      <c r="BI2367" s="156"/>
      <c r="BJ2367" s="156"/>
      <c r="BK2367" s="133"/>
      <c r="BM2367" s="134">
        <v>1775</v>
      </c>
      <c r="BN2367" s="157">
        <f t="shared" si="672"/>
        <v>11.353599999999794</v>
      </c>
      <c r="BO2367" s="158">
        <f t="shared" si="673"/>
        <v>0.12392160743932359</v>
      </c>
      <c r="BP2367" s="159">
        <f t="shared" si="674"/>
        <v>2.5295366870543845E-4</v>
      </c>
      <c r="BQ2367" s="160" t="str">
        <f t="shared" si="675"/>
        <v/>
      </c>
      <c r="BR2367" s="160" t="str">
        <f t="shared" si="671"/>
        <v/>
      </c>
    </row>
    <row r="2368" spans="11:70" ht="20.100000000000001" customHeight="1" x14ac:dyDescent="0.25">
      <c r="K2368" s="134">
        <v>1799</v>
      </c>
      <c r="L2368" s="130">
        <f t="shared" si="676"/>
        <v>303.11771430099674</v>
      </c>
      <c r="M2368" s="149">
        <f t="shared" si="677"/>
        <v>2.5460871597974184E-5</v>
      </c>
      <c r="N2368" s="149">
        <f t="shared" si="678"/>
        <v>0.99930326444105444</v>
      </c>
      <c r="O2368" s="130">
        <f t="shared" si="679"/>
        <v>2.5460871597974184E-5</v>
      </c>
      <c r="P2368" s="130" t="str">
        <f t="shared" si="680"/>
        <v/>
      </c>
      <c r="Q2368" s="130" t="str">
        <f t="shared" si="681"/>
        <v/>
      </c>
      <c r="R2368" s="130">
        <f t="shared" si="682"/>
        <v>2.0899185082335742E-3</v>
      </c>
      <c r="S2368" s="130" t="str">
        <f t="shared" si="683"/>
        <v/>
      </c>
      <c r="T2368" s="130" t="str">
        <f t="shared" si="684"/>
        <v/>
      </c>
      <c r="X2368" s="134"/>
      <c r="Z2368" s="149"/>
      <c r="AA2368" s="149"/>
      <c r="AE2368" s="151"/>
      <c r="AF2368" s="150"/>
      <c r="AK2368" s="134">
        <v>1799</v>
      </c>
      <c r="AL2368" s="130">
        <f t="shared" si="685"/>
        <v>3.1959999999999997</v>
      </c>
      <c r="AM2368" s="149">
        <f t="shared" si="686"/>
        <v>2.4147813525935867E-3</v>
      </c>
      <c r="AN2368" s="149">
        <f t="shared" si="687"/>
        <v>0.99930326444105444</v>
      </c>
      <c r="AO2368" s="130">
        <f t="shared" si="692"/>
        <v>2.4147813525935867E-3</v>
      </c>
      <c r="AP2368" s="130" t="str">
        <f t="shared" si="693"/>
        <v/>
      </c>
      <c r="AQ2368" s="130" t="str">
        <f t="shared" si="688"/>
        <v/>
      </c>
      <c r="AR2368" s="150">
        <f t="shared" si="689"/>
        <v>0</v>
      </c>
      <c r="AS2368" s="150" t="str">
        <f t="shared" si="690"/>
        <v/>
      </c>
      <c r="AT2368" s="150" t="str">
        <f t="shared" si="691"/>
        <v/>
      </c>
      <c r="AU2368" s="150"/>
      <c r="AV2368" s="150"/>
      <c r="AW2368" s="150"/>
      <c r="AX2368" s="150"/>
      <c r="AY2368" s="150"/>
      <c r="AZ2368" s="150"/>
      <c r="BA2368" s="150"/>
      <c r="BB2368" s="131"/>
      <c r="BC2368" s="132"/>
      <c r="BD2368" s="131"/>
      <c r="BE2368" s="153"/>
      <c r="BF2368" s="154"/>
      <c r="BG2368" s="155"/>
      <c r="BH2368" s="155"/>
      <c r="BI2368" s="156"/>
      <c r="BJ2368" s="156"/>
      <c r="BK2368" s="133"/>
      <c r="BM2368" s="134">
        <v>1776</v>
      </c>
      <c r="BN2368" s="157">
        <f t="shared" si="672"/>
        <v>11.359999999999793</v>
      </c>
      <c r="BO2368" s="158">
        <f t="shared" si="673"/>
        <v>0.12366865377061816</v>
      </c>
      <c r="BP2368" s="159">
        <f t="shared" si="674"/>
        <v>2.5250089549104515E-4</v>
      </c>
      <c r="BQ2368" s="160" t="str">
        <f t="shared" si="675"/>
        <v/>
      </c>
      <c r="BR2368" s="160" t="str">
        <f t="shared" si="671"/>
        <v/>
      </c>
    </row>
    <row r="2369" spans="11:70" ht="20.100000000000001" customHeight="1" x14ac:dyDescent="0.25">
      <c r="K2369" s="134">
        <v>1800</v>
      </c>
      <c r="L2369" s="130">
        <f t="shared" si="676"/>
        <v>303.49708565806935</v>
      </c>
      <c r="M2369" s="149">
        <f t="shared" si="677"/>
        <v>2.5137250422505534E-5</v>
      </c>
      <c r="N2369" s="149">
        <f t="shared" si="678"/>
        <v>0.99931286206208414</v>
      </c>
      <c r="O2369" s="130">
        <f t="shared" si="679"/>
        <v>2.5137250422505534E-5</v>
      </c>
      <c r="P2369" s="130" t="str">
        <f t="shared" si="680"/>
        <v/>
      </c>
      <c r="Q2369" s="130" t="str">
        <f t="shared" si="681"/>
        <v/>
      </c>
      <c r="R2369" s="130">
        <f t="shared" si="682"/>
        <v>2.0998126937577218E-3</v>
      </c>
      <c r="S2369" s="130" t="str">
        <f t="shared" si="683"/>
        <v/>
      </c>
      <c r="T2369" s="130" t="str">
        <f t="shared" si="684"/>
        <v/>
      </c>
      <c r="X2369" s="134"/>
      <c r="Z2369" s="149"/>
      <c r="AA2369" s="149"/>
      <c r="AE2369" s="151"/>
      <c r="AF2369" s="150"/>
      <c r="AK2369" s="134">
        <v>1800</v>
      </c>
      <c r="AL2369" s="130">
        <f t="shared" si="685"/>
        <v>3.2</v>
      </c>
      <c r="AM2369" s="149">
        <f t="shared" si="686"/>
        <v>2.3840882014648404E-3</v>
      </c>
      <c r="AN2369" s="149">
        <f t="shared" si="687"/>
        <v>0.99931286206208414</v>
      </c>
      <c r="AO2369" s="130">
        <f t="shared" si="692"/>
        <v>2.3840882014648404E-3</v>
      </c>
      <c r="AP2369" s="130" t="str">
        <f t="shared" si="693"/>
        <v/>
      </c>
      <c r="AQ2369" s="130" t="str">
        <f t="shared" si="688"/>
        <v/>
      </c>
      <c r="AR2369" s="150">
        <f t="shared" si="689"/>
        <v>0</v>
      </c>
      <c r="AS2369" s="150" t="str">
        <f t="shared" si="690"/>
        <v/>
      </c>
      <c r="AT2369" s="150" t="str">
        <f t="shared" si="691"/>
        <v/>
      </c>
      <c r="AU2369" s="150"/>
      <c r="AV2369" s="150"/>
      <c r="AW2369" s="150"/>
      <c r="AX2369" s="150"/>
      <c r="AY2369" s="150"/>
      <c r="AZ2369" s="150"/>
      <c r="BA2369" s="150"/>
      <c r="BB2369" s="131"/>
      <c r="BC2369" s="132"/>
      <c r="BD2369" s="131"/>
      <c r="BE2369" s="153"/>
      <c r="BF2369" s="154"/>
      <c r="BG2369" s="155"/>
      <c r="BH2369" s="155"/>
      <c r="BI2369" s="156"/>
      <c r="BJ2369" s="156"/>
      <c r="BK2369" s="133"/>
      <c r="BM2369" s="134">
        <v>1777</v>
      </c>
      <c r="BN2369" s="157">
        <f t="shared" si="672"/>
        <v>11.366399999999793</v>
      </c>
      <c r="BO2369" s="158">
        <f t="shared" si="673"/>
        <v>0.12341615287512711</v>
      </c>
      <c r="BP2369" s="159">
        <f t="shared" si="674"/>
        <v>2.52048732829524E-4</v>
      </c>
      <c r="BQ2369" s="160" t="str">
        <f t="shared" si="675"/>
        <v/>
      </c>
      <c r="BR2369" s="160" t="str">
        <f t="shared" si="671"/>
        <v/>
      </c>
    </row>
    <row r="2370" spans="11:70" ht="20.100000000000001" customHeight="1" x14ac:dyDescent="0.25">
      <c r="K2370" s="134">
        <v>1801</v>
      </c>
      <c r="L2370" s="130">
        <f t="shared" si="676"/>
        <v>303.87645701514185</v>
      </c>
      <c r="M2370" s="149">
        <f t="shared" si="677"/>
        <v>2.4817345563031372E-5</v>
      </c>
      <c r="N2370" s="149">
        <f t="shared" si="678"/>
        <v>0.99932233761661959</v>
      </c>
      <c r="O2370" s="130">
        <f t="shared" si="679"/>
        <v>2.4817345563031372E-5</v>
      </c>
      <c r="P2370" s="130" t="str">
        <f t="shared" si="680"/>
        <v/>
      </c>
      <c r="Q2370" s="130" t="str">
        <f t="shared" si="681"/>
        <v/>
      </c>
      <c r="R2370" s="130">
        <f t="shared" si="682"/>
        <v>2.1097199649873014E-3</v>
      </c>
      <c r="S2370" s="130" t="str">
        <f t="shared" si="683"/>
        <v/>
      </c>
      <c r="T2370" s="130" t="str">
        <f t="shared" si="684"/>
        <v/>
      </c>
      <c r="X2370" s="134"/>
      <c r="Z2370" s="149"/>
      <c r="AA2370" s="149"/>
      <c r="AE2370" s="151"/>
      <c r="AF2370" s="150"/>
      <c r="AK2370" s="134">
        <v>1801</v>
      </c>
      <c r="AL2370" s="130">
        <f t="shared" si="685"/>
        <v>3.2039999999999997</v>
      </c>
      <c r="AM2370" s="149">
        <f t="shared" si="686"/>
        <v>2.3537475162966311E-3</v>
      </c>
      <c r="AN2370" s="149">
        <f t="shared" si="687"/>
        <v>0.99932233761661959</v>
      </c>
      <c r="AO2370" s="130">
        <f t="shared" si="692"/>
        <v>2.3537475162966311E-3</v>
      </c>
      <c r="AP2370" s="130" t="str">
        <f t="shared" si="693"/>
        <v/>
      </c>
      <c r="AQ2370" s="130" t="str">
        <f t="shared" si="688"/>
        <v/>
      </c>
      <c r="AR2370" s="150">
        <f t="shared" si="689"/>
        <v>0</v>
      </c>
      <c r="AS2370" s="150" t="str">
        <f t="shared" si="690"/>
        <v/>
      </c>
      <c r="AT2370" s="150" t="str">
        <f t="shared" si="691"/>
        <v/>
      </c>
      <c r="AU2370" s="150"/>
      <c r="AV2370" s="150"/>
      <c r="AW2370" s="150"/>
      <c r="AX2370" s="150"/>
      <c r="AY2370" s="150"/>
      <c r="AZ2370" s="150"/>
      <c r="BA2370" s="150"/>
      <c r="BB2370" s="131"/>
      <c r="BC2370" s="132"/>
      <c r="BD2370" s="131"/>
      <c r="BE2370" s="153"/>
      <c r="BF2370" s="154"/>
      <c r="BG2370" s="155"/>
      <c r="BH2370" s="155"/>
      <c r="BI2370" s="156"/>
      <c r="BJ2370" s="156"/>
      <c r="BK2370" s="133"/>
      <c r="BM2370" s="134">
        <v>1778</v>
      </c>
      <c r="BN2370" s="157">
        <f t="shared" si="672"/>
        <v>11.372799999999792</v>
      </c>
      <c r="BO2370" s="158">
        <f t="shared" si="673"/>
        <v>0.12316410414229759</v>
      </c>
      <c r="BP2370" s="159">
        <f t="shared" si="674"/>
        <v>2.5159718056826097E-4</v>
      </c>
      <c r="BQ2370" s="160" t="str">
        <f t="shared" si="675"/>
        <v/>
      </c>
      <c r="BR2370" s="160" t="str">
        <f t="shared" si="671"/>
        <v/>
      </c>
    </row>
    <row r="2371" spans="11:70" ht="20.100000000000001" customHeight="1" x14ac:dyDescent="0.25">
      <c r="K2371" s="134">
        <v>1802</v>
      </c>
      <c r="L2371" s="130">
        <f t="shared" si="676"/>
        <v>304.25582837221447</v>
      </c>
      <c r="M2371" s="149">
        <f t="shared" si="677"/>
        <v>2.4501119896235021E-5</v>
      </c>
      <c r="N2371" s="149">
        <f t="shared" si="678"/>
        <v>0.99933169250747333</v>
      </c>
      <c r="O2371" s="130">
        <f t="shared" si="679"/>
        <v>2.4501119896235021E-5</v>
      </c>
      <c r="P2371" s="130" t="str">
        <f t="shared" si="680"/>
        <v/>
      </c>
      <c r="Q2371" s="130" t="str">
        <f t="shared" si="681"/>
        <v/>
      </c>
      <c r="R2371" s="130">
        <f t="shared" si="682"/>
        <v>2.1196400658848439E-3</v>
      </c>
      <c r="S2371" s="130" t="str">
        <f t="shared" si="683"/>
        <v/>
      </c>
      <c r="T2371" s="130" t="str">
        <f t="shared" si="684"/>
        <v/>
      </c>
      <c r="X2371" s="134"/>
      <c r="Z2371" s="149"/>
      <c r="AA2371" s="149"/>
      <c r="AE2371" s="151"/>
      <c r="AF2371" s="150"/>
      <c r="AK2371" s="134">
        <v>1802</v>
      </c>
      <c r="AL2371" s="130">
        <f t="shared" si="685"/>
        <v>3.2080000000000002</v>
      </c>
      <c r="AM2371" s="149">
        <f t="shared" si="686"/>
        <v>2.3237557762082004E-3</v>
      </c>
      <c r="AN2371" s="149">
        <f t="shared" si="687"/>
        <v>0.99933169250747333</v>
      </c>
      <c r="AO2371" s="130">
        <f t="shared" si="692"/>
        <v>2.3237557762082004E-3</v>
      </c>
      <c r="AP2371" s="130" t="str">
        <f t="shared" si="693"/>
        <v/>
      </c>
      <c r="AQ2371" s="130" t="str">
        <f t="shared" si="688"/>
        <v/>
      </c>
      <c r="AR2371" s="150">
        <f t="shared" si="689"/>
        <v>0</v>
      </c>
      <c r="AS2371" s="150" t="str">
        <f t="shared" si="690"/>
        <v/>
      </c>
      <c r="AT2371" s="150" t="str">
        <f t="shared" si="691"/>
        <v/>
      </c>
      <c r="AU2371" s="150"/>
      <c r="AV2371" s="150"/>
      <c r="AW2371" s="150"/>
      <c r="AX2371" s="150"/>
      <c r="AY2371" s="150"/>
      <c r="AZ2371" s="150"/>
      <c r="BA2371" s="150"/>
      <c r="BB2371" s="131"/>
      <c r="BC2371" s="132"/>
      <c r="BD2371" s="131"/>
      <c r="BE2371" s="153"/>
      <c r="BF2371" s="154"/>
      <c r="BG2371" s="155"/>
      <c r="BH2371" s="155"/>
      <c r="BI2371" s="156"/>
      <c r="BJ2371" s="156"/>
      <c r="BK2371" s="133"/>
      <c r="BM2371" s="134">
        <v>1779</v>
      </c>
      <c r="BN2371" s="157">
        <f t="shared" si="672"/>
        <v>11.379199999999791</v>
      </c>
      <c r="BO2371" s="158">
        <f t="shared" si="673"/>
        <v>0.12291250696172933</v>
      </c>
      <c r="BP2371" s="159">
        <f t="shared" si="674"/>
        <v>2.5114623855256035E-4</v>
      </c>
      <c r="BQ2371" s="160" t="str">
        <f t="shared" si="675"/>
        <v/>
      </c>
      <c r="BR2371" s="160" t="str">
        <f t="shared" si="671"/>
        <v/>
      </c>
    </row>
    <row r="2372" spans="11:70" ht="20.100000000000001" customHeight="1" x14ac:dyDescent="0.25">
      <c r="K2372" s="134">
        <v>1803</v>
      </c>
      <c r="L2372" s="130">
        <f t="shared" si="676"/>
        <v>304.63519972928708</v>
      </c>
      <c r="M2372" s="149">
        <f t="shared" si="677"/>
        <v>2.4188536596062082E-5</v>
      </c>
      <c r="N2372" s="149">
        <f t="shared" si="678"/>
        <v>0.99934092812343112</v>
      </c>
      <c r="O2372" s="130">
        <f t="shared" si="679"/>
        <v>2.4188536596062082E-5</v>
      </c>
      <c r="P2372" s="130" t="str">
        <f t="shared" si="680"/>
        <v/>
      </c>
      <c r="Q2372" s="130" t="str">
        <f t="shared" si="681"/>
        <v/>
      </c>
      <c r="R2372" s="130">
        <f t="shared" si="682"/>
        <v>2.129572738589641E-3</v>
      </c>
      <c r="S2372" s="130" t="str">
        <f t="shared" si="683"/>
        <v/>
      </c>
      <c r="T2372" s="130" t="str">
        <f t="shared" si="684"/>
        <v/>
      </c>
      <c r="X2372" s="134"/>
      <c r="Z2372" s="149"/>
      <c r="AA2372" s="149"/>
      <c r="AE2372" s="151"/>
      <c r="AF2372" s="150"/>
      <c r="AK2372" s="134">
        <v>1803</v>
      </c>
      <c r="AL2372" s="130">
        <f t="shared" si="685"/>
        <v>3.2119999999999997</v>
      </c>
      <c r="AM2372" s="149">
        <f t="shared" si="686"/>
        <v>2.2941094885119994E-3</v>
      </c>
      <c r="AN2372" s="149">
        <f t="shared" si="687"/>
        <v>0.99934092812343112</v>
      </c>
      <c r="AO2372" s="130">
        <f t="shared" si="692"/>
        <v>2.2941094885119994E-3</v>
      </c>
      <c r="AP2372" s="130" t="str">
        <f t="shared" si="693"/>
        <v/>
      </c>
      <c r="AQ2372" s="130" t="str">
        <f t="shared" si="688"/>
        <v/>
      </c>
      <c r="AR2372" s="150">
        <f t="shared" si="689"/>
        <v>0</v>
      </c>
      <c r="AS2372" s="150" t="str">
        <f t="shared" si="690"/>
        <v/>
      </c>
      <c r="AT2372" s="150" t="str">
        <f t="shared" si="691"/>
        <v/>
      </c>
      <c r="AU2372" s="150"/>
      <c r="AV2372" s="150"/>
      <c r="AW2372" s="150"/>
      <c r="AX2372" s="150"/>
      <c r="AY2372" s="150"/>
      <c r="AZ2372" s="150"/>
      <c r="BA2372" s="150"/>
      <c r="BB2372" s="131"/>
      <c r="BC2372" s="132"/>
      <c r="BD2372" s="131"/>
      <c r="BE2372" s="153"/>
      <c r="BF2372" s="154"/>
      <c r="BG2372" s="155"/>
      <c r="BH2372" s="155"/>
      <c r="BI2372" s="156"/>
      <c r="BJ2372" s="156"/>
      <c r="BK2372" s="133"/>
      <c r="BM2372" s="134">
        <v>1780</v>
      </c>
      <c r="BN2372" s="157">
        <f t="shared" si="672"/>
        <v>11.385599999999791</v>
      </c>
      <c r="BO2372" s="158">
        <f t="shared" si="673"/>
        <v>0.12266136072317677</v>
      </c>
      <c r="BP2372" s="159">
        <f t="shared" si="674"/>
        <v>2.5069590662468721E-4</v>
      </c>
      <c r="BQ2372" s="160" t="str">
        <f t="shared" si="675"/>
        <v/>
      </c>
      <c r="BR2372" s="160" t="str">
        <f t="shared" si="671"/>
        <v/>
      </c>
    </row>
    <row r="2373" spans="11:70" ht="20.100000000000001" customHeight="1" x14ac:dyDescent="0.25">
      <c r="K2373" s="134">
        <v>1804</v>
      </c>
      <c r="L2373" s="130">
        <f t="shared" si="676"/>
        <v>305.01457108635969</v>
      </c>
      <c r="M2373" s="149">
        <f t="shared" si="677"/>
        <v>2.3879559132274165E-5</v>
      </c>
      <c r="N2373" s="149">
        <f t="shared" si="678"/>
        <v>0.99935004583936393</v>
      </c>
      <c r="O2373" s="130">
        <f t="shared" si="679"/>
        <v>2.3879559132274165E-5</v>
      </c>
      <c r="P2373" s="130" t="str">
        <f t="shared" si="680"/>
        <v/>
      </c>
      <c r="Q2373" s="130" t="str">
        <f t="shared" si="681"/>
        <v/>
      </c>
      <c r="R2373" s="130">
        <f t="shared" si="682"/>
        <v>2.1395177234257213E-3</v>
      </c>
      <c r="S2373" s="130" t="str">
        <f t="shared" si="683"/>
        <v/>
      </c>
      <c r="T2373" s="130" t="str">
        <f t="shared" si="684"/>
        <v/>
      </c>
      <c r="X2373" s="134"/>
      <c r="Z2373" s="149"/>
      <c r="AA2373" s="149"/>
      <c r="AE2373" s="151"/>
      <c r="AF2373" s="150"/>
      <c r="AK2373" s="134">
        <v>1804</v>
      </c>
      <c r="AL2373" s="130">
        <f t="shared" si="685"/>
        <v>3.2160000000000002</v>
      </c>
      <c r="AM2373" s="149">
        <f t="shared" si="686"/>
        <v>2.264805188576479E-3</v>
      </c>
      <c r="AN2373" s="149">
        <f t="shared" si="687"/>
        <v>0.99935004583936393</v>
      </c>
      <c r="AO2373" s="130">
        <f t="shared" si="692"/>
        <v>2.264805188576479E-3</v>
      </c>
      <c r="AP2373" s="130" t="str">
        <f t="shared" si="693"/>
        <v/>
      </c>
      <c r="AQ2373" s="130" t="str">
        <f t="shared" si="688"/>
        <v/>
      </c>
      <c r="AR2373" s="150">
        <f t="shared" si="689"/>
        <v>0</v>
      </c>
      <c r="AS2373" s="150" t="str">
        <f t="shared" si="690"/>
        <v/>
      </c>
      <c r="AT2373" s="150" t="str">
        <f t="shared" si="691"/>
        <v/>
      </c>
      <c r="AU2373" s="150"/>
      <c r="AV2373" s="150"/>
      <c r="AW2373" s="150"/>
      <c r="AX2373" s="150"/>
      <c r="AY2373" s="150"/>
      <c r="AZ2373" s="150"/>
      <c r="BA2373" s="150"/>
      <c r="BB2373" s="131"/>
      <c r="BC2373" s="132"/>
      <c r="BD2373" s="131"/>
      <c r="BE2373" s="153"/>
      <c r="BF2373" s="154"/>
      <c r="BG2373" s="155"/>
      <c r="BH2373" s="155"/>
      <c r="BI2373" s="156"/>
      <c r="BJ2373" s="156"/>
      <c r="BK2373" s="133"/>
      <c r="BM2373" s="134">
        <v>1781</v>
      </c>
      <c r="BN2373" s="157">
        <f t="shared" si="672"/>
        <v>11.39199999999979</v>
      </c>
      <c r="BO2373" s="158">
        <f t="shared" si="673"/>
        <v>0.12241066481655208</v>
      </c>
      <c r="BP2373" s="159">
        <f t="shared" si="674"/>
        <v>2.5024618462414494E-4</v>
      </c>
      <c r="BQ2373" s="160" t="str">
        <f t="shared" si="675"/>
        <v/>
      </c>
      <c r="BR2373" s="160" t="str">
        <f t="shared" si="671"/>
        <v/>
      </c>
    </row>
    <row r="2374" spans="11:70" ht="20.100000000000001" customHeight="1" x14ac:dyDescent="0.25">
      <c r="K2374" s="134">
        <v>1805</v>
      </c>
      <c r="L2374" s="130">
        <f t="shared" si="676"/>
        <v>305.39394244343219</v>
      </c>
      <c r="M2374" s="149">
        <f t="shared" si="677"/>
        <v>2.357415126899795E-5</v>
      </c>
      <c r="N2374" s="149">
        <f t="shared" si="678"/>
        <v>0.99935904701633993</v>
      </c>
      <c r="O2374" s="130">
        <f t="shared" si="679"/>
        <v>2.357415126899795E-5</v>
      </c>
      <c r="P2374" s="130" t="str">
        <f t="shared" si="680"/>
        <v/>
      </c>
      <c r="Q2374" s="130" t="str">
        <f t="shared" si="681"/>
        <v/>
      </c>
      <c r="R2374" s="130">
        <f t="shared" si="682"/>
        <v>2.1494747589099988E-3</v>
      </c>
      <c r="S2374" s="130" t="str">
        <f t="shared" si="683"/>
        <v/>
      </c>
      <c r="T2374" s="130" t="str">
        <f t="shared" si="684"/>
        <v/>
      </c>
      <c r="X2374" s="134"/>
      <c r="Z2374" s="149"/>
      <c r="AA2374" s="149"/>
      <c r="AE2374" s="151"/>
      <c r="AF2374" s="150"/>
      <c r="AK2374" s="134">
        <v>1805</v>
      </c>
      <c r="AL2374" s="130">
        <f t="shared" si="685"/>
        <v>3.2199999999999998</v>
      </c>
      <c r="AM2374" s="149">
        <f t="shared" si="686"/>
        <v>2.2358394396885424E-3</v>
      </c>
      <c r="AN2374" s="149">
        <f t="shared" si="687"/>
        <v>0.99935904701633993</v>
      </c>
      <c r="AO2374" s="130">
        <f t="shared" si="692"/>
        <v>2.2358394396885424E-3</v>
      </c>
      <c r="AP2374" s="130" t="str">
        <f t="shared" si="693"/>
        <v/>
      </c>
      <c r="AQ2374" s="130" t="str">
        <f t="shared" si="688"/>
        <v/>
      </c>
      <c r="AR2374" s="150">
        <f t="shared" si="689"/>
        <v>0</v>
      </c>
      <c r="AS2374" s="150" t="str">
        <f t="shared" si="690"/>
        <v/>
      </c>
      <c r="AT2374" s="150" t="str">
        <f t="shared" si="691"/>
        <v/>
      </c>
      <c r="AU2374" s="150"/>
      <c r="AV2374" s="150"/>
      <c r="AW2374" s="150"/>
      <c r="AX2374" s="150"/>
      <c r="AY2374" s="150"/>
      <c r="AZ2374" s="150"/>
      <c r="BA2374" s="150"/>
      <c r="BB2374" s="131"/>
      <c r="BC2374" s="132"/>
      <c r="BD2374" s="131"/>
      <c r="BE2374" s="153"/>
      <c r="BF2374" s="154"/>
      <c r="BG2374" s="155"/>
      <c r="BH2374" s="155"/>
      <c r="BI2374" s="156"/>
      <c r="BJ2374" s="156"/>
      <c r="BK2374" s="133"/>
      <c r="BM2374" s="134">
        <v>1782</v>
      </c>
      <c r="BN2374" s="157">
        <f t="shared" si="672"/>
        <v>11.398399999999789</v>
      </c>
      <c r="BO2374" s="158">
        <f t="shared" si="673"/>
        <v>0.12216041863192793</v>
      </c>
      <c r="BP2374" s="159">
        <f t="shared" si="674"/>
        <v>2.4979707238732829E-4</v>
      </c>
      <c r="BQ2374" s="160" t="str">
        <f t="shared" si="675"/>
        <v/>
      </c>
      <c r="BR2374" s="160" t="str">
        <f t="shared" si="671"/>
        <v/>
      </c>
    </row>
    <row r="2375" spans="11:70" ht="20.100000000000001" customHeight="1" x14ac:dyDescent="0.25">
      <c r="K2375" s="134">
        <v>1806</v>
      </c>
      <c r="L2375" s="130">
        <f t="shared" si="676"/>
        <v>305.77331380050481</v>
      </c>
      <c r="M2375" s="149">
        <f t="shared" si="677"/>
        <v>2.3272277063269019E-5</v>
      </c>
      <c r="N2375" s="149">
        <f t="shared" si="678"/>
        <v>0.99936793300173632</v>
      </c>
      <c r="O2375" s="130">
        <f t="shared" si="679"/>
        <v>2.3272277063269019E-5</v>
      </c>
      <c r="P2375" s="130" t="str">
        <f t="shared" si="680"/>
        <v/>
      </c>
      <c r="Q2375" s="130" t="str">
        <f t="shared" si="681"/>
        <v/>
      </c>
      <c r="R2375" s="130">
        <f t="shared" si="682"/>
        <v>2.1594435817606185E-3</v>
      </c>
      <c r="S2375" s="130" t="str">
        <f t="shared" si="683"/>
        <v/>
      </c>
      <c r="T2375" s="130" t="str">
        <f t="shared" si="684"/>
        <v/>
      </c>
      <c r="X2375" s="134"/>
      <c r="Z2375" s="149"/>
      <c r="AA2375" s="149"/>
      <c r="AE2375" s="151"/>
      <c r="AF2375" s="150"/>
      <c r="AK2375" s="134">
        <v>1806</v>
      </c>
      <c r="AL2375" s="130">
        <f t="shared" si="685"/>
        <v>3.2240000000000002</v>
      </c>
      <c r="AM2375" s="149">
        <f t="shared" si="686"/>
        <v>2.2072088329153942E-3</v>
      </c>
      <c r="AN2375" s="149">
        <f t="shared" si="687"/>
        <v>0.99936793300173632</v>
      </c>
      <c r="AO2375" s="130">
        <f t="shared" si="692"/>
        <v>2.2072088329153942E-3</v>
      </c>
      <c r="AP2375" s="130" t="str">
        <f t="shared" si="693"/>
        <v/>
      </c>
      <c r="AQ2375" s="130" t="str">
        <f t="shared" si="688"/>
        <v/>
      </c>
      <c r="AR2375" s="150">
        <f t="shared" si="689"/>
        <v>0</v>
      </c>
      <c r="AS2375" s="150" t="str">
        <f t="shared" si="690"/>
        <v/>
      </c>
      <c r="AT2375" s="150" t="str">
        <f t="shared" si="691"/>
        <v/>
      </c>
      <c r="AU2375" s="150"/>
      <c r="AV2375" s="150"/>
      <c r="AW2375" s="150"/>
      <c r="AX2375" s="150"/>
      <c r="AY2375" s="150"/>
      <c r="AZ2375" s="150"/>
      <c r="BA2375" s="150"/>
      <c r="BB2375" s="131"/>
      <c r="BC2375" s="132"/>
      <c r="BD2375" s="131"/>
      <c r="BE2375" s="153"/>
      <c r="BF2375" s="154"/>
      <c r="BG2375" s="155"/>
      <c r="BH2375" s="155"/>
      <c r="BI2375" s="156"/>
      <c r="BJ2375" s="156"/>
      <c r="BK2375" s="133"/>
      <c r="BM2375" s="134">
        <v>1783</v>
      </c>
      <c r="BN2375" s="157">
        <f t="shared" si="672"/>
        <v>11.404799999999788</v>
      </c>
      <c r="BO2375" s="158">
        <f t="shared" si="673"/>
        <v>0.12191062155954061</v>
      </c>
      <c r="BP2375" s="159">
        <f t="shared" si="674"/>
        <v>2.4934856974882791E-4</v>
      </c>
      <c r="BQ2375" s="160" t="str">
        <f t="shared" si="675"/>
        <v/>
      </c>
      <c r="BR2375" s="160" t="str">
        <f t="shared" si="671"/>
        <v/>
      </c>
    </row>
    <row r="2376" spans="11:70" ht="20.100000000000001" customHeight="1" x14ac:dyDescent="0.25">
      <c r="K2376" s="134">
        <v>1807</v>
      </c>
      <c r="L2376" s="130">
        <f t="shared" si="676"/>
        <v>306.15268515757742</v>
      </c>
      <c r="M2376" s="149">
        <f t="shared" si="677"/>
        <v>2.297390086357194E-5</v>
      </c>
      <c r="N2376" s="149">
        <f t="shared" si="678"/>
        <v>0.99937670512934984</v>
      </c>
      <c r="O2376" s="130">
        <f t="shared" si="679"/>
        <v>2.297390086357194E-5</v>
      </c>
      <c r="P2376" s="130" t="str">
        <f t="shared" si="680"/>
        <v/>
      </c>
      <c r="Q2376" s="130" t="str">
        <f t="shared" si="681"/>
        <v/>
      </c>
      <c r="R2376" s="130">
        <f t="shared" si="682"/>
        <v>2.1694239269054571E-3</v>
      </c>
      <c r="S2376" s="130" t="str">
        <f t="shared" si="683"/>
        <v/>
      </c>
      <c r="T2376" s="130" t="str">
        <f t="shared" si="684"/>
        <v/>
      </c>
      <c r="X2376" s="134"/>
      <c r="Z2376" s="149"/>
      <c r="AA2376" s="149"/>
      <c r="AE2376" s="151"/>
      <c r="AF2376" s="150"/>
      <c r="AK2376" s="134">
        <v>1807</v>
      </c>
      <c r="AL2376" s="130">
        <f t="shared" si="685"/>
        <v>3.2279999999999998</v>
      </c>
      <c r="AM2376" s="149">
        <f t="shared" si="686"/>
        <v>2.1789099869660876E-3</v>
      </c>
      <c r="AN2376" s="149">
        <f t="shared" si="687"/>
        <v>0.99937670512934984</v>
      </c>
      <c r="AO2376" s="130">
        <f t="shared" si="692"/>
        <v>2.1789099869660876E-3</v>
      </c>
      <c r="AP2376" s="130" t="str">
        <f t="shared" si="693"/>
        <v/>
      </c>
      <c r="AQ2376" s="130" t="str">
        <f t="shared" si="688"/>
        <v/>
      </c>
      <c r="AR2376" s="150">
        <f t="shared" si="689"/>
        <v>0</v>
      </c>
      <c r="AS2376" s="150" t="str">
        <f t="shared" si="690"/>
        <v/>
      </c>
      <c r="AT2376" s="150" t="str">
        <f t="shared" si="691"/>
        <v/>
      </c>
      <c r="AU2376" s="150"/>
      <c r="AV2376" s="150"/>
      <c r="AW2376" s="150"/>
      <c r="AX2376" s="150"/>
      <c r="AY2376" s="150"/>
      <c r="AZ2376" s="150"/>
      <c r="BA2376" s="150"/>
      <c r="BB2376" s="131"/>
      <c r="BC2376" s="132"/>
      <c r="BD2376" s="131"/>
      <c r="BE2376" s="153"/>
      <c r="BF2376" s="154"/>
      <c r="BG2376" s="155"/>
      <c r="BH2376" s="155"/>
      <c r="BI2376" s="156"/>
      <c r="BJ2376" s="156"/>
      <c r="BK2376" s="133"/>
      <c r="BM2376" s="134">
        <v>1784</v>
      </c>
      <c r="BN2376" s="157">
        <f t="shared" si="672"/>
        <v>11.411199999999788</v>
      </c>
      <c r="BO2376" s="158">
        <f t="shared" si="673"/>
        <v>0.12166127298979178</v>
      </c>
      <c r="BP2376" s="159">
        <f t="shared" si="674"/>
        <v>2.4890067653966785E-4</v>
      </c>
      <c r="BQ2376" s="160" t="str">
        <f t="shared" si="675"/>
        <v/>
      </c>
      <c r="BR2376" s="160" t="str">
        <f t="shared" si="671"/>
        <v/>
      </c>
    </row>
    <row r="2377" spans="11:70" ht="20.100000000000001" customHeight="1" x14ac:dyDescent="0.25">
      <c r="K2377" s="134">
        <v>1808</v>
      </c>
      <c r="L2377" s="130">
        <f t="shared" si="676"/>
        <v>306.53205651465004</v>
      </c>
      <c r="M2377" s="149">
        <f t="shared" si="677"/>
        <v>2.2678987308374564E-5</v>
      </c>
      <c r="N2377" s="149">
        <f t="shared" si="678"/>
        <v>0.9993853647195069</v>
      </c>
      <c r="O2377" s="130">
        <f t="shared" si="679"/>
        <v>2.2678987308374564E-5</v>
      </c>
      <c r="P2377" s="130" t="str">
        <f t="shared" si="680"/>
        <v/>
      </c>
      <c r="Q2377" s="130" t="str">
        <f t="shared" si="681"/>
        <v/>
      </c>
      <c r="R2377" s="130">
        <f t="shared" si="682"/>
        <v>2.1794155274908358E-3</v>
      </c>
      <c r="S2377" s="130" t="str">
        <f t="shared" si="683"/>
        <v/>
      </c>
      <c r="T2377" s="130" t="str">
        <f t="shared" si="684"/>
        <v/>
      </c>
      <c r="X2377" s="134"/>
      <c r="Z2377" s="149"/>
      <c r="AA2377" s="149"/>
      <c r="AE2377" s="151"/>
      <c r="AF2377" s="150"/>
      <c r="AK2377" s="134">
        <v>1808</v>
      </c>
      <c r="AL2377" s="130">
        <f t="shared" si="685"/>
        <v>3.2320000000000002</v>
      </c>
      <c r="AM2377" s="149">
        <f t="shared" si="686"/>
        <v>2.1509395480525033E-3</v>
      </c>
      <c r="AN2377" s="149">
        <f t="shared" si="687"/>
        <v>0.9993853647195069</v>
      </c>
      <c r="AO2377" s="130">
        <f t="shared" si="692"/>
        <v>2.1509395480525033E-3</v>
      </c>
      <c r="AP2377" s="130" t="str">
        <f t="shared" si="693"/>
        <v/>
      </c>
      <c r="AQ2377" s="130" t="str">
        <f t="shared" si="688"/>
        <v/>
      </c>
      <c r="AR2377" s="150">
        <f t="shared" si="689"/>
        <v>0</v>
      </c>
      <c r="AS2377" s="150" t="str">
        <f t="shared" si="690"/>
        <v/>
      </c>
      <c r="AT2377" s="150" t="str">
        <f t="shared" si="691"/>
        <v/>
      </c>
      <c r="AU2377" s="150"/>
      <c r="AV2377" s="150"/>
      <c r="AW2377" s="150"/>
      <c r="AX2377" s="150"/>
      <c r="AY2377" s="150"/>
      <c r="AZ2377" s="150"/>
      <c r="BA2377" s="150"/>
      <c r="BB2377" s="131"/>
      <c r="BC2377" s="132"/>
      <c r="BD2377" s="131"/>
      <c r="BE2377" s="153"/>
      <c r="BF2377" s="154"/>
      <c r="BG2377" s="155"/>
      <c r="BH2377" s="155"/>
      <c r="BI2377" s="156"/>
      <c r="BJ2377" s="156"/>
      <c r="BK2377" s="133"/>
      <c r="BM2377" s="134">
        <v>1785</v>
      </c>
      <c r="BN2377" s="157">
        <f t="shared" si="672"/>
        <v>11.417599999999787</v>
      </c>
      <c r="BO2377" s="158">
        <f t="shared" si="673"/>
        <v>0.12141237231325211</v>
      </c>
      <c r="BP2377" s="159">
        <f t="shared" si="674"/>
        <v>2.4845339258879051E-4</v>
      </c>
      <c r="BQ2377" s="160" t="str">
        <f t="shared" si="675"/>
        <v/>
      </c>
      <c r="BR2377" s="160" t="str">
        <f t="shared" si="671"/>
        <v/>
      </c>
    </row>
    <row r="2378" spans="11:70" ht="20.100000000000001" customHeight="1" x14ac:dyDescent="0.25">
      <c r="K2378" s="134">
        <v>1809</v>
      </c>
      <c r="L2378" s="130">
        <f t="shared" si="676"/>
        <v>306.91142787172265</v>
      </c>
      <c r="M2378" s="149">
        <f t="shared" si="677"/>
        <v>2.2387501324659107E-5</v>
      </c>
      <c r="N2378" s="149">
        <f t="shared" si="678"/>
        <v>0.9993939130791738</v>
      </c>
      <c r="O2378" s="130">
        <f t="shared" si="679"/>
        <v>2.2387501324659107E-5</v>
      </c>
      <c r="P2378" s="130" t="str">
        <f t="shared" si="680"/>
        <v/>
      </c>
      <c r="Q2378" s="130" t="str">
        <f t="shared" si="681"/>
        <v/>
      </c>
      <c r="R2378" s="130">
        <f t="shared" si="682"/>
        <v>2.1894181148903982E-3</v>
      </c>
      <c r="S2378" s="130" t="str">
        <f t="shared" si="683"/>
        <v/>
      </c>
      <c r="T2378" s="130" t="str">
        <f t="shared" si="684"/>
        <v/>
      </c>
      <c r="X2378" s="134"/>
      <c r="Z2378" s="149"/>
      <c r="AA2378" s="149"/>
      <c r="AE2378" s="151"/>
      <c r="AF2378" s="150"/>
      <c r="AK2378" s="134">
        <v>1809</v>
      </c>
      <c r="AL2378" s="130">
        <f t="shared" si="685"/>
        <v>3.2359999999999998</v>
      </c>
      <c r="AM2378" s="149">
        <f t="shared" si="686"/>
        <v>2.1232941897500681E-3</v>
      </c>
      <c r="AN2378" s="149">
        <f t="shared" si="687"/>
        <v>0.9993939130791738</v>
      </c>
      <c r="AO2378" s="130">
        <f t="shared" si="692"/>
        <v>2.1232941897500681E-3</v>
      </c>
      <c r="AP2378" s="130" t="str">
        <f t="shared" si="693"/>
        <v/>
      </c>
      <c r="AQ2378" s="130" t="str">
        <f t="shared" si="688"/>
        <v/>
      </c>
      <c r="AR2378" s="150">
        <f t="shared" si="689"/>
        <v>0</v>
      </c>
      <c r="AS2378" s="150" t="str">
        <f t="shared" si="690"/>
        <v/>
      </c>
      <c r="AT2378" s="150" t="str">
        <f t="shared" si="691"/>
        <v/>
      </c>
      <c r="AU2378" s="150"/>
      <c r="AV2378" s="150"/>
      <c r="AW2378" s="150"/>
      <c r="AX2378" s="150"/>
      <c r="AY2378" s="150"/>
      <c r="AZ2378" s="150"/>
      <c r="BA2378" s="150"/>
      <c r="BB2378" s="131"/>
      <c r="BC2378" s="132"/>
      <c r="BD2378" s="131"/>
      <c r="BE2378" s="153"/>
      <c r="BF2378" s="154"/>
      <c r="BG2378" s="155"/>
      <c r="BH2378" s="155"/>
      <c r="BI2378" s="156"/>
      <c r="BJ2378" s="156"/>
      <c r="BK2378" s="133"/>
      <c r="BM2378" s="134">
        <v>1786</v>
      </c>
      <c r="BN2378" s="157">
        <f t="shared" si="672"/>
        <v>11.423999999999786</v>
      </c>
      <c r="BO2378" s="158">
        <f t="shared" si="673"/>
        <v>0.12116391892066332</v>
      </c>
      <c r="BP2378" s="159">
        <f t="shared" si="674"/>
        <v>2.4800671772177985E-4</v>
      </c>
      <c r="BQ2378" s="160" t="str">
        <f t="shared" si="675"/>
        <v/>
      </c>
      <c r="BR2378" s="160" t="str">
        <f t="shared" si="671"/>
        <v/>
      </c>
    </row>
    <row r="2379" spans="11:70" ht="20.100000000000001" customHeight="1" x14ac:dyDescent="0.25">
      <c r="K2379" s="134">
        <v>1810</v>
      </c>
      <c r="L2379" s="130">
        <f t="shared" si="676"/>
        <v>307.29079922879515</v>
      </c>
      <c r="M2379" s="149">
        <f t="shared" si="677"/>
        <v>2.209940812644871E-5</v>
      </c>
      <c r="N2379" s="149">
        <f t="shared" si="678"/>
        <v>0.99940235150206558</v>
      </c>
      <c r="O2379" s="130">
        <f t="shared" si="679"/>
        <v>2.209940812644871E-5</v>
      </c>
      <c r="P2379" s="130" t="str">
        <f t="shared" si="680"/>
        <v/>
      </c>
      <c r="Q2379" s="130" t="str">
        <f t="shared" si="681"/>
        <v/>
      </c>
      <c r="R2379" s="130">
        <f t="shared" si="682"/>
        <v>2.1994314187141787E-3</v>
      </c>
      <c r="S2379" s="130" t="str">
        <f t="shared" si="683"/>
        <v/>
      </c>
      <c r="T2379" s="130" t="str">
        <f t="shared" si="684"/>
        <v/>
      </c>
      <c r="X2379" s="134"/>
      <c r="Z2379" s="149"/>
      <c r="AA2379" s="149"/>
      <c r="AE2379" s="151"/>
      <c r="AF2379" s="150"/>
      <c r="AK2379" s="134">
        <v>1810</v>
      </c>
      <c r="AL2379" s="130">
        <f t="shared" si="685"/>
        <v>3.24</v>
      </c>
      <c r="AM2379" s="149">
        <f t="shared" si="686"/>
        <v>2.0959706128579419E-3</v>
      </c>
      <c r="AN2379" s="149">
        <f t="shared" si="687"/>
        <v>0.99940235150206558</v>
      </c>
      <c r="AO2379" s="130">
        <f t="shared" si="692"/>
        <v>2.0959706128579419E-3</v>
      </c>
      <c r="AP2379" s="130" t="str">
        <f t="shared" si="693"/>
        <v/>
      </c>
      <c r="AQ2379" s="130" t="str">
        <f t="shared" si="688"/>
        <v/>
      </c>
      <c r="AR2379" s="150">
        <f t="shared" si="689"/>
        <v>0</v>
      </c>
      <c r="AS2379" s="150" t="str">
        <f t="shared" si="690"/>
        <v/>
      </c>
      <c r="AT2379" s="150" t="str">
        <f t="shared" si="691"/>
        <v/>
      </c>
      <c r="AU2379" s="150"/>
      <c r="AV2379" s="150"/>
      <c r="AW2379" s="150"/>
      <c r="AX2379" s="150"/>
      <c r="AY2379" s="150"/>
      <c r="AZ2379" s="150"/>
      <c r="BA2379" s="150"/>
      <c r="BB2379" s="131"/>
      <c r="BC2379" s="132"/>
      <c r="BD2379" s="131"/>
      <c r="BE2379" s="153"/>
      <c r="BF2379" s="154"/>
      <c r="BG2379" s="155"/>
      <c r="BH2379" s="155"/>
      <c r="BI2379" s="156"/>
      <c r="BJ2379" s="156"/>
      <c r="BK2379" s="133"/>
      <c r="BM2379" s="134">
        <v>1787</v>
      </c>
      <c r="BN2379" s="157">
        <f t="shared" si="672"/>
        <v>11.430399999999786</v>
      </c>
      <c r="BO2379" s="158">
        <f t="shared" si="673"/>
        <v>0.12091591220294154</v>
      </c>
      <c r="BP2379" s="159">
        <f t="shared" si="674"/>
        <v>2.475606517623602E-4</v>
      </c>
      <c r="BQ2379" s="160" t="str">
        <f t="shared" si="675"/>
        <v/>
      </c>
      <c r="BR2379" s="160" t="str">
        <f t="shared" si="671"/>
        <v/>
      </c>
    </row>
    <row r="2380" spans="11:70" ht="20.100000000000001" customHeight="1" x14ac:dyDescent="0.25">
      <c r="K2380" s="134">
        <v>1811</v>
      </c>
      <c r="L2380" s="130">
        <f t="shared" si="676"/>
        <v>307.67017058586777</v>
      </c>
      <c r="M2380" s="149">
        <f t="shared" si="677"/>
        <v>2.181467321332975E-5</v>
      </c>
      <c r="N2380" s="149">
        <f t="shared" si="678"/>
        <v>0.99941068126875454</v>
      </c>
      <c r="O2380" s="130">
        <f t="shared" si="679"/>
        <v>2.181467321332975E-5</v>
      </c>
      <c r="P2380" s="130" t="str">
        <f t="shared" si="680"/>
        <v/>
      </c>
      <c r="Q2380" s="130" t="str">
        <f t="shared" si="681"/>
        <v/>
      </c>
      <c r="R2380" s="130">
        <f t="shared" si="682"/>
        <v>2.209455166817865E-3</v>
      </c>
      <c r="S2380" s="130" t="str">
        <f t="shared" si="683"/>
        <v/>
      </c>
      <c r="T2380" s="130" t="str">
        <f t="shared" si="684"/>
        <v/>
      </c>
      <c r="X2380" s="134"/>
      <c r="Z2380" s="149"/>
      <c r="AA2380" s="149"/>
      <c r="AE2380" s="151"/>
      <c r="AF2380" s="150"/>
      <c r="AK2380" s="134">
        <v>1811</v>
      </c>
      <c r="AL2380" s="130">
        <f t="shared" si="685"/>
        <v>3.2439999999999998</v>
      </c>
      <c r="AM2380" s="149">
        <f t="shared" si="686"/>
        <v>2.0689655452589767E-3</v>
      </c>
      <c r="AN2380" s="149">
        <f t="shared" si="687"/>
        <v>0.99941068126875454</v>
      </c>
      <c r="AO2380" s="130">
        <f t="shared" si="692"/>
        <v>2.0689655452589767E-3</v>
      </c>
      <c r="AP2380" s="130" t="str">
        <f t="shared" si="693"/>
        <v/>
      </c>
      <c r="AQ2380" s="130" t="str">
        <f t="shared" si="688"/>
        <v/>
      </c>
      <c r="AR2380" s="150">
        <f t="shared" si="689"/>
        <v>0</v>
      </c>
      <c r="AS2380" s="150" t="str">
        <f t="shared" si="690"/>
        <v/>
      </c>
      <c r="AT2380" s="150" t="str">
        <f t="shared" si="691"/>
        <v/>
      </c>
      <c r="AU2380" s="150"/>
      <c r="AV2380" s="150"/>
      <c r="AW2380" s="150"/>
      <c r="AX2380" s="150"/>
      <c r="AY2380" s="150"/>
      <c r="AZ2380" s="150"/>
      <c r="BA2380" s="150"/>
      <c r="BB2380" s="131"/>
      <c r="BC2380" s="132"/>
      <c r="BD2380" s="131"/>
      <c r="BE2380" s="153"/>
      <c r="BF2380" s="154"/>
      <c r="BG2380" s="155"/>
      <c r="BH2380" s="155"/>
      <c r="BI2380" s="156"/>
      <c r="BJ2380" s="156"/>
      <c r="BK2380" s="133"/>
      <c r="BM2380" s="134">
        <v>1788</v>
      </c>
      <c r="BN2380" s="157">
        <f t="shared" si="672"/>
        <v>11.436799999999785</v>
      </c>
      <c r="BO2380" s="158">
        <f t="shared" si="673"/>
        <v>0.12066835155117918</v>
      </c>
      <c r="BP2380" s="159">
        <f t="shared" si="674"/>
        <v>2.4711519453096686E-4</v>
      </c>
      <c r="BQ2380" s="160" t="str">
        <f t="shared" si="675"/>
        <v/>
      </c>
      <c r="BR2380" s="160" t="str">
        <f t="shared" si="671"/>
        <v/>
      </c>
    </row>
    <row r="2381" spans="11:70" ht="20.100000000000001" customHeight="1" x14ac:dyDescent="0.25">
      <c r="K2381" s="134">
        <v>1812</v>
      </c>
      <c r="L2381" s="130">
        <f t="shared" si="676"/>
        <v>308.04954194294038</v>
      </c>
      <c r="M2381" s="149">
        <f t="shared" si="677"/>
        <v>2.1533262368971471E-5</v>
      </c>
      <c r="N2381" s="149">
        <f t="shared" si="678"/>
        <v>0.99941890364677866</v>
      </c>
      <c r="O2381" s="130">
        <f t="shared" si="679"/>
        <v>2.1533262368971471E-5</v>
      </c>
      <c r="P2381" s="130" t="str">
        <f t="shared" si="680"/>
        <v/>
      </c>
      <c r="Q2381" s="130" t="str">
        <f t="shared" si="681"/>
        <v/>
      </c>
      <c r="R2381" s="130">
        <f t="shared" si="682"/>
        <v>2.2194890853122081E-3</v>
      </c>
      <c r="S2381" s="130" t="str">
        <f t="shared" si="683"/>
        <v/>
      </c>
      <c r="T2381" s="130" t="str">
        <f t="shared" si="684"/>
        <v/>
      </c>
      <c r="X2381" s="134"/>
      <c r="Z2381" s="149"/>
      <c r="AA2381" s="149"/>
      <c r="AE2381" s="151"/>
      <c r="AF2381" s="150"/>
      <c r="AK2381" s="134">
        <v>1812</v>
      </c>
      <c r="AL2381" s="130">
        <f t="shared" si="685"/>
        <v>3.2480000000000002</v>
      </c>
      <c r="AM2381" s="149">
        <f t="shared" si="686"/>
        <v>2.0422757417791907E-3</v>
      </c>
      <c r="AN2381" s="149">
        <f t="shared" si="687"/>
        <v>0.99941890364677866</v>
      </c>
      <c r="AO2381" s="130">
        <f t="shared" si="692"/>
        <v>2.0422757417791907E-3</v>
      </c>
      <c r="AP2381" s="130" t="str">
        <f t="shared" si="693"/>
        <v/>
      </c>
      <c r="AQ2381" s="130" t="str">
        <f t="shared" si="688"/>
        <v/>
      </c>
      <c r="AR2381" s="150">
        <f t="shared" si="689"/>
        <v>0</v>
      </c>
      <c r="AS2381" s="150" t="str">
        <f t="shared" si="690"/>
        <v/>
      </c>
      <c r="AT2381" s="150" t="str">
        <f t="shared" si="691"/>
        <v/>
      </c>
      <c r="AU2381" s="150"/>
      <c r="AV2381" s="150"/>
      <c r="AW2381" s="150"/>
      <c r="AX2381" s="150"/>
      <c r="AY2381" s="150"/>
      <c r="AZ2381" s="150"/>
      <c r="BA2381" s="150"/>
      <c r="BB2381" s="131"/>
      <c r="BC2381" s="132"/>
      <c r="BD2381" s="131"/>
      <c r="BE2381" s="153"/>
      <c r="BF2381" s="154"/>
      <c r="BG2381" s="155"/>
      <c r="BH2381" s="155"/>
      <c r="BI2381" s="156"/>
      <c r="BJ2381" s="156"/>
      <c r="BK2381" s="133"/>
      <c r="BM2381" s="134">
        <v>1789</v>
      </c>
      <c r="BN2381" s="157">
        <f t="shared" si="672"/>
        <v>11.443199999999784</v>
      </c>
      <c r="BO2381" s="158">
        <f t="shared" si="673"/>
        <v>0.12042123635664821</v>
      </c>
      <c r="BP2381" s="159">
        <f t="shared" si="674"/>
        <v>2.4667034584566205E-4</v>
      </c>
      <c r="BQ2381" s="160" t="str">
        <f t="shared" si="675"/>
        <v/>
      </c>
      <c r="BR2381" s="160" t="str">
        <f t="shared" si="671"/>
        <v/>
      </c>
    </row>
    <row r="2382" spans="11:70" ht="20.100000000000001" customHeight="1" x14ac:dyDescent="0.25">
      <c r="K2382" s="134">
        <v>1813</v>
      </c>
      <c r="L2382" s="130">
        <f t="shared" si="676"/>
        <v>308.42891330001299</v>
      </c>
      <c r="M2382" s="149">
        <f t="shared" si="677"/>
        <v>2.1255141659641075E-5</v>
      </c>
      <c r="N2382" s="149">
        <f t="shared" si="678"/>
        <v>0.99942701989074856</v>
      </c>
      <c r="O2382" s="130">
        <f t="shared" si="679"/>
        <v>2.1255141659641075E-5</v>
      </c>
      <c r="P2382" s="130" t="str">
        <f t="shared" si="680"/>
        <v/>
      </c>
      <c r="Q2382" s="130" t="str">
        <f t="shared" si="681"/>
        <v/>
      </c>
      <c r="R2382" s="130">
        <f t="shared" si="682"/>
        <v>2.229532898572657E-3</v>
      </c>
      <c r="S2382" s="130" t="str">
        <f t="shared" si="683"/>
        <v/>
      </c>
      <c r="T2382" s="130" t="str">
        <f t="shared" si="684"/>
        <v/>
      </c>
      <c r="X2382" s="134"/>
      <c r="Z2382" s="149"/>
      <c r="AA2382" s="149"/>
      <c r="AE2382" s="151"/>
      <c r="AF2382" s="150"/>
      <c r="AK2382" s="134">
        <v>1813</v>
      </c>
      <c r="AL2382" s="130">
        <f t="shared" si="685"/>
        <v>3.2519999999999998</v>
      </c>
      <c r="AM2382" s="149">
        <f t="shared" si="686"/>
        <v>2.0158979840470305E-3</v>
      </c>
      <c r="AN2382" s="149">
        <f t="shared" si="687"/>
        <v>0.99942701989074856</v>
      </c>
      <c r="AO2382" s="130">
        <f t="shared" si="692"/>
        <v>2.0158979840470305E-3</v>
      </c>
      <c r="AP2382" s="130" t="str">
        <f t="shared" si="693"/>
        <v/>
      </c>
      <c r="AQ2382" s="130" t="str">
        <f t="shared" si="688"/>
        <v/>
      </c>
      <c r="AR2382" s="150">
        <f t="shared" si="689"/>
        <v>0</v>
      </c>
      <c r="AS2382" s="150" t="str">
        <f t="shared" si="690"/>
        <v/>
      </c>
      <c r="AT2382" s="150" t="str">
        <f t="shared" si="691"/>
        <v/>
      </c>
      <c r="AU2382" s="150"/>
      <c r="AV2382" s="150"/>
      <c r="AW2382" s="150"/>
      <c r="AX2382" s="150"/>
      <c r="AY2382" s="150"/>
      <c r="AZ2382" s="150"/>
      <c r="BA2382" s="150"/>
      <c r="BB2382" s="131"/>
      <c r="BC2382" s="132"/>
      <c r="BD2382" s="131"/>
      <c r="BE2382" s="153"/>
      <c r="BF2382" s="154"/>
      <c r="BG2382" s="155"/>
      <c r="BH2382" s="155"/>
      <c r="BI2382" s="156"/>
      <c r="BJ2382" s="156"/>
      <c r="BK2382" s="133"/>
      <c r="BM2382" s="134">
        <v>1790</v>
      </c>
      <c r="BN2382" s="157">
        <f t="shared" si="672"/>
        <v>11.449599999999784</v>
      </c>
      <c r="BO2382" s="158">
        <f t="shared" si="673"/>
        <v>0.12017456601080255</v>
      </c>
      <c r="BP2382" s="159">
        <f t="shared" si="674"/>
        <v>2.4622610552198221E-4</v>
      </c>
      <c r="BQ2382" s="160" t="str">
        <f t="shared" si="675"/>
        <v/>
      </c>
      <c r="BR2382" s="160" t="str">
        <f t="shared" si="671"/>
        <v/>
      </c>
    </row>
    <row r="2383" spans="11:70" ht="20.100000000000001" customHeight="1" x14ac:dyDescent="0.25">
      <c r="K2383" s="134">
        <v>1814</v>
      </c>
      <c r="L2383" s="130">
        <f t="shared" si="676"/>
        <v>308.80828465708549</v>
      </c>
      <c r="M2383" s="149">
        <f t="shared" si="677"/>
        <v>2.0980277432716146E-5</v>
      </c>
      <c r="N2383" s="149">
        <f t="shared" si="678"/>
        <v>0.99943503124245525</v>
      </c>
      <c r="O2383" s="130">
        <f t="shared" si="679"/>
        <v>2.0980277432716146E-5</v>
      </c>
      <c r="P2383" s="130" t="str">
        <f t="shared" si="680"/>
        <v/>
      </c>
      <c r="Q2383" s="130" t="str">
        <f t="shared" si="681"/>
        <v/>
      </c>
      <c r="R2383" s="130">
        <f t="shared" si="682"/>
        <v>2.2395863292491466E-3</v>
      </c>
      <c r="S2383" s="130" t="str">
        <f t="shared" si="683"/>
        <v/>
      </c>
      <c r="T2383" s="130" t="str">
        <f t="shared" si="684"/>
        <v/>
      </c>
      <c r="X2383" s="134"/>
      <c r="Z2383" s="149"/>
      <c r="AA2383" s="149"/>
      <c r="AE2383" s="151"/>
      <c r="AF2383" s="150"/>
      <c r="AK2383" s="134">
        <v>1814</v>
      </c>
      <c r="AL2383" s="130">
        <f t="shared" si="685"/>
        <v>3.2560000000000002</v>
      </c>
      <c r="AM2383" s="149">
        <f t="shared" si="686"/>
        <v>1.9898290803522173E-3</v>
      </c>
      <c r="AN2383" s="149">
        <f t="shared" si="687"/>
        <v>0.99943503124245525</v>
      </c>
      <c r="AO2383" s="130">
        <f t="shared" si="692"/>
        <v>1.9898290803522173E-3</v>
      </c>
      <c r="AP2383" s="130" t="str">
        <f t="shared" si="693"/>
        <v/>
      </c>
      <c r="AQ2383" s="130" t="str">
        <f t="shared" si="688"/>
        <v/>
      </c>
      <c r="AR2383" s="150">
        <f t="shared" si="689"/>
        <v>0</v>
      </c>
      <c r="AS2383" s="150" t="str">
        <f t="shared" si="690"/>
        <v/>
      </c>
      <c r="AT2383" s="150" t="str">
        <f t="shared" si="691"/>
        <v/>
      </c>
      <c r="AU2383" s="150"/>
      <c r="AV2383" s="150"/>
      <c r="AW2383" s="150"/>
      <c r="AX2383" s="150"/>
      <c r="AY2383" s="150"/>
      <c r="AZ2383" s="150"/>
      <c r="BA2383" s="150"/>
      <c r="BB2383" s="131"/>
      <c r="BC2383" s="132"/>
      <c r="BD2383" s="131"/>
      <c r="BE2383" s="153"/>
      <c r="BF2383" s="154"/>
      <c r="BG2383" s="155"/>
      <c r="BH2383" s="155"/>
      <c r="BI2383" s="156"/>
      <c r="BJ2383" s="156"/>
      <c r="BK2383" s="133"/>
      <c r="BM2383" s="134">
        <v>1791</v>
      </c>
      <c r="BN2383" s="157">
        <f t="shared" si="672"/>
        <v>11.455999999999783</v>
      </c>
      <c r="BO2383" s="158">
        <f t="shared" si="673"/>
        <v>0.11992833990528057</v>
      </c>
      <c r="BP2383" s="159">
        <f t="shared" si="674"/>
        <v>2.4578247337249393E-4</v>
      </c>
      <c r="BQ2383" s="160" t="str">
        <f t="shared" si="675"/>
        <v/>
      </c>
      <c r="BR2383" s="160" t="str">
        <f t="shared" si="671"/>
        <v/>
      </c>
    </row>
    <row r="2384" spans="11:70" ht="20.100000000000001" customHeight="1" x14ac:dyDescent="0.25">
      <c r="K2384" s="134">
        <v>1815</v>
      </c>
      <c r="L2384" s="130">
        <f t="shared" si="676"/>
        <v>309.18765601415811</v>
      </c>
      <c r="M2384" s="149">
        <f t="shared" si="677"/>
        <v>2.0708636315193261E-5</v>
      </c>
      <c r="N2384" s="149">
        <f t="shared" si="678"/>
        <v>0.99944293893097536</v>
      </c>
      <c r="O2384" s="130">
        <f t="shared" si="679"/>
        <v>2.0708636315193261E-5</v>
      </c>
      <c r="P2384" s="130" t="str">
        <f t="shared" si="680"/>
        <v/>
      </c>
      <c r="Q2384" s="130" t="str">
        <f t="shared" si="681"/>
        <v/>
      </c>
      <c r="R2384" s="130">
        <f t="shared" si="682"/>
        <v>2.2496490982760954E-3</v>
      </c>
      <c r="S2384" s="130" t="str">
        <f t="shared" si="683"/>
        <v/>
      </c>
      <c r="T2384" s="130" t="str">
        <f t="shared" si="684"/>
        <v/>
      </c>
      <c r="X2384" s="134"/>
      <c r="Z2384" s="149"/>
      <c r="AA2384" s="149"/>
      <c r="AE2384" s="151"/>
      <c r="AF2384" s="150"/>
      <c r="AK2384" s="134">
        <v>1815</v>
      </c>
      <c r="AL2384" s="130">
        <f t="shared" si="685"/>
        <v>3.26</v>
      </c>
      <c r="AM2384" s="149">
        <f t="shared" si="686"/>
        <v>1.9640658655043761E-3</v>
      </c>
      <c r="AN2384" s="149">
        <f t="shared" si="687"/>
        <v>0.99944293893097536</v>
      </c>
      <c r="AO2384" s="130">
        <f t="shared" si="692"/>
        <v>1.9640658655043761E-3</v>
      </c>
      <c r="AP2384" s="130" t="str">
        <f t="shared" si="693"/>
        <v/>
      </c>
      <c r="AQ2384" s="130" t="str">
        <f t="shared" si="688"/>
        <v/>
      </c>
      <c r="AR2384" s="150">
        <f t="shared" si="689"/>
        <v>0</v>
      </c>
      <c r="AS2384" s="150" t="str">
        <f t="shared" si="690"/>
        <v/>
      </c>
      <c r="AT2384" s="150" t="str">
        <f t="shared" si="691"/>
        <v/>
      </c>
      <c r="AU2384" s="150"/>
      <c r="AV2384" s="150"/>
      <c r="AW2384" s="150"/>
      <c r="AX2384" s="150"/>
      <c r="AY2384" s="150"/>
      <c r="AZ2384" s="150"/>
      <c r="BA2384" s="150"/>
      <c r="BB2384" s="131"/>
      <c r="BC2384" s="132"/>
      <c r="BD2384" s="131"/>
      <c r="BE2384" s="153"/>
      <c r="BF2384" s="154"/>
      <c r="BG2384" s="155"/>
      <c r="BH2384" s="155"/>
      <c r="BI2384" s="156"/>
      <c r="BJ2384" s="156"/>
      <c r="BK2384" s="133"/>
      <c r="BM2384" s="134">
        <v>1792</v>
      </c>
      <c r="BN2384" s="157">
        <f t="shared" si="672"/>
        <v>11.462399999999782</v>
      </c>
      <c r="BO2384" s="158">
        <f t="shared" si="673"/>
        <v>0.11968255743190807</v>
      </c>
      <c r="BP2384" s="159">
        <f t="shared" si="674"/>
        <v>2.4533944920758499E-4</v>
      </c>
      <c r="BQ2384" s="160" t="str">
        <f t="shared" si="675"/>
        <v/>
      </c>
      <c r="BR2384" s="160" t="str">
        <f t="shared" si="671"/>
        <v/>
      </c>
    </row>
    <row r="2385" spans="11:70" ht="20.100000000000001" customHeight="1" x14ac:dyDescent="0.25">
      <c r="K2385" s="134">
        <v>1816</v>
      </c>
      <c r="L2385" s="130">
        <f t="shared" si="676"/>
        <v>309.56702737123072</v>
      </c>
      <c r="M2385" s="149">
        <f t="shared" si="677"/>
        <v>2.0440185212194567E-5</v>
      </c>
      <c r="N2385" s="149">
        <f t="shared" si="678"/>
        <v>0.99945074417277813</v>
      </c>
      <c r="O2385" s="130">
        <f t="shared" si="679"/>
        <v>2.0440185212194567E-5</v>
      </c>
      <c r="P2385" s="130" t="str">
        <f t="shared" si="680"/>
        <v/>
      </c>
      <c r="Q2385" s="130" t="str">
        <f t="shared" si="681"/>
        <v/>
      </c>
      <c r="R2385" s="130">
        <f t="shared" si="682"/>
        <v>2.2597209248825501E-3</v>
      </c>
      <c r="S2385" s="130" t="str">
        <f t="shared" si="683"/>
        <v/>
      </c>
      <c r="T2385" s="130" t="str">
        <f t="shared" si="684"/>
        <v/>
      </c>
      <c r="X2385" s="134"/>
      <c r="Z2385" s="149"/>
      <c r="AA2385" s="149"/>
      <c r="AE2385" s="151"/>
      <c r="AF2385" s="150"/>
      <c r="AK2385" s="134">
        <v>1816</v>
      </c>
      <c r="AL2385" s="130">
        <f t="shared" si="685"/>
        <v>3.2640000000000002</v>
      </c>
      <c r="AM2385" s="149">
        <f t="shared" si="686"/>
        <v>1.9386052006913146E-3</v>
      </c>
      <c r="AN2385" s="149">
        <f t="shared" si="687"/>
        <v>0.99945074417277813</v>
      </c>
      <c r="AO2385" s="130">
        <f t="shared" si="692"/>
        <v>1.9386052006913146E-3</v>
      </c>
      <c r="AP2385" s="130" t="str">
        <f t="shared" si="693"/>
        <v/>
      </c>
      <c r="AQ2385" s="130" t="str">
        <f t="shared" si="688"/>
        <v/>
      </c>
      <c r="AR2385" s="150">
        <f t="shared" si="689"/>
        <v>0</v>
      </c>
      <c r="AS2385" s="150" t="str">
        <f t="shared" si="690"/>
        <v/>
      </c>
      <c r="AT2385" s="150" t="str">
        <f t="shared" si="691"/>
        <v/>
      </c>
      <c r="AU2385" s="150"/>
      <c r="AV2385" s="150"/>
      <c r="AW2385" s="150"/>
      <c r="AX2385" s="150"/>
      <c r="AY2385" s="150"/>
      <c r="AZ2385" s="150"/>
      <c r="BA2385" s="150"/>
      <c r="BB2385" s="131"/>
      <c r="BC2385" s="132"/>
      <c r="BD2385" s="131"/>
      <c r="BE2385" s="153"/>
      <c r="BF2385" s="154"/>
      <c r="BG2385" s="155"/>
      <c r="BH2385" s="155"/>
      <c r="BI2385" s="156"/>
      <c r="BJ2385" s="156"/>
      <c r="BK2385" s="133"/>
      <c r="BM2385" s="134">
        <v>1793</v>
      </c>
      <c r="BN2385" s="157">
        <f t="shared" si="672"/>
        <v>11.468799999999781</v>
      </c>
      <c r="BO2385" s="158">
        <f t="shared" si="673"/>
        <v>0.11943721798270049</v>
      </c>
      <c r="BP2385" s="159">
        <f t="shared" si="674"/>
        <v>2.4489703283459008E-4</v>
      </c>
      <c r="BQ2385" s="160" t="str">
        <f t="shared" si="675"/>
        <v/>
      </c>
      <c r="BR2385" s="160" t="str">
        <f t="shared" ref="BR2385:BR2448" si="694">IF($BO2385&lt;(1-$BK$605),$BP2385,"")</f>
        <v/>
      </c>
    </row>
    <row r="2386" spans="11:70" ht="20.100000000000001" customHeight="1" x14ac:dyDescent="0.25">
      <c r="K2386" s="134">
        <v>1817</v>
      </c>
      <c r="L2386" s="130">
        <f t="shared" si="676"/>
        <v>309.94639872830334</v>
      </c>
      <c r="M2386" s="149">
        <f t="shared" si="677"/>
        <v>2.0174891305470944E-5</v>
      </c>
      <c r="N2386" s="149">
        <f t="shared" si="678"/>
        <v>0.99945844817182972</v>
      </c>
      <c r="O2386" s="130">
        <f t="shared" si="679"/>
        <v>2.0174891305470944E-5</v>
      </c>
      <c r="P2386" s="130" t="str">
        <f t="shared" si="680"/>
        <v/>
      </c>
      <c r="Q2386" s="130" t="str">
        <f t="shared" si="681"/>
        <v/>
      </c>
      <c r="R2386" s="130">
        <f t="shared" si="682"/>
        <v>2.2698015266025464E-3</v>
      </c>
      <c r="S2386" s="130" t="str">
        <f t="shared" si="683"/>
        <v/>
      </c>
      <c r="T2386" s="130" t="str">
        <f t="shared" si="684"/>
        <v/>
      </c>
      <c r="X2386" s="134"/>
      <c r="Z2386" s="149"/>
      <c r="AA2386" s="149"/>
      <c r="AE2386" s="151"/>
      <c r="AF2386" s="150"/>
      <c r="AK2386" s="134">
        <v>1817</v>
      </c>
      <c r="AL2386" s="130">
        <f t="shared" si="685"/>
        <v>3.2679999999999998</v>
      </c>
      <c r="AM2386" s="149">
        <f t="shared" si="686"/>
        <v>1.9134439733371103E-3</v>
      </c>
      <c r="AN2386" s="149">
        <f t="shared" si="687"/>
        <v>0.99945844817182972</v>
      </c>
      <c r="AO2386" s="130">
        <f t="shared" si="692"/>
        <v>1.9134439733371103E-3</v>
      </c>
      <c r="AP2386" s="130" t="str">
        <f t="shared" si="693"/>
        <v/>
      </c>
      <c r="AQ2386" s="130" t="str">
        <f t="shared" si="688"/>
        <v/>
      </c>
      <c r="AR2386" s="150">
        <f t="shared" si="689"/>
        <v>0</v>
      </c>
      <c r="AS2386" s="150" t="str">
        <f t="shared" si="690"/>
        <v/>
      </c>
      <c r="AT2386" s="150" t="str">
        <f t="shared" si="691"/>
        <v/>
      </c>
      <c r="AU2386" s="150"/>
      <c r="AV2386" s="150"/>
      <c r="AW2386" s="150"/>
      <c r="AX2386" s="150"/>
      <c r="AY2386" s="150"/>
      <c r="AZ2386" s="150"/>
      <c r="BA2386" s="150"/>
      <c r="BB2386" s="131"/>
      <c r="BC2386" s="132"/>
      <c r="BD2386" s="131"/>
      <c r="BE2386" s="153"/>
      <c r="BF2386" s="154"/>
      <c r="BG2386" s="155"/>
      <c r="BH2386" s="155"/>
      <c r="BI2386" s="156"/>
      <c r="BJ2386" s="156"/>
      <c r="BK2386" s="133"/>
      <c r="BM2386" s="134">
        <v>1794</v>
      </c>
      <c r="BN2386" s="157">
        <f t="shared" ref="BN2386:BN2449" si="695">BN2385+$BQ$590</f>
        <v>11.475199999999781</v>
      </c>
      <c r="BO2386" s="158">
        <f t="shared" ref="BO2386:BO2449" si="696">_xlfn.CHISQ.DIST.RT(BN2386,7)</f>
        <v>0.1191923209498659</v>
      </c>
      <c r="BP2386" s="159">
        <f t="shared" ref="BP2386:BP2449" si="697">BO2386-BO2387</f>
        <v>2.4445522405867892E-4</v>
      </c>
      <c r="BQ2386" s="160" t="str">
        <f t="shared" ref="BQ2386:BQ2449" si="698">IF(BO2386&lt;(1-$BK$597),BP2386,"")</f>
        <v/>
      </c>
      <c r="BR2386" s="160" t="str">
        <f t="shared" si="694"/>
        <v/>
      </c>
    </row>
    <row r="2387" spans="11:70" ht="20.100000000000001" customHeight="1" x14ac:dyDescent="0.25">
      <c r="K2387" s="134">
        <v>1818</v>
      </c>
      <c r="L2387" s="130">
        <f t="shared" si="676"/>
        <v>310.32577008537584</v>
      </c>
      <c r="M2387" s="149">
        <f t="shared" si="677"/>
        <v>1.9912722051902588E-5</v>
      </c>
      <c r="N2387" s="149">
        <f t="shared" si="678"/>
        <v>0.9994660521196983</v>
      </c>
      <c r="O2387" s="130">
        <f t="shared" si="679"/>
        <v>1.9912722051902588E-5</v>
      </c>
      <c r="P2387" s="130" t="str">
        <f t="shared" si="680"/>
        <v/>
      </c>
      <c r="Q2387" s="130" t="str">
        <f t="shared" si="681"/>
        <v/>
      </c>
      <c r="R2387" s="130">
        <f t="shared" si="682"/>
        <v>2.2798906192856294E-3</v>
      </c>
      <c r="S2387" s="130" t="str">
        <f t="shared" si="683"/>
        <v/>
      </c>
      <c r="T2387" s="130" t="str">
        <f t="shared" si="684"/>
        <v/>
      </c>
      <c r="X2387" s="134"/>
      <c r="Z2387" s="149"/>
      <c r="AA2387" s="149"/>
      <c r="AE2387" s="151"/>
      <c r="AF2387" s="150"/>
      <c r="AK2387" s="134">
        <v>1818</v>
      </c>
      <c r="AL2387" s="130">
        <f t="shared" si="685"/>
        <v>3.2720000000000002</v>
      </c>
      <c r="AM2387" s="149">
        <f t="shared" si="686"/>
        <v>1.8885790969598703E-3</v>
      </c>
      <c r="AN2387" s="149">
        <f t="shared" si="687"/>
        <v>0.9994660521196983</v>
      </c>
      <c r="AO2387" s="130">
        <f t="shared" si="692"/>
        <v>1.8885790969598703E-3</v>
      </c>
      <c r="AP2387" s="130" t="str">
        <f t="shared" si="693"/>
        <v/>
      </c>
      <c r="AQ2387" s="130" t="str">
        <f t="shared" si="688"/>
        <v/>
      </c>
      <c r="AR2387" s="150">
        <f t="shared" si="689"/>
        <v>0</v>
      </c>
      <c r="AS2387" s="150" t="str">
        <f t="shared" si="690"/>
        <v/>
      </c>
      <c r="AT2387" s="150" t="str">
        <f t="shared" si="691"/>
        <v/>
      </c>
      <c r="AU2387" s="150"/>
      <c r="AV2387" s="150"/>
      <c r="AW2387" s="150"/>
      <c r="AX2387" s="150"/>
      <c r="AY2387" s="150"/>
      <c r="AZ2387" s="150"/>
      <c r="BA2387" s="150"/>
      <c r="BB2387" s="131"/>
      <c r="BC2387" s="132"/>
      <c r="BD2387" s="131"/>
      <c r="BE2387" s="153"/>
      <c r="BF2387" s="154"/>
      <c r="BG2387" s="155"/>
      <c r="BH2387" s="155"/>
      <c r="BI2387" s="156"/>
      <c r="BJ2387" s="156"/>
      <c r="BK2387" s="133"/>
      <c r="BM2387" s="134">
        <v>1795</v>
      </c>
      <c r="BN2387" s="157">
        <f t="shared" si="695"/>
        <v>11.48159999999978</v>
      </c>
      <c r="BO2387" s="158">
        <f t="shared" si="696"/>
        <v>0.11894786572580722</v>
      </c>
      <c r="BP2387" s="159">
        <f t="shared" si="697"/>
        <v>2.4401402268235672E-4</v>
      </c>
      <c r="BQ2387" s="160" t="str">
        <f t="shared" si="698"/>
        <v/>
      </c>
      <c r="BR2387" s="160" t="str">
        <f t="shared" si="694"/>
        <v/>
      </c>
    </row>
    <row r="2388" spans="11:70" ht="20.100000000000001" customHeight="1" x14ac:dyDescent="0.25">
      <c r="K2388" s="134">
        <v>1819</v>
      </c>
      <c r="L2388" s="130">
        <f t="shared" si="676"/>
        <v>310.70514144244845</v>
      </c>
      <c r="M2388" s="149">
        <f t="shared" si="677"/>
        <v>1.9653645181997291E-5</v>
      </c>
      <c r="N2388" s="149">
        <f t="shared" si="678"/>
        <v>0.99947355719565811</v>
      </c>
      <c r="O2388" s="130">
        <f t="shared" si="679"/>
        <v>1.9653645181997291E-5</v>
      </c>
      <c r="P2388" s="130" t="str">
        <f t="shared" si="680"/>
        <v/>
      </c>
      <c r="Q2388" s="130" t="str">
        <f t="shared" si="681"/>
        <v/>
      </c>
      <c r="R2388" s="130">
        <f t="shared" si="682"/>
        <v>2.2899879171075803E-3</v>
      </c>
      <c r="S2388" s="130" t="str">
        <f t="shared" si="683"/>
        <v/>
      </c>
      <c r="T2388" s="130" t="str">
        <f t="shared" si="684"/>
        <v/>
      </c>
      <c r="X2388" s="134"/>
      <c r="Z2388" s="149"/>
      <c r="AA2388" s="149"/>
      <c r="AE2388" s="151"/>
      <c r="AF2388" s="150"/>
      <c r="AK2388" s="134">
        <v>1819</v>
      </c>
      <c r="AL2388" s="130">
        <f t="shared" si="685"/>
        <v>3.2759999999999998</v>
      </c>
      <c r="AM2388" s="149">
        <f t="shared" si="686"/>
        <v>1.8640075110293508E-3</v>
      </c>
      <c r="AN2388" s="149">
        <f t="shared" si="687"/>
        <v>0.99947355719565811</v>
      </c>
      <c r="AO2388" s="130">
        <f t="shared" si="692"/>
        <v>1.8640075110293508E-3</v>
      </c>
      <c r="AP2388" s="130" t="str">
        <f t="shared" si="693"/>
        <v/>
      </c>
      <c r="AQ2388" s="130" t="str">
        <f t="shared" si="688"/>
        <v/>
      </c>
      <c r="AR2388" s="150">
        <f t="shared" si="689"/>
        <v>0</v>
      </c>
      <c r="AS2388" s="150" t="str">
        <f t="shared" si="690"/>
        <v/>
      </c>
      <c r="AT2388" s="150" t="str">
        <f t="shared" si="691"/>
        <v/>
      </c>
      <c r="AU2388" s="150"/>
      <c r="AV2388" s="150"/>
      <c r="AW2388" s="150"/>
      <c r="AX2388" s="150"/>
      <c r="AY2388" s="150"/>
      <c r="AZ2388" s="150"/>
      <c r="BA2388" s="150"/>
      <c r="BB2388" s="131"/>
      <c r="BC2388" s="132"/>
      <c r="BD2388" s="131"/>
      <c r="BE2388" s="153"/>
      <c r="BF2388" s="154"/>
      <c r="BG2388" s="155"/>
      <c r="BH2388" s="155"/>
      <c r="BI2388" s="156"/>
      <c r="BJ2388" s="156"/>
      <c r="BK2388" s="133"/>
      <c r="BM2388" s="134">
        <v>1796</v>
      </c>
      <c r="BN2388" s="157">
        <f t="shared" si="695"/>
        <v>11.487999999999779</v>
      </c>
      <c r="BO2388" s="158">
        <f t="shared" si="696"/>
        <v>0.11870385170312486</v>
      </c>
      <c r="BP2388" s="159">
        <f t="shared" si="697"/>
        <v>2.4357342850517272E-4</v>
      </c>
      <c r="BQ2388" s="160" t="str">
        <f t="shared" si="698"/>
        <v/>
      </c>
      <c r="BR2388" s="160" t="str">
        <f t="shared" si="694"/>
        <v/>
      </c>
    </row>
    <row r="2389" spans="11:70" ht="20.100000000000001" customHeight="1" x14ac:dyDescent="0.25">
      <c r="K2389" s="134">
        <v>1820</v>
      </c>
      <c r="L2389" s="130">
        <f t="shared" si="676"/>
        <v>311.08451279952106</v>
      </c>
      <c r="M2389" s="149">
        <f t="shared" si="677"/>
        <v>1.9397628698386724E-5</v>
      </c>
      <c r="N2389" s="149">
        <f t="shared" si="678"/>
        <v>0.99948096456679303</v>
      </c>
      <c r="O2389" s="130">
        <f t="shared" si="679"/>
        <v>1.9397628698386724E-5</v>
      </c>
      <c r="P2389" s="130" t="str">
        <f t="shared" si="680"/>
        <v/>
      </c>
      <c r="Q2389" s="130" t="str">
        <f t="shared" si="681"/>
        <v/>
      </c>
      <c r="R2389" s="130">
        <f t="shared" si="682"/>
        <v>2.3000931325812897E-3</v>
      </c>
      <c r="S2389" s="130" t="str">
        <f t="shared" si="683"/>
        <v/>
      </c>
      <c r="T2389" s="130" t="str">
        <f t="shared" si="684"/>
        <v/>
      </c>
      <c r="X2389" s="134"/>
      <c r="Z2389" s="149"/>
      <c r="AA2389" s="149"/>
      <c r="AE2389" s="151"/>
      <c r="AF2389" s="150"/>
      <c r="AK2389" s="134">
        <v>1820</v>
      </c>
      <c r="AL2389" s="130">
        <f t="shared" si="685"/>
        <v>3.2800000000000002</v>
      </c>
      <c r="AM2389" s="149">
        <f t="shared" si="686"/>
        <v>1.8397261808242775E-3</v>
      </c>
      <c r="AN2389" s="149">
        <f t="shared" si="687"/>
        <v>0.99948096456679303</v>
      </c>
      <c r="AO2389" s="130">
        <f t="shared" si="692"/>
        <v>1.8397261808242775E-3</v>
      </c>
      <c r="AP2389" s="130" t="str">
        <f t="shared" si="693"/>
        <v/>
      </c>
      <c r="AQ2389" s="130" t="str">
        <f t="shared" si="688"/>
        <v/>
      </c>
      <c r="AR2389" s="150">
        <f t="shared" si="689"/>
        <v>0</v>
      </c>
      <c r="AS2389" s="150" t="str">
        <f t="shared" si="690"/>
        <v/>
      </c>
      <c r="AT2389" s="150" t="str">
        <f t="shared" si="691"/>
        <v/>
      </c>
      <c r="AU2389" s="150"/>
      <c r="AV2389" s="150"/>
      <c r="AW2389" s="150"/>
      <c r="AX2389" s="150"/>
      <c r="AY2389" s="150"/>
      <c r="AZ2389" s="150"/>
      <c r="BA2389" s="150"/>
      <c r="BB2389" s="131"/>
      <c r="BC2389" s="132"/>
      <c r="BD2389" s="131"/>
      <c r="BE2389" s="153"/>
      <c r="BF2389" s="154"/>
      <c r="BG2389" s="155"/>
      <c r="BH2389" s="155"/>
      <c r="BI2389" s="156"/>
      <c r="BJ2389" s="156"/>
      <c r="BK2389" s="133"/>
      <c r="BM2389" s="134">
        <v>1797</v>
      </c>
      <c r="BN2389" s="157">
        <f t="shared" si="695"/>
        <v>11.494399999999779</v>
      </c>
      <c r="BO2389" s="158">
        <f t="shared" si="696"/>
        <v>0.11846027827461969</v>
      </c>
      <c r="BP2389" s="159">
        <f t="shared" si="697"/>
        <v>2.431334413246361E-4</v>
      </c>
      <c r="BQ2389" s="160" t="str">
        <f t="shared" si="698"/>
        <v/>
      </c>
      <c r="BR2389" s="160" t="str">
        <f t="shared" si="694"/>
        <v/>
      </c>
    </row>
    <row r="2390" spans="11:70" ht="20.100000000000001" customHeight="1" x14ac:dyDescent="0.25">
      <c r="K2390" s="134">
        <v>1821</v>
      </c>
      <c r="L2390" s="130">
        <f t="shared" si="676"/>
        <v>311.46388415659368</v>
      </c>
      <c r="M2390" s="149">
        <f t="shared" si="677"/>
        <v>1.9144640874320262E-5</v>
      </c>
      <c r="N2390" s="149">
        <f t="shared" si="678"/>
        <v>0.99948827538809915</v>
      </c>
      <c r="O2390" s="130">
        <f t="shared" si="679"/>
        <v>1.9144640874320262E-5</v>
      </c>
      <c r="P2390" s="130" t="str">
        <f t="shared" si="680"/>
        <v/>
      </c>
      <c r="Q2390" s="130" t="str">
        <f t="shared" si="681"/>
        <v/>
      </c>
      <c r="R2390" s="130">
        <f t="shared" si="682"/>
        <v>2.3102059765678458E-3</v>
      </c>
      <c r="S2390" s="130" t="str">
        <f t="shared" si="683"/>
        <v/>
      </c>
      <c r="T2390" s="130" t="str">
        <f t="shared" si="684"/>
        <v/>
      </c>
      <c r="X2390" s="134"/>
      <c r="Z2390" s="149"/>
      <c r="AA2390" s="149"/>
      <c r="AE2390" s="151"/>
      <c r="AF2390" s="150"/>
      <c r="AK2390" s="134">
        <v>1821</v>
      </c>
      <c r="AL2390" s="130">
        <f t="shared" si="685"/>
        <v>3.2839999999999998</v>
      </c>
      <c r="AM2390" s="149">
        <f t="shared" si="686"/>
        <v>1.8157320972895475E-3</v>
      </c>
      <c r="AN2390" s="149">
        <f t="shared" si="687"/>
        <v>0.99948827538809915</v>
      </c>
      <c r="AO2390" s="130">
        <f t="shared" si="692"/>
        <v>1.8157320972895475E-3</v>
      </c>
      <c r="AP2390" s="130" t="str">
        <f t="shared" si="693"/>
        <v/>
      </c>
      <c r="AQ2390" s="130" t="str">
        <f t="shared" si="688"/>
        <v/>
      </c>
      <c r="AR2390" s="150">
        <f t="shared" si="689"/>
        <v>0</v>
      </c>
      <c r="AS2390" s="150" t="str">
        <f t="shared" si="690"/>
        <v/>
      </c>
      <c r="AT2390" s="150" t="str">
        <f t="shared" si="691"/>
        <v/>
      </c>
      <c r="AU2390" s="150"/>
      <c r="AV2390" s="150"/>
      <c r="AW2390" s="150"/>
      <c r="AX2390" s="150"/>
      <c r="AY2390" s="150"/>
      <c r="AZ2390" s="150"/>
      <c r="BA2390" s="150"/>
      <c r="BB2390" s="131"/>
      <c r="BC2390" s="132"/>
      <c r="BD2390" s="131"/>
      <c r="BE2390" s="153"/>
      <c r="BF2390" s="154"/>
      <c r="BG2390" s="155"/>
      <c r="BH2390" s="155"/>
      <c r="BI2390" s="156"/>
      <c r="BJ2390" s="156"/>
      <c r="BK2390" s="133"/>
      <c r="BM2390" s="134">
        <v>1798</v>
      </c>
      <c r="BN2390" s="157">
        <f t="shared" si="695"/>
        <v>11.500799999999778</v>
      </c>
      <c r="BO2390" s="158">
        <f t="shared" si="696"/>
        <v>0.11821714483329505</v>
      </c>
      <c r="BP2390" s="159">
        <f t="shared" si="697"/>
        <v>2.4269406093574419E-4</v>
      </c>
      <c r="BQ2390" s="160" t="str">
        <f t="shared" si="698"/>
        <v/>
      </c>
      <c r="BR2390" s="160" t="str">
        <f t="shared" si="694"/>
        <v/>
      </c>
    </row>
    <row r="2391" spans="11:70" ht="20.100000000000001" customHeight="1" x14ac:dyDescent="0.25">
      <c r="K2391" s="134">
        <v>1822</v>
      </c>
      <c r="L2391" s="130">
        <f t="shared" si="676"/>
        <v>311.84325551366618</v>
      </c>
      <c r="M2391" s="149">
        <f t="shared" si="677"/>
        <v>1.8894650252157067E-5</v>
      </c>
      <c r="N2391" s="149">
        <f t="shared" si="678"/>
        <v>0.9994954908025877</v>
      </c>
      <c r="O2391" s="130">
        <f t="shared" si="679"/>
        <v>1.8894650252157067E-5</v>
      </c>
      <c r="P2391" s="130" t="str">
        <f t="shared" si="680"/>
        <v/>
      </c>
      <c r="Q2391" s="130" t="str">
        <f t="shared" si="681"/>
        <v/>
      </c>
      <c r="R2391" s="130">
        <f t="shared" si="682"/>
        <v>2.3203261582877841E-3</v>
      </c>
      <c r="S2391" s="130" t="str">
        <f t="shared" si="683"/>
        <v/>
      </c>
      <c r="T2391" s="130" t="str">
        <f t="shared" si="684"/>
        <v/>
      </c>
      <c r="X2391" s="134"/>
      <c r="Z2391" s="149"/>
      <c r="AA2391" s="149"/>
      <c r="AE2391" s="151"/>
      <c r="AF2391" s="150"/>
      <c r="AK2391" s="134">
        <v>1822</v>
      </c>
      <c r="AL2391" s="130">
        <f t="shared" si="685"/>
        <v>3.2880000000000003</v>
      </c>
      <c r="AM2391" s="149">
        <f t="shared" si="686"/>
        <v>1.7920222768931717E-3</v>
      </c>
      <c r="AN2391" s="149">
        <f t="shared" si="687"/>
        <v>0.9994954908025877</v>
      </c>
      <c r="AO2391" s="130">
        <f t="shared" si="692"/>
        <v>1.7920222768931717E-3</v>
      </c>
      <c r="AP2391" s="130" t="str">
        <f t="shared" si="693"/>
        <v/>
      </c>
      <c r="AQ2391" s="130" t="str">
        <f t="shared" si="688"/>
        <v/>
      </c>
      <c r="AR2391" s="150">
        <f t="shared" si="689"/>
        <v>0</v>
      </c>
      <c r="AS2391" s="150" t="str">
        <f t="shared" si="690"/>
        <v/>
      </c>
      <c r="AT2391" s="150" t="str">
        <f t="shared" si="691"/>
        <v/>
      </c>
      <c r="AU2391" s="150"/>
      <c r="AV2391" s="150"/>
      <c r="AW2391" s="150"/>
      <c r="AX2391" s="150"/>
      <c r="AY2391" s="150"/>
      <c r="AZ2391" s="150"/>
      <c r="BA2391" s="150"/>
      <c r="BB2391" s="131"/>
      <c r="BC2391" s="132"/>
      <c r="BD2391" s="131"/>
      <c r="BE2391" s="153"/>
      <c r="BF2391" s="154"/>
      <c r="BG2391" s="155"/>
      <c r="BH2391" s="155"/>
      <c r="BI2391" s="156"/>
      <c r="BJ2391" s="156"/>
      <c r="BK2391" s="133"/>
      <c r="BM2391" s="134">
        <v>1799</v>
      </c>
      <c r="BN2391" s="157">
        <f t="shared" si="695"/>
        <v>11.507199999999777</v>
      </c>
      <c r="BO2391" s="158">
        <f t="shared" si="696"/>
        <v>0.11797445077235931</v>
      </c>
      <c r="BP2391" s="159">
        <f t="shared" si="697"/>
        <v>2.4225528713027467E-4</v>
      </c>
      <c r="BQ2391" s="160" t="str">
        <f t="shared" si="698"/>
        <v/>
      </c>
      <c r="BR2391" s="160" t="str">
        <f t="shared" si="694"/>
        <v/>
      </c>
    </row>
    <row r="2392" spans="11:70" ht="20.100000000000001" customHeight="1" x14ac:dyDescent="0.25">
      <c r="K2392" s="134">
        <v>1823</v>
      </c>
      <c r="L2392" s="130">
        <f t="shared" si="676"/>
        <v>312.22262687073879</v>
      </c>
      <c r="M2392" s="149">
        <f t="shared" si="677"/>
        <v>1.8647625641856247E-5</v>
      </c>
      <c r="N2392" s="149">
        <f t="shared" si="678"/>
        <v>0.99950261194138657</v>
      </c>
      <c r="O2392" s="130">
        <f t="shared" si="679"/>
        <v>1.8647625641856247E-5</v>
      </c>
      <c r="P2392" s="130" t="str">
        <f t="shared" si="680"/>
        <v/>
      </c>
      <c r="Q2392" s="130" t="str">
        <f t="shared" si="681"/>
        <v/>
      </c>
      <c r="R2392" s="130">
        <f t="shared" si="682"/>
        <v>2.3304533853325381E-3</v>
      </c>
      <c r="S2392" s="130" t="str">
        <f t="shared" si="683"/>
        <v/>
      </c>
      <c r="T2392" s="130" t="str">
        <f t="shared" si="684"/>
        <v/>
      </c>
      <c r="X2392" s="134"/>
      <c r="Z2392" s="149"/>
      <c r="AA2392" s="149"/>
      <c r="AE2392" s="151"/>
      <c r="AF2392" s="150"/>
      <c r="AK2392" s="134">
        <v>1823</v>
      </c>
      <c r="AL2392" s="130">
        <f t="shared" si="685"/>
        <v>3.2919999999999998</v>
      </c>
      <c r="AM2392" s="149">
        <f t="shared" si="686"/>
        <v>1.7685937614831393E-3</v>
      </c>
      <c r="AN2392" s="149">
        <f t="shared" si="687"/>
        <v>0.99950261194138657</v>
      </c>
      <c r="AO2392" s="130">
        <f t="shared" si="692"/>
        <v>1.7685937614831393E-3</v>
      </c>
      <c r="AP2392" s="130" t="str">
        <f t="shared" si="693"/>
        <v/>
      </c>
      <c r="AQ2392" s="130" t="str">
        <f t="shared" si="688"/>
        <v/>
      </c>
      <c r="AR2392" s="150">
        <f t="shared" si="689"/>
        <v>0</v>
      </c>
      <c r="AS2392" s="150" t="str">
        <f t="shared" si="690"/>
        <v/>
      </c>
      <c r="AT2392" s="150" t="str">
        <f t="shared" si="691"/>
        <v/>
      </c>
      <c r="AU2392" s="150"/>
      <c r="AV2392" s="150"/>
      <c r="AW2392" s="150"/>
      <c r="AX2392" s="150"/>
      <c r="AY2392" s="150"/>
      <c r="AZ2392" s="150"/>
      <c r="BA2392" s="150"/>
      <c r="BB2392" s="131"/>
      <c r="BC2392" s="132"/>
      <c r="BD2392" s="131"/>
      <c r="BE2392" s="153"/>
      <c r="BF2392" s="154"/>
      <c r="BG2392" s="155"/>
      <c r="BH2392" s="155"/>
      <c r="BI2392" s="156"/>
      <c r="BJ2392" s="156"/>
      <c r="BK2392" s="133"/>
      <c r="BM2392" s="134">
        <v>1800</v>
      </c>
      <c r="BN2392" s="157">
        <f t="shared" si="695"/>
        <v>11.513599999999776</v>
      </c>
      <c r="BO2392" s="158">
        <f t="shared" si="696"/>
        <v>0.11773219548522904</v>
      </c>
      <c r="BP2392" s="159">
        <f t="shared" si="697"/>
        <v>2.4181711969829822E-4</v>
      </c>
      <c r="BQ2392" s="160" t="str">
        <f t="shared" si="698"/>
        <v/>
      </c>
      <c r="BR2392" s="160" t="str">
        <f t="shared" si="694"/>
        <v/>
      </c>
    </row>
    <row r="2393" spans="11:70" ht="20.100000000000001" customHeight="1" x14ac:dyDescent="0.25">
      <c r="K2393" s="134">
        <v>1824</v>
      </c>
      <c r="L2393" s="130">
        <f t="shared" si="676"/>
        <v>312.60199822781141</v>
      </c>
      <c r="M2393" s="149">
        <f t="shared" si="677"/>
        <v>1.8403536119466065E-5</v>
      </c>
      <c r="N2393" s="149">
        <f t="shared" si="678"/>
        <v>0.99950963992384123</v>
      </c>
      <c r="O2393" s="130">
        <f t="shared" si="679"/>
        <v>1.8403536119466065E-5</v>
      </c>
      <c r="P2393" s="130" t="str">
        <f t="shared" si="680"/>
        <v/>
      </c>
      <c r="Q2393" s="130" t="str">
        <f t="shared" si="681"/>
        <v/>
      </c>
      <c r="R2393" s="130">
        <f t="shared" si="682"/>
        <v>2.3405873636760388E-3</v>
      </c>
      <c r="S2393" s="130" t="str">
        <f t="shared" si="683"/>
        <v/>
      </c>
      <c r="T2393" s="130" t="str">
        <f t="shared" si="684"/>
        <v/>
      </c>
      <c r="X2393" s="134"/>
      <c r="Z2393" s="149"/>
      <c r="AA2393" s="149"/>
      <c r="AE2393" s="151"/>
      <c r="AF2393" s="150"/>
      <c r="AK2393" s="134">
        <v>1824</v>
      </c>
      <c r="AL2393" s="130">
        <f t="shared" si="685"/>
        <v>3.2960000000000003</v>
      </c>
      <c r="AM2393" s="149">
        <f t="shared" si="686"/>
        <v>1.7454436181440487E-3</v>
      </c>
      <c r="AN2393" s="149">
        <f t="shared" si="687"/>
        <v>0.99950963992384123</v>
      </c>
      <c r="AO2393" s="130">
        <f t="shared" si="692"/>
        <v>1.7454436181440487E-3</v>
      </c>
      <c r="AP2393" s="130" t="str">
        <f t="shared" si="693"/>
        <v/>
      </c>
      <c r="AQ2393" s="130" t="str">
        <f t="shared" si="688"/>
        <v/>
      </c>
      <c r="AR2393" s="150">
        <f t="shared" si="689"/>
        <v>0</v>
      </c>
      <c r="AS2393" s="150" t="str">
        <f t="shared" si="690"/>
        <v/>
      </c>
      <c r="AT2393" s="150" t="str">
        <f t="shared" si="691"/>
        <v/>
      </c>
      <c r="AU2393" s="150"/>
      <c r="AV2393" s="150"/>
      <c r="AW2393" s="150"/>
      <c r="AX2393" s="150"/>
      <c r="AY2393" s="150"/>
      <c r="AZ2393" s="150"/>
      <c r="BA2393" s="150"/>
      <c r="BB2393" s="131"/>
      <c r="BC2393" s="132"/>
      <c r="BD2393" s="131"/>
      <c r="BE2393" s="153"/>
      <c r="BF2393" s="154"/>
      <c r="BG2393" s="155"/>
      <c r="BH2393" s="155"/>
      <c r="BI2393" s="156"/>
      <c r="BJ2393" s="156"/>
      <c r="BK2393" s="133"/>
      <c r="BM2393" s="134">
        <v>1801</v>
      </c>
      <c r="BN2393" s="157">
        <f t="shared" si="695"/>
        <v>11.519999999999776</v>
      </c>
      <c r="BO2393" s="158">
        <f t="shared" si="696"/>
        <v>0.11749037836553074</v>
      </c>
      <c r="BP2393" s="159">
        <f t="shared" si="697"/>
        <v>2.4137955842695735E-4</v>
      </c>
      <c r="BQ2393" s="160" t="str">
        <f t="shared" si="698"/>
        <v/>
      </c>
      <c r="BR2393" s="160" t="str">
        <f t="shared" si="694"/>
        <v/>
      </c>
    </row>
    <row r="2394" spans="11:70" ht="20.100000000000001" customHeight="1" x14ac:dyDescent="0.25">
      <c r="K2394" s="134">
        <v>1825</v>
      </c>
      <c r="L2394" s="130">
        <f t="shared" si="676"/>
        <v>312.98136958488402</v>
      </c>
      <c r="M2394" s="149">
        <f t="shared" si="677"/>
        <v>1.816235102561098E-5</v>
      </c>
      <c r="N2394" s="149">
        <f t="shared" si="678"/>
        <v>0.99951657585761622</v>
      </c>
      <c r="O2394" s="130">
        <f t="shared" si="679"/>
        <v>1.816235102561098E-5</v>
      </c>
      <c r="P2394" s="130" t="str">
        <f t="shared" si="680"/>
        <v/>
      </c>
      <c r="Q2394" s="130" t="str">
        <f t="shared" si="681"/>
        <v/>
      </c>
      <c r="R2394" s="130">
        <f t="shared" si="682"/>
        <v>2.350727797686524E-3</v>
      </c>
      <c r="S2394" s="130" t="str">
        <f t="shared" si="683"/>
        <v/>
      </c>
      <c r="T2394" s="130" t="str">
        <f t="shared" si="684"/>
        <v/>
      </c>
      <c r="X2394" s="134"/>
      <c r="Z2394" s="149"/>
      <c r="AA2394" s="149"/>
      <c r="AE2394" s="151"/>
      <c r="AF2394" s="150"/>
      <c r="AK2394" s="134">
        <v>1825</v>
      </c>
      <c r="AL2394" s="130">
        <f t="shared" si="685"/>
        <v>3.3</v>
      </c>
      <c r="AM2394" s="149">
        <f t="shared" si="686"/>
        <v>1.7225689390536812E-3</v>
      </c>
      <c r="AN2394" s="149">
        <f t="shared" si="687"/>
        <v>0.99951657585761622</v>
      </c>
      <c r="AO2394" s="130">
        <f t="shared" si="692"/>
        <v>1.7225689390536812E-3</v>
      </c>
      <c r="AP2394" s="130" t="str">
        <f t="shared" si="693"/>
        <v/>
      </c>
      <c r="AQ2394" s="130" t="str">
        <f t="shared" si="688"/>
        <v/>
      </c>
      <c r="AR2394" s="150">
        <f t="shared" si="689"/>
        <v>0</v>
      </c>
      <c r="AS2394" s="150" t="str">
        <f t="shared" si="690"/>
        <v/>
      </c>
      <c r="AT2394" s="150" t="str">
        <f t="shared" si="691"/>
        <v/>
      </c>
      <c r="AU2394" s="150"/>
      <c r="AV2394" s="150"/>
      <c r="AW2394" s="150"/>
      <c r="AX2394" s="150"/>
      <c r="AY2394" s="150"/>
      <c r="AZ2394" s="150"/>
      <c r="BA2394" s="150"/>
      <c r="BB2394" s="131"/>
      <c r="BC2394" s="132"/>
      <c r="BD2394" s="131"/>
      <c r="BE2394" s="153"/>
      <c r="BF2394" s="154"/>
      <c r="BG2394" s="155"/>
      <c r="BH2394" s="155"/>
      <c r="BI2394" s="156"/>
      <c r="BJ2394" s="156"/>
      <c r="BK2394" s="133"/>
      <c r="BM2394" s="134">
        <v>1802</v>
      </c>
      <c r="BN2394" s="157">
        <f t="shared" si="695"/>
        <v>11.526399999999775</v>
      </c>
      <c r="BO2394" s="158">
        <f t="shared" si="696"/>
        <v>0.11724899880710378</v>
      </c>
      <c r="BP2394" s="159">
        <f t="shared" si="697"/>
        <v>2.4094260310113247E-4</v>
      </c>
      <c r="BQ2394" s="160" t="str">
        <f t="shared" si="698"/>
        <v/>
      </c>
      <c r="BR2394" s="160" t="str">
        <f t="shared" si="694"/>
        <v/>
      </c>
    </row>
    <row r="2395" spans="11:70" ht="20.100000000000001" customHeight="1" x14ac:dyDescent="0.25">
      <c r="K2395" s="134">
        <v>1826</v>
      </c>
      <c r="L2395" s="130">
        <f t="shared" si="676"/>
        <v>313.36074094195652</v>
      </c>
      <c r="M2395" s="149">
        <f t="shared" si="677"/>
        <v>1.792403996397788E-5</v>
      </c>
      <c r="N2395" s="149">
        <f t="shared" si="678"/>
        <v>0.99952342083879442</v>
      </c>
      <c r="O2395" s="130">
        <f t="shared" si="679"/>
        <v>1.792403996397788E-5</v>
      </c>
      <c r="P2395" s="130" t="str">
        <f t="shared" si="680"/>
        <v/>
      </c>
      <c r="Q2395" s="130" t="str">
        <f t="shared" si="681"/>
        <v/>
      </c>
      <c r="R2395" s="130">
        <f t="shared" si="682"/>
        <v>2.3608743901385137E-3</v>
      </c>
      <c r="S2395" s="130" t="str">
        <f t="shared" si="683"/>
        <v/>
      </c>
      <c r="T2395" s="130" t="str">
        <f t="shared" si="684"/>
        <v/>
      </c>
      <c r="X2395" s="134"/>
      <c r="Z2395" s="149"/>
      <c r="AA2395" s="149"/>
      <c r="AE2395" s="151"/>
      <c r="AF2395" s="150"/>
      <c r="AK2395" s="134">
        <v>1826</v>
      </c>
      <c r="AL2395" s="130">
        <f t="shared" si="685"/>
        <v>3.3040000000000003</v>
      </c>
      <c r="AM2395" s="149">
        <f t="shared" si="686"/>
        <v>1.6999668413393838E-3</v>
      </c>
      <c r="AN2395" s="149">
        <f t="shared" si="687"/>
        <v>0.99952342083879442</v>
      </c>
      <c r="AO2395" s="130">
        <f t="shared" si="692"/>
        <v>1.6999668413393838E-3</v>
      </c>
      <c r="AP2395" s="130" t="str">
        <f t="shared" si="693"/>
        <v/>
      </c>
      <c r="AQ2395" s="130" t="str">
        <f t="shared" si="688"/>
        <v/>
      </c>
      <c r="AR2395" s="150">
        <f t="shared" si="689"/>
        <v>0</v>
      </c>
      <c r="AS2395" s="150" t="str">
        <f t="shared" si="690"/>
        <v/>
      </c>
      <c r="AT2395" s="150" t="str">
        <f t="shared" si="691"/>
        <v/>
      </c>
      <c r="AU2395" s="150"/>
      <c r="AV2395" s="150"/>
      <c r="AW2395" s="150"/>
      <c r="AX2395" s="150"/>
      <c r="AY2395" s="150"/>
      <c r="AZ2395" s="150"/>
      <c r="BA2395" s="150"/>
      <c r="BB2395" s="131"/>
      <c r="BC2395" s="132"/>
      <c r="BD2395" s="131"/>
      <c r="BE2395" s="153"/>
      <c r="BF2395" s="154"/>
      <c r="BG2395" s="155"/>
      <c r="BH2395" s="155"/>
      <c r="BI2395" s="156"/>
      <c r="BJ2395" s="156"/>
      <c r="BK2395" s="133"/>
      <c r="BM2395" s="134">
        <v>1803</v>
      </c>
      <c r="BN2395" s="157">
        <f t="shared" si="695"/>
        <v>11.532799999999774</v>
      </c>
      <c r="BO2395" s="158">
        <f t="shared" si="696"/>
        <v>0.11700805620400265</v>
      </c>
      <c r="BP2395" s="159">
        <f t="shared" si="697"/>
        <v>2.4050625350302557E-4</v>
      </c>
      <c r="BQ2395" s="160" t="str">
        <f t="shared" si="698"/>
        <v/>
      </c>
      <c r="BR2395" s="160" t="str">
        <f t="shared" si="694"/>
        <v/>
      </c>
    </row>
    <row r="2396" spans="11:70" ht="20.100000000000001" customHeight="1" x14ac:dyDescent="0.25">
      <c r="K2396" s="134">
        <v>1827</v>
      </c>
      <c r="L2396" s="130">
        <f t="shared" si="676"/>
        <v>313.74011229902914</v>
      </c>
      <c r="M2396" s="149">
        <f t="shared" si="677"/>
        <v>1.7688572799800932E-5</v>
      </c>
      <c r="N2396" s="149">
        <f t="shared" si="678"/>
        <v>0.99953017595197691</v>
      </c>
      <c r="O2396" s="130">
        <f t="shared" si="679"/>
        <v>1.7688572799800932E-5</v>
      </c>
      <c r="P2396" s="130" t="str">
        <f t="shared" si="680"/>
        <v/>
      </c>
      <c r="Q2396" s="130" t="str">
        <f t="shared" si="681"/>
        <v/>
      </c>
      <c r="R2396" s="130">
        <f t="shared" si="682"/>
        <v>2.3710268422249816E-3</v>
      </c>
      <c r="S2396" s="130" t="str">
        <f t="shared" si="683"/>
        <v/>
      </c>
      <c r="T2396" s="130" t="str">
        <f t="shared" si="684"/>
        <v/>
      </c>
      <c r="X2396" s="134"/>
      <c r="Z2396" s="149"/>
      <c r="AA2396" s="149"/>
      <c r="AE2396" s="151"/>
      <c r="AF2396" s="150"/>
      <c r="AK2396" s="134">
        <v>1827</v>
      </c>
      <c r="AL2396" s="130">
        <f t="shared" si="685"/>
        <v>3.3079999999999998</v>
      </c>
      <c r="AM2396" s="149">
        <f t="shared" si="686"/>
        <v>1.6776344669344294E-3</v>
      </c>
      <c r="AN2396" s="149">
        <f t="shared" si="687"/>
        <v>0.99953017595197691</v>
      </c>
      <c r="AO2396" s="130">
        <f t="shared" si="692"/>
        <v>1.6776344669344294E-3</v>
      </c>
      <c r="AP2396" s="130" t="str">
        <f t="shared" si="693"/>
        <v/>
      </c>
      <c r="AQ2396" s="130" t="str">
        <f t="shared" si="688"/>
        <v/>
      </c>
      <c r="AR2396" s="150">
        <f t="shared" si="689"/>
        <v>0</v>
      </c>
      <c r="AS2396" s="150" t="str">
        <f t="shared" si="690"/>
        <v/>
      </c>
      <c r="AT2396" s="150" t="str">
        <f t="shared" si="691"/>
        <v/>
      </c>
      <c r="AU2396" s="150"/>
      <c r="AV2396" s="150"/>
      <c r="AW2396" s="150"/>
      <c r="AX2396" s="150"/>
      <c r="AY2396" s="150"/>
      <c r="AZ2396" s="150"/>
      <c r="BA2396" s="150"/>
      <c r="BB2396" s="131"/>
      <c r="BC2396" s="132"/>
      <c r="BD2396" s="131"/>
      <c r="BE2396" s="153"/>
      <c r="BF2396" s="154"/>
      <c r="BG2396" s="155"/>
      <c r="BH2396" s="155"/>
      <c r="BI2396" s="156"/>
      <c r="BJ2396" s="156"/>
      <c r="BK2396" s="133"/>
      <c r="BM2396" s="134">
        <v>1804</v>
      </c>
      <c r="BN2396" s="157">
        <f t="shared" si="695"/>
        <v>11.539199999999774</v>
      </c>
      <c r="BO2396" s="158">
        <f t="shared" si="696"/>
        <v>0.11676754995049962</v>
      </c>
      <c r="BP2396" s="159">
        <f t="shared" si="697"/>
        <v>2.4007050941209085E-4</v>
      </c>
      <c r="BQ2396" s="160" t="str">
        <f t="shared" si="698"/>
        <v/>
      </c>
      <c r="BR2396" s="160" t="str">
        <f t="shared" si="694"/>
        <v/>
      </c>
    </row>
    <row r="2397" spans="11:70" ht="20.100000000000001" customHeight="1" x14ac:dyDescent="0.25">
      <c r="K2397" s="134">
        <v>1828</v>
      </c>
      <c r="L2397" s="130">
        <f t="shared" si="676"/>
        <v>314.11948365610175</v>
      </c>
      <c r="M2397" s="149">
        <f t="shared" si="677"/>
        <v>1.7455919658346186E-5</v>
      </c>
      <c r="N2397" s="149">
        <f t="shared" si="678"/>
        <v>0.99953684227038198</v>
      </c>
      <c r="O2397" s="130">
        <f t="shared" si="679"/>
        <v>1.7455919658346186E-5</v>
      </c>
      <c r="P2397" s="130" t="str">
        <f t="shared" si="680"/>
        <v/>
      </c>
      <c r="Q2397" s="130" t="str">
        <f t="shared" si="681"/>
        <v/>
      </c>
      <c r="R2397" s="130">
        <f t="shared" si="682"/>
        <v>2.3811848535696717E-3</v>
      </c>
      <c r="S2397" s="130" t="str">
        <f t="shared" si="683"/>
        <v/>
      </c>
      <c r="T2397" s="130" t="str">
        <f t="shared" si="684"/>
        <v/>
      </c>
      <c r="X2397" s="134"/>
      <c r="Z2397" s="149"/>
      <c r="AA2397" s="149"/>
      <c r="AE2397" s="151"/>
      <c r="AF2397" s="150"/>
      <c r="AK2397" s="134">
        <v>1828</v>
      </c>
      <c r="AL2397" s="130">
        <f t="shared" si="685"/>
        <v>3.3120000000000003</v>
      </c>
      <c r="AM2397" s="149">
        <f t="shared" si="686"/>
        <v>1.6555689824342046E-3</v>
      </c>
      <c r="AN2397" s="149">
        <f t="shared" si="687"/>
        <v>0.99953684227038198</v>
      </c>
      <c r="AO2397" s="130">
        <f t="shared" si="692"/>
        <v>1.6555689824342046E-3</v>
      </c>
      <c r="AP2397" s="130" t="str">
        <f t="shared" si="693"/>
        <v/>
      </c>
      <c r="AQ2397" s="130" t="str">
        <f t="shared" si="688"/>
        <v/>
      </c>
      <c r="AR2397" s="150">
        <f t="shared" si="689"/>
        <v>0</v>
      </c>
      <c r="AS2397" s="150" t="str">
        <f t="shared" si="690"/>
        <v/>
      </c>
      <c r="AT2397" s="150" t="str">
        <f t="shared" si="691"/>
        <v/>
      </c>
      <c r="AU2397" s="150"/>
      <c r="AV2397" s="150"/>
      <c r="AW2397" s="150"/>
      <c r="AX2397" s="150"/>
      <c r="AY2397" s="150"/>
      <c r="AZ2397" s="150"/>
      <c r="BA2397" s="150"/>
      <c r="BB2397" s="131"/>
      <c r="BC2397" s="132"/>
      <c r="BD2397" s="131"/>
      <c r="BE2397" s="153"/>
      <c r="BF2397" s="154"/>
      <c r="BG2397" s="155"/>
      <c r="BH2397" s="155"/>
      <c r="BI2397" s="156"/>
      <c r="BJ2397" s="156"/>
      <c r="BK2397" s="133"/>
      <c r="BM2397" s="134">
        <v>1805</v>
      </c>
      <c r="BN2397" s="157">
        <f t="shared" si="695"/>
        <v>11.545599999999773</v>
      </c>
      <c r="BO2397" s="158">
        <f t="shared" si="696"/>
        <v>0.11652747944108753</v>
      </c>
      <c r="BP2397" s="159">
        <f t="shared" si="697"/>
        <v>2.3963537060639473E-4</v>
      </c>
      <c r="BQ2397" s="160" t="str">
        <f t="shared" si="698"/>
        <v/>
      </c>
      <c r="BR2397" s="160" t="str">
        <f t="shared" si="694"/>
        <v/>
      </c>
    </row>
    <row r="2398" spans="11:70" ht="20.100000000000001" customHeight="1" x14ac:dyDescent="0.25">
      <c r="K2398" s="134">
        <v>1829</v>
      </c>
      <c r="L2398" s="130">
        <f t="shared" si="676"/>
        <v>314.49885501317436</v>
      </c>
      <c r="M2398" s="149">
        <f t="shared" si="677"/>
        <v>1.7226050923394462E-5</v>
      </c>
      <c r="N2398" s="149">
        <f t="shared" si="678"/>
        <v>0.99954342085594339</v>
      </c>
      <c r="O2398" s="130">
        <f t="shared" si="679"/>
        <v>1.7226050923394462E-5</v>
      </c>
      <c r="P2398" s="130" t="str">
        <f t="shared" si="680"/>
        <v/>
      </c>
      <c r="Q2398" s="130" t="str">
        <f t="shared" si="681"/>
        <v/>
      </c>
      <c r="R2398" s="130">
        <f t="shared" si="682"/>
        <v>2.3913481222396313E-3</v>
      </c>
      <c r="S2398" s="130" t="str">
        <f t="shared" si="683"/>
        <v/>
      </c>
      <c r="T2398" s="130" t="str">
        <f t="shared" si="684"/>
        <v/>
      </c>
      <c r="X2398" s="134"/>
      <c r="Z2398" s="149"/>
      <c r="AA2398" s="149"/>
      <c r="AE2398" s="151"/>
      <c r="AF2398" s="150"/>
      <c r="AK2398" s="134">
        <v>1829</v>
      </c>
      <c r="AL2398" s="130">
        <f t="shared" si="685"/>
        <v>3.3159999999999998</v>
      </c>
      <c r="AM2398" s="149">
        <f t="shared" si="686"/>
        <v>1.6337675789524107E-3</v>
      </c>
      <c r="AN2398" s="149">
        <f t="shared" si="687"/>
        <v>0.99954342085594339</v>
      </c>
      <c r="AO2398" s="130">
        <f t="shared" si="692"/>
        <v>1.6337675789524107E-3</v>
      </c>
      <c r="AP2398" s="130" t="str">
        <f t="shared" si="693"/>
        <v/>
      </c>
      <c r="AQ2398" s="130" t="str">
        <f t="shared" si="688"/>
        <v/>
      </c>
      <c r="AR2398" s="150">
        <f t="shared" si="689"/>
        <v>0</v>
      </c>
      <c r="AS2398" s="150" t="str">
        <f t="shared" si="690"/>
        <v/>
      </c>
      <c r="AT2398" s="150" t="str">
        <f t="shared" si="691"/>
        <v/>
      </c>
      <c r="AU2398" s="150"/>
      <c r="AV2398" s="150"/>
      <c r="AW2398" s="150"/>
      <c r="AX2398" s="150"/>
      <c r="AY2398" s="150"/>
      <c r="AZ2398" s="150"/>
      <c r="BA2398" s="150"/>
      <c r="BB2398" s="131"/>
      <c r="BC2398" s="132"/>
      <c r="BD2398" s="131"/>
      <c r="BE2398" s="153"/>
      <c r="BF2398" s="154"/>
      <c r="BG2398" s="155"/>
      <c r="BH2398" s="155"/>
      <c r="BI2398" s="156"/>
      <c r="BJ2398" s="156"/>
      <c r="BK2398" s="133"/>
      <c r="BM2398" s="134">
        <v>1806</v>
      </c>
      <c r="BN2398" s="157">
        <f t="shared" si="695"/>
        <v>11.551999999999772</v>
      </c>
      <c r="BO2398" s="158">
        <f t="shared" si="696"/>
        <v>0.11628784407048114</v>
      </c>
      <c r="BP2398" s="159">
        <f t="shared" si="697"/>
        <v>2.3920083686024274E-4</v>
      </c>
      <c r="BQ2398" s="160" t="str">
        <f t="shared" si="698"/>
        <v/>
      </c>
      <c r="BR2398" s="160" t="str">
        <f t="shared" si="694"/>
        <v/>
      </c>
    </row>
    <row r="2399" spans="11:70" ht="20.100000000000001" customHeight="1" x14ac:dyDescent="0.25">
      <c r="K2399" s="134">
        <v>1830</v>
      </c>
      <c r="L2399" s="130">
        <f t="shared" si="676"/>
        <v>314.87822637024686</v>
      </c>
      <c r="M2399" s="149">
        <f t="shared" si="677"/>
        <v>1.6998937235724477E-5</v>
      </c>
      <c r="N2399" s="149">
        <f t="shared" si="678"/>
        <v>0.99954991275940785</v>
      </c>
      <c r="O2399" s="130">
        <f t="shared" si="679"/>
        <v>1.6998937235724477E-5</v>
      </c>
      <c r="P2399" s="130" t="str">
        <f t="shared" si="680"/>
        <v/>
      </c>
      <c r="Q2399" s="130" t="str">
        <f t="shared" si="681"/>
        <v/>
      </c>
      <c r="R2399" s="130">
        <f t="shared" si="682"/>
        <v>2.4015163447578952E-3</v>
      </c>
      <c r="S2399" s="130" t="str">
        <f t="shared" si="683"/>
        <v/>
      </c>
      <c r="T2399" s="130" t="str">
        <f t="shared" si="684"/>
        <v/>
      </c>
      <c r="X2399" s="134"/>
      <c r="Z2399" s="149"/>
      <c r="AA2399" s="149"/>
      <c r="AE2399" s="151"/>
      <c r="AF2399" s="150"/>
      <c r="AK2399" s="134">
        <v>1830</v>
      </c>
      <c r="AL2399" s="130">
        <f t="shared" si="685"/>
        <v>3.3200000000000003</v>
      </c>
      <c r="AM2399" s="149">
        <f t="shared" si="686"/>
        <v>1.6122274719771231E-3</v>
      </c>
      <c r="AN2399" s="149">
        <f t="shared" si="687"/>
        <v>0.99954991275940785</v>
      </c>
      <c r="AO2399" s="130">
        <f t="shared" si="692"/>
        <v>1.6122274719771231E-3</v>
      </c>
      <c r="AP2399" s="130" t="str">
        <f t="shared" si="693"/>
        <v/>
      </c>
      <c r="AQ2399" s="130" t="str">
        <f t="shared" si="688"/>
        <v/>
      </c>
      <c r="AR2399" s="150">
        <f t="shared" si="689"/>
        <v>0</v>
      </c>
      <c r="AS2399" s="150" t="str">
        <f t="shared" si="690"/>
        <v/>
      </c>
      <c r="AT2399" s="150" t="str">
        <f t="shared" si="691"/>
        <v/>
      </c>
      <c r="AU2399" s="150"/>
      <c r="AV2399" s="150"/>
      <c r="AW2399" s="150"/>
      <c r="AX2399" s="150"/>
      <c r="AY2399" s="150"/>
      <c r="AZ2399" s="150"/>
      <c r="BA2399" s="150"/>
      <c r="BB2399" s="131"/>
      <c r="BC2399" s="132"/>
      <c r="BD2399" s="131"/>
      <c r="BE2399" s="153"/>
      <c r="BF2399" s="154"/>
      <c r="BG2399" s="155"/>
      <c r="BH2399" s="155"/>
      <c r="BI2399" s="156"/>
      <c r="BJ2399" s="156"/>
      <c r="BK2399" s="133"/>
      <c r="BM2399" s="134">
        <v>1807</v>
      </c>
      <c r="BN2399" s="157">
        <f t="shared" si="695"/>
        <v>11.558399999999772</v>
      </c>
      <c r="BO2399" s="158">
        <f t="shared" si="696"/>
        <v>0.11604864323362089</v>
      </c>
      <c r="BP2399" s="159">
        <f t="shared" si="697"/>
        <v>2.3876690794630284E-4</v>
      </c>
      <c r="BQ2399" s="160" t="str">
        <f t="shared" si="698"/>
        <v/>
      </c>
      <c r="BR2399" s="160" t="str">
        <f t="shared" si="694"/>
        <v/>
      </c>
    </row>
    <row r="2400" spans="11:70" ht="20.100000000000001" customHeight="1" x14ac:dyDescent="0.25">
      <c r="K2400" s="134">
        <v>1831</v>
      </c>
      <c r="L2400" s="130">
        <f t="shared" si="676"/>
        <v>315.25759772731948</v>
      </c>
      <c r="M2400" s="149">
        <f t="shared" si="677"/>
        <v>1.6774549491594735E-5</v>
      </c>
      <c r="N2400" s="149">
        <f t="shared" si="678"/>
        <v>0.99955631902043307</v>
      </c>
      <c r="O2400" s="130">
        <f t="shared" si="679"/>
        <v>1.6774549491594735E-5</v>
      </c>
      <c r="P2400" s="130" t="str">
        <f t="shared" si="680"/>
        <v/>
      </c>
      <c r="Q2400" s="130" t="str">
        <f t="shared" si="681"/>
        <v/>
      </c>
      <c r="R2400" s="130">
        <f t="shared" si="682"/>
        <v>2.4116892161163803E-3</v>
      </c>
      <c r="S2400" s="130" t="str">
        <f t="shared" si="683"/>
        <v/>
      </c>
      <c r="T2400" s="130" t="str">
        <f t="shared" si="684"/>
        <v/>
      </c>
      <c r="X2400" s="134"/>
      <c r="Z2400" s="149"/>
      <c r="AA2400" s="149"/>
      <c r="AE2400" s="151"/>
      <c r="AF2400" s="150"/>
      <c r="AK2400" s="134">
        <v>1831</v>
      </c>
      <c r="AL2400" s="130">
        <f t="shared" si="685"/>
        <v>3.3239999999999998</v>
      </c>
      <c r="AM2400" s="149">
        <f t="shared" si="686"/>
        <v>1.5909459012268885E-3</v>
      </c>
      <c r="AN2400" s="149">
        <f t="shared" si="687"/>
        <v>0.99955631902043307</v>
      </c>
      <c r="AO2400" s="130">
        <f t="shared" si="692"/>
        <v>1.5909459012268885E-3</v>
      </c>
      <c r="AP2400" s="130" t="str">
        <f t="shared" si="693"/>
        <v/>
      </c>
      <c r="AQ2400" s="130" t="str">
        <f t="shared" si="688"/>
        <v/>
      </c>
      <c r="AR2400" s="150">
        <f t="shared" si="689"/>
        <v>0</v>
      </c>
      <c r="AS2400" s="150" t="str">
        <f t="shared" si="690"/>
        <v/>
      </c>
      <c r="AT2400" s="150" t="str">
        <f t="shared" si="691"/>
        <v/>
      </c>
      <c r="AU2400" s="150"/>
      <c r="AV2400" s="150"/>
      <c r="AW2400" s="150"/>
      <c r="AX2400" s="150"/>
      <c r="AY2400" s="150"/>
      <c r="AZ2400" s="150"/>
      <c r="BA2400" s="150"/>
      <c r="BB2400" s="131"/>
      <c r="BC2400" s="132"/>
      <c r="BD2400" s="131"/>
      <c r="BE2400" s="153"/>
      <c r="BF2400" s="154"/>
      <c r="BG2400" s="155"/>
      <c r="BH2400" s="155"/>
      <c r="BI2400" s="156"/>
      <c r="BJ2400" s="156"/>
      <c r="BK2400" s="133"/>
      <c r="BM2400" s="134">
        <v>1808</v>
      </c>
      <c r="BN2400" s="157">
        <f t="shared" si="695"/>
        <v>11.564799999999771</v>
      </c>
      <c r="BO2400" s="158">
        <f t="shared" si="696"/>
        <v>0.11580987632567459</v>
      </c>
      <c r="BP2400" s="159">
        <f t="shared" si="697"/>
        <v>2.3833358363470336E-4</v>
      </c>
      <c r="BQ2400" s="160" t="str">
        <f t="shared" si="698"/>
        <v/>
      </c>
      <c r="BR2400" s="160" t="str">
        <f t="shared" si="694"/>
        <v/>
      </c>
    </row>
    <row r="2401" spans="11:70" ht="20.100000000000001" customHeight="1" x14ac:dyDescent="0.25">
      <c r="K2401" s="134">
        <v>1832</v>
      </c>
      <c r="L2401" s="130">
        <f t="shared" si="676"/>
        <v>315.63696908439209</v>
      </c>
      <c r="M2401" s="149">
        <f t="shared" si="677"/>
        <v>1.6552858841226056E-5</v>
      </c>
      <c r="N2401" s="149">
        <f t="shared" si="678"/>
        <v>0.9995626406676833</v>
      </c>
      <c r="O2401" s="130">
        <f t="shared" si="679"/>
        <v>1.6552858841226056E-5</v>
      </c>
      <c r="P2401" s="130" t="str">
        <f t="shared" si="680"/>
        <v/>
      </c>
      <c r="Q2401" s="130" t="str">
        <f t="shared" si="681"/>
        <v/>
      </c>
      <c r="R2401" s="130">
        <f t="shared" si="682"/>
        <v>2.421866429788908E-3</v>
      </c>
      <c r="S2401" s="130" t="str">
        <f t="shared" si="683"/>
        <v/>
      </c>
      <c r="T2401" s="130" t="str">
        <f t="shared" si="684"/>
        <v/>
      </c>
      <c r="X2401" s="134"/>
      <c r="Z2401" s="149"/>
      <c r="AA2401" s="149"/>
      <c r="AE2401" s="151"/>
      <c r="AF2401" s="150"/>
      <c r="AK2401" s="134">
        <v>1832</v>
      </c>
      <c r="AL2401" s="130">
        <f t="shared" si="685"/>
        <v>3.3280000000000003</v>
      </c>
      <c r="AM2401" s="149">
        <f t="shared" si="686"/>
        <v>1.5699201305067177E-3</v>
      </c>
      <c r="AN2401" s="149">
        <f t="shared" si="687"/>
        <v>0.9995626406676833</v>
      </c>
      <c r="AO2401" s="130">
        <f t="shared" si="692"/>
        <v>1.5699201305067177E-3</v>
      </c>
      <c r="AP2401" s="130" t="str">
        <f t="shared" si="693"/>
        <v/>
      </c>
      <c r="AQ2401" s="130" t="str">
        <f t="shared" si="688"/>
        <v/>
      </c>
      <c r="AR2401" s="150">
        <f t="shared" si="689"/>
        <v>0</v>
      </c>
      <c r="AS2401" s="150" t="str">
        <f t="shared" si="690"/>
        <v/>
      </c>
      <c r="AT2401" s="150" t="str">
        <f t="shared" si="691"/>
        <v/>
      </c>
      <c r="AU2401" s="150"/>
      <c r="AV2401" s="150"/>
      <c r="AW2401" s="150"/>
      <c r="AX2401" s="150"/>
      <c r="AY2401" s="150"/>
      <c r="AZ2401" s="150"/>
      <c r="BA2401" s="150"/>
      <c r="BB2401" s="131"/>
      <c r="BC2401" s="132"/>
      <c r="BD2401" s="131"/>
      <c r="BE2401" s="153"/>
      <c r="BF2401" s="154"/>
      <c r="BG2401" s="155"/>
      <c r="BH2401" s="155"/>
      <c r="BI2401" s="156"/>
      <c r="BJ2401" s="156"/>
      <c r="BK2401" s="133"/>
      <c r="BM2401" s="134">
        <v>1809</v>
      </c>
      <c r="BN2401" s="157">
        <f t="shared" si="695"/>
        <v>11.57119999999977</v>
      </c>
      <c r="BO2401" s="158">
        <f t="shared" si="696"/>
        <v>0.11557154274203989</v>
      </c>
      <c r="BP2401" s="159">
        <f t="shared" si="697"/>
        <v>2.379008636930191E-4</v>
      </c>
      <c r="BQ2401" s="160" t="str">
        <f t="shared" si="698"/>
        <v/>
      </c>
      <c r="BR2401" s="160" t="str">
        <f t="shared" si="694"/>
        <v/>
      </c>
    </row>
    <row r="2402" spans="11:70" ht="20.100000000000001" customHeight="1" x14ac:dyDescent="0.25">
      <c r="K2402" s="134">
        <v>1833</v>
      </c>
      <c r="L2402" s="130">
        <f t="shared" si="676"/>
        <v>316.01634044146471</v>
      </c>
      <c r="M2402" s="149">
        <f t="shared" si="677"/>
        <v>1.6333836687282924E-5</v>
      </c>
      <c r="N2402" s="149">
        <f t="shared" si="678"/>
        <v>0.99956887871892641</v>
      </c>
      <c r="O2402" s="130">
        <f t="shared" si="679"/>
        <v>1.6333836687282924E-5</v>
      </c>
      <c r="P2402" s="130" t="str">
        <f t="shared" si="680"/>
        <v/>
      </c>
      <c r="Q2402" s="130" t="str">
        <f t="shared" si="681"/>
        <v/>
      </c>
      <c r="R2402" s="130">
        <f t="shared" si="682"/>
        <v>2.432047677744454E-3</v>
      </c>
      <c r="S2402" s="130" t="str">
        <f t="shared" si="683"/>
        <v/>
      </c>
      <c r="T2402" s="130" t="str">
        <f t="shared" si="684"/>
        <v/>
      </c>
      <c r="X2402" s="134"/>
      <c r="Z2402" s="149"/>
      <c r="AA2402" s="149"/>
      <c r="AE2402" s="151"/>
      <c r="AF2402" s="150"/>
      <c r="AK2402" s="134">
        <v>1833</v>
      </c>
      <c r="AL2402" s="130">
        <f t="shared" si="685"/>
        <v>3.3319999999999999</v>
      </c>
      <c r="AM2402" s="149">
        <f t="shared" si="686"/>
        <v>1.5491474475641319E-3</v>
      </c>
      <c r="AN2402" s="149">
        <f t="shared" si="687"/>
        <v>0.99956887871892641</v>
      </c>
      <c r="AO2402" s="130">
        <f t="shared" si="692"/>
        <v>1.5491474475641319E-3</v>
      </c>
      <c r="AP2402" s="130" t="str">
        <f t="shared" si="693"/>
        <v/>
      </c>
      <c r="AQ2402" s="130" t="str">
        <f t="shared" si="688"/>
        <v/>
      </c>
      <c r="AR2402" s="150">
        <f t="shared" si="689"/>
        <v>0</v>
      </c>
      <c r="AS2402" s="150" t="str">
        <f t="shared" si="690"/>
        <v/>
      </c>
      <c r="AT2402" s="150" t="str">
        <f t="shared" si="691"/>
        <v/>
      </c>
      <c r="AU2402" s="150"/>
      <c r="AV2402" s="150"/>
      <c r="AW2402" s="150"/>
      <c r="AX2402" s="150"/>
      <c r="AY2402" s="150"/>
      <c r="AZ2402" s="150"/>
      <c r="BA2402" s="150"/>
      <c r="BB2402" s="131"/>
      <c r="BC2402" s="132"/>
      <c r="BD2402" s="131"/>
      <c r="BE2402" s="153"/>
      <c r="BF2402" s="154"/>
      <c r="BG2402" s="155"/>
      <c r="BH2402" s="155"/>
      <c r="BI2402" s="156"/>
      <c r="BJ2402" s="156"/>
      <c r="BK2402" s="133"/>
      <c r="BM2402" s="134">
        <v>1810</v>
      </c>
      <c r="BN2402" s="157">
        <f t="shared" si="695"/>
        <v>11.577599999999769</v>
      </c>
      <c r="BO2402" s="158">
        <f t="shared" si="696"/>
        <v>0.11533364187834687</v>
      </c>
      <c r="BP2402" s="159">
        <f t="shared" si="697"/>
        <v>2.3746874788654893E-4</v>
      </c>
      <c r="BQ2402" s="160" t="str">
        <f t="shared" si="698"/>
        <v/>
      </c>
      <c r="BR2402" s="160" t="str">
        <f t="shared" si="694"/>
        <v/>
      </c>
    </row>
    <row r="2403" spans="11:70" ht="20.100000000000001" customHeight="1" x14ac:dyDescent="0.25">
      <c r="K2403" s="134">
        <v>1834</v>
      </c>
      <c r="L2403" s="130">
        <f t="shared" si="676"/>
        <v>316.39571179853732</v>
      </c>
      <c r="M2403" s="149">
        <f t="shared" si="677"/>
        <v>1.6117454683355686E-5</v>
      </c>
      <c r="N2403" s="149">
        <f t="shared" si="678"/>
        <v>0.99957503418112859</v>
      </c>
      <c r="O2403" s="130">
        <f t="shared" si="679"/>
        <v>1.6117454683355686E-5</v>
      </c>
      <c r="P2403" s="130" t="str">
        <f t="shared" si="680"/>
        <v/>
      </c>
      <c r="Q2403" s="130" t="str">
        <f t="shared" si="681"/>
        <v/>
      </c>
      <c r="R2403" s="130">
        <f t="shared" si="682"/>
        <v>2.4422326504605438E-3</v>
      </c>
      <c r="S2403" s="130" t="str">
        <f t="shared" si="683"/>
        <v/>
      </c>
      <c r="T2403" s="130" t="str">
        <f t="shared" si="684"/>
        <v/>
      </c>
      <c r="X2403" s="134"/>
      <c r="Z2403" s="149"/>
      <c r="AA2403" s="149"/>
      <c r="AE2403" s="151"/>
      <c r="AF2403" s="150"/>
      <c r="AK2403" s="134">
        <v>1834</v>
      </c>
      <c r="AL2403" s="130">
        <f t="shared" si="685"/>
        <v>3.3360000000000003</v>
      </c>
      <c r="AM2403" s="149">
        <f t="shared" si="686"/>
        <v>1.5286251639451411E-3</v>
      </c>
      <c r="AN2403" s="149">
        <f t="shared" si="687"/>
        <v>0.99957503418112859</v>
      </c>
      <c r="AO2403" s="130">
        <f t="shared" si="692"/>
        <v>1.5286251639451411E-3</v>
      </c>
      <c r="AP2403" s="130" t="str">
        <f t="shared" si="693"/>
        <v/>
      </c>
      <c r="AQ2403" s="130" t="str">
        <f t="shared" si="688"/>
        <v/>
      </c>
      <c r="AR2403" s="150">
        <f t="shared" si="689"/>
        <v>0</v>
      </c>
      <c r="AS2403" s="150" t="str">
        <f t="shared" si="690"/>
        <v/>
      </c>
      <c r="AT2403" s="150" t="str">
        <f t="shared" si="691"/>
        <v/>
      </c>
      <c r="AU2403" s="150"/>
      <c r="AV2403" s="150"/>
      <c r="AW2403" s="150"/>
      <c r="AX2403" s="150"/>
      <c r="AY2403" s="150"/>
      <c r="AZ2403" s="150"/>
      <c r="BA2403" s="150"/>
      <c r="BB2403" s="131"/>
      <c r="BC2403" s="132"/>
      <c r="BD2403" s="131"/>
      <c r="BE2403" s="153"/>
      <c r="BF2403" s="154"/>
      <c r="BG2403" s="155"/>
      <c r="BH2403" s="155"/>
      <c r="BI2403" s="156"/>
      <c r="BJ2403" s="156"/>
      <c r="BK2403" s="133"/>
      <c r="BM2403" s="134">
        <v>1811</v>
      </c>
      <c r="BN2403" s="157">
        <f t="shared" si="695"/>
        <v>11.583999999999769</v>
      </c>
      <c r="BO2403" s="158">
        <f t="shared" si="696"/>
        <v>0.11509617313046032</v>
      </c>
      <c r="BP2403" s="159">
        <f t="shared" si="697"/>
        <v>2.3703723597806592E-4</v>
      </c>
      <c r="BQ2403" s="160" t="str">
        <f t="shared" si="698"/>
        <v/>
      </c>
      <c r="BR2403" s="160" t="str">
        <f t="shared" si="694"/>
        <v/>
      </c>
    </row>
    <row r="2404" spans="11:70" ht="20.100000000000001" customHeight="1" x14ac:dyDescent="0.25">
      <c r="K2404" s="134">
        <v>1835</v>
      </c>
      <c r="L2404" s="130">
        <f t="shared" si="676"/>
        <v>316.77508315560982</v>
      </c>
      <c r="M2404" s="149">
        <f t="shared" si="677"/>
        <v>1.5903684732442398E-5</v>
      </c>
      <c r="N2404" s="149">
        <f t="shared" si="678"/>
        <v>0.99958110805054967</v>
      </c>
      <c r="O2404" s="130">
        <f t="shared" si="679"/>
        <v>1.5903684732442398E-5</v>
      </c>
      <c r="P2404" s="130" t="str">
        <f t="shared" si="680"/>
        <v/>
      </c>
      <c r="Q2404" s="130" t="str">
        <f t="shared" si="681"/>
        <v/>
      </c>
      <c r="R2404" s="130">
        <f t="shared" si="682"/>
        <v>2.4524210369368336E-3</v>
      </c>
      <c r="S2404" s="130" t="str">
        <f t="shared" si="683"/>
        <v/>
      </c>
      <c r="T2404" s="130" t="str">
        <f t="shared" si="684"/>
        <v/>
      </c>
      <c r="X2404" s="134"/>
      <c r="Z2404" s="149"/>
      <c r="AA2404" s="149"/>
      <c r="AE2404" s="151"/>
      <c r="AF2404" s="150"/>
      <c r="AK2404" s="134">
        <v>1835</v>
      </c>
      <c r="AL2404" s="130">
        <f t="shared" si="685"/>
        <v>3.34</v>
      </c>
      <c r="AM2404" s="149">
        <f t="shared" si="686"/>
        <v>1.5083506148503073E-3</v>
      </c>
      <c r="AN2404" s="149">
        <f t="shared" si="687"/>
        <v>0.99958110805054967</v>
      </c>
      <c r="AO2404" s="130">
        <f t="shared" si="692"/>
        <v>1.5083506148503073E-3</v>
      </c>
      <c r="AP2404" s="130" t="str">
        <f t="shared" si="693"/>
        <v/>
      </c>
      <c r="AQ2404" s="130" t="str">
        <f t="shared" si="688"/>
        <v/>
      </c>
      <c r="AR2404" s="150">
        <f t="shared" si="689"/>
        <v>0</v>
      </c>
      <c r="AS2404" s="150" t="str">
        <f t="shared" si="690"/>
        <v/>
      </c>
      <c r="AT2404" s="150" t="str">
        <f t="shared" si="691"/>
        <v/>
      </c>
      <c r="AU2404" s="150"/>
      <c r="AV2404" s="150"/>
      <c r="AW2404" s="150"/>
      <c r="AX2404" s="150"/>
      <c r="AY2404" s="150"/>
      <c r="AZ2404" s="150"/>
      <c r="BA2404" s="150"/>
      <c r="BB2404" s="131"/>
      <c r="BC2404" s="132"/>
      <c r="BD2404" s="131"/>
      <c r="BE2404" s="153"/>
      <c r="BF2404" s="154"/>
      <c r="BG2404" s="155"/>
      <c r="BH2404" s="155"/>
      <c r="BI2404" s="156"/>
      <c r="BJ2404" s="156"/>
      <c r="BK2404" s="133"/>
      <c r="BM2404" s="134">
        <v>1812</v>
      </c>
      <c r="BN2404" s="157">
        <f t="shared" si="695"/>
        <v>11.590399999999768</v>
      </c>
      <c r="BO2404" s="158">
        <f t="shared" si="696"/>
        <v>0.11485913589448225</v>
      </c>
      <c r="BP2404" s="159">
        <f t="shared" si="697"/>
        <v>2.3660632772816437E-4</v>
      </c>
      <c r="BQ2404" s="160" t="str">
        <f t="shared" si="698"/>
        <v/>
      </c>
      <c r="BR2404" s="160" t="str">
        <f t="shared" si="694"/>
        <v/>
      </c>
    </row>
    <row r="2405" spans="11:70" ht="20.100000000000001" customHeight="1" x14ac:dyDescent="0.25">
      <c r="K2405" s="134">
        <v>1836</v>
      </c>
      <c r="L2405" s="130">
        <f t="shared" si="676"/>
        <v>317.15445451268243</v>
      </c>
      <c r="M2405" s="149">
        <f t="shared" si="677"/>
        <v>1.5692498985430752E-5</v>
      </c>
      <c r="N2405" s="149">
        <f t="shared" si="678"/>
        <v>0.99958710131283735</v>
      </c>
      <c r="O2405" s="130">
        <f t="shared" si="679"/>
        <v>1.5692498985430752E-5</v>
      </c>
      <c r="P2405" s="130" t="str">
        <f t="shared" si="680"/>
        <v/>
      </c>
      <c r="Q2405" s="130" t="str">
        <f t="shared" si="681"/>
        <v/>
      </c>
      <c r="R2405" s="130">
        <f t="shared" si="682"/>
        <v>2.4626125247088808E-3</v>
      </c>
      <c r="S2405" s="130" t="str">
        <f t="shared" si="683"/>
        <v/>
      </c>
      <c r="T2405" s="130" t="str">
        <f t="shared" si="684"/>
        <v/>
      </c>
      <c r="X2405" s="134"/>
      <c r="Z2405" s="149"/>
      <c r="AA2405" s="149"/>
      <c r="AE2405" s="151"/>
      <c r="AF2405" s="150"/>
      <c r="AK2405" s="134">
        <v>1836</v>
      </c>
      <c r="AL2405" s="130">
        <f t="shared" si="685"/>
        <v>3.3440000000000003</v>
      </c>
      <c r="AM2405" s="149">
        <f t="shared" si="686"/>
        <v>1.4883211589907595E-3</v>
      </c>
      <c r="AN2405" s="149">
        <f t="shared" si="687"/>
        <v>0.99958710131283735</v>
      </c>
      <c r="AO2405" s="130">
        <f t="shared" si="692"/>
        <v>1.4883211589907595E-3</v>
      </c>
      <c r="AP2405" s="130" t="str">
        <f t="shared" si="693"/>
        <v/>
      </c>
      <c r="AQ2405" s="130" t="str">
        <f t="shared" si="688"/>
        <v/>
      </c>
      <c r="AR2405" s="150">
        <f t="shared" si="689"/>
        <v>0</v>
      </c>
      <c r="AS2405" s="150" t="str">
        <f t="shared" si="690"/>
        <v/>
      </c>
      <c r="AT2405" s="150" t="str">
        <f t="shared" si="691"/>
        <v/>
      </c>
      <c r="AU2405" s="150"/>
      <c r="AV2405" s="150"/>
      <c r="AW2405" s="150"/>
      <c r="AX2405" s="150"/>
      <c r="AY2405" s="150"/>
      <c r="AZ2405" s="150"/>
      <c r="BA2405" s="150"/>
      <c r="BB2405" s="131"/>
      <c r="BC2405" s="132"/>
      <c r="BD2405" s="131"/>
      <c r="BE2405" s="153"/>
      <c r="BF2405" s="154"/>
      <c r="BG2405" s="155"/>
      <c r="BH2405" s="155"/>
      <c r="BI2405" s="156"/>
      <c r="BJ2405" s="156"/>
      <c r="BK2405" s="133"/>
      <c r="BM2405" s="134">
        <v>1813</v>
      </c>
      <c r="BN2405" s="157">
        <f t="shared" si="695"/>
        <v>11.596799999999767</v>
      </c>
      <c r="BO2405" s="158">
        <f t="shared" si="696"/>
        <v>0.11462252956675409</v>
      </c>
      <c r="BP2405" s="159">
        <f t="shared" si="697"/>
        <v>2.3617602289487116E-4</v>
      </c>
      <c r="BQ2405" s="160" t="str">
        <f t="shared" si="698"/>
        <v/>
      </c>
      <c r="BR2405" s="160" t="str">
        <f t="shared" si="694"/>
        <v/>
      </c>
    </row>
    <row r="2406" spans="11:70" ht="20.100000000000001" customHeight="1" x14ac:dyDescent="0.25">
      <c r="K2406" s="134">
        <v>1837</v>
      </c>
      <c r="L2406" s="130">
        <f t="shared" si="676"/>
        <v>317.53382586975505</v>
      </c>
      <c r="M2406" s="149">
        <f t="shared" si="677"/>
        <v>1.5483869839581329E-5</v>
      </c>
      <c r="N2406" s="149">
        <f t="shared" si="678"/>
        <v>0.99959301494312092</v>
      </c>
      <c r="O2406" s="130">
        <f t="shared" si="679"/>
        <v>1.5483869839581329E-5</v>
      </c>
      <c r="P2406" s="130" t="str">
        <f t="shared" si="680"/>
        <v/>
      </c>
      <c r="Q2406" s="130" t="str">
        <f t="shared" si="681"/>
        <v/>
      </c>
      <c r="R2406" s="130">
        <f t="shared" si="682"/>
        <v>2.4728067998620504E-3</v>
      </c>
      <c r="S2406" s="130" t="str">
        <f t="shared" si="683"/>
        <v/>
      </c>
      <c r="T2406" s="130" t="str">
        <f t="shared" si="684"/>
        <v/>
      </c>
      <c r="X2406" s="134"/>
      <c r="Z2406" s="149"/>
      <c r="AA2406" s="149"/>
      <c r="AE2406" s="151"/>
      <c r="AF2406" s="150"/>
      <c r="AK2406" s="134">
        <v>1837</v>
      </c>
      <c r="AL2406" s="130">
        <f t="shared" si="685"/>
        <v>3.3479999999999999</v>
      </c>
      <c r="AM2406" s="149">
        <f t="shared" si="686"/>
        <v>1.4685341784443158E-3</v>
      </c>
      <c r="AN2406" s="149">
        <f t="shared" si="687"/>
        <v>0.99959301494312092</v>
      </c>
      <c r="AO2406" s="130">
        <f t="shared" si="692"/>
        <v>1.4685341784443158E-3</v>
      </c>
      <c r="AP2406" s="130" t="str">
        <f t="shared" si="693"/>
        <v/>
      </c>
      <c r="AQ2406" s="130" t="str">
        <f t="shared" si="688"/>
        <v/>
      </c>
      <c r="AR2406" s="150">
        <f t="shared" si="689"/>
        <v>0</v>
      </c>
      <c r="AS2406" s="150" t="str">
        <f t="shared" si="690"/>
        <v/>
      </c>
      <c r="AT2406" s="150" t="str">
        <f t="shared" si="691"/>
        <v/>
      </c>
      <c r="AU2406" s="150"/>
      <c r="AV2406" s="150"/>
      <c r="AW2406" s="150"/>
      <c r="AX2406" s="150"/>
      <c r="AY2406" s="150"/>
      <c r="AZ2406" s="150"/>
      <c r="BA2406" s="150"/>
      <c r="BB2406" s="131"/>
      <c r="BC2406" s="132"/>
      <c r="BD2406" s="131"/>
      <c r="BE2406" s="153"/>
      <c r="BF2406" s="154"/>
      <c r="BG2406" s="155"/>
      <c r="BH2406" s="155"/>
      <c r="BI2406" s="156"/>
      <c r="BJ2406" s="156"/>
      <c r="BK2406" s="133"/>
      <c r="BM2406" s="134">
        <v>1814</v>
      </c>
      <c r="BN2406" s="157">
        <f t="shared" si="695"/>
        <v>11.603199999999767</v>
      </c>
      <c r="BO2406" s="158">
        <f t="shared" si="696"/>
        <v>0.11438635354385922</v>
      </c>
      <c r="BP2406" s="159">
        <f t="shared" si="697"/>
        <v>2.3574632123406214E-4</v>
      </c>
      <c r="BQ2406" s="160" t="str">
        <f t="shared" si="698"/>
        <v/>
      </c>
      <c r="BR2406" s="160" t="str">
        <f t="shared" si="694"/>
        <v/>
      </c>
    </row>
    <row r="2407" spans="11:70" ht="20.100000000000001" customHeight="1" x14ac:dyDescent="0.25">
      <c r="K2407" s="134">
        <v>1838</v>
      </c>
      <c r="L2407" s="130">
        <f t="shared" si="676"/>
        <v>317.91319722682766</v>
      </c>
      <c r="M2407" s="149">
        <f t="shared" si="677"/>
        <v>1.5277769937010479E-5</v>
      </c>
      <c r="N2407" s="149">
        <f t="shared" si="678"/>
        <v>0.9995988499061047</v>
      </c>
      <c r="O2407" s="130">
        <f t="shared" si="679"/>
        <v>1.5277769937010479E-5</v>
      </c>
      <c r="P2407" s="130" t="str">
        <f t="shared" si="680"/>
        <v/>
      </c>
      <c r="Q2407" s="130" t="str">
        <f t="shared" si="681"/>
        <v/>
      </c>
      <c r="R2407" s="130">
        <f t="shared" si="682"/>
        <v>2.4830035470456402E-3</v>
      </c>
      <c r="S2407" s="130" t="str">
        <f t="shared" si="683"/>
        <v/>
      </c>
      <c r="T2407" s="130" t="str">
        <f t="shared" si="684"/>
        <v/>
      </c>
      <c r="X2407" s="134"/>
      <c r="Z2407" s="149"/>
      <c r="AA2407" s="149"/>
      <c r="AE2407" s="151"/>
      <c r="AF2407" s="150"/>
      <c r="AK2407" s="134">
        <v>1838</v>
      </c>
      <c r="AL2407" s="130">
        <f t="shared" si="685"/>
        <v>3.3520000000000003</v>
      </c>
      <c r="AM2407" s="149">
        <f t="shared" si="686"/>
        <v>1.4489870785116068E-3</v>
      </c>
      <c r="AN2407" s="149">
        <f t="shared" si="687"/>
        <v>0.9995988499061047</v>
      </c>
      <c r="AO2407" s="130">
        <f t="shared" si="692"/>
        <v>1.4489870785116068E-3</v>
      </c>
      <c r="AP2407" s="130" t="str">
        <f t="shared" si="693"/>
        <v/>
      </c>
      <c r="AQ2407" s="130" t="str">
        <f t="shared" si="688"/>
        <v/>
      </c>
      <c r="AR2407" s="150">
        <f t="shared" si="689"/>
        <v>0</v>
      </c>
      <c r="AS2407" s="150" t="str">
        <f t="shared" si="690"/>
        <v/>
      </c>
      <c r="AT2407" s="150" t="str">
        <f t="shared" si="691"/>
        <v/>
      </c>
      <c r="AU2407" s="150"/>
      <c r="AV2407" s="150"/>
      <c r="AW2407" s="150"/>
      <c r="AX2407" s="150"/>
      <c r="AY2407" s="150"/>
      <c r="AZ2407" s="150"/>
      <c r="BA2407" s="150"/>
      <c r="BB2407" s="131"/>
      <c r="BC2407" s="132"/>
      <c r="BD2407" s="131"/>
      <c r="BE2407" s="153"/>
      <c r="BF2407" s="154"/>
      <c r="BG2407" s="155"/>
      <c r="BH2407" s="155"/>
      <c r="BI2407" s="156"/>
      <c r="BJ2407" s="156"/>
      <c r="BK2407" s="133"/>
      <c r="BM2407" s="134">
        <v>1815</v>
      </c>
      <c r="BN2407" s="157">
        <f t="shared" si="695"/>
        <v>11.609599999999766</v>
      </c>
      <c r="BO2407" s="158">
        <f t="shared" si="696"/>
        <v>0.11415060722262516</v>
      </c>
      <c r="BP2407" s="159">
        <f t="shared" si="697"/>
        <v>2.3531722249912901E-4</v>
      </c>
      <c r="BQ2407" s="160" t="str">
        <f t="shared" si="698"/>
        <v/>
      </c>
      <c r="BR2407" s="160" t="str">
        <f t="shared" si="694"/>
        <v/>
      </c>
    </row>
    <row r="2408" spans="11:70" ht="20.100000000000001" customHeight="1" x14ac:dyDescent="0.25">
      <c r="K2408" s="134">
        <v>1839</v>
      </c>
      <c r="L2408" s="130">
        <f t="shared" si="676"/>
        <v>318.29256858390016</v>
      </c>
      <c r="M2408" s="149">
        <f t="shared" si="677"/>
        <v>1.5074172163174252E-5</v>
      </c>
      <c r="N2408" s="149">
        <f t="shared" si="678"/>
        <v>0.99960460715615995</v>
      </c>
      <c r="O2408" s="130">
        <f t="shared" si="679"/>
        <v>1.5074172163174252E-5</v>
      </c>
      <c r="P2408" s="130" t="str">
        <f t="shared" si="680"/>
        <v/>
      </c>
      <c r="Q2408" s="130" t="str">
        <f t="shared" si="681"/>
        <v/>
      </c>
      <c r="R2408" s="130">
        <f t="shared" si="682"/>
        <v>2.4932024494871501E-3</v>
      </c>
      <c r="S2408" s="130" t="str">
        <f t="shared" si="683"/>
        <v/>
      </c>
      <c r="T2408" s="130" t="str">
        <f t="shared" si="684"/>
        <v/>
      </c>
      <c r="X2408" s="134"/>
      <c r="Z2408" s="149"/>
      <c r="AA2408" s="149"/>
      <c r="AE2408" s="151"/>
      <c r="AF2408" s="150"/>
      <c r="AK2408" s="134">
        <v>1839</v>
      </c>
      <c r="AL2408" s="130">
        <f t="shared" si="685"/>
        <v>3.3559999999999999</v>
      </c>
      <c r="AM2408" s="149">
        <f t="shared" si="686"/>
        <v>1.4296772875723026E-3</v>
      </c>
      <c r="AN2408" s="149">
        <f t="shared" si="687"/>
        <v>0.99960460715615995</v>
      </c>
      <c r="AO2408" s="130">
        <f t="shared" si="692"/>
        <v>1.4296772875723026E-3</v>
      </c>
      <c r="AP2408" s="130" t="str">
        <f t="shared" si="693"/>
        <v/>
      </c>
      <c r="AQ2408" s="130" t="str">
        <f t="shared" si="688"/>
        <v/>
      </c>
      <c r="AR2408" s="150">
        <f t="shared" si="689"/>
        <v>0</v>
      </c>
      <c r="AS2408" s="150" t="str">
        <f t="shared" si="690"/>
        <v/>
      </c>
      <c r="AT2408" s="150" t="str">
        <f t="shared" si="691"/>
        <v/>
      </c>
      <c r="AU2408" s="150"/>
      <c r="AV2408" s="150"/>
      <c r="AW2408" s="150"/>
      <c r="AX2408" s="150"/>
      <c r="AY2408" s="150"/>
      <c r="AZ2408" s="150"/>
      <c r="BA2408" s="150"/>
      <c r="BB2408" s="131"/>
      <c r="BC2408" s="132"/>
      <c r="BD2408" s="131"/>
      <c r="BE2408" s="153"/>
      <c r="BF2408" s="154"/>
      <c r="BG2408" s="155"/>
      <c r="BH2408" s="155"/>
      <c r="BI2408" s="156"/>
      <c r="BJ2408" s="156"/>
      <c r="BK2408" s="133"/>
      <c r="BM2408" s="134">
        <v>1816</v>
      </c>
      <c r="BN2408" s="157">
        <f t="shared" si="695"/>
        <v>11.615999999999765</v>
      </c>
      <c r="BO2408" s="158">
        <f t="shared" si="696"/>
        <v>0.11391529000012603</v>
      </c>
      <c r="BP2408" s="159">
        <f t="shared" si="697"/>
        <v>2.3488872644097936E-4</v>
      </c>
      <c r="BQ2408" s="160" t="str">
        <f t="shared" si="698"/>
        <v/>
      </c>
      <c r="BR2408" s="160" t="str">
        <f t="shared" si="694"/>
        <v/>
      </c>
    </row>
    <row r="2409" spans="11:70" ht="20.100000000000001" customHeight="1" x14ac:dyDescent="0.25">
      <c r="K2409" s="134">
        <v>1840</v>
      </c>
      <c r="L2409" s="130">
        <f t="shared" si="676"/>
        <v>318.67193994097278</v>
      </c>
      <c r="M2409" s="149">
        <f t="shared" si="677"/>
        <v>1.487304964535306E-5</v>
      </c>
      <c r="N2409" s="149">
        <f t="shared" si="678"/>
        <v>0.99961028763741799</v>
      </c>
      <c r="O2409" s="130">
        <f t="shared" si="679"/>
        <v>1.487304964535306E-5</v>
      </c>
      <c r="P2409" s="130" t="str">
        <f t="shared" si="680"/>
        <v/>
      </c>
      <c r="Q2409" s="130" t="str">
        <f t="shared" si="681"/>
        <v/>
      </c>
      <c r="R2409" s="130">
        <f t="shared" si="682"/>
        <v>2.503403189006746E-3</v>
      </c>
      <c r="S2409" s="130" t="str">
        <f t="shared" si="683"/>
        <v/>
      </c>
      <c r="T2409" s="130" t="str">
        <f t="shared" si="684"/>
        <v/>
      </c>
      <c r="X2409" s="134"/>
      <c r="Z2409" s="149"/>
      <c r="AA2409" s="149"/>
      <c r="AE2409" s="151"/>
      <c r="AF2409" s="150"/>
      <c r="AK2409" s="134">
        <v>1840</v>
      </c>
      <c r="AL2409" s="130">
        <f t="shared" si="685"/>
        <v>3.3600000000000003</v>
      </c>
      <c r="AM2409" s="149">
        <f t="shared" si="686"/>
        <v>1.4106022569413824E-3</v>
      </c>
      <c r="AN2409" s="149">
        <f t="shared" si="687"/>
        <v>0.99961028763741799</v>
      </c>
      <c r="AO2409" s="130">
        <f t="shared" si="692"/>
        <v>1.4106022569413824E-3</v>
      </c>
      <c r="AP2409" s="130" t="str">
        <f t="shared" si="693"/>
        <v/>
      </c>
      <c r="AQ2409" s="130" t="str">
        <f t="shared" si="688"/>
        <v/>
      </c>
      <c r="AR2409" s="150">
        <f t="shared" si="689"/>
        <v>0</v>
      </c>
      <c r="AS2409" s="150" t="str">
        <f t="shared" si="690"/>
        <v/>
      </c>
      <c r="AT2409" s="150" t="str">
        <f t="shared" si="691"/>
        <v/>
      </c>
      <c r="AU2409" s="150"/>
      <c r="AV2409" s="150"/>
      <c r="AW2409" s="150"/>
      <c r="AX2409" s="150"/>
      <c r="AY2409" s="150"/>
      <c r="AZ2409" s="150"/>
      <c r="BA2409" s="150"/>
      <c r="BB2409" s="131"/>
      <c r="BC2409" s="132"/>
      <c r="BD2409" s="131"/>
      <c r="BE2409" s="153"/>
      <c r="BF2409" s="154"/>
      <c r="BG2409" s="155"/>
      <c r="BH2409" s="155"/>
      <c r="BI2409" s="156"/>
      <c r="BJ2409" s="156"/>
      <c r="BK2409" s="133"/>
      <c r="BM2409" s="134">
        <v>1817</v>
      </c>
      <c r="BN2409" s="157">
        <f t="shared" si="695"/>
        <v>11.622399999999764</v>
      </c>
      <c r="BO2409" s="158">
        <f t="shared" si="696"/>
        <v>0.11368040127368505</v>
      </c>
      <c r="BP2409" s="159">
        <f t="shared" si="697"/>
        <v>2.3446083280867502E-4</v>
      </c>
      <c r="BQ2409" s="160" t="str">
        <f t="shared" si="698"/>
        <v/>
      </c>
      <c r="BR2409" s="160" t="str">
        <f t="shared" si="694"/>
        <v/>
      </c>
    </row>
    <row r="2410" spans="11:70" ht="20.100000000000001" customHeight="1" x14ac:dyDescent="0.25">
      <c r="K2410" s="134">
        <v>1841</v>
      </c>
      <c r="L2410" s="130">
        <f t="shared" si="676"/>
        <v>319.05131129804539</v>
      </c>
      <c r="M2410" s="149">
        <f t="shared" si="677"/>
        <v>1.4674375751137704E-5</v>
      </c>
      <c r="N2410" s="149">
        <f t="shared" si="678"/>
        <v>0.99961589228386039</v>
      </c>
      <c r="O2410" s="130">
        <f t="shared" si="679"/>
        <v>1.4674375751137704E-5</v>
      </c>
      <c r="P2410" s="130" t="str">
        <f t="shared" si="680"/>
        <v/>
      </c>
      <c r="Q2410" s="130" t="str">
        <f t="shared" si="681"/>
        <v/>
      </c>
      <c r="R2410" s="130">
        <f t="shared" si="682"/>
        <v>2.5136054460318685E-3</v>
      </c>
      <c r="S2410" s="130" t="str">
        <f t="shared" si="683"/>
        <v/>
      </c>
      <c r="T2410" s="130" t="str">
        <f t="shared" si="684"/>
        <v/>
      </c>
      <c r="X2410" s="134"/>
      <c r="Z2410" s="149"/>
      <c r="AA2410" s="149"/>
      <c r="AE2410" s="151"/>
      <c r="AF2410" s="150"/>
      <c r="AK2410" s="134">
        <v>1841</v>
      </c>
      <c r="AL2410" s="130">
        <f t="shared" si="685"/>
        <v>3.3639999999999999</v>
      </c>
      <c r="AM2410" s="149">
        <f t="shared" si="686"/>
        <v>1.3917594607255424E-3</v>
      </c>
      <c r="AN2410" s="149">
        <f t="shared" si="687"/>
        <v>0.99961589228386039</v>
      </c>
      <c r="AO2410" s="130">
        <f t="shared" si="692"/>
        <v>1.3917594607255424E-3</v>
      </c>
      <c r="AP2410" s="130" t="str">
        <f t="shared" si="693"/>
        <v/>
      </c>
      <c r="AQ2410" s="130" t="str">
        <f t="shared" si="688"/>
        <v/>
      </c>
      <c r="AR2410" s="150">
        <f t="shared" si="689"/>
        <v>0</v>
      </c>
      <c r="AS2410" s="150" t="str">
        <f t="shared" si="690"/>
        <v/>
      </c>
      <c r="AT2410" s="150" t="str">
        <f t="shared" si="691"/>
        <v/>
      </c>
      <c r="AU2410" s="150"/>
      <c r="AV2410" s="150"/>
      <c r="AW2410" s="150"/>
      <c r="AX2410" s="150"/>
      <c r="AY2410" s="150"/>
      <c r="AZ2410" s="150"/>
      <c r="BA2410" s="150"/>
      <c r="BB2410" s="131"/>
      <c r="BC2410" s="132"/>
      <c r="BD2410" s="131"/>
      <c r="BE2410" s="153"/>
      <c r="BF2410" s="154"/>
      <c r="BG2410" s="155"/>
      <c r="BH2410" s="155"/>
      <c r="BI2410" s="156"/>
      <c r="BJ2410" s="156"/>
      <c r="BK2410" s="133"/>
      <c r="BM2410" s="134">
        <v>1818</v>
      </c>
      <c r="BN2410" s="157">
        <f t="shared" si="695"/>
        <v>11.628799999999764</v>
      </c>
      <c r="BO2410" s="158">
        <f t="shared" si="696"/>
        <v>0.11344594044087637</v>
      </c>
      <c r="BP2410" s="159">
        <f t="shared" si="697"/>
        <v>2.3403354134866883E-4</v>
      </c>
      <c r="BQ2410" s="160" t="str">
        <f t="shared" si="698"/>
        <v/>
      </c>
      <c r="BR2410" s="160" t="str">
        <f t="shared" si="694"/>
        <v/>
      </c>
    </row>
    <row r="2411" spans="11:70" ht="20.100000000000001" customHeight="1" x14ac:dyDescent="0.25">
      <c r="K2411" s="134">
        <v>1842</v>
      </c>
      <c r="L2411" s="130">
        <f t="shared" si="676"/>
        <v>319.43068265511801</v>
      </c>
      <c r="M2411" s="149">
        <f t="shared" si="677"/>
        <v>1.4478124086915933E-5</v>
      </c>
      <c r="N2411" s="149">
        <f t="shared" si="678"/>
        <v>0.99962142201941095</v>
      </c>
      <c r="O2411" s="130">
        <f t="shared" si="679"/>
        <v>1.4478124086915933E-5</v>
      </c>
      <c r="P2411" s="130" t="str">
        <f t="shared" si="680"/>
        <v/>
      </c>
      <c r="Q2411" s="130" t="str">
        <f t="shared" si="681"/>
        <v/>
      </c>
      <c r="R2411" s="130">
        <f t="shared" si="682"/>
        <v>2.5238088996120374E-3</v>
      </c>
      <c r="S2411" s="130" t="str">
        <f t="shared" si="683"/>
        <v/>
      </c>
      <c r="T2411" s="130" t="str">
        <f t="shared" si="684"/>
        <v/>
      </c>
      <c r="X2411" s="134"/>
      <c r="Z2411" s="149"/>
      <c r="AA2411" s="149"/>
      <c r="AE2411" s="151"/>
      <c r="AF2411" s="150"/>
      <c r="AK2411" s="134">
        <v>1842</v>
      </c>
      <c r="AL2411" s="130">
        <f t="shared" si="685"/>
        <v>3.3680000000000003</v>
      </c>
      <c r="AM2411" s="149">
        <f t="shared" si="686"/>
        <v>1.3731463956796479E-3</v>
      </c>
      <c r="AN2411" s="149">
        <f t="shared" si="687"/>
        <v>0.99962142201941095</v>
      </c>
      <c r="AO2411" s="130">
        <f t="shared" si="692"/>
        <v>1.3731463956796479E-3</v>
      </c>
      <c r="AP2411" s="130" t="str">
        <f t="shared" si="693"/>
        <v/>
      </c>
      <c r="AQ2411" s="130" t="str">
        <f t="shared" si="688"/>
        <v/>
      </c>
      <c r="AR2411" s="150">
        <f t="shared" si="689"/>
        <v>0</v>
      </c>
      <c r="AS2411" s="150" t="str">
        <f t="shared" si="690"/>
        <v/>
      </c>
      <c r="AT2411" s="150" t="str">
        <f t="shared" si="691"/>
        <v/>
      </c>
      <c r="AU2411" s="150"/>
      <c r="AV2411" s="150"/>
      <c r="AW2411" s="150"/>
      <c r="AX2411" s="150"/>
      <c r="AY2411" s="150"/>
      <c r="AZ2411" s="150"/>
      <c r="BA2411" s="150"/>
      <c r="BB2411" s="131"/>
      <c r="BC2411" s="132"/>
      <c r="BD2411" s="131"/>
      <c r="BE2411" s="153"/>
      <c r="BF2411" s="154"/>
      <c r="BG2411" s="155"/>
      <c r="BH2411" s="155"/>
      <c r="BI2411" s="156"/>
      <c r="BJ2411" s="156"/>
      <c r="BK2411" s="133"/>
      <c r="BM2411" s="134">
        <v>1819</v>
      </c>
      <c r="BN2411" s="157">
        <f t="shared" si="695"/>
        <v>11.635199999999763</v>
      </c>
      <c r="BO2411" s="158">
        <f t="shared" si="696"/>
        <v>0.1132119068995277</v>
      </c>
      <c r="BP2411" s="159">
        <f t="shared" si="697"/>
        <v>2.3360685180484619E-4</v>
      </c>
      <c r="BQ2411" s="160" t="str">
        <f t="shared" si="698"/>
        <v/>
      </c>
      <c r="BR2411" s="160" t="str">
        <f t="shared" si="694"/>
        <v/>
      </c>
    </row>
    <row r="2412" spans="11:70" ht="20.100000000000001" customHeight="1" x14ac:dyDescent="0.25">
      <c r="K2412" s="134">
        <v>1843</v>
      </c>
      <c r="L2412" s="130">
        <f t="shared" si="676"/>
        <v>319.81005401219051</v>
      </c>
      <c r="M2412" s="149">
        <f t="shared" si="677"/>
        <v>1.4284268496360545E-5</v>
      </c>
      <c r="N2412" s="149">
        <f t="shared" si="678"/>
        <v>0.99962687775802539</v>
      </c>
      <c r="O2412" s="130">
        <f t="shared" si="679"/>
        <v>1.4284268496360545E-5</v>
      </c>
      <c r="P2412" s="130" t="str">
        <f t="shared" si="680"/>
        <v/>
      </c>
      <c r="Q2412" s="130" t="str">
        <f t="shared" si="681"/>
        <v/>
      </c>
      <c r="R2412" s="130">
        <f t="shared" si="682"/>
        <v>2.5340132274338165E-3</v>
      </c>
      <c r="S2412" s="130" t="str">
        <f t="shared" si="683"/>
        <v/>
      </c>
      <c r="T2412" s="130" t="str">
        <f t="shared" si="684"/>
        <v/>
      </c>
      <c r="X2412" s="134"/>
      <c r="Z2412" s="149"/>
      <c r="AA2412" s="149"/>
      <c r="AE2412" s="151"/>
      <c r="AF2412" s="150"/>
      <c r="AK2412" s="134">
        <v>1843</v>
      </c>
      <c r="AL2412" s="130">
        <f t="shared" si="685"/>
        <v>3.3719999999999999</v>
      </c>
      <c r="AM2412" s="149">
        <f t="shared" si="686"/>
        <v>1.3547605810633695E-3</v>
      </c>
      <c r="AN2412" s="149">
        <f t="shared" si="687"/>
        <v>0.99962687775802539</v>
      </c>
      <c r="AO2412" s="130">
        <f t="shared" si="692"/>
        <v>1.3547605810633695E-3</v>
      </c>
      <c r="AP2412" s="130" t="str">
        <f t="shared" si="693"/>
        <v/>
      </c>
      <c r="AQ2412" s="130" t="str">
        <f t="shared" si="688"/>
        <v/>
      </c>
      <c r="AR2412" s="150">
        <f t="shared" si="689"/>
        <v>0</v>
      </c>
      <c r="AS2412" s="150" t="str">
        <f t="shared" si="690"/>
        <v/>
      </c>
      <c r="AT2412" s="150" t="str">
        <f t="shared" si="691"/>
        <v/>
      </c>
      <c r="AU2412" s="150"/>
      <c r="AV2412" s="150"/>
      <c r="AW2412" s="150"/>
      <c r="AX2412" s="150"/>
      <c r="AY2412" s="150"/>
      <c r="AZ2412" s="150"/>
      <c r="BA2412" s="150"/>
      <c r="BB2412" s="131"/>
      <c r="BC2412" s="132"/>
      <c r="BD2412" s="131"/>
      <c r="BE2412" s="153"/>
      <c r="BF2412" s="154"/>
      <c r="BG2412" s="155"/>
      <c r="BH2412" s="155"/>
      <c r="BI2412" s="156"/>
      <c r="BJ2412" s="156"/>
      <c r="BK2412" s="133"/>
      <c r="BM2412" s="134">
        <v>1820</v>
      </c>
      <c r="BN2412" s="157">
        <f t="shared" si="695"/>
        <v>11.641599999999762</v>
      </c>
      <c r="BO2412" s="158">
        <f t="shared" si="696"/>
        <v>0.11297830004772286</v>
      </c>
      <c r="BP2412" s="159">
        <f t="shared" si="697"/>
        <v>2.331807639193717E-4</v>
      </c>
      <c r="BQ2412" s="160" t="str">
        <f t="shared" si="698"/>
        <v/>
      </c>
      <c r="BR2412" s="160" t="str">
        <f t="shared" si="694"/>
        <v/>
      </c>
    </row>
    <row r="2413" spans="11:70" ht="20.100000000000001" customHeight="1" x14ac:dyDescent="0.25">
      <c r="K2413" s="134">
        <v>1844</v>
      </c>
      <c r="L2413" s="130">
        <f t="shared" si="676"/>
        <v>320.18942536926312</v>
      </c>
      <c r="M2413" s="149">
        <f t="shared" si="677"/>
        <v>1.4092783058918641E-5</v>
      </c>
      <c r="N2413" s="149">
        <f t="shared" si="678"/>
        <v>0.99963226040378128</v>
      </c>
      <c r="O2413" s="130">
        <f t="shared" si="679"/>
        <v>1.4092783058918641E-5</v>
      </c>
      <c r="P2413" s="130" t="str">
        <f t="shared" si="680"/>
        <v/>
      </c>
      <c r="Q2413" s="130" t="str">
        <f t="shared" si="681"/>
        <v/>
      </c>
      <c r="R2413" s="130">
        <f t="shared" si="682"/>
        <v>2.5442181058359602E-3</v>
      </c>
      <c r="S2413" s="130" t="str">
        <f t="shared" si="683"/>
        <v/>
      </c>
      <c r="T2413" s="130" t="str">
        <f t="shared" si="684"/>
        <v/>
      </c>
      <c r="X2413" s="134"/>
      <c r="Z2413" s="149"/>
      <c r="AA2413" s="149"/>
      <c r="AE2413" s="151"/>
      <c r="AF2413" s="150"/>
      <c r="AK2413" s="134">
        <v>1844</v>
      </c>
      <c r="AL2413" s="130">
        <f t="shared" si="685"/>
        <v>3.3760000000000003</v>
      </c>
      <c r="AM2413" s="149">
        <f t="shared" si="686"/>
        <v>1.3365995584978764E-3</v>
      </c>
      <c r="AN2413" s="149">
        <f t="shared" si="687"/>
        <v>0.99963226040378128</v>
      </c>
      <c r="AO2413" s="130">
        <f t="shared" si="692"/>
        <v>1.3365995584978764E-3</v>
      </c>
      <c r="AP2413" s="130" t="str">
        <f t="shared" si="693"/>
        <v/>
      </c>
      <c r="AQ2413" s="130" t="str">
        <f t="shared" si="688"/>
        <v/>
      </c>
      <c r="AR2413" s="150">
        <f t="shared" si="689"/>
        <v>0</v>
      </c>
      <c r="AS2413" s="150" t="str">
        <f t="shared" si="690"/>
        <v/>
      </c>
      <c r="AT2413" s="150" t="str">
        <f t="shared" si="691"/>
        <v/>
      </c>
      <c r="AU2413" s="150"/>
      <c r="AV2413" s="150"/>
      <c r="AW2413" s="150"/>
      <c r="AX2413" s="150"/>
      <c r="AY2413" s="150"/>
      <c r="AZ2413" s="150"/>
      <c r="BA2413" s="150"/>
      <c r="BB2413" s="131"/>
      <c r="BC2413" s="132"/>
      <c r="BD2413" s="131"/>
      <c r="BE2413" s="153"/>
      <c r="BF2413" s="154"/>
      <c r="BG2413" s="155"/>
      <c r="BH2413" s="155"/>
      <c r="BI2413" s="156"/>
      <c r="BJ2413" s="156"/>
      <c r="BK2413" s="133"/>
      <c r="BM2413" s="134">
        <v>1821</v>
      </c>
      <c r="BN2413" s="157">
        <f t="shared" si="695"/>
        <v>11.647999999999762</v>
      </c>
      <c r="BO2413" s="158">
        <f t="shared" si="696"/>
        <v>0.11274511928380349</v>
      </c>
      <c r="BP2413" s="159">
        <f t="shared" si="697"/>
        <v>2.3275527743175928E-4</v>
      </c>
      <c r="BQ2413" s="160" t="str">
        <f t="shared" si="698"/>
        <v/>
      </c>
      <c r="BR2413" s="160" t="str">
        <f t="shared" si="694"/>
        <v/>
      </c>
    </row>
    <row r="2414" spans="11:70" ht="20.100000000000001" customHeight="1" x14ac:dyDescent="0.25">
      <c r="K2414" s="134">
        <v>1845</v>
      </c>
      <c r="L2414" s="130">
        <f t="shared" si="676"/>
        <v>320.56879672633573</v>
      </c>
      <c r="M2414" s="149">
        <f t="shared" si="677"/>
        <v>1.3903642088302817E-5</v>
      </c>
      <c r="N2414" s="149">
        <f t="shared" si="678"/>
        <v>0.99963757085096694</v>
      </c>
      <c r="O2414" s="130">
        <f t="shared" si="679"/>
        <v>1.3903642088302817E-5</v>
      </c>
      <c r="P2414" s="130" t="str">
        <f t="shared" si="680"/>
        <v/>
      </c>
      <c r="Q2414" s="130" t="str">
        <f t="shared" si="681"/>
        <v/>
      </c>
      <c r="R2414" s="130">
        <f t="shared" si="682"/>
        <v>2.5544232098247042E-3</v>
      </c>
      <c r="S2414" s="130" t="str">
        <f t="shared" si="683"/>
        <v/>
      </c>
      <c r="T2414" s="130" t="str">
        <f t="shared" si="684"/>
        <v/>
      </c>
      <c r="X2414" s="134"/>
      <c r="Z2414" s="149"/>
      <c r="AA2414" s="149"/>
      <c r="AE2414" s="151"/>
      <c r="AF2414" s="150"/>
      <c r="AK2414" s="134">
        <v>1845</v>
      </c>
      <c r="AL2414" s="130">
        <f t="shared" si="685"/>
        <v>3.38</v>
      </c>
      <c r="AM2414" s="149">
        <f t="shared" si="686"/>
        <v>1.3186608918227423E-3</v>
      </c>
      <c r="AN2414" s="149">
        <f t="shared" si="687"/>
        <v>0.99963757085096694</v>
      </c>
      <c r="AO2414" s="130">
        <f t="shared" si="692"/>
        <v>1.3186608918227423E-3</v>
      </c>
      <c r="AP2414" s="130" t="str">
        <f t="shared" si="693"/>
        <v/>
      </c>
      <c r="AQ2414" s="130" t="str">
        <f t="shared" si="688"/>
        <v/>
      </c>
      <c r="AR2414" s="150">
        <f t="shared" si="689"/>
        <v>0</v>
      </c>
      <c r="AS2414" s="150" t="str">
        <f t="shared" si="690"/>
        <v/>
      </c>
      <c r="AT2414" s="150" t="str">
        <f t="shared" si="691"/>
        <v/>
      </c>
      <c r="AU2414" s="150"/>
      <c r="AV2414" s="150"/>
      <c r="AW2414" s="150"/>
      <c r="AX2414" s="150"/>
      <c r="AY2414" s="150"/>
      <c r="AZ2414" s="150"/>
      <c r="BA2414" s="150"/>
      <c r="BB2414" s="131"/>
      <c r="BC2414" s="132"/>
      <c r="BD2414" s="131"/>
      <c r="BE2414" s="153"/>
      <c r="BF2414" s="154"/>
      <c r="BG2414" s="155"/>
      <c r="BH2414" s="155"/>
      <c r="BI2414" s="156"/>
      <c r="BJ2414" s="156"/>
      <c r="BK2414" s="133"/>
      <c r="BM2414" s="134">
        <v>1822</v>
      </c>
      <c r="BN2414" s="157">
        <f t="shared" si="695"/>
        <v>11.654399999999761</v>
      </c>
      <c r="BO2414" s="158">
        <f t="shared" si="696"/>
        <v>0.11251236400637173</v>
      </c>
      <c r="BP2414" s="159">
        <f t="shared" si="697"/>
        <v>2.3233039207946893E-4</v>
      </c>
      <c r="BQ2414" s="160" t="str">
        <f t="shared" si="698"/>
        <v/>
      </c>
      <c r="BR2414" s="160" t="str">
        <f t="shared" si="694"/>
        <v/>
      </c>
    </row>
    <row r="2415" spans="11:70" ht="20.100000000000001" customHeight="1" x14ac:dyDescent="0.25">
      <c r="K2415" s="134">
        <v>1846</v>
      </c>
      <c r="L2415" s="130">
        <f t="shared" si="676"/>
        <v>320.94816808340835</v>
      </c>
      <c r="M2415" s="149">
        <f t="shared" si="677"/>
        <v>1.3716820130983332E-5</v>
      </c>
      <c r="N2415" s="149">
        <f t="shared" si="678"/>
        <v>0.99964280998417065</v>
      </c>
      <c r="O2415" s="130">
        <f t="shared" si="679"/>
        <v>1.3716820130983332E-5</v>
      </c>
      <c r="P2415" s="130" t="str">
        <f t="shared" si="680"/>
        <v/>
      </c>
      <c r="Q2415" s="130" t="str">
        <f t="shared" si="681"/>
        <v/>
      </c>
      <c r="R2415" s="130">
        <f t="shared" si="682"/>
        <v>2.5646282130892483E-3</v>
      </c>
      <c r="S2415" s="130" t="str">
        <f t="shared" si="683"/>
        <v/>
      </c>
      <c r="T2415" s="130" t="str">
        <f t="shared" si="684"/>
        <v/>
      </c>
      <c r="X2415" s="134"/>
      <c r="Z2415" s="149"/>
      <c r="AA2415" s="149"/>
      <c r="AE2415" s="151"/>
      <c r="AF2415" s="150"/>
      <c r="AK2415" s="134">
        <v>1846</v>
      </c>
      <c r="AL2415" s="130">
        <f t="shared" si="685"/>
        <v>3.3840000000000003</v>
      </c>
      <c r="AM2415" s="149">
        <f t="shared" si="686"/>
        <v>1.3009421669529281E-3</v>
      </c>
      <c r="AN2415" s="149">
        <f t="shared" si="687"/>
        <v>0.99964280998417065</v>
      </c>
      <c r="AO2415" s="130">
        <f t="shared" si="692"/>
        <v>1.3009421669529281E-3</v>
      </c>
      <c r="AP2415" s="130" t="str">
        <f t="shared" si="693"/>
        <v/>
      </c>
      <c r="AQ2415" s="130" t="str">
        <f t="shared" si="688"/>
        <v/>
      </c>
      <c r="AR2415" s="150">
        <f t="shared" si="689"/>
        <v>0</v>
      </c>
      <c r="AS2415" s="150" t="str">
        <f t="shared" si="690"/>
        <v/>
      </c>
      <c r="AT2415" s="150" t="str">
        <f t="shared" si="691"/>
        <v/>
      </c>
      <c r="AU2415" s="150"/>
      <c r="AV2415" s="150"/>
      <c r="AW2415" s="150"/>
      <c r="AX2415" s="150"/>
      <c r="AY2415" s="150"/>
      <c r="AZ2415" s="150"/>
      <c r="BA2415" s="150"/>
      <c r="BB2415" s="131"/>
      <c r="BC2415" s="132"/>
      <c r="BD2415" s="131"/>
      <c r="BE2415" s="153"/>
      <c r="BF2415" s="154"/>
      <c r="BG2415" s="155"/>
      <c r="BH2415" s="155"/>
      <c r="BI2415" s="156"/>
      <c r="BJ2415" s="156"/>
      <c r="BK2415" s="133"/>
      <c r="BM2415" s="134">
        <v>1823</v>
      </c>
      <c r="BN2415" s="157">
        <f t="shared" si="695"/>
        <v>11.66079999999976</v>
      </c>
      <c r="BO2415" s="158">
        <f t="shared" si="696"/>
        <v>0.11228003361429226</v>
      </c>
      <c r="BP2415" s="159">
        <f t="shared" si="697"/>
        <v>2.3190610759726837E-4</v>
      </c>
      <c r="BQ2415" s="160" t="str">
        <f t="shared" si="698"/>
        <v/>
      </c>
      <c r="BR2415" s="160" t="str">
        <f t="shared" si="694"/>
        <v/>
      </c>
    </row>
    <row r="2416" spans="11:70" ht="20.100000000000001" customHeight="1" x14ac:dyDescent="0.25">
      <c r="K2416" s="134">
        <v>1847</v>
      </c>
      <c r="L2416" s="130">
        <f t="shared" si="676"/>
        <v>321.32753944048085</v>
      </c>
      <c r="M2416" s="149">
        <f t="shared" si="677"/>
        <v>1.3532291964682471E-5</v>
      </c>
      <c r="N2416" s="149">
        <f t="shared" si="678"/>
        <v>0.99964797867836785</v>
      </c>
      <c r="O2416" s="130">
        <f t="shared" si="679"/>
        <v>1.3532291964682471E-5</v>
      </c>
      <c r="P2416" s="130" t="str">
        <f t="shared" si="680"/>
        <v/>
      </c>
      <c r="Q2416" s="130" t="str">
        <f t="shared" si="681"/>
        <v/>
      </c>
      <c r="R2416" s="130">
        <f t="shared" si="682"/>
        <v>2.5748327880173979E-3</v>
      </c>
      <c r="S2416" s="130" t="str">
        <f t="shared" si="683"/>
        <v/>
      </c>
      <c r="T2416" s="130" t="str">
        <f t="shared" si="684"/>
        <v/>
      </c>
      <c r="X2416" s="134"/>
      <c r="Z2416" s="149"/>
      <c r="AA2416" s="149"/>
      <c r="AE2416" s="151"/>
      <c r="AF2416" s="150"/>
      <c r="AK2416" s="134">
        <v>1847</v>
      </c>
      <c r="AL2416" s="130">
        <f t="shared" si="685"/>
        <v>3.3879999999999999</v>
      </c>
      <c r="AM2416" s="149">
        <f t="shared" si="686"/>
        <v>1.2834409917360089E-3</v>
      </c>
      <c r="AN2416" s="149">
        <f t="shared" si="687"/>
        <v>0.99964797867836785</v>
      </c>
      <c r="AO2416" s="130">
        <f t="shared" si="692"/>
        <v>1.2834409917360089E-3</v>
      </c>
      <c r="AP2416" s="130" t="str">
        <f t="shared" si="693"/>
        <v/>
      </c>
      <c r="AQ2416" s="130" t="str">
        <f t="shared" si="688"/>
        <v/>
      </c>
      <c r="AR2416" s="150">
        <f t="shared" si="689"/>
        <v>0</v>
      </c>
      <c r="AS2416" s="150" t="str">
        <f t="shared" si="690"/>
        <v/>
      </c>
      <c r="AT2416" s="150" t="str">
        <f t="shared" si="691"/>
        <v/>
      </c>
      <c r="AU2416" s="150"/>
      <c r="AV2416" s="150"/>
      <c r="AW2416" s="150"/>
      <c r="AX2416" s="150"/>
      <c r="AY2416" s="150"/>
      <c r="AZ2416" s="150"/>
      <c r="BA2416" s="150"/>
      <c r="BB2416" s="131"/>
      <c r="BC2416" s="132"/>
      <c r="BD2416" s="131"/>
      <c r="BE2416" s="153"/>
      <c r="BF2416" s="154"/>
      <c r="BG2416" s="155"/>
      <c r="BH2416" s="155"/>
      <c r="BI2416" s="156"/>
      <c r="BJ2416" s="156"/>
      <c r="BK2416" s="133"/>
      <c r="BM2416" s="134">
        <v>1824</v>
      </c>
      <c r="BN2416" s="157">
        <f t="shared" si="695"/>
        <v>11.66719999999976</v>
      </c>
      <c r="BO2416" s="158">
        <f t="shared" si="696"/>
        <v>0.11204812750669499</v>
      </c>
      <c r="BP2416" s="159">
        <f t="shared" si="697"/>
        <v>2.3148242371831551E-4</v>
      </c>
      <c r="BQ2416" s="160" t="str">
        <f t="shared" si="698"/>
        <v/>
      </c>
      <c r="BR2416" s="160" t="str">
        <f t="shared" si="694"/>
        <v/>
      </c>
    </row>
    <row r="2417" spans="11:70" ht="20.100000000000001" customHeight="1" x14ac:dyDescent="0.25">
      <c r="K2417" s="134">
        <v>1848</v>
      </c>
      <c r="L2417" s="130">
        <f t="shared" si="676"/>
        <v>321.70691079755346</v>
      </c>
      <c r="M2417" s="149">
        <f t="shared" si="677"/>
        <v>1.3350032596870413E-5</v>
      </c>
      <c r="N2417" s="149">
        <f t="shared" si="678"/>
        <v>0.99965307779900925</v>
      </c>
      <c r="O2417" s="130">
        <f t="shared" si="679"/>
        <v>1.3350032596870413E-5</v>
      </c>
      <c r="P2417" s="130" t="str">
        <f t="shared" si="680"/>
        <v/>
      </c>
      <c r="Q2417" s="130" t="str">
        <f t="shared" si="681"/>
        <v/>
      </c>
      <c r="R2417" s="130">
        <f t="shared" si="682"/>
        <v>2.5850366057113827E-3</v>
      </c>
      <c r="S2417" s="130" t="str">
        <f t="shared" si="683"/>
        <v/>
      </c>
      <c r="T2417" s="130" t="str">
        <f t="shared" si="684"/>
        <v/>
      </c>
      <c r="X2417" s="134"/>
      <c r="Z2417" s="149"/>
      <c r="AA2417" s="149"/>
      <c r="AE2417" s="151"/>
      <c r="AF2417" s="150"/>
      <c r="AK2417" s="134">
        <v>1848</v>
      </c>
      <c r="AL2417" s="130">
        <f t="shared" si="685"/>
        <v>3.3920000000000003</v>
      </c>
      <c r="AM2417" s="149">
        <f t="shared" si="686"/>
        <v>1.266154995809495E-3</v>
      </c>
      <c r="AN2417" s="149">
        <f t="shared" si="687"/>
        <v>0.99965307779900925</v>
      </c>
      <c r="AO2417" s="130">
        <f t="shared" si="692"/>
        <v>1.266154995809495E-3</v>
      </c>
      <c r="AP2417" s="130" t="str">
        <f t="shared" si="693"/>
        <v/>
      </c>
      <c r="AQ2417" s="130" t="str">
        <f t="shared" si="688"/>
        <v/>
      </c>
      <c r="AR2417" s="150">
        <f t="shared" si="689"/>
        <v>0</v>
      </c>
      <c r="AS2417" s="150" t="str">
        <f t="shared" si="690"/>
        <v/>
      </c>
      <c r="AT2417" s="150" t="str">
        <f t="shared" si="691"/>
        <v/>
      </c>
      <c r="AU2417" s="150"/>
      <c r="AV2417" s="150"/>
      <c r="AW2417" s="150"/>
      <c r="AX2417" s="150"/>
      <c r="AY2417" s="150"/>
      <c r="AZ2417" s="150"/>
      <c r="BA2417" s="150"/>
      <c r="BB2417" s="131"/>
      <c r="BC2417" s="132"/>
      <c r="BD2417" s="131"/>
      <c r="BE2417" s="153"/>
      <c r="BF2417" s="154"/>
      <c r="BG2417" s="155"/>
      <c r="BH2417" s="155"/>
      <c r="BI2417" s="156"/>
      <c r="BJ2417" s="156"/>
      <c r="BK2417" s="133"/>
      <c r="BM2417" s="134">
        <v>1825</v>
      </c>
      <c r="BN2417" s="157">
        <f t="shared" si="695"/>
        <v>11.673599999999759</v>
      </c>
      <c r="BO2417" s="158">
        <f t="shared" si="696"/>
        <v>0.11181664508297667</v>
      </c>
      <c r="BP2417" s="159">
        <f t="shared" si="697"/>
        <v>2.310593401732286E-4</v>
      </c>
      <c r="BQ2417" s="160" t="str">
        <f t="shared" si="698"/>
        <v/>
      </c>
      <c r="BR2417" s="160" t="str">
        <f t="shared" si="694"/>
        <v/>
      </c>
    </row>
    <row r="2418" spans="11:70" ht="20.100000000000001" customHeight="1" x14ac:dyDescent="0.25">
      <c r="K2418" s="134">
        <v>1849</v>
      </c>
      <c r="L2418" s="130">
        <f t="shared" si="676"/>
        <v>322.08628215462608</v>
      </c>
      <c r="M2418" s="149">
        <f t="shared" si="677"/>
        <v>1.3170017263263474E-5</v>
      </c>
      <c r="N2418" s="149">
        <f t="shared" si="678"/>
        <v>0.99965810820210743</v>
      </c>
      <c r="O2418" s="130">
        <f t="shared" si="679"/>
        <v>1.3170017263263474E-5</v>
      </c>
      <c r="P2418" s="130" t="str">
        <f t="shared" si="680"/>
        <v/>
      </c>
      <c r="Q2418" s="130" t="str">
        <f t="shared" si="681"/>
        <v/>
      </c>
      <c r="R2418" s="130">
        <f t="shared" si="682"/>
        <v>2.5952393360038155E-3</v>
      </c>
      <c r="S2418" s="130" t="str">
        <f t="shared" si="683"/>
        <v/>
      </c>
      <c r="T2418" s="130" t="str">
        <f t="shared" si="684"/>
        <v/>
      </c>
      <c r="X2418" s="134"/>
      <c r="Z2418" s="149"/>
      <c r="AA2418" s="149"/>
      <c r="AE2418" s="151"/>
      <c r="AF2418" s="150"/>
      <c r="AK2418" s="134">
        <v>1849</v>
      </c>
      <c r="AL2418" s="130">
        <f t="shared" si="685"/>
        <v>3.3959999999999999</v>
      </c>
      <c r="AM2418" s="149">
        <f t="shared" si="686"/>
        <v>1.2490818304584136E-3</v>
      </c>
      <c r="AN2418" s="149">
        <f t="shared" si="687"/>
        <v>0.99965810820210743</v>
      </c>
      <c r="AO2418" s="130">
        <f t="shared" si="692"/>
        <v>1.2490818304584136E-3</v>
      </c>
      <c r="AP2418" s="130" t="str">
        <f t="shared" si="693"/>
        <v/>
      </c>
      <c r="AQ2418" s="130" t="str">
        <f t="shared" si="688"/>
        <v/>
      </c>
      <c r="AR2418" s="150">
        <f t="shared" si="689"/>
        <v>0</v>
      </c>
      <c r="AS2418" s="150" t="str">
        <f t="shared" si="690"/>
        <v/>
      </c>
      <c r="AT2418" s="150" t="str">
        <f t="shared" si="691"/>
        <v/>
      </c>
      <c r="AU2418" s="150"/>
      <c r="AV2418" s="150"/>
      <c r="AW2418" s="150"/>
      <c r="AX2418" s="150"/>
      <c r="AY2418" s="150"/>
      <c r="AZ2418" s="150"/>
      <c r="BA2418" s="150"/>
      <c r="BB2418" s="131"/>
      <c r="BC2418" s="132"/>
      <c r="BD2418" s="131"/>
      <c r="BE2418" s="153"/>
      <c r="BF2418" s="154"/>
      <c r="BG2418" s="155"/>
      <c r="BH2418" s="155"/>
      <c r="BI2418" s="156"/>
      <c r="BJ2418" s="156"/>
      <c r="BK2418" s="133"/>
      <c r="BM2418" s="134">
        <v>1826</v>
      </c>
      <c r="BN2418" s="157">
        <f t="shared" si="695"/>
        <v>11.679999999999758</v>
      </c>
      <c r="BO2418" s="158">
        <f t="shared" si="696"/>
        <v>0.11158558574280344</v>
      </c>
      <c r="BP2418" s="159">
        <f t="shared" si="697"/>
        <v>2.3063685669015566E-4</v>
      </c>
      <c r="BQ2418" s="160" t="str">
        <f t="shared" si="698"/>
        <v/>
      </c>
      <c r="BR2418" s="160" t="str">
        <f t="shared" si="694"/>
        <v/>
      </c>
    </row>
    <row r="2419" spans="11:70" ht="20.100000000000001" customHeight="1" x14ac:dyDescent="0.25">
      <c r="K2419" s="134">
        <v>1850</v>
      </c>
      <c r="L2419" s="130">
        <f t="shared" si="676"/>
        <v>322.46565351169869</v>
      </c>
      <c r="M2419" s="149">
        <f t="shared" si="677"/>
        <v>1.2992221426324015E-5</v>
      </c>
      <c r="N2419" s="149">
        <f t="shared" si="678"/>
        <v>0.99966307073432314</v>
      </c>
      <c r="O2419" s="130">
        <f t="shared" si="679"/>
        <v>1.2992221426324015E-5</v>
      </c>
      <c r="P2419" s="130" t="str">
        <f t="shared" si="680"/>
        <v/>
      </c>
      <c r="Q2419" s="130" t="str">
        <f t="shared" si="681"/>
        <v/>
      </c>
      <c r="R2419" s="130">
        <f t="shared" si="682"/>
        <v>2.6054406474738459E-3</v>
      </c>
      <c r="S2419" s="130" t="str">
        <f t="shared" si="683"/>
        <v/>
      </c>
      <c r="T2419" s="130" t="str">
        <f t="shared" si="684"/>
        <v/>
      </c>
      <c r="X2419" s="134"/>
      <c r="Z2419" s="149"/>
      <c r="AA2419" s="149"/>
      <c r="AE2419" s="151"/>
      <c r="AF2419" s="150"/>
      <c r="AK2419" s="134">
        <v>1850</v>
      </c>
      <c r="AL2419" s="130">
        <f t="shared" si="685"/>
        <v>3.4000000000000004</v>
      </c>
      <c r="AM2419" s="149">
        <f t="shared" si="686"/>
        <v>1.2322191684730175E-3</v>
      </c>
      <c r="AN2419" s="149">
        <f t="shared" si="687"/>
        <v>0.99966307073432314</v>
      </c>
      <c r="AO2419" s="130">
        <f t="shared" si="692"/>
        <v>1.2322191684730175E-3</v>
      </c>
      <c r="AP2419" s="130" t="str">
        <f t="shared" si="693"/>
        <v/>
      </c>
      <c r="AQ2419" s="130" t="str">
        <f t="shared" si="688"/>
        <v/>
      </c>
      <c r="AR2419" s="150">
        <f t="shared" si="689"/>
        <v>0</v>
      </c>
      <c r="AS2419" s="150" t="str">
        <f t="shared" si="690"/>
        <v/>
      </c>
      <c r="AT2419" s="150" t="str">
        <f t="shared" si="691"/>
        <v/>
      </c>
      <c r="AU2419" s="150"/>
      <c r="AV2419" s="150"/>
      <c r="AW2419" s="150"/>
      <c r="AX2419" s="150"/>
      <c r="AY2419" s="150"/>
      <c r="AZ2419" s="150"/>
      <c r="BA2419" s="150"/>
      <c r="BB2419" s="131"/>
      <c r="BC2419" s="132"/>
      <c r="BD2419" s="131"/>
      <c r="BE2419" s="153"/>
      <c r="BF2419" s="154"/>
      <c r="BG2419" s="155"/>
      <c r="BH2419" s="155"/>
      <c r="BI2419" s="156"/>
      <c r="BJ2419" s="156"/>
      <c r="BK2419" s="133"/>
      <c r="BM2419" s="134">
        <v>1827</v>
      </c>
      <c r="BN2419" s="157">
        <f t="shared" si="695"/>
        <v>11.686399999999757</v>
      </c>
      <c r="BO2419" s="158">
        <f t="shared" si="696"/>
        <v>0.11135494888611329</v>
      </c>
      <c r="BP2419" s="159">
        <f t="shared" si="697"/>
        <v>2.3021497299559324E-4</v>
      </c>
      <c r="BQ2419" s="160" t="str">
        <f t="shared" si="698"/>
        <v/>
      </c>
      <c r="BR2419" s="160" t="str">
        <f t="shared" si="694"/>
        <v/>
      </c>
    </row>
    <row r="2420" spans="11:70" ht="20.100000000000001" customHeight="1" x14ac:dyDescent="0.25">
      <c r="K2420" s="134">
        <v>1851</v>
      </c>
      <c r="L2420" s="130">
        <f t="shared" si="676"/>
        <v>322.84502486877119</v>
      </c>
      <c r="M2420" s="149">
        <f t="shared" si="677"/>
        <v>1.2816620773762852E-5</v>
      </c>
      <c r="N2420" s="149">
        <f t="shared" si="678"/>
        <v>0.99966796623305099</v>
      </c>
      <c r="O2420" s="130">
        <f t="shared" si="679"/>
        <v>1.2816620773762852E-5</v>
      </c>
      <c r="P2420" s="130" t="str">
        <f t="shared" si="680"/>
        <v/>
      </c>
      <c r="Q2420" s="130" t="str">
        <f t="shared" si="681"/>
        <v/>
      </c>
      <c r="R2420" s="130">
        <f t="shared" si="682"/>
        <v>2.6156402074634572E-3</v>
      </c>
      <c r="S2420" s="130" t="str">
        <f t="shared" si="683"/>
        <v/>
      </c>
      <c r="T2420" s="130" t="str">
        <f t="shared" si="684"/>
        <v/>
      </c>
      <c r="X2420" s="134"/>
      <c r="Z2420" s="149"/>
      <c r="AA2420" s="149"/>
      <c r="AE2420" s="151"/>
      <c r="AF2420" s="150"/>
      <c r="AK2420" s="134">
        <v>1851</v>
      </c>
      <c r="AL2420" s="130">
        <f t="shared" si="685"/>
        <v>3.4039999999999999</v>
      </c>
      <c r="AM2420" s="149">
        <f t="shared" si="686"/>
        <v>1.2155647040067755E-3</v>
      </c>
      <c r="AN2420" s="149">
        <f t="shared" si="687"/>
        <v>0.99966796623305099</v>
      </c>
      <c r="AO2420" s="130">
        <f t="shared" si="692"/>
        <v>1.2155647040067755E-3</v>
      </c>
      <c r="AP2420" s="130" t="str">
        <f t="shared" si="693"/>
        <v/>
      </c>
      <c r="AQ2420" s="130" t="str">
        <f t="shared" si="688"/>
        <v/>
      </c>
      <c r="AR2420" s="150">
        <f t="shared" si="689"/>
        <v>0</v>
      </c>
      <c r="AS2420" s="150" t="str">
        <f t="shared" si="690"/>
        <v/>
      </c>
      <c r="AT2420" s="150" t="str">
        <f t="shared" si="691"/>
        <v/>
      </c>
      <c r="AU2420" s="150"/>
      <c r="AV2420" s="150"/>
      <c r="AW2420" s="150"/>
      <c r="AX2420" s="150"/>
      <c r="AY2420" s="150"/>
      <c r="AZ2420" s="150"/>
      <c r="BA2420" s="150"/>
      <c r="BB2420" s="131"/>
      <c r="BC2420" s="132"/>
      <c r="BD2420" s="131"/>
      <c r="BE2420" s="153"/>
      <c r="BF2420" s="154"/>
      <c r="BG2420" s="155"/>
      <c r="BH2420" s="155"/>
      <c r="BI2420" s="156"/>
      <c r="BJ2420" s="156"/>
      <c r="BK2420" s="133"/>
      <c r="BM2420" s="134">
        <v>1828</v>
      </c>
      <c r="BN2420" s="157">
        <f t="shared" si="695"/>
        <v>11.692799999999757</v>
      </c>
      <c r="BO2420" s="158">
        <f t="shared" si="696"/>
        <v>0.1111247339131177</v>
      </c>
      <c r="BP2420" s="159">
        <f t="shared" si="697"/>
        <v>2.2979368881331785E-4</v>
      </c>
      <c r="BQ2420" s="160" t="str">
        <f t="shared" si="698"/>
        <v/>
      </c>
      <c r="BR2420" s="160" t="str">
        <f t="shared" si="694"/>
        <v/>
      </c>
    </row>
    <row r="2421" spans="11:70" ht="20.100000000000001" customHeight="1" x14ac:dyDescent="0.25">
      <c r="K2421" s="134">
        <v>1852</v>
      </c>
      <c r="L2421" s="130">
        <f t="shared" si="676"/>
        <v>323.2243962258438</v>
      </c>
      <c r="M2421" s="149">
        <f t="shared" si="677"/>
        <v>1.2643191217043617E-5</v>
      </c>
      <c r="N2421" s="149">
        <f t="shared" si="678"/>
        <v>0.99967279552650479</v>
      </c>
      <c r="O2421" s="130">
        <f t="shared" si="679"/>
        <v>1.2643191217043617E-5</v>
      </c>
      <c r="P2421" s="130" t="str">
        <f t="shared" si="680"/>
        <v/>
      </c>
      <c r="Q2421" s="130" t="str">
        <f t="shared" si="681"/>
        <v/>
      </c>
      <c r="R2421" s="130">
        <f t="shared" si="682"/>
        <v>2.6258376820939501E-3</v>
      </c>
      <c r="S2421" s="130" t="str">
        <f t="shared" si="683"/>
        <v/>
      </c>
      <c r="T2421" s="130" t="str">
        <f t="shared" si="684"/>
        <v/>
      </c>
      <c r="X2421" s="134"/>
      <c r="Z2421" s="149"/>
      <c r="AA2421" s="149"/>
      <c r="AE2421" s="151"/>
      <c r="AF2421" s="150"/>
      <c r="AK2421" s="134">
        <v>1852</v>
      </c>
      <c r="AL2421" s="130">
        <f t="shared" si="685"/>
        <v>3.4080000000000004</v>
      </c>
      <c r="AM2421" s="149">
        <f t="shared" si="686"/>
        <v>1.1991161524345082E-3</v>
      </c>
      <c r="AN2421" s="149">
        <f t="shared" si="687"/>
        <v>0.99967279552650479</v>
      </c>
      <c r="AO2421" s="130">
        <f t="shared" si="692"/>
        <v>1.1991161524345082E-3</v>
      </c>
      <c r="AP2421" s="130" t="str">
        <f t="shared" si="693"/>
        <v/>
      </c>
      <c r="AQ2421" s="130" t="str">
        <f t="shared" si="688"/>
        <v/>
      </c>
      <c r="AR2421" s="150">
        <f t="shared" si="689"/>
        <v>0</v>
      </c>
      <c r="AS2421" s="150" t="str">
        <f t="shared" si="690"/>
        <v/>
      </c>
      <c r="AT2421" s="150" t="str">
        <f t="shared" si="691"/>
        <v/>
      </c>
      <c r="AU2421" s="150"/>
      <c r="AV2421" s="150"/>
      <c r="AW2421" s="150"/>
      <c r="AX2421" s="150"/>
      <c r="AY2421" s="150"/>
      <c r="AZ2421" s="150"/>
      <c r="BA2421" s="150"/>
      <c r="BB2421" s="131"/>
      <c r="BC2421" s="132"/>
      <c r="BD2421" s="131"/>
      <c r="BE2421" s="153"/>
      <c r="BF2421" s="154"/>
      <c r="BG2421" s="155"/>
      <c r="BH2421" s="155"/>
      <c r="BI2421" s="156"/>
      <c r="BJ2421" s="156"/>
      <c r="BK2421" s="133"/>
      <c r="BM2421" s="134">
        <v>1829</v>
      </c>
      <c r="BN2421" s="157">
        <f t="shared" si="695"/>
        <v>11.699199999999756</v>
      </c>
      <c r="BO2421" s="158">
        <f t="shared" si="696"/>
        <v>0.11089494022430438</v>
      </c>
      <c r="BP2421" s="159">
        <f t="shared" si="697"/>
        <v>2.2937300386513537E-4</v>
      </c>
      <c r="BQ2421" s="160" t="str">
        <f t="shared" si="698"/>
        <v/>
      </c>
      <c r="BR2421" s="160" t="str">
        <f t="shared" si="694"/>
        <v/>
      </c>
    </row>
    <row r="2422" spans="11:70" ht="20.100000000000001" customHeight="1" x14ac:dyDescent="0.25">
      <c r="K2422" s="134">
        <v>1853</v>
      </c>
      <c r="L2422" s="130">
        <f t="shared" si="676"/>
        <v>323.60376758291642</v>
      </c>
      <c r="M2422" s="149">
        <f t="shared" si="677"/>
        <v>1.2471908889890136E-5</v>
      </c>
      <c r="N2422" s="149">
        <f t="shared" si="678"/>
        <v>0.99967755943380199</v>
      </c>
      <c r="O2422" s="130">
        <f t="shared" si="679"/>
        <v>1.2471908889890136E-5</v>
      </c>
      <c r="P2422" s="130" t="str">
        <f t="shared" si="680"/>
        <v/>
      </c>
      <c r="Q2422" s="130" t="str">
        <f t="shared" si="681"/>
        <v/>
      </c>
      <c r="R2422" s="130">
        <f t="shared" si="682"/>
        <v>2.6360327362825535E-3</v>
      </c>
      <c r="S2422" s="130" t="str">
        <f t="shared" si="683"/>
        <v/>
      </c>
      <c r="T2422" s="130" t="str">
        <f t="shared" si="684"/>
        <v/>
      </c>
      <c r="X2422" s="134"/>
      <c r="Z2422" s="149"/>
      <c r="AA2422" s="149"/>
      <c r="AE2422" s="151"/>
      <c r="AF2422" s="150"/>
      <c r="AK2422" s="134">
        <v>1853</v>
      </c>
      <c r="AL2422" s="130">
        <f t="shared" si="685"/>
        <v>3.4119999999999999</v>
      </c>
      <c r="AM2422" s="149">
        <f t="shared" si="686"/>
        <v>1.1828712502108178E-3</v>
      </c>
      <c r="AN2422" s="149">
        <f t="shared" si="687"/>
        <v>0.99967755943380199</v>
      </c>
      <c r="AO2422" s="130">
        <f t="shared" si="692"/>
        <v>1.1828712502108178E-3</v>
      </c>
      <c r="AP2422" s="130" t="str">
        <f t="shared" si="693"/>
        <v/>
      </c>
      <c r="AQ2422" s="130" t="str">
        <f t="shared" si="688"/>
        <v/>
      </c>
      <c r="AR2422" s="150">
        <f t="shared" si="689"/>
        <v>0</v>
      </c>
      <c r="AS2422" s="150" t="str">
        <f t="shared" si="690"/>
        <v/>
      </c>
      <c r="AT2422" s="150" t="str">
        <f t="shared" si="691"/>
        <v/>
      </c>
      <c r="AU2422" s="150"/>
      <c r="AV2422" s="150"/>
      <c r="AW2422" s="150"/>
      <c r="AX2422" s="150"/>
      <c r="AY2422" s="150"/>
      <c r="AZ2422" s="150"/>
      <c r="BA2422" s="150"/>
      <c r="BB2422" s="131"/>
      <c r="BC2422" s="132"/>
      <c r="BD2422" s="131"/>
      <c r="BE2422" s="153"/>
      <c r="BF2422" s="154"/>
      <c r="BG2422" s="155"/>
      <c r="BH2422" s="155"/>
      <c r="BI2422" s="156"/>
      <c r="BJ2422" s="156"/>
      <c r="BK2422" s="133"/>
      <c r="BM2422" s="134">
        <v>1830</v>
      </c>
      <c r="BN2422" s="157">
        <f t="shared" si="695"/>
        <v>11.705599999999755</v>
      </c>
      <c r="BO2422" s="158">
        <f t="shared" si="696"/>
        <v>0.11066556722043924</v>
      </c>
      <c r="BP2422" s="159">
        <f t="shared" si="697"/>
        <v>2.289529178709504E-4</v>
      </c>
      <c r="BQ2422" s="160" t="str">
        <f t="shared" si="698"/>
        <v/>
      </c>
      <c r="BR2422" s="160" t="str">
        <f t="shared" si="694"/>
        <v/>
      </c>
    </row>
    <row r="2423" spans="11:70" ht="20.100000000000001" customHeight="1" x14ac:dyDescent="0.25">
      <c r="K2423" s="134">
        <v>1854</v>
      </c>
      <c r="L2423" s="130">
        <f t="shared" si="676"/>
        <v>323.98313893998903</v>
      </c>
      <c r="M2423" s="149">
        <f t="shared" si="677"/>
        <v>1.2302750146795636E-5</v>
      </c>
      <c r="N2423" s="149">
        <f t="shared" si="678"/>
        <v>0.99968225876504779</v>
      </c>
      <c r="O2423" s="130">
        <f t="shared" si="679"/>
        <v>1.2302750146795636E-5</v>
      </c>
      <c r="P2423" s="130" t="str">
        <f t="shared" si="680"/>
        <v/>
      </c>
      <c r="Q2423" s="130" t="str">
        <f t="shared" si="681"/>
        <v/>
      </c>
      <c r="R2423" s="130">
        <f t="shared" si="682"/>
        <v>2.6462250337592314E-3</v>
      </c>
      <c r="S2423" s="130" t="str">
        <f t="shared" si="683"/>
        <v/>
      </c>
      <c r="T2423" s="130" t="str">
        <f t="shared" si="684"/>
        <v/>
      </c>
      <c r="X2423" s="134"/>
      <c r="Z2423" s="149"/>
      <c r="AA2423" s="149"/>
      <c r="AE2423" s="151"/>
      <c r="AF2423" s="150"/>
      <c r="AK2423" s="134">
        <v>1854</v>
      </c>
      <c r="AL2423" s="130">
        <f t="shared" si="685"/>
        <v>3.4160000000000004</v>
      </c>
      <c r="AM2423" s="149">
        <f t="shared" si="686"/>
        <v>1.1668277547287043E-3</v>
      </c>
      <c r="AN2423" s="149">
        <f t="shared" si="687"/>
        <v>0.99968225876504779</v>
      </c>
      <c r="AO2423" s="130">
        <f t="shared" si="692"/>
        <v>1.1668277547287043E-3</v>
      </c>
      <c r="AP2423" s="130" t="str">
        <f t="shared" si="693"/>
        <v/>
      </c>
      <c r="AQ2423" s="130" t="str">
        <f t="shared" si="688"/>
        <v/>
      </c>
      <c r="AR2423" s="150">
        <f t="shared" si="689"/>
        <v>0</v>
      </c>
      <c r="AS2423" s="150" t="str">
        <f t="shared" si="690"/>
        <v/>
      </c>
      <c r="AT2423" s="150" t="str">
        <f t="shared" si="691"/>
        <v/>
      </c>
      <c r="AU2423" s="150"/>
      <c r="AV2423" s="150"/>
      <c r="AW2423" s="150"/>
      <c r="AX2423" s="150"/>
      <c r="AY2423" s="150"/>
      <c r="AZ2423" s="150"/>
      <c r="BA2423" s="150"/>
      <c r="BB2423" s="131"/>
      <c r="BC2423" s="132"/>
      <c r="BD2423" s="131"/>
      <c r="BE2423" s="153"/>
      <c r="BF2423" s="154"/>
      <c r="BG2423" s="155"/>
      <c r="BH2423" s="155"/>
      <c r="BI2423" s="156"/>
      <c r="BJ2423" s="156"/>
      <c r="BK2423" s="133"/>
      <c r="BM2423" s="134">
        <v>1831</v>
      </c>
      <c r="BN2423" s="157">
        <f t="shared" si="695"/>
        <v>11.711999999999755</v>
      </c>
      <c r="BO2423" s="158">
        <f t="shared" si="696"/>
        <v>0.11043661430256829</v>
      </c>
      <c r="BP2423" s="159">
        <f t="shared" si="697"/>
        <v>2.2853343054765607E-4</v>
      </c>
      <c r="BQ2423" s="160" t="str">
        <f t="shared" si="698"/>
        <v/>
      </c>
      <c r="BR2423" s="160" t="str">
        <f t="shared" si="694"/>
        <v/>
      </c>
    </row>
    <row r="2424" spans="11:70" ht="20.100000000000001" customHeight="1" x14ac:dyDescent="0.25">
      <c r="K2424" s="134">
        <v>1855</v>
      </c>
      <c r="L2424" s="130">
        <f t="shared" si="676"/>
        <v>324.36251029706153</v>
      </c>
      <c r="M2424" s="149">
        <f t="shared" si="677"/>
        <v>1.2135691561535207E-5</v>
      </c>
      <c r="N2424" s="149">
        <f t="shared" si="678"/>
        <v>0.99968689432141877</v>
      </c>
      <c r="O2424" s="130">
        <f t="shared" si="679"/>
        <v>1.2135691561535207E-5</v>
      </c>
      <c r="P2424" s="130" t="str">
        <f t="shared" si="680"/>
        <v/>
      </c>
      <c r="Q2424" s="130" t="str">
        <f t="shared" si="681"/>
        <v/>
      </c>
      <c r="R2424" s="130">
        <f t="shared" si="682"/>
        <v>2.6564142370836255E-3</v>
      </c>
      <c r="S2424" s="130" t="str">
        <f t="shared" si="683"/>
        <v/>
      </c>
      <c r="T2424" s="130" t="str">
        <f t="shared" si="684"/>
        <v/>
      </c>
      <c r="X2424" s="134"/>
      <c r="Z2424" s="149"/>
      <c r="AA2424" s="149"/>
      <c r="AE2424" s="151"/>
      <c r="AF2424" s="150"/>
      <c r="AK2424" s="134">
        <v>1855</v>
      </c>
      <c r="AL2424" s="130">
        <f t="shared" si="685"/>
        <v>3.42</v>
      </c>
      <c r="AM2424" s="149">
        <f t="shared" si="686"/>
        <v>1.1509834441784845E-3</v>
      </c>
      <c r="AN2424" s="149">
        <f t="shared" si="687"/>
        <v>0.99968689432141877</v>
      </c>
      <c r="AO2424" s="130">
        <f t="shared" si="692"/>
        <v>1.1509834441784845E-3</v>
      </c>
      <c r="AP2424" s="130" t="str">
        <f t="shared" si="693"/>
        <v/>
      </c>
      <c r="AQ2424" s="130" t="str">
        <f t="shared" si="688"/>
        <v/>
      </c>
      <c r="AR2424" s="150">
        <f t="shared" si="689"/>
        <v>0</v>
      </c>
      <c r="AS2424" s="150" t="str">
        <f t="shared" si="690"/>
        <v/>
      </c>
      <c r="AT2424" s="150" t="str">
        <f t="shared" si="691"/>
        <v/>
      </c>
      <c r="AU2424" s="150"/>
      <c r="AV2424" s="150"/>
      <c r="AW2424" s="150"/>
      <c r="AX2424" s="150"/>
      <c r="AY2424" s="150"/>
      <c r="AZ2424" s="150"/>
      <c r="BA2424" s="150"/>
      <c r="BB2424" s="131"/>
      <c r="BC2424" s="132"/>
      <c r="BD2424" s="131"/>
      <c r="BE2424" s="153"/>
      <c r="BF2424" s="154"/>
      <c r="BG2424" s="155"/>
      <c r="BH2424" s="155"/>
      <c r="BI2424" s="156"/>
      <c r="BJ2424" s="156"/>
      <c r="BK2424" s="133"/>
      <c r="BM2424" s="134">
        <v>1832</v>
      </c>
      <c r="BN2424" s="157">
        <f t="shared" si="695"/>
        <v>11.718399999999754</v>
      </c>
      <c r="BO2424" s="158">
        <f t="shared" si="696"/>
        <v>0.11020808087202064</v>
      </c>
      <c r="BP2424" s="159">
        <f t="shared" si="697"/>
        <v>2.2811454161131284E-4</v>
      </c>
      <c r="BQ2424" s="160" t="str">
        <f t="shared" si="698"/>
        <v/>
      </c>
      <c r="BR2424" s="160" t="str">
        <f t="shared" si="694"/>
        <v/>
      </c>
    </row>
    <row r="2425" spans="11:70" ht="20.100000000000001" customHeight="1" x14ac:dyDescent="0.25">
      <c r="K2425" s="134">
        <v>1856</v>
      </c>
      <c r="L2425" s="130">
        <f t="shared" ref="L2425:L2488" si="699">L$563+(K2425*L$566)</f>
        <v>324.74188165413415</v>
      </c>
      <c r="M2425" s="149">
        <f t="shared" ref="M2425:M2488" si="700">_xlfn.NORM.DIST(L2425,L$560,L$561,0)</f>
        <v>1.1970709925680409E-5</v>
      </c>
      <c r="N2425" s="149">
        <f t="shared" ref="N2425:N2488" si="701">_xlfn.NORM.DIST(L2425,L$560,L$561,1)</f>
        <v>0.99969146689524535</v>
      </c>
      <c r="O2425" s="130">
        <f t="shared" ref="O2425:O2488" si="702">IF(OR(N2425&lt;P$565,N2425&gt;P$566),M2425,"")</f>
        <v>1.1970709925680409E-5</v>
      </c>
      <c r="P2425" s="130" t="str">
        <f t="shared" ref="P2425:P2488" si="703">IF(AND(N2425&gt;P$565,N2425&lt;P$566),M2425,"")</f>
        <v/>
      </c>
      <c r="Q2425" s="130" t="str">
        <f t="shared" ref="Q2425:Q2488" si="704">IF(M2425=MAX(M$569:M$2569),M2425,"")</f>
        <v/>
      </c>
      <c r="R2425" s="130">
        <f t="shared" ref="R2425:R2488" si="705">_xlfn.NORM.DIST(L2425,P$561,P$562,0)</f>
        <v>2.6666000076621876E-3</v>
      </c>
      <c r="S2425" s="130" t="str">
        <f t="shared" ref="S2425:S2488" si="706">IF(R2425=MAX(R$569:R$2569),M2425,"")</f>
        <v/>
      </c>
      <c r="T2425" s="130" t="str">
        <f t="shared" ref="T2425:T2488" si="707">IF(S2425=MIN(S$569:S$2569),S2425,"")</f>
        <v/>
      </c>
      <c r="X2425" s="134"/>
      <c r="Z2425" s="149"/>
      <c r="AA2425" s="149"/>
      <c r="AE2425" s="151"/>
      <c r="AF2425" s="150"/>
      <c r="AK2425" s="134">
        <v>1856</v>
      </c>
      <c r="AL2425" s="130">
        <f t="shared" ref="AL2425:AL2488" si="708">AL$563+(AK2425*AL$566)</f>
        <v>3.4240000000000004</v>
      </c>
      <c r="AM2425" s="149">
        <f t="shared" ref="AM2425:AM2488" si="709">_xlfn.NORM.DIST(AL2425,AL$560,AL$561,0)</f>
        <v>1.1353361174069102E-3</v>
      </c>
      <c r="AN2425" s="149">
        <f t="shared" ref="AN2425:AN2488" si="710">_xlfn.NORM.DIST(AL2425,AL$560,AL$561,1)</f>
        <v>0.99969146689524535</v>
      </c>
      <c r="AO2425" s="130">
        <f t="shared" si="692"/>
        <v>1.1353361174069102E-3</v>
      </c>
      <c r="AP2425" s="130" t="str">
        <f t="shared" si="693"/>
        <v/>
      </c>
      <c r="AQ2425" s="130" t="str">
        <f t="shared" ref="AQ2425:AQ2488" si="711">IF(AM2425=MAX(AM$569:AM$2569),AM2425,"")</f>
        <v/>
      </c>
      <c r="AR2425" s="150">
        <f t="shared" ref="AR2425:AR2488" si="712">_xlfn.NORM.DIST(AK2425,AP$561,AP$562,0)</f>
        <v>0</v>
      </c>
      <c r="AS2425" s="150" t="str">
        <f t="shared" ref="AS2425:AS2488" si="713">IF(AR2425=MAX(AR$569:AR$2569),AM2425,"")</f>
        <v/>
      </c>
      <c r="AT2425" s="150" t="str">
        <f t="shared" ref="AT2425:AT2488" si="714">IF(AS2425=MIN(AS$569:AS$2569),AS2425,"")</f>
        <v/>
      </c>
      <c r="AU2425" s="150"/>
      <c r="AV2425" s="150"/>
      <c r="AW2425" s="150"/>
      <c r="AX2425" s="150"/>
      <c r="AY2425" s="150"/>
      <c r="AZ2425" s="150"/>
      <c r="BA2425" s="150"/>
      <c r="BB2425" s="131"/>
      <c r="BC2425" s="132"/>
      <c r="BD2425" s="131"/>
      <c r="BE2425" s="153"/>
      <c r="BF2425" s="154"/>
      <c r="BG2425" s="155"/>
      <c r="BH2425" s="155"/>
      <c r="BI2425" s="156"/>
      <c r="BJ2425" s="156"/>
      <c r="BK2425" s="133"/>
      <c r="BM2425" s="134">
        <v>1833</v>
      </c>
      <c r="BN2425" s="157">
        <f t="shared" si="695"/>
        <v>11.724799999999753</v>
      </c>
      <c r="BO2425" s="158">
        <f t="shared" si="696"/>
        <v>0.10997996633040932</v>
      </c>
      <c r="BP2425" s="159">
        <f t="shared" si="697"/>
        <v>2.2769625077416478E-4</v>
      </c>
      <c r="BQ2425" s="160" t="str">
        <f t="shared" si="698"/>
        <v/>
      </c>
      <c r="BR2425" s="160" t="str">
        <f t="shared" si="694"/>
        <v/>
      </c>
    </row>
    <row r="2426" spans="11:70" ht="20.100000000000001" customHeight="1" x14ac:dyDescent="0.25">
      <c r="K2426" s="134">
        <v>1857</v>
      </c>
      <c r="L2426" s="130">
        <f t="shared" si="699"/>
        <v>325.12125301120676</v>
      </c>
      <c r="M2426" s="149">
        <f t="shared" si="700"/>
        <v>1.1807782247117356E-5</v>
      </c>
      <c r="N2426" s="149">
        <f t="shared" si="701"/>
        <v>0.99969597727009463</v>
      </c>
      <c r="O2426" s="130">
        <f t="shared" si="702"/>
        <v>1.1807782247117356E-5</v>
      </c>
      <c r="P2426" s="130" t="str">
        <f t="shared" si="703"/>
        <v/>
      </c>
      <c r="Q2426" s="130" t="str">
        <f t="shared" si="704"/>
        <v/>
      </c>
      <c r="R2426" s="130">
        <f t="shared" si="705"/>
        <v>2.6767820057654245E-3</v>
      </c>
      <c r="S2426" s="130" t="str">
        <f t="shared" si="706"/>
        <v/>
      </c>
      <c r="T2426" s="130" t="str">
        <f t="shared" si="707"/>
        <v/>
      </c>
      <c r="X2426" s="134"/>
      <c r="Z2426" s="149"/>
      <c r="AA2426" s="149"/>
      <c r="AE2426" s="151"/>
      <c r="AF2426" s="150"/>
      <c r="AK2426" s="134">
        <v>1857</v>
      </c>
      <c r="AL2426" s="130">
        <f t="shared" si="708"/>
        <v>3.4279999999999999</v>
      </c>
      <c r="AM2426" s="149">
        <f t="shared" si="709"/>
        <v>1.1198835937766252E-3</v>
      </c>
      <c r="AN2426" s="149">
        <f t="shared" si="710"/>
        <v>0.99969597727009463</v>
      </c>
      <c r="AO2426" s="130">
        <f t="shared" ref="AO2426:AO2489" si="715">IF(OR(AN2426&lt;AP$565,AN2426&gt;AP$566),AM2426,"")</f>
        <v>1.1198835937766252E-3</v>
      </c>
      <c r="AP2426" s="130" t="str">
        <f t="shared" ref="AP2426:AP2489" si="716">IF(AND(AN2426&gt;AP$565,AN2426&lt;AP$566),AM2426,"")</f>
        <v/>
      </c>
      <c r="AQ2426" s="130" t="str">
        <f t="shared" si="711"/>
        <v/>
      </c>
      <c r="AR2426" s="150">
        <f t="shared" si="712"/>
        <v>0</v>
      </c>
      <c r="AS2426" s="150" t="str">
        <f t="shared" si="713"/>
        <v/>
      </c>
      <c r="AT2426" s="150" t="str">
        <f t="shared" si="714"/>
        <v/>
      </c>
      <c r="AU2426" s="150"/>
      <c r="AV2426" s="150"/>
      <c r="AW2426" s="150"/>
      <c r="AX2426" s="150"/>
      <c r="AY2426" s="150"/>
      <c r="AZ2426" s="150"/>
      <c r="BA2426" s="150"/>
      <c r="BB2426" s="131"/>
      <c r="BC2426" s="132"/>
      <c r="BD2426" s="131"/>
      <c r="BE2426" s="153"/>
      <c r="BF2426" s="154"/>
      <c r="BG2426" s="155"/>
      <c r="BH2426" s="155"/>
      <c r="BI2426" s="156"/>
      <c r="BJ2426" s="156"/>
      <c r="BK2426" s="133"/>
      <c r="BM2426" s="134">
        <v>1834</v>
      </c>
      <c r="BN2426" s="157">
        <f t="shared" si="695"/>
        <v>11.731199999999752</v>
      </c>
      <c r="BO2426" s="158">
        <f t="shared" si="696"/>
        <v>0.10975227007963516</v>
      </c>
      <c r="BP2426" s="159">
        <f t="shared" si="697"/>
        <v>2.2727855774810901E-4</v>
      </c>
      <c r="BQ2426" s="160" t="str">
        <f t="shared" si="698"/>
        <v/>
      </c>
      <c r="BR2426" s="160" t="str">
        <f t="shared" si="694"/>
        <v/>
      </c>
    </row>
    <row r="2427" spans="11:70" ht="20.100000000000001" customHeight="1" x14ac:dyDescent="0.25">
      <c r="K2427" s="134">
        <v>1858</v>
      </c>
      <c r="L2427" s="130">
        <f t="shared" si="699"/>
        <v>325.50062436827938</v>
      </c>
      <c r="M2427" s="149">
        <f t="shared" si="700"/>
        <v>1.1646885748567318E-5</v>
      </c>
      <c r="N2427" s="149">
        <f t="shared" si="701"/>
        <v>0.99970042622085187</v>
      </c>
      <c r="O2427" s="130">
        <f t="shared" si="702"/>
        <v>1.1646885748567318E-5</v>
      </c>
      <c r="P2427" s="130" t="str">
        <f t="shared" si="703"/>
        <v/>
      </c>
      <c r="Q2427" s="130" t="str">
        <f t="shared" si="704"/>
        <v/>
      </c>
      <c r="R2427" s="130">
        <f t="shared" si="705"/>
        <v>2.6869598905453424E-3</v>
      </c>
      <c r="S2427" s="130" t="str">
        <f t="shared" si="706"/>
        <v/>
      </c>
      <c r="T2427" s="130" t="str">
        <f t="shared" si="707"/>
        <v/>
      </c>
      <c r="X2427" s="134"/>
      <c r="Z2427" s="149"/>
      <c r="AA2427" s="149"/>
      <c r="AE2427" s="151"/>
      <c r="AF2427" s="150"/>
      <c r="AK2427" s="134">
        <v>1858</v>
      </c>
      <c r="AL2427" s="130">
        <f t="shared" si="708"/>
        <v>3.4320000000000004</v>
      </c>
      <c r="AM2427" s="149">
        <f t="shared" si="709"/>
        <v>1.1046237130258364E-3</v>
      </c>
      <c r="AN2427" s="149">
        <f t="shared" si="710"/>
        <v>0.99970042622085187</v>
      </c>
      <c r="AO2427" s="130">
        <f t="shared" si="715"/>
        <v>1.1046237130258364E-3</v>
      </c>
      <c r="AP2427" s="130" t="str">
        <f t="shared" si="716"/>
        <v/>
      </c>
      <c r="AQ2427" s="130" t="str">
        <f t="shared" si="711"/>
        <v/>
      </c>
      <c r="AR2427" s="150">
        <f t="shared" si="712"/>
        <v>0</v>
      </c>
      <c r="AS2427" s="150" t="str">
        <f t="shared" si="713"/>
        <v/>
      </c>
      <c r="AT2427" s="150" t="str">
        <f t="shared" si="714"/>
        <v/>
      </c>
      <c r="AU2427" s="150"/>
      <c r="AV2427" s="150"/>
      <c r="AW2427" s="150"/>
      <c r="AX2427" s="150"/>
      <c r="AY2427" s="150"/>
      <c r="AZ2427" s="150"/>
      <c r="BA2427" s="150"/>
      <c r="BB2427" s="131"/>
      <c r="BC2427" s="132"/>
      <c r="BD2427" s="131"/>
      <c r="BE2427" s="153"/>
      <c r="BF2427" s="154"/>
      <c r="BG2427" s="155"/>
      <c r="BH2427" s="155"/>
      <c r="BI2427" s="156"/>
      <c r="BJ2427" s="156"/>
      <c r="BK2427" s="133"/>
      <c r="BM2427" s="134">
        <v>1835</v>
      </c>
      <c r="BN2427" s="157">
        <f t="shared" si="695"/>
        <v>11.737599999999752</v>
      </c>
      <c r="BO2427" s="158">
        <f t="shared" si="696"/>
        <v>0.10952499152188705</v>
      </c>
      <c r="BP2427" s="159">
        <f t="shared" si="697"/>
        <v>2.2686146224153159E-4</v>
      </c>
      <c r="BQ2427" s="160" t="str">
        <f t="shared" si="698"/>
        <v/>
      </c>
      <c r="BR2427" s="160" t="str">
        <f t="shared" si="694"/>
        <v/>
      </c>
    </row>
    <row r="2428" spans="11:70" ht="20.100000000000001" customHeight="1" x14ac:dyDescent="0.25">
      <c r="K2428" s="134">
        <v>1859</v>
      </c>
      <c r="L2428" s="130">
        <f t="shared" si="699"/>
        <v>325.87999572535188</v>
      </c>
      <c r="M2428" s="149">
        <f t="shared" si="700"/>
        <v>1.1487997866110519E-5</v>
      </c>
      <c r="N2428" s="149">
        <f t="shared" si="701"/>
        <v>0.99970481451380178</v>
      </c>
      <c r="O2428" s="130">
        <f t="shared" si="702"/>
        <v>1.1487997866110519E-5</v>
      </c>
      <c r="P2428" s="130" t="str">
        <f t="shared" si="703"/>
        <v/>
      </c>
      <c r="Q2428" s="130" t="str">
        <f t="shared" si="704"/>
        <v/>
      </c>
      <c r="R2428" s="130">
        <f t="shared" si="705"/>
        <v>2.697133320053027E-3</v>
      </c>
      <c r="S2428" s="130" t="str">
        <f t="shared" si="706"/>
        <v/>
      </c>
      <c r="T2428" s="130" t="str">
        <f t="shared" si="707"/>
        <v/>
      </c>
      <c r="X2428" s="134"/>
      <c r="Z2428" s="149"/>
      <c r="AA2428" s="149"/>
      <c r="AE2428" s="151"/>
      <c r="AF2428" s="150"/>
      <c r="AK2428" s="134">
        <v>1859</v>
      </c>
      <c r="AL2428" s="130">
        <f t="shared" si="708"/>
        <v>3.4359999999999999</v>
      </c>
      <c r="AM2428" s="149">
        <f t="shared" si="709"/>
        <v>1.089554335128328E-3</v>
      </c>
      <c r="AN2428" s="149">
        <f t="shared" si="710"/>
        <v>0.99970481451380178</v>
      </c>
      <c r="AO2428" s="130">
        <f t="shared" si="715"/>
        <v>1.089554335128328E-3</v>
      </c>
      <c r="AP2428" s="130" t="str">
        <f t="shared" si="716"/>
        <v/>
      </c>
      <c r="AQ2428" s="130" t="str">
        <f t="shared" si="711"/>
        <v/>
      </c>
      <c r="AR2428" s="150">
        <f t="shared" si="712"/>
        <v>0</v>
      </c>
      <c r="AS2428" s="150" t="str">
        <f t="shared" si="713"/>
        <v/>
      </c>
      <c r="AT2428" s="150" t="str">
        <f t="shared" si="714"/>
        <v/>
      </c>
      <c r="AU2428" s="150"/>
      <c r="AV2428" s="150"/>
      <c r="AW2428" s="150"/>
      <c r="AX2428" s="150"/>
      <c r="AY2428" s="150"/>
      <c r="AZ2428" s="150"/>
      <c r="BA2428" s="150"/>
      <c r="BB2428" s="131"/>
      <c r="BC2428" s="132"/>
      <c r="BD2428" s="131"/>
      <c r="BE2428" s="153"/>
      <c r="BF2428" s="154"/>
      <c r="BG2428" s="155"/>
      <c r="BH2428" s="155"/>
      <c r="BI2428" s="156"/>
      <c r="BJ2428" s="156"/>
      <c r="BK2428" s="133"/>
      <c r="BM2428" s="134">
        <v>1836</v>
      </c>
      <c r="BN2428" s="157">
        <f t="shared" si="695"/>
        <v>11.743999999999751</v>
      </c>
      <c r="BO2428" s="158">
        <f t="shared" si="696"/>
        <v>0.10929813005964552</v>
      </c>
      <c r="BP2428" s="159">
        <f t="shared" si="697"/>
        <v>2.2644496396140301E-4</v>
      </c>
      <c r="BQ2428" s="160" t="str">
        <f t="shared" si="698"/>
        <v/>
      </c>
      <c r="BR2428" s="160" t="str">
        <f t="shared" si="694"/>
        <v/>
      </c>
    </row>
    <row r="2429" spans="11:70" ht="20.100000000000001" customHeight="1" x14ac:dyDescent="0.25">
      <c r="K2429" s="134">
        <v>1860</v>
      </c>
      <c r="L2429" s="130">
        <f t="shared" si="699"/>
        <v>326.25936708242449</v>
      </c>
      <c r="M2429" s="149">
        <f t="shared" si="700"/>
        <v>1.1331096247712944E-5</v>
      </c>
      <c r="N2429" s="149">
        <f t="shared" si="701"/>
        <v>0.9997091429067092</v>
      </c>
      <c r="O2429" s="130">
        <f t="shared" si="702"/>
        <v>1.1331096247712944E-5</v>
      </c>
      <c r="P2429" s="130" t="str">
        <f t="shared" si="703"/>
        <v/>
      </c>
      <c r="Q2429" s="130" t="str">
        <f t="shared" si="704"/>
        <v/>
      </c>
      <c r="R2429" s="130">
        <f t="shared" si="705"/>
        <v>2.7073019512563932E-3</v>
      </c>
      <c r="S2429" s="130" t="str">
        <f t="shared" si="706"/>
        <v/>
      </c>
      <c r="T2429" s="130" t="str">
        <f t="shared" si="707"/>
        <v/>
      </c>
      <c r="X2429" s="134"/>
      <c r="Z2429" s="149"/>
      <c r="AA2429" s="149"/>
      <c r="AE2429" s="151"/>
      <c r="AF2429" s="150"/>
      <c r="AK2429" s="134">
        <v>1860</v>
      </c>
      <c r="AL2429" s="130">
        <f t="shared" si="708"/>
        <v>3.4400000000000004</v>
      </c>
      <c r="AM2429" s="149">
        <f t="shared" si="709"/>
        <v>1.0746733401537337E-3</v>
      </c>
      <c r="AN2429" s="149">
        <f t="shared" si="710"/>
        <v>0.9997091429067092</v>
      </c>
      <c r="AO2429" s="130">
        <f t="shared" si="715"/>
        <v>1.0746733401537337E-3</v>
      </c>
      <c r="AP2429" s="130" t="str">
        <f t="shared" si="716"/>
        <v/>
      </c>
      <c r="AQ2429" s="130" t="str">
        <f t="shared" si="711"/>
        <v/>
      </c>
      <c r="AR2429" s="150">
        <f t="shared" si="712"/>
        <v>0</v>
      </c>
      <c r="AS2429" s="150" t="str">
        <f t="shared" si="713"/>
        <v/>
      </c>
      <c r="AT2429" s="150" t="str">
        <f t="shared" si="714"/>
        <v/>
      </c>
      <c r="AU2429" s="150"/>
      <c r="AV2429" s="150"/>
      <c r="AW2429" s="150"/>
      <c r="AX2429" s="150"/>
      <c r="AY2429" s="150"/>
      <c r="AZ2429" s="150"/>
      <c r="BA2429" s="150"/>
      <c r="BB2429" s="131"/>
      <c r="BC2429" s="132"/>
      <c r="BD2429" s="131"/>
      <c r="BE2429" s="153"/>
      <c r="BF2429" s="154"/>
      <c r="BG2429" s="155"/>
      <c r="BH2429" s="155"/>
      <c r="BI2429" s="156"/>
      <c r="BJ2429" s="156"/>
      <c r="BK2429" s="133"/>
      <c r="BM2429" s="134">
        <v>1837</v>
      </c>
      <c r="BN2429" s="157">
        <f t="shared" si="695"/>
        <v>11.75039999999975</v>
      </c>
      <c r="BO2429" s="158">
        <f t="shared" si="696"/>
        <v>0.10907168509568411</v>
      </c>
      <c r="BP2429" s="159">
        <f t="shared" si="697"/>
        <v>2.2602906261215416E-4</v>
      </c>
      <c r="BQ2429" s="160" t="str">
        <f t="shared" si="698"/>
        <v/>
      </c>
      <c r="BR2429" s="160" t="str">
        <f t="shared" si="694"/>
        <v/>
      </c>
    </row>
    <row r="2430" spans="11:70" ht="20.100000000000001" customHeight="1" x14ac:dyDescent="0.25">
      <c r="K2430" s="134">
        <v>1861</v>
      </c>
      <c r="L2430" s="130">
        <f t="shared" si="699"/>
        <v>326.6387384394971</v>
      </c>
      <c r="M2430" s="149">
        <f t="shared" si="700"/>
        <v>1.1176158751756726E-5</v>
      </c>
      <c r="N2430" s="149">
        <f t="shared" si="701"/>
        <v>0.99971341214889942</v>
      </c>
      <c r="O2430" s="130">
        <f t="shared" si="702"/>
        <v>1.1176158751756726E-5</v>
      </c>
      <c r="P2430" s="130" t="str">
        <f t="shared" si="703"/>
        <v/>
      </c>
      <c r="Q2430" s="130" t="str">
        <f t="shared" si="704"/>
        <v/>
      </c>
      <c r="R2430" s="130">
        <f t="shared" si="705"/>
        <v>2.7174654400580604E-3</v>
      </c>
      <c r="S2430" s="130" t="str">
        <f t="shared" si="706"/>
        <v/>
      </c>
      <c r="T2430" s="130" t="str">
        <f t="shared" si="707"/>
        <v/>
      </c>
      <c r="X2430" s="134"/>
      <c r="Z2430" s="149"/>
      <c r="AA2430" s="149"/>
      <c r="AE2430" s="151"/>
      <c r="AF2430" s="150"/>
      <c r="AK2430" s="134">
        <v>1861</v>
      </c>
      <c r="AL2430" s="130">
        <f t="shared" si="708"/>
        <v>3.444</v>
      </c>
      <c r="AM2430" s="149">
        <f t="shared" si="709"/>
        <v>1.0599786281281522E-3</v>
      </c>
      <c r="AN2430" s="149">
        <f t="shared" si="710"/>
        <v>0.99971341214889942</v>
      </c>
      <c r="AO2430" s="130">
        <f t="shared" si="715"/>
        <v>1.0599786281281522E-3</v>
      </c>
      <c r="AP2430" s="130" t="str">
        <f t="shared" si="716"/>
        <v/>
      </c>
      <c r="AQ2430" s="130" t="str">
        <f t="shared" si="711"/>
        <v/>
      </c>
      <c r="AR2430" s="150">
        <f t="shared" si="712"/>
        <v>0</v>
      </c>
      <c r="AS2430" s="150" t="str">
        <f t="shared" si="713"/>
        <v/>
      </c>
      <c r="AT2430" s="150" t="str">
        <f t="shared" si="714"/>
        <v/>
      </c>
      <c r="AU2430" s="150"/>
      <c r="AV2430" s="150"/>
      <c r="AW2430" s="150"/>
      <c r="AX2430" s="150"/>
      <c r="AY2430" s="150"/>
      <c r="AZ2430" s="150"/>
      <c r="BA2430" s="150"/>
      <c r="BB2430" s="131"/>
      <c r="BC2430" s="132"/>
      <c r="BD2430" s="131"/>
      <c r="BE2430" s="153"/>
      <c r="BF2430" s="154"/>
      <c r="BG2430" s="155"/>
      <c r="BH2430" s="155"/>
      <c r="BI2430" s="156"/>
      <c r="BJ2430" s="156"/>
      <c r="BK2430" s="133"/>
      <c r="BM2430" s="134">
        <v>1838</v>
      </c>
      <c r="BN2430" s="157">
        <f t="shared" si="695"/>
        <v>11.75679999999975</v>
      </c>
      <c r="BO2430" s="158">
        <f t="shared" si="696"/>
        <v>0.10884565603307196</v>
      </c>
      <c r="BP2430" s="159">
        <f t="shared" si="697"/>
        <v>2.2561375789660609E-4</v>
      </c>
      <c r="BQ2430" s="160" t="str">
        <f t="shared" si="698"/>
        <v/>
      </c>
      <c r="BR2430" s="160" t="str">
        <f t="shared" si="694"/>
        <v/>
      </c>
    </row>
    <row r="2431" spans="11:70" ht="20.100000000000001" customHeight="1" x14ac:dyDescent="0.25">
      <c r="K2431" s="134">
        <v>1862</v>
      </c>
      <c r="L2431" s="130">
        <f t="shared" si="699"/>
        <v>327.01810979656972</v>
      </c>
      <c r="M2431" s="149">
        <f t="shared" si="700"/>
        <v>1.1023163445573588E-5</v>
      </c>
      <c r="N2431" s="149">
        <f t="shared" si="701"/>
        <v>0.99971762298133715</v>
      </c>
      <c r="O2431" s="130">
        <f t="shared" si="702"/>
        <v>1.1023163445573588E-5</v>
      </c>
      <c r="P2431" s="130" t="str">
        <f t="shared" si="703"/>
        <v/>
      </c>
      <c r="Q2431" s="130" t="str">
        <f t="shared" si="704"/>
        <v/>
      </c>
      <c r="R2431" s="130">
        <f t="shared" si="705"/>
        <v>2.7276234413134161E-3</v>
      </c>
      <c r="S2431" s="130" t="str">
        <f t="shared" si="706"/>
        <v/>
      </c>
      <c r="T2431" s="130" t="str">
        <f t="shared" si="707"/>
        <v/>
      </c>
      <c r="X2431" s="134"/>
      <c r="Z2431" s="149"/>
      <c r="AA2431" s="149"/>
      <c r="AE2431" s="151"/>
      <c r="AF2431" s="150"/>
      <c r="AK2431" s="134">
        <v>1862</v>
      </c>
      <c r="AL2431" s="130">
        <f t="shared" si="708"/>
        <v>3.4480000000000004</v>
      </c>
      <c r="AM2431" s="149">
        <f t="shared" si="709"/>
        <v>1.0454681188950439E-3</v>
      </c>
      <c r="AN2431" s="149">
        <f t="shared" si="710"/>
        <v>0.99971762298133715</v>
      </c>
      <c r="AO2431" s="130">
        <f t="shared" si="715"/>
        <v>1.0454681188950439E-3</v>
      </c>
      <c r="AP2431" s="130" t="str">
        <f t="shared" si="716"/>
        <v/>
      </c>
      <c r="AQ2431" s="130" t="str">
        <f t="shared" si="711"/>
        <v/>
      </c>
      <c r="AR2431" s="150">
        <f t="shared" si="712"/>
        <v>0</v>
      </c>
      <c r="AS2431" s="150" t="str">
        <f t="shared" si="713"/>
        <v/>
      </c>
      <c r="AT2431" s="150" t="str">
        <f t="shared" si="714"/>
        <v/>
      </c>
      <c r="AU2431" s="150"/>
      <c r="AV2431" s="150"/>
      <c r="AW2431" s="150"/>
      <c r="AX2431" s="150"/>
      <c r="AY2431" s="150"/>
      <c r="AZ2431" s="150"/>
      <c r="BA2431" s="150"/>
      <c r="BB2431" s="131"/>
      <c r="BC2431" s="132"/>
      <c r="BD2431" s="131"/>
      <c r="BE2431" s="153"/>
      <c r="BF2431" s="154"/>
      <c r="BG2431" s="155"/>
      <c r="BH2431" s="155"/>
      <c r="BI2431" s="156"/>
      <c r="BJ2431" s="156"/>
      <c r="BK2431" s="133"/>
      <c r="BM2431" s="134">
        <v>1839</v>
      </c>
      <c r="BN2431" s="157">
        <f t="shared" si="695"/>
        <v>11.763199999999749</v>
      </c>
      <c r="BO2431" s="158">
        <f t="shared" si="696"/>
        <v>0.10862004227517535</v>
      </c>
      <c r="BP2431" s="159">
        <f t="shared" si="697"/>
        <v>2.2519904951527614E-4</v>
      </c>
      <c r="BQ2431" s="160" t="str">
        <f t="shared" si="698"/>
        <v/>
      </c>
      <c r="BR2431" s="160" t="str">
        <f t="shared" si="694"/>
        <v/>
      </c>
    </row>
    <row r="2432" spans="11:70" ht="20.100000000000001" customHeight="1" x14ac:dyDescent="0.25">
      <c r="K2432" s="134">
        <v>1863</v>
      </c>
      <c r="L2432" s="130">
        <f t="shared" si="699"/>
        <v>327.39748115364233</v>
      </c>
      <c r="M2432" s="149">
        <f t="shared" si="700"/>
        <v>1.0872088603981775E-5</v>
      </c>
      <c r="N2432" s="149">
        <f t="shared" si="701"/>
        <v>0.9997217761367061</v>
      </c>
      <c r="O2432" s="130">
        <f t="shared" si="702"/>
        <v>1.0872088603981775E-5</v>
      </c>
      <c r="P2432" s="130" t="str">
        <f t="shared" si="703"/>
        <v/>
      </c>
      <c r="Q2432" s="130" t="str">
        <f t="shared" si="704"/>
        <v/>
      </c>
      <c r="R2432" s="130">
        <f t="shared" si="705"/>
        <v>2.737775608848806E-3</v>
      </c>
      <c r="S2432" s="130" t="str">
        <f t="shared" si="706"/>
        <v/>
      </c>
      <c r="T2432" s="130" t="str">
        <f t="shared" si="707"/>
        <v/>
      </c>
      <c r="X2432" s="134"/>
      <c r="Z2432" s="149"/>
      <c r="AA2432" s="149"/>
      <c r="AE2432" s="151"/>
      <c r="AF2432" s="150"/>
      <c r="AK2432" s="134">
        <v>1863</v>
      </c>
      <c r="AL2432" s="130">
        <f t="shared" si="708"/>
        <v>3.452</v>
      </c>
      <c r="AM2432" s="149">
        <f t="shared" si="709"/>
        <v>1.0311397519764927E-3</v>
      </c>
      <c r="AN2432" s="149">
        <f t="shared" si="710"/>
        <v>0.9997217761367061</v>
      </c>
      <c r="AO2432" s="130">
        <f t="shared" si="715"/>
        <v>1.0311397519764927E-3</v>
      </c>
      <c r="AP2432" s="130" t="str">
        <f t="shared" si="716"/>
        <v/>
      </c>
      <c r="AQ2432" s="130" t="str">
        <f t="shared" si="711"/>
        <v/>
      </c>
      <c r="AR2432" s="150">
        <f t="shared" si="712"/>
        <v>0</v>
      </c>
      <c r="AS2432" s="150" t="str">
        <f t="shared" si="713"/>
        <v/>
      </c>
      <c r="AT2432" s="150" t="str">
        <f t="shared" si="714"/>
        <v/>
      </c>
      <c r="AU2432" s="150"/>
      <c r="AV2432" s="150"/>
      <c r="AW2432" s="150"/>
      <c r="AX2432" s="150"/>
      <c r="AY2432" s="150"/>
      <c r="AZ2432" s="150"/>
      <c r="BA2432" s="150"/>
      <c r="BB2432" s="131"/>
      <c r="BC2432" s="132"/>
      <c r="BD2432" s="131"/>
      <c r="BE2432" s="153"/>
      <c r="BF2432" s="154"/>
      <c r="BG2432" s="155"/>
      <c r="BH2432" s="155"/>
      <c r="BI2432" s="156"/>
      <c r="BJ2432" s="156"/>
      <c r="BK2432" s="133"/>
      <c r="BM2432" s="134">
        <v>1840</v>
      </c>
      <c r="BN2432" s="157">
        <f t="shared" si="695"/>
        <v>11.769599999999748</v>
      </c>
      <c r="BO2432" s="158">
        <f t="shared" si="696"/>
        <v>0.10839484322566008</v>
      </c>
      <c r="BP2432" s="159">
        <f t="shared" si="697"/>
        <v>2.2478493716644732E-4</v>
      </c>
      <c r="BQ2432" s="160" t="str">
        <f t="shared" si="698"/>
        <v/>
      </c>
      <c r="BR2432" s="160" t="str">
        <f t="shared" si="694"/>
        <v/>
      </c>
    </row>
    <row r="2433" spans="11:70" ht="20.100000000000001" customHeight="1" x14ac:dyDescent="0.25">
      <c r="K2433" s="134">
        <v>1864</v>
      </c>
      <c r="L2433" s="130">
        <f t="shared" si="699"/>
        <v>327.77685251071483</v>
      </c>
      <c r="M2433" s="149">
        <f t="shared" si="700"/>
        <v>1.0722912707826616E-5</v>
      </c>
      <c r="N2433" s="149">
        <f t="shared" si="701"/>
        <v>0.99972587233948729</v>
      </c>
      <c r="O2433" s="130">
        <f t="shared" si="702"/>
        <v>1.0722912707826616E-5</v>
      </c>
      <c r="P2433" s="130" t="str">
        <f t="shared" si="703"/>
        <v/>
      </c>
      <c r="Q2433" s="130" t="str">
        <f t="shared" si="704"/>
        <v/>
      </c>
      <c r="R2433" s="130">
        <f t="shared" si="705"/>
        <v>2.7479215954798863E-3</v>
      </c>
      <c r="S2433" s="130" t="str">
        <f t="shared" si="706"/>
        <v/>
      </c>
      <c r="T2433" s="130" t="str">
        <f t="shared" si="707"/>
        <v/>
      </c>
      <c r="X2433" s="134"/>
      <c r="Z2433" s="149"/>
      <c r="AA2433" s="149"/>
      <c r="AE2433" s="151"/>
      <c r="AF2433" s="150"/>
      <c r="AK2433" s="134">
        <v>1864</v>
      </c>
      <c r="AL2433" s="130">
        <f t="shared" si="708"/>
        <v>3.4560000000000004</v>
      </c>
      <c r="AM2433" s="149">
        <f t="shared" si="709"/>
        <v>1.0169914864347626E-3</v>
      </c>
      <c r="AN2433" s="149">
        <f t="shared" si="710"/>
        <v>0.99972587233948729</v>
      </c>
      <c r="AO2433" s="130">
        <f t="shared" si="715"/>
        <v>1.0169914864347626E-3</v>
      </c>
      <c r="AP2433" s="130" t="str">
        <f t="shared" si="716"/>
        <v/>
      </c>
      <c r="AQ2433" s="130" t="str">
        <f t="shared" si="711"/>
        <v/>
      </c>
      <c r="AR2433" s="150">
        <f t="shared" si="712"/>
        <v>0</v>
      </c>
      <c r="AS2433" s="150" t="str">
        <f t="shared" si="713"/>
        <v/>
      </c>
      <c r="AT2433" s="150" t="str">
        <f t="shared" si="714"/>
        <v/>
      </c>
      <c r="AU2433" s="150"/>
      <c r="AV2433" s="150"/>
      <c r="AW2433" s="150"/>
      <c r="AX2433" s="150"/>
      <c r="AY2433" s="150"/>
      <c r="AZ2433" s="150"/>
      <c r="BA2433" s="150"/>
      <c r="BB2433" s="131"/>
      <c r="BC2433" s="132"/>
      <c r="BD2433" s="131"/>
      <c r="BE2433" s="153"/>
      <c r="BF2433" s="154"/>
      <c r="BG2433" s="155"/>
      <c r="BH2433" s="155"/>
      <c r="BI2433" s="156"/>
      <c r="BJ2433" s="156"/>
      <c r="BK2433" s="133"/>
      <c r="BM2433" s="134">
        <v>1841</v>
      </c>
      <c r="BN2433" s="157">
        <f t="shared" si="695"/>
        <v>11.775999999999748</v>
      </c>
      <c r="BO2433" s="158">
        <f t="shared" si="696"/>
        <v>0.10817005828849363</v>
      </c>
      <c r="BP2433" s="159">
        <f t="shared" si="697"/>
        <v>2.2437142054662629E-4</v>
      </c>
      <c r="BQ2433" s="160" t="str">
        <f t="shared" si="698"/>
        <v/>
      </c>
      <c r="BR2433" s="160" t="str">
        <f t="shared" si="694"/>
        <v/>
      </c>
    </row>
    <row r="2434" spans="11:70" ht="20.100000000000001" customHeight="1" x14ac:dyDescent="0.25">
      <c r="K2434" s="134">
        <v>1865</v>
      </c>
      <c r="L2434" s="130">
        <f t="shared" si="699"/>
        <v>328.15622386778745</v>
      </c>
      <c r="M2434" s="149">
        <f t="shared" si="700"/>
        <v>1.0575614442524475E-5</v>
      </c>
      <c r="N2434" s="149">
        <f t="shared" si="701"/>
        <v>0.99972991230603647</v>
      </c>
      <c r="O2434" s="130">
        <f t="shared" si="702"/>
        <v>1.0575614442524475E-5</v>
      </c>
      <c r="P2434" s="130" t="str">
        <f t="shared" si="703"/>
        <v/>
      </c>
      <c r="Q2434" s="130" t="str">
        <f t="shared" si="704"/>
        <v/>
      </c>
      <c r="R2434" s="130">
        <f t="shared" si="705"/>
        <v>2.7580610530301311E-3</v>
      </c>
      <c r="S2434" s="130" t="str">
        <f t="shared" si="706"/>
        <v/>
      </c>
      <c r="T2434" s="130" t="str">
        <f t="shared" si="707"/>
        <v/>
      </c>
      <c r="X2434" s="134"/>
      <c r="Z2434" s="149"/>
      <c r="AA2434" s="149"/>
      <c r="AE2434" s="151"/>
      <c r="AF2434" s="150"/>
      <c r="AK2434" s="134">
        <v>1865</v>
      </c>
      <c r="AL2434" s="130">
        <f t="shared" si="708"/>
        <v>3.46</v>
      </c>
      <c r="AM2434" s="149">
        <f t="shared" si="709"/>
        <v>1.0030213007342376E-3</v>
      </c>
      <c r="AN2434" s="149">
        <f t="shared" si="710"/>
        <v>0.99972991230603647</v>
      </c>
      <c r="AO2434" s="130">
        <f t="shared" si="715"/>
        <v>1.0030213007342376E-3</v>
      </c>
      <c r="AP2434" s="130" t="str">
        <f t="shared" si="716"/>
        <v/>
      </c>
      <c r="AQ2434" s="130" t="str">
        <f t="shared" si="711"/>
        <v/>
      </c>
      <c r="AR2434" s="150">
        <f t="shared" si="712"/>
        <v>0</v>
      </c>
      <c r="AS2434" s="150" t="str">
        <f t="shared" si="713"/>
        <v/>
      </c>
      <c r="AT2434" s="150" t="str">
        <f t="shared" si="714"/>
        <v/>
      </c>
      <c r="AU2434" s="150"/>
      <c r="AV2434" s="150"/>
      <c r="AW2434" s="150"/>
      <c r="AX2434" s="150"/>
      <c r="AY2434" s="150"/>
      <c r="AZ2434" s="150"/>
      <c r="BA2434" s="150"/>
      <c r="BB2434" s="131"/>
      <c r="BC2434" s="132"/>
      <c r="BD2434" s="131"/>
      <c r="BE2434" s="153"/>
      <c r="BF2434" s="154"/>
      <c r="BG2434" s="155"/>
      <c r="BH2434" s="155"/>
      <c r="BI2434" s="156"/>
      <c r="BJ2434" s="156"/>
      <c r="BK2434" s="133"/>
      <c r="BM2434" s="134">
        <v>1842</v>
      </c>
      <c r="BN2434" s="157">
        <f t="shared" si="695"/>
        <v>11.782399999999747</v>
      </c>
      <c r="BO2434" s="158">
        <f t="shared" si="696"/>
        <v>0.107945686867947</v>
      </c>
      <c r="BP2434" s="159">
        <f t="shared" si="697"/>
        <v>2.2395849935014089E-4</v>
      </c>
      <c r="BQ2434" s="160" t="str">
        <f t="shared" si="698"/>
        <v/>
      </c>
      <c r="BR2434" s="160" t="str">
        <f t="shared" si="694"/>
        <v/>
      </c>
    </row>
    <row r="2435" spans="11:70" ht="20.100000000000001" customHeight="1" x14ac:dyDescent="0.25">
      <c r="K2435" s="134">
        <v>1866</v>
      </c>
      <c r="L2435" s="130">
        <f t="shared" si="699"/>
        <v>328.53559522486006</v>
      </c>
      <c r="M2435" s="149">
        <f t="shared" si="700"/>
        <v>1.0430172696610871E-5</v>
      </c>
      <c r="N2435" s="149">
        <f t="shared" si="701"/>
        <v>0.9997338967446624</v>
      </c>
      <c r="O2435" s="130">
        <f t="shared" si="702"/>
        <v>1.0430172696610871E-5</v>
      </c>
      <c r="P2435" s="130" t="str">
        <f t="shared" si="703"/>
        <v/>
      </c>
      <c r="Q2435" s="130" t="str">
        <f t="shared" si="704"/>
        <v/>
      </c>
      <c r="R2435" s="130">
        <f t="shared" si="705"/>
        <v>2.7681936323494627E-3</v>
      </c>
      <c r="S2435" s="130" t="str">
        <f t="shared" si="706"/>
        <v/>
      </c>
      <c r="T2435" s="130" t="str">
        <f t="shared" si="707"/>
        <v/>
      </c>
      <c r="X2435" s="134"/>
      <c r="Z2435" s="149"/>
      <c r="AA2435" s="149"/>
      <c r="AE2435" s="151"/>
      <c r="AF2435" s="150"/>
      <c r="AK2435" s="134">
        <v>1866</v>
      </c>
      <c r="AL2435" s="130">
        <f t="shared" si="708"/>
        <v>3.4640000000000004</v>
      </c>
      <c r="AM2435" s="149">
        <f t="shared" si="709"/>
        <v>9.8922719260367419E-4</v>
      </c>
      <c r="AN2435" s="149">
        <f t="shared" si="710"/>
        <v>0.9997338967446624</v>
      </c>
      <c r="AO2435" s="130">
        <f t="shared" si="715"/>
        <v>9.8922719260367419E-4</v>
      </c>
      <c r="AP2435" s="130" t="str">
        <f t="shared" si="716"/>
        <v/>
      </c>
      <c r="AQ2435" s="130" t="str">
        <f t="shared" si="711"/>
        <v/>
      </c>
      <c r="AR2435" s="150">
        <f t="shared" si="712"/>
        <v>0</v>
      </c>
      <c r="AS2435" s="150" t="str">
        <f t="shared" si="713"/>
        <v/>
      </c>
      <c r="AT2435" s="150" t="str">
        <f t="shared" si="714"/>
        <v/>
      </c>
      <c r="AU2435" s="150"/>
      <c r="AV2435" s="150"/>
      <c r="AW2435" s="150"/>
      <c r="AX2435" s="150"/>
      <c r="AY2435" s="150"/>
      <c r="AZ2435" s="150"/>
      <c r="BA2435" s="150"/>
      <c r="BB2435" s="131"/>
      <c r="BC2435" s="132"/>
      <c r="BD2435" s="131"/>
      <c r="BE2435" s="153"/>
      <c r="BF2435" s="154"/>
      <c r="BG2435" s="155"/>
      <c r="BH2435" s="155"/>
      <c r="BI2435" s="156"/>
      <c r="BJ2435" s="156"/>
      <c r="BK2435" s="133"/>
      <c r="BM2435" s="134">
        <v>1843</v>
      </c>
      <c r="BN2435" s="157">
        <f t="shared" si="695"/>
        <v>11.788799999999746</v>
      </c>
      <c r="BO2435" s="158">
        <f t="shared" si="696"/>
        <v>0.10772172836859686</v>
      </c>
      <c r="BP2435" s="159">
        <f t="shared" si="697"/>
        <v>2.2354617326889037E-4</v>
      </c>
      <c r="BQ2435" s="160" t="str">
        <f t="shared" si="698"/>
        <v/>
      </c>
      <c r="BR2435" s="160" t="str">
        <f t="shared" si="694"/>
        <v/>
      </c>
    </row>
    <row r="2436" spans="11:70" ht="20.100000000000001" customHeight="1" x14ac:dyDescent="0.25">
      <c r="K2436" s="134">
        <v>1867</v>
      </c>
      <c r="L2436" s="130">
        <f t="shared" si="699"/>
        <v>328.91496658193267</v>
      </c>
      <c r="M2436" s="149">
        <f t="shared" si="700"/>
        <v>1.0286566560291869E-5</v>
      </c>
      <c r="N2436" s="149">
        <f t="shared" si="701"/>
        <v>0.99973782635570241</v>
      </c>
      <c r="O2436" s="130">
        <f t="shared" si="702"/>
        <v>1.0286566560291869E-5</v>
      </c>
      <c r="P2436" s="130" t="str">
        <f t="shared" si="703"/>
        <v/>
      </c>
      <c r="Q2436" s="130" t="str">
        <f t="shared" si="704"/>
        <v/>
      </c>
      <c r="R2436" s="130">
        <f t="shared" si="705"/>
        <v>2.7783189833330587E-3</v>
      </c>
      <c r="S2436" s="130" t="str">
        <f t="shared" si="706"/>
        <v/>
      </c>
      <c r="T2436" s="130" t="str">
        <f t="shared" si="707"/>
        <v/>
      </c>
      <c r="X2436" s="134"/>
      <c r="Z2436" s="149"/>
      <c r="AA2436" s="149"/>
      <c r="AE2436" s="151"/>
      <c r="AF2436" s="150"/>
      <c r="AK2436" s="134">
        <v>1867</v>
      </c>
      <c r="AL2436" s="130">
        <f t="shared" si="708"/>
        <v>3.468</v>
      </c>
      <c r="AM2436" s="149">
        <f t="shared" si="709"/>
        <v>9.7560717889885414E-4</v>
      </c>
      <c r="AN2436" s="149">
        <f t="shared" si="710"/>
        <v>0.99973782635570241</v>
      </c>
      <c r="AO2436" s="130">
        <f t="shared" si="715"/>
        <v>9.7560717889885414E-4</v>
      </c>
      <c r="AP2436" s="130" t="str">
        <f t="shared" si="716"/>
        <v/>
      </c>
      <c r="AQ2436" s="130" t="str">
        <f t="shared" si="711"/>
        <v/>
      </c>
      <c r="AR2436" s="150">
        <f t="shared" si="712"/>
        <v>0</v>
      </c>
      <c r="AS2436" s="150" t="str">
        <f t="shared" si="713"/>
        <v/>
      </c>
      <c r="AT2436" s="150" t="str">
        <f t="shared" si="714"/>
        <v/>
      </c>
      <c r="AU2436" s="150"/>
      <c r="AV2436" s="150"/>
      <c r="AW2436" s="150"/>
      <c r="AX2436" s="150"/>
      <c r="AY2436" s="150"/>
      <c r="AZ2436" s="150"/>
      <c r="BA2436" s="150"/>
      <c r="BB2436" s="131"/>
      <c r="BC2436" s="132"/>
      <c r="BD2436" s="131"/>
      <c r="BE2436" s="153"/>
      <c r="BF2436" s="154"/>
      <c r="BG2436" s="155"/>
      <c r="BH2436" s="155"/>
      <c r="BI2436" s="156"/>
      <c r="BJ2436" s="156"/>
      <c r="BK2436" s="133"/>
      <c r="BM2436" s="134">
        <v>1844</v>
      </c>
      <c r="BN2436" s="157">
        <f t="shared" si="695"/>
        <v>11.795199999999745</v>
      </c>
      <c r="BO2436" s="158">
        <f t="shared" si="696"/>
        <v>0.10749818219532797</v>
      </c>
      <c r="BP2436" s="159">
        <f t="shared" si="697"/>
        <v>2.2313444199362209E-4</v>
      </c>
      <c r="BQ2436" s="160" t="str">
        <f t="shared" si="698"/>
        <v/>
      </c>
      <c r="BR2436" s="160" t="str">
        <f t="shared" si="694"/>
        <v/>
      </c>
    </row>
    <row r="2437" spans="11:70" ht="20.100000000000001" customHeight="1" x14ac:dyDescent="0.25">
      <c r="K2437" s="134">
        <v>1868</v>
      </c>
      <c r="L2437" s="130">
        <f t="shared" si="699"/>
        <v>329.29433793900517</v>
      </c>
      <c r="M2437" s="149">
        <f t="shared" si="700"/>
        <v>1.0144775323999729E-5</v>
      </c>
      <c r="N2437" s="149">
        <f t="shared" si="701"/>
        <v>0.99974170183159972</v>
      </c>
      <c r="O2437" s="130">
        <f t="shared" si="702"/>
        <v>1.0144775323999729E-5</v>
      </c>
      <c r="P2437" s="130" t="str">
        <f t="shared" si="703"/>
        <v/>
      </c>
      <c r="Q2437" s="130" t="str">
        <f t="shared" si="704"/>
        <v/>
      </c>
      <c r="R2437" s="130">
        <f t="shared" si="705"/>
        <v>2.7884367549402852E-3</v>
      </c>
      <c r="S2437" s="130" t="str">
        <f t="shared" si="706"/>
        <v/>
      </c>
      <c r="T2437" s="130" t="str">
        <f t="shared" si="707"/>
        <v/>
      </c>
      <c r="X2437" s="134"/>
      <c r="Z2437" s="149"/>
      <c r="AA2437" s="149"/>
      <c r="AE2437" s="151"/>
      <c r="AF2437" s="150"/>
      <c r="AK2437" s="134">
        <v>1868</v>
      </c>
      <c r="AL2437" s="130">
        <f t="shared" si="708"/>
        <v>3.4720000000000004</v>
      </c>
      <c r="AM2437" s="149">
        <f t="shared" si="709"/>
        <v>9.6215929546556258E-4</v>
      </c>
      <c r="AN2437" s="149">
        <f t="shared" si="710"/>
        <v>0.99974170183159972</v>
      </c>
      <c r="AO2437" s="130">
        <f t="shared" si="715"/>
        <v>9.6215929546556258E-4</v>
      </c>
      <c r="AP2437" s="130" t="str">
        <f t="shared" si="716"/>
        <v/>
      </c>
      <c r="AQ2437" s="130" t="str">
        <f t="shared" si="711"/>
        <v/>
      </c>
      <c r="AR2437" s="150">
        <f t="shared" si="712"/>
        <v>0</v>
      </c>
      <c r="AS2437" s="150" t="str">
        <f t="shared" si="713"/>
        <v/>
      </c>
      <c r="AT2437" s="150" t="str">
        <f t="shared" si="714"/>
        <v/>
      </c>
      <c r="AU2437" s="150"/>
      <c r="AV2437" s="150"/>
      <c r="AW2437" s="150"/>
      <c r="AX2437" s="150"/>
      <c r="AY2437" s="150"/>
      <c r="AZ2437" s="150"/>
      <c r="BA2437" s="150"/>
      <c r="BB2437" s="131"/>
      <c r="BC2437" s="132"/>
      <c r="BD2437" s="131"/>
      <c r="BE2437" s="153"/>
      <c r="BF2437" s="154"/>
      <c r="BG2437" s="155"/>
      <c r="BH2437" s="155"/>
      <c r="BI2437" s="156"/>
      <c r="BJ2437" s="156"/>
      <c r="BK2437" s="133"/>
      <c r="BM2437" s="134">
        <v>1845</v>
      </c>
      <c r="BN2437" s="157">
        <f t="shared" si="695"/>
        <v>11.801599999999745</v>
      </c>
      <c r="BO2437" s="158">
        <f t="shared" si="696"/>
        <v>0.10727504775333435</v>
      </c>
      <c r="BP2437" s="159">
        <f t="shared" si="697"/>
        <v>2.2272330521247441E-4</v>
      </c>
      <c r="BQ2437" s="160" t="str">
        <f t="shared" si="698"/>
        <v/>
      </c>
      <c r="BR2437" s="160" t="str">
        <f t="shared" si="694"/>
        <v/>
      </c>
    </row>
    <row r="2438" spans="11:70" ht="20.100000000000001" customHeight="1" x14ac:dyDescent="0.25">
      <c r="K2438" s="134">
        <v>1869</v>
      </c>
      <c r="L2438" s="130">
        <f t="shared" si="699"/>
        <v>329.67370929607779</v>
      </c>
      <c r="M2438" s="149">
        <f t="shared" si="700"/>
        <v>1.0004778476952241E-5</v>
      </c>
      <c r="N2438" s="149">
        <f t="shared" si="701"/>
        <v>0.99974552385697857</v>
      </c>
      <c r="O2438" s="130">
        <f t="shared" si="702"/>
        <v>1.0004778476952241E-5</v>
      </c>
      <c r="P2438" s="130" t="str">
        <f t="shared" si="703"/>
        <v/>
      </c>
      <c r="Q2438" s="130" t="str">
        <f t="shared" si="704"/>
        <v/>
      </c>
      <c r="R2438" s="130">
        <f t="shared" si="705"/>
        <v>2.7985465952137939E-3</v>
      </c>
      <c r="S2438" s="130" t="str">
        <f t="shared" si="706"/>
        <v/>
      </c>
      <c r="T2438" s="130" t="str">
        <f t="shared" si="707"/>
        <v/>
      </c>
      <c r="X2438" s="134"/>
      <c r="Z2438" s="149"/>
      <c r="AA2438" s="149"/>
      <c r="AE2438" s="151"/>
      <c r="AF2438" s="150"/>
      <c r="AK2438" s="134">
        <v>1869</v>
      </c>
      <c r="AL2438" s="130">
        <f t="shared" si="708"/>
        <v>3.476</v>
      </c>
      <c r="AM2438" s="149">
        <f t="shared" si="709"/>
        <v>9.4888159700299299E-4</v>
      </c>
      <c r="AN2438" s="149">
        <f t="shared" si="710"/>
        <v>0.99974552385697857</v>
      </c>
      <c r="AO2438" s="130">
        <f t="shared" si="715"/>
        <v>9.4888159700299299E-4</v>
      </c>
      <c r="AP2438" s="130" t="str">
        <f t="shared" si="716"/>
        <v/>
      </c>
      <c r="AQ2438" s="130" t="str">
        <f t="shared" si="711"/>
        <v/>
      </c>
      <c r="AR2438" s="150">
        <f t="shared" si="712"/>
        <v>0</v>
      </c>
      <c r="AS2438" s="150" t="str">
        <f t="shared" si="713"/>
        <v/>
      </c>
      <c r="AT2438" s="150" t="str">
        <f t="shared" si="714"/>
        <v/>
      </c>
      <c r="AU2438" s="150"/>
      <c r="AV2438" s="150"/>
      <c r="AW2438" s="150"/>
      <c r="AX2438" s="150"/>
      <c r="AY2438" s="150"/>
      <c r="AZ2438" s="150"/>
      <c r="BA2438" s="150"/>
      <c r="BB2438" s="131"/>
      <c r="BC2438" s="132"/>
      <c r="BD2438" s="131"/>
      <c r="BE2438" s="153"/>
      <c r="BF2438" s="154"/>
      <c r="BG2438" s="155"/>
      <c r="BH2438" s="155"/>
      <c r="BI2438" s="156"/>
      <c r="BJ2438" s="156"/>
      <c r="BK2438" s="133"/>
      <c r="BM2438" s="134">
        <v>1846</v>
      </c>
      <c r="BN2438" s="157">
        <f t="shared" si="695"/>
        <v>11.807999999999744</v>
      </c>
      <c r="BO2438" s="158">
        <f t="shared" si="696"/>
        <v>0.10705232444812188</v>
      </c>
      <c r="BP2438" s="159">
        <f t="shared" si="697"/>
        <v>2.2231276261129584E-4</v>
      </c>
      <c r="BQ2438" s="160" t="str">
        <f t="shared" si="698"/>
        <v/>
      </c>
      <c r="BR2438" s="160" t="str">
        <f t="shared" si="694"/>
        <v/>
      </c>
    </row>
    <row r="2439" spans="11:70" ht="20.100000000000001" customHeight="1" x14ac:dyDescent="0.25">
      <c r="K2439" s="134">
        <v>1870</v>
      </c>
      <c r="L2439" s="130">
        <f t="shared" si="699"/>
        <v>330.0530806531504</v>
      </c>
      <c r="M2439" s="149">
        <f t="shared" si="700"/>
        <v>9.8665557057164555E-6</v>
      </c>
      <c r="N2439" s="149">
        <f t="shared" si="701"/>
        <v>0.99974929310871952</v>
      </c>
      <c r="O2439" s="130">
        <f t="shared" si="702"/>
        <v>9.8665557057164555E-6</v>
      </c>
      <c r="P2439" s="130" t="str">
        <f t="shared" si="703"/>
        <v/>
      </c>
      <c r="Q2439" s="130" t="str">
        <f t="shared" si="704"/>
        <v/>
      </c>
      <c r="R2439" s="130">
        <f t="shared" si="705"/>
        <v>2.8086481512987291E-3</v>
      </c>
      <c r="S2439" s="130" t="str">
        <f t="shared" si="706"/>
        <v/>
      </c>
      <c r="T2439" s="130" t="str">
        <f t="shared" si="707"/>
        <v/>
      </c>
      <c r="X2439" s="134"/>
      <c r="Z2439" s="149"/>
      <c r="AA2439" s="149"/>
      <c r="AE2439" s="151"/>
      <c r="AF2439" s="150"/>
      <c r="AK2439" s="134">
        <v>1870</v>
      </c>
      <c r="AL2439" s="130">
        <f t="shared" si="708"/>
        <v>3.4800000000000004</v>
      </c>
      <c r="AM2439" s="149">
        <f t="shared" si="709"/>
        <v>9.3577215692747804E-4</v>
      </c>
      <c r="AN2439" s="149">
        <f t="shared" si="710"/>
        <v>0.99974929310871952</v>
      </c>
      <c r="AO2439" s="130">
        <f t="shared" si="715"/>
        <v>9.3577215692747804E-4</v>
      </c>
      <c r="AP2439" s="130" t="str">
        <f t="shared" si="716"/>
        <v/>
      </c>
      <c r="AQ2439" s="130" t="str">
        <f t="shared" si="711"/>
        <v/>
      </c>
      <c r="AR2439" s="150">
        <f t="shared" si="712"/>
        <v>0</v>
      </c>
      <c r="AS2439" s="150" t="str">
        <f t="shared" si="713"/>
        <v/>
      </c>
      <c r="AT2439" s="150" t="str">
        <f t="shared" si="714"/>
        <v/>
      </c>
      <c r="AU2439" s="150"/>
      <c r="AV2439" s="150"/>
      <c r="AW2439" s="150"/>
      <c r="AX2439" s="150"/>
      <c r="AY2439" s="150"/>
      <c r="AZ2439" s="150"/>
      <c r="BA2439" s="150"/>
      <c r="BB2439" s="131"/>
      <c r="BC2439" s="132"/>
      <c r="BD2439" s="131"/>
      <c r="BE2439" s="153"/>
      <c r="BF2439" s="154"/>
      <c r="BG2439" s="155"/>
      <c r="BH2439" s="155"/>
      <c r="BI2439" s="156"/>
      <c r="BJ2439" s="156"/>
      <c r="BK2439" s="133"/>
      <c r="BM2439" s="134">
        <v>1847</v>
      </c>
      <c r="BN2439" s="157">
        <f t="shared" si="695"/>
        <v>11.814399999999743</v>
      </c>
      <c r="BO2439" s="158">
        <f t="shared" si="696"/>
        <v>0.10683001168551058</v>
      </c>
      <c r="BP2439" s="159">
        <f t="shared" si="697"/>
        <v>2.2190281387467203E-4</v>
      </c>
      <c r="BQ2439" s="160" t="str">
        <f t="shared" si="698"/>
        <v/>
      </c>
      <c r="BR2439" s="160" t="str">
        <f t="shared" si="694"/>
        <v/>
      </c>
    </row>
    <row r="2440" spans="11:70" ht="20.100000000000001" customHeight="1" x14ac:dyDescent="0.25">
      <c r="K2440" s="134">
        <v>1871</v>
      </c>
      <c r="L2440" s="130">
        <f t="shared" si="699"/>
        <v>330.43245201022302</v>
      </c>
      <c r="M2440" s="149">
        <f t="shared" si="700"/>
        <v>9.730086892776208E-6</v>
      </c>
      <c r="N2440" s="149">
        <f t="shared" si="701"/>
        <v>0.99975301025603369</v>
      </c>
      <c r="O2440" s="130">
        <f t="shared" si="702"/>
        <v>9.730086892776208E-6</v>
      </c>
      <c r="P2440" s="130" t="str">
        <f t="shared" si="703"/>
        <v/>
      </c>
      <c r="Q2440" s="130" t="str">
        <f t="shared" si="704"/>
        <v/>
      </c>
      <c r="R2440" s="130">
        <f t="shared" si="705"/>
        <v>2.8187410694621141E-3</v>
      </c>
      <c r="S2440" s="130" t="str">
        <f t="shared" si="706"/>
        <v/>
      </c>
      <c r="T2440" s="130" t="str">
        <f t="shared" si="707"/>
        <v/>
      </c>
      <c r="X2440" s="134"/>
      <c r="Z2440" s="149"/>
      <c r="AA2440" s="149"/>
      <c r="AE2440" s="151"/>
      <c r="AF2440" s="150"/>
      <c r="AK2440" s="134">
        <v>1871</v>
      </c>
      <c r="AL2440" s="130">
        <f t="shared" si="708"/>
        <v>3.484</v>
      </c>
      <c r="AM2440" s="149">
        <f t="shared" si="709"/>
        <v>9.2282906723667468E-4</v>
      </c>
      <c r="AN2440" s="149">
        <f t="shared" si="710"/>
        <v>0.99975301025603369</v>
      </c>
      <c r="AO2440" s="130">
        <f t="shared" si="715"/>
        <v>9.2282906723667468E-4</v>
      </c>
      <c r="AP2440" s="130" t="str">
        <f t="shared" si="716"/>
        <v/>
      </c>
      <c r="AQ2440" s="130" t="str">
        <f t="shared" si="711"/>
        <v/>
      </c>
      <c r="AR2440" s="150">
        <f t="shared" si="712"/>
        <v>0</v>
      </c>
      <c r="AS2440" s="150" t="str">
        <f t="shared" si="713"/>
        <v/>
      </c>
      <c r="AT2440" s="150" t="str">
        <f t="shared" si="714"/>
        <v/>
      </c>
      <c r="AU2440" s="150"/>
      <c r="AV2440" s="150"/>
      <c r="AW2440" s="150"/>
      <c r="AX2440" s="150"/>
      <c r="AY2440" s="150"/>
      <c r="AZ2440" s="150"/>
      <c r="BA2440" s="150"/>
      <c r="BB2440" s="131"/>
      <c r="BC2440" s="132"/>
      <c r="BD2440" s="131"/>
      <c r="BE2440" s="153"/>
      <c r="BF2440" s="154"/>
      <c r="BG2440" s="155"/>
      <c r="BH2440" s="155"/>
      <c r="BI2440" s="156"/>
      <c r="BJ2440" s="156"/>
      <c r="BK2440" s="133"/>
      <c r="BM2440" s="134">
        <v>1848</v>
      </c>
      <c r="BN2440" s="157">
        <f t="shared" si="695"/>
        <v>11.820799999999743</v>
      </c>
      <c r="BO2440" s="158">
        <f t="shared" si="696"/>
        <v>0.10660810887163591</v>
      </c>
      <c r="BP2440" s="159">
        <f t="shared" si="697"/>
        <v>2.2149345868466286E-4</v>
      </c>
      <c r="BQ2440" s="160" t="str">
        <f t="shared" si="698"/>
        <v/>
      </c>
      <c r="BR2440" s="160" t="str">
        <f t="shared" si="694"/>
        <v/>
      </c>
    </row>
    <row r="2441" spans="11:70" ht="20.100000000000001" customHeight="1" x14ac:dyDescent="0.25">
      <c r="K2441" s="134">
        <v>1872</v>
      </c>
      <c r="L2441" s="130">
        <f t="shared" si="699"/>
        <v>330.81182336729552</v>
      </c>
      <c r="M2441" s="149">
        <f t="shared" si="700"/>
        <v>9.5953521151041254E-6</v>
      </c>
      <c r="N2441" s="149">
        <f t="shared" si="701"/>
        <v>0.99975667596053763</v>
      </c>
      <c r="O2441" s="130">
        <f t="shared" si="702"/>
        <v>9.5953521151041254E-6</v>
      </c>
      <c r="P2441" s="130" t="str">
        <f t="shared" si="703"/>
        <v/>
      </c>
      <c r="Q2441" s="130" t="str">
        <f t="shared" si="704"/>
        <v/>
      </c>
      <c r="R2441" s="130">
        <f t="shared" si="705"/>
        <v>2.8288249951123508E-3</v>
      </c>
      <c r="S2441" s="130" t="str">
        <f t="shared" si="706"/>
        <v/>
      </c>
      <c r="T2441" s="130" t="str">
        <f t="shared" si="707"/>
        <v/>
      </c>
      <c r="X2441" s="134"/>
      <c r="Z2441" s="149"/>
      <c r="AA2441" s="149"/>
      <c r="AE2441" s="151"/>
      <c r="AF2441" s="150"/>
      <c r="AK2441" s="134">
        <v>1872</v>
      </c>
      <c r="AL2441" s="130">
        <f t="shared" si="708"/>
        <v>3.4880000000000004</v>
      </c>
      <c r="AM2441" s="149">
        <f t="shared" si="709"/>
        <v>9.1005043837408771E-4</v>
      </c>
      <c r="AN2441" s="149">
        <f t="shared" si="710"/>
        <v>0.99975667596053763</v>
      </c>
      <c r="AO2441" s="130">
        <f t="shared" si="715"/>
        <v>9.1005043837408771E-4</v>
      </c>
      <c r="AP2441" s="130" t="str">
        <f t="shared" si="716"/>
        <v/>
      </c>
      <c r="AQ2441" s="130" t="str">
        <f t="shared" si="711"/>
        <v/>
      </c>
      <c r="AR2441" s="150">
        <f t="shared" si="712"/>
        <v>0</v>
      </c>
      <c r="AS2441" s="150" t="str">
        <f t="shared" si="713"/>
        <v/>
      </c>
      <c r="AT2441" s="150" t="str">
        <f t="shared" si="714"/>
        <v/>
      </c>
      <c r="AU2441" s="150"/>
      <c r="AV2441" s="150"/>
      <c r="AW2441" s="150"/>
      <c r="AX2441" s="150"/>
      <c r="AY2441" s="150"/>
      <c r="AZ2441" s="150"/>
      <c r="BA2441" s="150"/>
      <c r="BB2441" s="131"/>
      <c r="BC2441" s="132"/>
      <c r="BD2441" s="131"/>
      <c r="BE2441" s="153"/>
      <c r="BF2441" s="154"/>
      <c r="BG2441" s="155"/>
      <c r="BH2441" s="155"/>
      <c r="BI2441" s="156"/>
      <c r="BJ2441" s="156"/>
      <c r="BK2441" s="133"/>
      <c r="BM2441" s="134">
        <v>1849</v>
      </c>
      <c r="BN2441" s="157">
        <f t="shared" si="695"/>
        <v>11.827199999999742</v>
      </c>
      <c r="BO2441" s="158">
        <f t="shared" si="696"/>
        <v>0.10638661541295125</v>
      </c>
      <c r="BP2441" s="159">
        <f t="shared" si="697"/>
        <v>2.2108469672163511E-4</v>
      </c>
      <c r="BQ2441" s="160" t="str">
        <f t="shared" si="698"/>
        <v/>
      </c>
      <c r="BR2441" s="160" t="str">
        <f t="shared" si="694"/>
        <v/>
      </c>
    </row>
    <row r="2442" spans="11:70" ht="20.100000000000001" customHeight="1" x14ac:dyDescent="0.25">
      <c r="K2442" s="134">
        <v>1873</v>
      </c>
      <c r="L2442" s="130">
        <f t="shared" si="699"/>
        <v>331.19119472436813</v>
      </c>
      <c r="M2442" s="149">
        <f t="shared" si="700"/>
        <v>9.4623316427375643E-6</v>
      </c>
      <c r="N2442" s="149">
        <f t="shared" si="701"/>
        <v>0.99976029087632601</v>
      </c>
      <c r="O2442" s="130">
        <f t="shared" si="702"/>
        <v>9.4623316427375643E-6</v>
      </c>
      <c r="P2442" s="130" t="str">
        <f t="shared" si="703"/>
        <v/>
      </c>
      <c r="Q2442" s="130" t="str">
        <f t="shared" si="704"/>
        <v/>
      </c>
      <c r="R2442" s="130">
        <f t="shared" si="705"/>
        <v>2.8388995728188824E-3</v>
      </c>
      <c r="S2442" s="130" t="str">
        <f t="shared" si="706"/>
        <v/>
      </c>
      <c r="T2442" s="130" t="str">
        <f t="shared" si="707"/>
        <v/>
      </c>
      <c r="X2442" s="134"/>
      <c r="Z2442" s="149"/>
      <c r="AA2442" s="149"/>
      <c r="AE2442" s="151"/>
      <c r="AF2442" s="150"/>
      <c r="AK2442" s="134">
        <v>1873</v>
      </c>
      <c r="AL2442" s="130">
        <f t="shared" si="708"/>
        <v>3.492</v>
      </c>
      <c r="AM2442" s="149">
        <f t="shared" si="709"/>
        <v>8.9743439909405621E-4</v>
      </c>
      <c r="AN2442" s="149">
        <f t="shared" si="710"/>
        <v>0.99976029087632601</v>
      </c>
      <c r="AO2442" s="130">
        <f t="shared" si="715"/>
        <v>8.9743439909405621E-4</v>
      </c>
      <c r="AP2442" s="130" t="str">
        <f t="shared" si="716"/>
        <v/>
      </c>
      <c r="AQ2442" s="130" t="str">
        <f t="shared" si="711"/>
        <v/>
      </c>
      <c r="AR2442" s="150">
        <f t="shared" si="712"/>
        <v>0</v>
      </c>
      <c r="AS2442" s="150" t="str">
        <f t="shared" si="713"/>
        <v/>
      </c>
      <c r="AT2442" s="150" t="str">
        <f t="shared" si="714"/>
        <v/>
      </c>
      <c r="AU2442" s="150"/>
      <c r="AV2442" s="150"/>
      <c r="AW2442" s="150"/>
      <c r="AX2442" s="150"/>
      <c r="AY2442" s="150"/>
      <c r="AZ2442" s="150"/>
      <c r="BA2442" s="150"/>
      <c r="BB2442" s="131"/>
      <c r="BC2442" s="132"/>
      <c r="BD2442" s="131"/>
      <c r="BE2442" s="153"/>
      <c r="BF2442" s="154"/>
      <c r="BG2442" s="155"/>
      <c r="BH2442" s="155"/>
      <c r="BI2442" s="156"/>
      <c r="BJ2442" s="156"/>
      <c r="BK2442" s="133"/>
      <c r="BM2442" s="134">
        <v>1850</v>
      </c>
      <c r="BN2442" s="157">
        <f t="shared" si="695"/>
        <v>11.833599999999741</v>
      </c>
      <c r="BO2442" s="158">
        <f t="shared" si="696"/>
        <v>0.10616553071622961</v>
      </c>
      <c r="BP2442" s="159">
        <f t="shared" si="697"/>
        <v>2.2067652766361023E-4</v>
      </c>
      <c r="BQ2442" s="160" t="str">
        <f t="shared" si="698"/>
        <v/>
      </c>
      <c r="BR2442" s="160" t="str">
        <f t="shared" si="694"/>
        <v/>
      </c>
    </row>
    <row r="2443" spans="11:70" ht="20.100000000000001" customHeight="1" x14ac:dyDescent="0.25">
      <c r="K2443" s="134">
        <v>1874</v>
      </c>
      <c r="L2443" s="130">
        <f t="shared" si="699"/>
        <v>331.57056608144075</v>
      </c>
      <c r="M2443" s="149">
        <f t="shared" si="700"/>
        <v>9.3310059373594765E-6</v>
      </c>
      <c r="N2443" s="149">
        <f t="shared" si="701"/>
        <v>0.999763855650045</v>
      </c>
      <c r="O2443" s="130">
        <f t="shared" si="702"/>
        <v>9.3310059373594765E-6</v>
      </c>
      <c r="P2443" s="130" t="str">
        <f t="shared" si="703"/>
        <v/>
      </c>
      <c r="Q2443" s="130" t="str">
        <f t="shared" si="704"/>
        <v/>
      </c>
      <c r="R2443" s="130">
        <f t="shared" si="705"/>
        <v>2.8489644463319612E-3</v>
      </c>
      <c r="S2443" s="130" t="str">
        <f t="shared" si="706"/>
        <v/>
      </c>
      <c r="T2443" s="130" t="str">
        <f t="shared" si="707"/>
        <v/>
      </c>
      <c r="X2443" s="134"/>
      <c r="Z2443" s="149"/>
      <c r="AA2443" s="149"/>
      <c r="AE2443" s="151"/>
      <c r="AF2443" s="150"/>
      <c r="AK2443" s="134">
        <v>1874</v>
      </c>
      <c r="AL2443" s="130">
        <f t="shared" si="708"/>
        <v>3.4960000000000004</v>
      </c>
      <c r="AM2443" s="149">
        <f t="shared" si="709"/>
        <v>8.8497909632710399E-4</v>
      </c>
      <c r="AN2443" s="149">
        <f t="shared" si="710"/>
        <v>0.999763855650045</v>
      </c>
      <c r="AO2443" s="130">
        <f t="shared" si="715"/>
        <v>8.8497909632710399E-4</v>
      </c>
      <c r="AP2443" s="130" t="str">
        <f t="shared" si="716"/>
        <v/>
      </c>
      <c r="AQ2443" s="130" t="str">
        <f t="shared" si="711"/>
        <v/>
      </c>
      <c r="AR2443" s="150">
        <f t="shared" si="712"/>
        <v>0</v>
      </c>
      <c r="AS2443" s="150" t="str">
        <f t="shared" si="713"/>
        <v/>
      </c>
      <c r="AT2443" s="150" t="str">
        <f t="shared" si="714"/>
        <v/>
      </c>
      <c r="AU2443" s="150"/>
      <c r="AV2443" s="150"/>
      <c r="AW2443" s="150"/>
      <c r="AX2443" s="150"/>
      <c r="AY2443" s="150"/>
      <c r="AZ2443" s="150"/>
      <c r="BA2443" s="150"/>
      <c r="BB2443" s="131"/>
      <c r="BC2443" s="132"/>
      <c r="BD2443" s="131"/>
      <c r="BE2443" s="153"/>
      <c r="BF2443" s="154"/>
      <c r="BG2443" s="155"/>
      <c r="BH2443" s="155"/>
      <c r="BI2443" s="156"/>
      <c r="BJ2443" s="156"/>
      <c r="BK2443" s="133"/>
      <c r="BM2443" s="134">
        <v>1851</v>
      </c>
      <c r="BN2443" s="157">
        <f t="shared" si="695"/>
        <v>11.839999999999741</v>
      </c>
      <c r="BO2443" s="158">
        <f t="shared" si="696"/>
        <v>0.105944854188566</v>
      </c>
      <c r="BP2443" s="159">
        <f t="shared" si="697"/>
        <v>2.2026895118737455E-4</v>
      </c>
      <c r="BQ2443" s="160" t="str">
        <f t="shared" si="698"/>
        <v/>
      </c>
      <c r="BR2443" s="160" t="str">
        <f t="shared" si="694"/>
        <v/>
      </c>
    </row>
    <row r="2444" spans="11:70" ht="20.100000000000001" customHeight="1" x14ac:dyDescent="0.25">
      <c r="K2444" s="134">
        <v>1875</v>
      </c>
      <c r="L2444" s="130">
        <f t="shared" si="699"/>
        <v>331.94993743851336</v>
      </c>
      <c r="M2444" s="149">
        <f t="shared" si="700"/>
        <v>9.2013556508831118E-6</v>
      </c>
      <c r="N2444" s="149">
        <f t="shared" si="701"/>
        <v>0.99976737092096446</v>
      </c>
      <c r="O2444" s="130">
        <f t="shared" si="702"/>
        <v>9.2013556508831118E-6</v>
      </c>
      <c r="P2444" s="130" t="str">
        <f t="shared" si="703"/>
        <v/>
      </c>
      <c r="Q2444" s="130" t="str">
        <f t="shared" si="704"/>
        <v/>
      </c>
      <c r="R2444" s="130">
        <f t="shared" si="705"/>
        <v>2.8590192586025846E-3</v>
      </c>
      <c r="S2444" s="130" t="str">
        <f t="shared" si="706"/>
        <v/>
      </c>
      <c r="T2444" s="130" t="str">
        <f t="shared" si="707"/>
        <v/>
      </c>
      <c r="X2444" s="134"/>
      <c r="Z2444" s="149"/>
      <c r="AA2444" s="149"/>
      <c r="AE2444" s="151"/>
      <c r="AF2444" s="150"/>
      <c r="AK2444" s="134">
        <v>1875</v>
      </c>
      <c r="AL2444" s="130">
        <f t="shared" si="708"/>
        <v>3.5</v>
      </c>
      <c r="AM2444" s="149">
        <f t="shared" si="709"/>
        <v>8.7268269504576015E-4</v>
      </c>
      <c r="AN2444" s="149">
        <f t="shared" si="710"/>
        <v>0.99976737092096446</v>
      </c>
      <c r="AO2444" s="130">
        <f t="shared" si="715"/>
        <v>8.7268269504576015E-4</v>
      </c>
      <c r="AP2444" s="130" t="str">
        <f t="shared" si="716"/>
        <v/>
      </c>
      <c r="AQ2444" s="130" t="str">
        <f t="shared" si="711"/>
        <v/>
      </c>
      <c r="AR2444" s="150">
        <f t="shared" si="712"/>
        <v>0</v>
      </c>
      <c r="AS2444" s="150" t="str">
        <f t="shared" si="713"/>
        <v/>
      </c>
      <c r="AT2444" s="150" t="str">
        <f t="shared" si="714"/>
        <v/>
      </c>
      <c r="AU2444" s="150"/>
      <c r="AV2444" s="150"/>
      <c r="AW2444" s="150"/>
      <c r="AX2444" s="150"/>
      <c r="AY2444" s="150"/>
      <c r="AZ2444" s="150"/>
      <c r="BA2444" s="150"/>
      <c r="BB2444" s="131"/>
      <c r="BC2444" s="132"/>
      <c r="BD2444" s="131"/>
      <c r="BE2444" s="153"/>
      <c r="BF2444" s="154"/>
      <c r="BG2444" s="155"/>
      <c r="BH2444" s="155"/>
      <c r="BI2444" s="156"/>
      <c r="BJ2444" s="156"/>
      <c r="BK2444" s="133"/>
      <c r="BM2444" s="134">
        <v>1852</v>
      </c>
      <c r="BN2444" s="157">
        <f t="shared" si="695"/>
        <v>11.84639999999974</v>
      </c>
      <c r="BO2444" s="158">
        <f t="shared" si="696"/>
        <v>0.10572458523737863</v>
      </c>
      <c r="BP2444" s="159">
        <f t="shared" si="697"/>
        <v>2.198619669667029E-4</v>
      </c>
      <c r="BQ2444" s="160" t="str">
        <f t="shared" si="698"/>
        <v/>
      </c>
      <c r="BR2444" s="160" t="str">
        <f t="shared" si="694"/>
        <v/>
      </c>
    </row>
    <row r="2445" spans="11:70" ht="20.100000000000001" customHeight="1" x14ac:dyDescent="0.25">
      <c r="K2445" s="134">
        <v>1876</v>
      </c>
      <c r="L2445" s="130">
        <f t="shared" si="699"/>
        <v>332.32930879558586</v>
      </c>
      <c r="M2445" s="149">
        <f t="shared" si="700"/>
        <v>9.0733616240417307E-6</v>
      </c>
      <c r="N2445" s="149">
        <f t="shared" si="701"/>
        <v>0.99977083732105032</v>
      </c>
      <c r="O2445" s="130">
        <f t="shared" si="702"/>
        <v>9.0733616240417307E-6</v>
      </c>
      <c r="P2445" s="130" t="str">
        <f t="shared" si="703"/>
        <v/>
      </c>
      <c r="Q2445" s="130" t="str">
        <f t="shared" si="704"/>
        <v/>
      </c>
      <c r="R2445" s="130">
        <f t="shared" si="705"/>
        <v>2.8690636518025441E-3</v>
      </c>
      <c r="S2445" s="130" t="str">
        <f t="shared" si="706"/>
        <v/>
      </c>
      <c r="T2445" s="130" t="str">
        <f t="shared" si="707"/>
        <v/>
      </c>
      <c r="X2445" s="134"/>
      <c r="Z2445" s="149"/>
      <c r="AA2445" s="149"/>
      <c r="AE2445" s="151"/>
      <c r="AF2445" s="150"/>
      <c r="AK2445" s="134">
        <v>1876</v>
      </c>
      <c r="AL2445" s="130">
        <f t="shared" si="708"/>
        <v>3.5040000000000004</v>
      </c>
      <c r="AM2445" s="149">
        <f t="shared" si="709"/>
        <v>8.6054337813075638E-4</v>
      </c>
      <c r="AN2445" s="149">
        <f t="shared" si="710"/>
        <v>0.99977083732105032</v>
      </c>
      <c r="AO2445" s="130">
        <f t="shared" si="715"/>
        <v>8.6054337813075638E-4</v>
      </c>
      <c r="AP2445" s="130" t="str">
        <f t="shared" si="716"/>
        <v/>
      </c>
      <c r="AQ2445" s="130" t="str">
        <f t="shared" si="711"/>
        <v/>
      </c>
      <c r="AR2445" s="150">
        <f t="shared" si="712"/>
        <v>0</v>
      </c>
      <c r="AS2445" s="150" t="str">
        <f t="shared" si="713"/>
        <v/>
      </c>
      <c r="AT2445" s="150" t="str">
        <f t="shared" si="714"/>
        <v/>
      </c>
      <c r="AU2445" s="150"/>
      <c r="AV2445" s="150"/>
      <c r="AW2445" s="150"/>
      <c r="AX2445" s="150"/>
      <c r="AY2445" s="150"/>
      <c r="AZ2445" s="150"/>
      <c r="BA2445" s="150"/>
      <c r="BB2445" s="131"/>
      <c r="BC2445" s="132"/>
      <c r="BD2445" s="131"/>
      <c r="BE2445" s="153"/>
      <c r="BF2445" s="154"/>
      <c r="BG2445" s="155"/>
      <c r="BH2445" s="155"/>
      <c r="BI2445" s="156"/>
      <c r="BJ2445" s="156"/>
      <c r="BK2445" s="133"/>
      <c r="BM2445" s="134">
        <v>1853</v>
      </c>
      <c r="BN2445" s="157">
        <f t="shared" si="695"/>
        <v>11.852799999999739</v>
      </c>
      <c r="BO2445" s="158">
        <f t="shared" si="696"/>
        <v>0.10550472327041192</v>
      </c>
      <c r="BP2445" s="159">
        <f t="shared" si="697"/>
        <v>2.1945557467442645E-4</v>
      </c>
      <c r="BQ2445" s="160" t="str">
        <f t="shared" si="698"/>
        <v/>
      </c>
      <c r="BR2445" s="160" t="str">
        <f t="shared" si="694"/>
        <v/>
      </c>
    </row>
    <row r="2446" spans="11:70" ht="20.100000000000001" customHeight="1" x14ac:dyDescent="0.25">
      <c r="K2446" s="134">
        <v>1877</v>
      </c>
      <c r="L2446" s="130">
        <f t="shared" si="699"/>
        <v>332.70868015265847</v>
      </c>
      <c r="M2446" s="149">
        <f t="shared" si="700"/>
        <v>8.947004884982446E-6</v>
      </c>
      <c r="N2446" s="149">
        <f t="shared" si="701"/>
        <v>0.9997742554750354</v>
      </c>
      <c r="O2446" s="130">
        <f t="shared" si="702"/>
        <v>8.947004884982446E-6</v>
      </c>
      <c r="P2446" s="130" t="str">
        <f t="shared" si="703"/>
        <v/>
      </c>
      <c r="Q2446" s="130" t="str">
        <f t="shared" si="704"/>
        <v/>
      </c>
      <c r="R2446" s="130">
        <f t="shared" si="705"/>
        <v>2.8790972673446336E-3</v>
      </c>
      <c r="S2446" s="130" t="str">
        <f t="shared" si="706"/>
        <v/>
      </c>
      <c r="T2446" s="130" t="str">
        <f t="shared" si="707"/>
        <v/>
      </c>
      <c r="X2446" s="134"/>
      <c r="Z2446" s="149"/>
      <c r="AA2446" s="149"/>
      <c r="AE2446" s="151"/>
      <c r="AF2446" s="150"/>
      <c r="AK2446" s="134">
        <v>1877</v>
      </c>
      <c r="AL2446" s="130">
        <f t="shared" si="708"/>
        <v>3.508</v>
      </c>
      <c r="AM2446" s="149">
        <f t="shared" si="709"/>
        <v>8.4855934623771106E-4</v>
      </c>
      <c r="AN2446" s="149">
        <f t="shared" si="710"/>
        <v>0.9997742554750354</v>
      </c>
      <c r="AO2446" s="130">
        <f t="shared" si="715"/>
        <v>8.4855934623771106E-4</v>
      </c>
      <c r="AP2446" s="130" t="str">
        <f t="shared" si="716"/>
        <v/>
      </c>
      <c r="AQ2446" s="130" t="str">
        <f t="shared" si="711"/>
        <v/>
      </c>
      <c r="AR2446" s="150">
        <f t="shared" si="712"/>
        <v>0</v>
      </c>
      <c r="AS2446" s="150" t="str">
        <f t="shared" si="713"/>
        <v/>
      </c>
      <c r="AT2446" s="150" t="str">
        <f t="shared" si="714"/>
        <v/>
      </c>
      <c r="AU2446" s="150"/>
      <c r="AV2446" s="150"/>
      <c r="AW2446" s="150"/>
      <c r="AX2446" s="150"/>
      <c r="AY2446" s="150"/>
      <c r="AZ2446" s="150"/>
      <c r="BA2446" s="150"/>
      <c r="BB2446" s="131"/>
      <c r="BC2446" s="132"/>
      <c r="BD2446" s="131"/>
      <c r="BE2446" s="153"/>
      <c r="BF2446" s="154"/>
      <c r="BG2446" s="155"/>
      <c r="BH2446" s="155"/>
      <c r="BI2446" s="156"/>
      <c r="BJ2446" s="156"/>
      <c r="BK2446" s="133"/>
      <c r="BM2446" s="134">
        <v>1854</v>
      </c>
      <c r="BN2446" s="157">
        <f t="shared" si="695"/>
        <v>11.859199999999738</v>
      </c>
      <c r="BO2446" s="158">
        <f t="shared" si="696"/>
        <v>0.1052852676957375</v>
      </c>
      <c r="BP2446" s="159">
        <f t="shared" si="697"/>
        <v>2.190497739810171E-4</v>
      </c>
      <c r="BQ2446" s="160" t="str">
        <f t="shared" si="698"/>
        <v/>
      </c>
      <c r="BR2446" s="160" t="str">
        <f t="shared" si="694"/>
        <v/>
      </c>
    </row>
    <row r="2447" spans="11:70" ht="20.100000000000001" customHeight="1" x14ac:dyDescent="0.25">
      <c r="K2447" s="134">
        <v>1878</v>
      </c>
      <c r="L2447" s="130">
        <f t="shared" si="699"/>
        <v>333.08805150973109</v>
      </c>
      <c r="M2447" s="149">
        <f t="shared" si="700"/>
        <v>8.8222666478651849E-6</v>
      </c>
      <c r="N2447" s="149">
        <f t="shared" si="701"/>
        <v>0.99977762600049058</v>
      </c>
      <c r="O2447" s="130">
        <f t="shared" si="702"/>
        <v>8.8222666478651849E-6</v>
      </c>
      <c r="P2447" s="130" t="str">
        <f t="shared" si="703"/>
        <v/>
      </c>
      <c r="Q2447" s="130" t="str">
        <f t="shared" si="704"/>
        <v/>
      </c>
      <c r="R2447" s="130">
        <f t="shared" si="705"/>
        <v>2.8891197459029474E-3</v>
      </c>
      <c r="S2447" s="130" t="str">
        <f t="shared" si="706"/>
        <v/>
      </c>
      <c r="T2447" s="130" t="str">
        <f t="shared" si="707"/>
        <v/>
      </c>
      <c r="X2447" s="134"/>
      <c r="Z2447" s="149"/>
      <c r="AA2447" s="149"/>
      <c r="AE2447" s="151"/>
      <c r="AF2447" s="150"/>
      <c r="AK2447" s="134">
        <v>1878</v>
      </c>
      <c r="AL2447" s="130">
        <f t="shared" si="708"/>
        <v>3.5120000000000005</v>
      </c>
      <c r="AM2447" s="149">
        <f t="shared" si="709"/>
        <v>8.3672881766420589E-4</v>
      </c>
      <c r="AN2447" s="149">
        <f t="shared" si="710"/>
        <v>0.99977762600049058</v>
      </c>
      <c r="AO2447" s="130">
        <f t="shared" si="715"/>
        <v>8.3672881766420589E-4</v>
      </c>
      <c r="AP2447" s="130" t="str">
        <f t="shared" si="716"/>
        <v/>
      </c>
      <c r="AQ2447" s="130" t="str">
        <f t="shared" si="711"/>
        <v/>
      </c>
      <c r="AR2447" s="150">
        <f t="shared" si="712"/>
        <v>0</v>
      </c>
      <c r="AS2447" s="150" t="str">
        <f t="shared" si="713"/>
        <v/>
      </c>
      <c r="AT2447" s="150" t="str">
        <f t="shared" si="714"/>
        <v/>
      </c>
      <c r="AU2447" s="150"/>
      <c r="AV2447" s="150"/>
      <c r="AW2447" s="150"/>
      <c r="AX2447" s="150"/>
      <c r="AY2447" s="150"/>
      <c r="AZ2447" s="150"/>
      <c r="BA2447" s="150"/>
      <c r="BB2447" s="131"/>
      <c r="BC2447" s="132"/>
      <c r="BD2447" s="131"/>
      <c r="BE2447" s="153"/>
      <c r="BF2447" s="154"/>
      <c r="BG2447" s="155"/>
      <c r="BH2447" s="155"/>
      <c r="BI2447" s="156"/>
      <c r="BJ2447" s="156"/>
      <c r="BK2447" s="133"/>
      <c r="BM2447" s="134">
        <v>1855</v>
      </c>
      <c r="BN2447" s="157">
        <f t="shared" si="695"/>
        <v>11.865599999999738</v>
      </c>
      <c r="BO2447" s="158">
        <f t="shared" si="696"/>
        <v>0.10506621792175648</v>
      </c>
      <c r="BP2447" s="159">
        <f t="shared" si="697"/>
        <v>2.1864456455500392E-4</v>
      </c>
      <c r="BQ2447" s="160" t="str">
        <f t="shared" si="698"/>
        <v/>
      </c>
      <c r="BR2447" s="160" t="str">
        <f t="shared" si="694"/>
        <v/>
      </c>
    </row>
    <row r="2448" spans="11:70" ht="20.100000000000001" customHeight="1" x14ac:dyDescent="0.25">
      <c r="K2448" s="134">
        <v>1879</v>
      </c>
      <c r="L2448" s="130">
        <f t="shared" si="699"/>
        <v>333.4674228668037</v>
      </c>
      <c r="M2448" s="149">
        <f t="shared" si="700"/>
        <v>8.6991283114660623E-6</v>
      </c>
      <c r="N2448" s="149">
        <f t="shared" si="701"/>
        <v>0.99978094950789476</v>
      </c>
      <c r="O2448" s="130">
        <f t="shared" si="702"/>
        <v>8.6991283114660623E-6</v>
      </c>
      <c r="P2448" s="130" t="str">
        <f t="shared" si="703"/>
        <v/>
      </c>
      <c r="Q2448" s="130" t="str">
        <f t="shared" si="704"/>
        <v/>
      </c>
      <c r="R2448" s="130">
        <f t="shared" si="705"/>
        <v>2.8991307274333529E-3</v>
      </c>
      <c r="S2448" s="130" t="str">
        <f t="shared" si="706"/>
        <v/>
      </c>
      <c r="T2448" s="130" t="str">
        <f t="shared" si="707"/>
        <v/>
      </c>
      <c r="X2448" s="134"/>
      <c r="Z2448" s="149"/>
      <c r="AA2448" s="149"/>
      <c r="AE2448" s="151"/>
      <c r="AF2448" s="150"/>
      <c r="AK2448" s="134">
        <v>1879</v>
      </c>
      <c r="AL2448" s="130">
        <f t="shared" si="708"/>
        <v>3.516</v>
      </c>
      <c r="AM2448" s="149">
        <f t="shared" si="709"/>
        <v>8.2505002821736E-4</v>
      </c>
      <c r="AN2448" s="149">
        <f t="shared" si="710"/>
        <v>0.99978094950789476</v>
      </c>
      <c r="AO2448" s="130">
        <f t="shared" si="715"/>
        <v>8.2505002821736E-4</v>
      </c>
      <c r="AP2448" s="130" t="str">
        <f t="shared" si="716"/>
        <v/>
      </c>
      <c r="AQ2448" s="130" t="str">
        <f t="shared" si="711"/>
        <v/>
      </c>
      <c r="AR2448" s="150">
        <f t="shared" si="712"/>
        <v>0</v>
      </c>
      <c r="AS2448" s="150" t="str">
        <f t="shared" si="713"/>
        <v/>
      </c>
      <c r="AT2448" s="150" t="str">
        <f t="shared" si="714"/>
        <v/>
      </c>
      <c r="AU2448" s="150"/>
      <c r="AV2448" s="150"/>
      <c r="AW2448" s="150"/>
      <c r="AX2448" s="150"/>
      <c r="AY2448" s="150"/>
      <c r="AZ2448" s="150"/>
      <c r="BA2448" s="150"/>
      <c r="BB2448" s="131"/>
      <c r="BC2448" s="132"/>
      <c r="BD2448" s="131"/>
      <c r="BE2448" s="153"/>
      <c r="BF2448" s="154"/>
      <c r="BG2448" s="155"/>
      <c r="BH2448" s="155"/>
      <c r="BI2448" s="156"/>
      <c r="BJ2448" s="156"/>
      <c r="BK2448" s="133"/>
      <c r="BM2448" s="134">
        <v>1856</v>
      </c>
      <c r="BN2448" s="157">
        <f t="shared" si="695"/>
        <v>11.871999999999737</v>
      </c>
      <c r="BO2448" s="158">
        <f t="shared" si="696"/>
        <v>0.10484757335720148</v>
      </c>
      <c r="BP2448" s="159">
        <f t="shared" si="697"/>
        <v>2.1823994606283426E-4</v>
      </c>
      <c r="BQ2448" s="160" t="str">
        <f t="shared" si="698"/>
        <v/>
      </c>
      <c r="BR2448" s="160" t="str">
        <f t="shared" si="694"/>
        <v/>
      </c>
    </row>
    <row r="2449" spans="11:70" ht="20.100000000000001" customHeight="1" x14ac:dyDescent="0.25">
      <c r="K2449" s="134">
        <v>1880</v>
      </c>
      <c r="L2449" s="130">
        <f t="shared" si="699"/>
        <v>333.8467942238762</v>
      </c>
      <c r="M2449" s="149">
        <f t="shared" si="700"/>
        <v>8.5775714577856865E-6</v>
      </c>
      <c r="N2449" s="149">
        <f t="shared" si="701"/>
        <v>0.99978422660070532</v>
      </c>
      <c r="O2449" s="130">
        <f t="shared" si="702"/>
        <v>8.5775714577856865E-6</v>
      </c>
      <c r="P2449" s="130" t="str">
        <f t="shared" si="703"/>
        <v/>
      </c>
      <c r="Q2449" s="130" t="str">
        <f t="shared" si="704"/>
        <v/>
      </c>
      <c r="R2449" s="130">
        <f t="shared" si="705"/>
        <v>2.9091298511940617E-3</v>
      </c>
      <c r="S2449" s="130" t="str">
        <f t="shared" si="706"/>
        <v/>
      </c>
      <c r="T2449" s="130" t="str">
        <f t="shared" si="707"/>
        <v/>
      </c>
      <c r="X2449" s="134"/>
      <c r="Z2449" s="149"/>
      <c r="AA2449" s="149"/>
      <c r="AE2449" s="151"/>
      <c r="AF2449" s="150"/>
      <c r="AK2449" s="134">
        <v>1880</v>
      </c>
      <c r="AL2449" s="130">
        <f t="shared" si="708"/>
        <v>3.5200000000000005</v>
      </c>
      <c r="AM2449" s="149">
        <f t="shared" si="709"/>
        <v>8.1352123108180689E-4</v>
      </c>
      <c r="AN2449" s="149">
        <f t="shared" si="710"/>
        <v>0.99978422660070532</v>
      </c>
      <c r="AO2449" s="130">
        <f t="shared" si="715"/>
        <v>8.1352123108180689E-4</v>
      </c>
      <c r="AP2449" s="130" t="str">
        <f t="shared" si="716"/>
        <v/>
      </c>
      <c r="AQ2449" s="130" t="str">
        <f t="shared" si="711"/>
        <v/>
      </c>
      <c r="AR2449" s="150">
        <f t="shared" si="712"/>
        <v>0</v>
      </c>
      <c r="AS2449" s="150" t="str">
        <f t="shared" si="713"/>
        <v/>
      </c>
      <c r="AT2449" s="150" t="str">
        <f t="shared" si="714"/>
        <v/>
      </c>
      <c r="AU2449" s="150"/>
      <c r="AV2449" s="150"/>
      <c r="AW2449" s="150"/>
      <c r="AX2449" s="150"/>
      <c r="AY2449" s="150"/>
      <c r="AZ2449" s="150"/>
      <c r="BA2449" s="150"/>
      <c r="BB2449" s="131"/>
      <c r="BC2449" s="132"/>
      <c r="BD2449" s="131"/>
      <c r="BE2449" s="153"/>
      <c r="BF2449" s="154"/>
      <c r="BG2449" s="155"/>
      <c r="BH2449" s="155"/>
      <c r="BI2449" s="156"/>
      <c r="BJ2449" s="156"/>
      <c r="BK2449" s="133"/>
      <c r="BM2449" s="134">
        <v>1857</v>
      </c>
      <c r="BN2449" s="157">
        <f t="shared" si="695"/>
        <v>11.878399999999736</v>
      </c>
      <c r="BO2449" s="158">
        <f t="shared" si="696"/>
        <v>0.10462933341113864</v>
      </c>
      <c r="BP2449" s="159">
        <f t="shared" si="697"/>
        <v>2.1783591816972037E-4</v>
      </c>
      <c r="BQ2449" s="160" t="str">
        <f t="shared" si="698"/>
        <v/>
      </c>
      <c r="BR2449" s="160" t="str">
        <f t="shared" ref="BR2449:BR2512" si="717">IF($BO2449&lt;(1-$BK$605),$BP2449,"")</f>
        <v/>
      </c>
    </row>
    <row r="2450" spans="11:70" ht="20.100000000000001" customHeight="1" x14ac:dyDescent="0.25">
      <c r="K2450" s="134">
        <v>1881</v>
      </c>
      <c r="L2450" s="130">
        <f t="shared" si="699"/>
        <v>334.22616558094882</v>
      </c>
      <c r="M2450" s="149">
        <f t="shared" si="700"/>
        <v>8.4575778506621215E-6</v>
      </c>
      <c r="N2450" s="149">
        <f t="shared" si="701"/>
        <v>0.99978745787542633</v>
      </c>
      <c r="O2450" s="130">
        <f t="shared" si="702"/>
        <v>8.4575778506621215E-6</v>
      </c>
      <c r="P2450" s="130" t="str">
        <f t="shared" si="703"/>
        <v/>
      </c>
      <c r="Q2450" s="130" t="str">
        <f t="shared" si="704"/>
        <v/>
      </c>
      <c r="R2450" s="130">
        <f t="shared" si="705"/>
        <v>2.919116755766353E-3</v>
      </c>
      <c r="S2450" s="130" t="str">
        <f t="shared" si="706"/>
        <v/>
      </c>
      <c r="T2450" s="130" t="str">
        <f t="shared" si="707"/>
        <v/>
      </c>
      <c r="X2450" s="134"/>
      <c r="Z2450" s="149"/>
      <c r="AA2450" s="149"/>
      <c r="AE2450" s="151"/>
      <c r="AF2450" s="150"/>
      <c r="AK2450" s="134">
        <v>1881</v>
      </c>
      <c r="AL2450" s="130">
        <f t="shared" si="708"/>
        <v>3.524</v>
      </c>
      <c r="AM2450" s="149">
        <f t="shared" si="709"/>
        <v>8.0214069668818296E-4</v>
      </c>
      <c r="AN2450" s="149">
        <f t="shared" si="710"/>
        <v>0.99978745787542633</v>
      </c>
      <c r="AO2450" s="130">
        <f t="shared" si="715"/>
        <v>8.0214069668818296E-4</v>
      </c>
      <c r="AP2450" s="130" t="str">
        <f t="shared" si="716"/>
        <v/>
      </c>
      <c r="AQ2450" s="130" t="str">
        <f t="shared" si="711"/>
        <v/>
      </c>
      <c r="AR2450" s="150">
        <f t="shared" si="712"/>
        <v>0</v>
      </c>
      <c r="AS2450" s="150" t="str">
        <f t="shared" si="713"/>
        <v/>
      </c>
      <c r="AT2450" s="150" t="str">
        <f t="shared" si="714"/>
        <v/>
      </c>
      <c r="AU2450" s="150"/>
      <c r="AV2450" s="150"/>
      <c r="AW2450" s="150"/>
      <c r="AX2450" s="150"/>
      <c r="AY2450" s="150"/>
      <c r="AZ2450" s="150"/>
      <c r="BA2450" s="150"/>
      <c r="BB2450" s="131"/>
      <c r="BC2450" s="132"/>
      <c r="BD2450" s="131"/>
      <c r="BE2450" s="153"/>
      <c r="BF2450" s="154"/>
      <c r="BG2450" s="155"/>
      <c r="BH2450" s="155"/>
      <c r="BI2450" s="156"/>
      <c r="BJ2450" s="156"/>
      <c r="BK2450" s="133"/>
      <c r="BM2450" s="134">
        <v>1858</v>
      </c>
      <c r="BN2450" s="157">
        <f t="shared" ref="BN2450:BN2513" si="718">BN2449+$BQ$590</f>
        <v>11.884799999999736</v>
      </c>
      <c r="BO2450" s="158">
        <f t="shared" ref="BO2450:BO2513" si="719">_xlfn.CHISQ.DIST.RT(BN2450,7)</f>
        <v>0.10441149749296892</v>
      </c>
      <c r="BP2450" s="159">
        <f t="shared" ref="BP2450:BP2513" si="720">BO2450-BO2451</f>
        <v>2.1743248053804343E-4</v>
      </c>
      <c r="BQ2450" s="160" t="str">
        <f t="shared" ref="BQ2450:BQ2513" si="721">IF(BO2450&lt;(1-$BK$597),BP2450,"")</f>
        <v/>
      </c>
      <c r="BR2450" s="160" t="str">
        <f t="shared" si="717"/>
        <v/>
      </c>
    </row>
    <row r="2451" spans="11:70" ht="20.100000000000001" customHeight="1" x14ac:dyDescent="0.25">
      <c r="K2451" s="134">
        <v>1882</v>
      </c>
      <c r="L2451" s="130">
        <f t="shared" si="699"/>
        <v>334.60553693802143</v>
      </c>
      <c r="M2451" s="149">
        <f t="shared" si="700"/>
        <v>8.339129434389128E-6</v>
      </c>
      <c r="N2451" s="149">
        <f t="shared" si="701"/>
        <v>0.99979064392167838</v>
      </c>
      <c r="O2451" s="130">
        <f t="shared" si="702"/>
        <v>8.339129434389128E-6</v>
      </c>
      <c r="P2451" s="130" t="str">
        <f t="shared" si="703"/>
        <v/>
      </c>
      <c r="Q2451" s="130" t="str">
        <f t="shared" si="704"/>
        <v/>
      </c>
      <c r="R2451" s="130">
        <f t="shared" si="705"/>
        <v>2.9290910790753934E-3</v>
      </c>
      <c r="S2451" s="130" t="str">
        <f t="shared" si="706"/>
        <v/>
      </c>
      <c r="T2451" s="130" t="str">
        <f t="shared" si="707"/>
        <v/>
      </c>
      <c r="X2451" s="134"/>
      <c r="Z2451" s="149"/>
      <c r="AA2451" s="149"/>
      <c r="AE2451" s="151"/>
      <c r="AF2451" s="150"/>
      <c r="AK2451" s="134">
        <v>1882</v>
      </c>
      <c r="AL2451" s="130">
        <f t="shared" si="708"/>
        <v>3.5280000000000005</v>
      </c>
      <c r="AM2451" s="149">
        <f t="shared" si="709"/>
        <v>7.9090671258203685E-4</v>
      </c>
      <c r="AN2451" s="149">
        <f t="shared" si="710"/>
        <v>0.99979064392167838</v>
      </c>
      <c r="AO2451" s="130">
        <f t="shared" si="715"/>
        <v>7.9090671258203685E-4</v>
      </c>
      <c r="AP2451" s="130" t="str">
        <f t="shared" si="716"/>
        <v/>
      </c>
      <c r="AQ2451" s="130" t="str">
        <f t="shared" si="711"/>
        <v/>
      </c>
      <c r="AR2451" s="150">
        <f t="shared" si="712"/>
        <v>0</v>
      </c>
      <c r="AS2451" s="150" t="str">
        <f t="shared" si="713"/>
        <v/>
      </c>
      <c r="AT2451" s="150" t="str">
        <f t="shared" si="714"/>
        <v/>
      </c>
      <c r="AU2451" s="150"/>
      <c r="AV2451" s="150"/>
      <c r="AW2451" s="150"/>
      <c r="AX2451" s="150"/>
      <c r="AY2451" s="150"/>
      <c r="AZ2451" s="150"/>
      <c r="BA2451" s="150"/>
      <c r="BB2451" s="131"/>
      <c r="BC2451" s="132"/>
      <c r="BD2451" s="131"/>
      <c r="BE2451" s="153"/>
      <c r="BF2451" s="154"/>
      <c r="BG2451" s="155"/>
      <c r="BH2451" s="155"/>
      <c r="BI2451" s="156"/>
      <c r="BJ2451" s="156"/>
      <c r="BK2451" s="133"/>
      <c r="BM2451" s="134">
        <v>1859</v>
      </c>
      <c r="BN2451" s="157">
        <f t="shared" si="718"/>
        <v>11.891199999999735</v>
      </c>
      <c r="BO2451" s="158">
        <f t="shared" si="719"/>
        <v>0.10419406501243088</v>
      </c>
      <c r="BP2451" s="159">
        <f t="shared" si="720"/>
        <v>2.1702963282926868E-4</v>
      </c>
      <c r="BQ2451" s="160" t="str">
        <f t="shared" si="721"/>
        <v/>
      </c>
      <c r="BR2451" s="160" t="str">
        <f t="shared" si="717"/>
        <v/>
      </c>
    </row>
    <row r="2452" spans="11:70" ht="20.100000000000001" customHeight="1" x14ac:dyDescent="0.25">
      <c r="K2452" s="134">
        <v>1883</v>
      </c>
      <c r="L2452" s="130">
        <f t="shared" si="699"/>
        <v>334.98490829509404</v>
      </c>
      <c r="M2452" s="149">
        <f t="shared" si="700"/>
        <v>8.2222083323391105E-6</v>
      </c>
      <c r="N2452" s="149">
        <f t="shared" si="701"/>
        <v>0.99979378532226604</v>
      </c>
      <c r="O2452" s="130">
        <f t="shared" si="702"/>
        <v>8.2222083323391105E-6</v>
      </c>
      <c r="P2452" s="130" t="str">
        <f t="shared" si="703"/>
        <v/>
      </c>
      <c r="Q2452" s="130" t="str">
        <f t="shared" si="704"/>
        <v/>
      </c>
      <c r="R2452" s="130">
        <f t="shared" si="705"/>
        <v>2.9390524584112041E-3</v>
      </c>
      <c r="S2452" s="130" t="str">
        <f t="shared" si="706"/>
        <v/>
      </c>
      <c r="T2452" s="130" t="str">
        <f t="shared" si="707"/>
        <v/>
      </c>
      <c r="X2452" s="134"/>
      <c r="Z2452" s="149"/>
      <c r="AA2452" s="149"/>
      <c r="AE2452" s="151"/>
      <c r="AF2452" s="150"/>
      <c r="AK2452" s="134">
        <v>1883</v>
      </c>
      <c r="AL2452" s="130">
        <f t="shared" si="708"/>
        <v>3.532</v>
      </c>
      <c r="AM2452" s="149">
        <f t="shared" si="709"/>
        <v>7.7981758329325466E-4</v>
      </c>
      <c r="AN2452" s="149">
        <f t="shared" si="710"/>
        <v>0.99979378532226604</v>
      </c>
      <c r="AO2452" s="130">
        <f t="shared" si="715"/>
        <v>7.7981758329325466E-4</v>
      </c>
      <c r="AP2452" s="130" t="str">
        <f t="shared" si="716"/>
        <v/>
      </c>
      <c r="AQ2452" s="130" t="str">
        <f t="shared" si="711"/>
        <v/>
      </c>
      <c r="AR2452" s="150">
        <f t="shared" si="712"/>
        <v>0</v>
      </c>
      <c r="AS2452" s="150" t="str">
        <f t="shared" si="713"/>
        <v/>
      </c>
      <c r="AT2452" s="150" t="str">
        <f t="shared" si="714"/>
        <v/>
      </c>
      <c r="AU2452" s="150"/>
      <c r="AV2452" s="150"/>
      <c r="AW2452" s="150"/>
      <c r="AX2452" s="150"/>
      <c r="AY2452" s="150"/>
      <c r="AZ2452" s="150"/>
      <c r="BA2452" s="150"/>
      <c r="BB2452" s="131"/>
      <c r="BC2452" s="132"/>
      <c r="BD2452" s="131"/>
      <c r="BE2452" s="153"/>
      <c r="BF2452" s="154"/>
      <c r="BG2452" s="155"/>
      <c r="BH2452" s="155"/>
      <c r="BI2452" s="156"/>
      <c r="BJ2452" s="156"/>
      <c r="BK2452" s="133"/>
      <c r="BM2452" s="134">
        <v>1860</v>
      </c>
      <c r="BN2452" s="157">
        <f t="shared" si="718"/>
        <v>11.897599999999734</v>
      </c>
      <c r="BO2452" s="158">
        <f t="shared" si="719"/>
        <v>0.10397703537960161</v>
      </c>
      <c r="BP2452" s="159">
        <f t="shared" si="720"/>
        <v>2.1662737470232174E-4</v>
      </c>
      <c r="BQ2452" s="160" t="str">
        <f t="shared" si="721"/>
        <v/>
      </c>
      <c r="BR2452" s="160" t="str">
        <f t="shared" si="717"/>
        <v/>
      </c>
    </row>
    <row r="2453" spans="11:70" ht="20.100000000000001" customHeight="1" x14ac:dyDescent="0.25">
      <c r="K2453" s="134">
        <v>1884</v>
      </c>
      <c r="L2453" s="130">
        <f t="shared" si="699"/>
        <v>335.36427965216654</v>
      </c>
      <c r="M2453" s="149">
        <f t="shared" si="700"/>
        <v>8.1067968455912065E-6</v>
      </c>
      <c r="N2453" s="149">
        <f t="shared" si="701"/>
        <v>0.99979688265324562</v>
      </c>
      <c r="O2453" s="130">
        <f t="shared" si="702"/>
        <v>8.1067968455912065E-6</v>
      </c>
      <c r="P2453" s="130" t="str">
        <f t="shared" si="703"/>
        <v/>
      </c>
      <c r="Q2453" s="130" t="str">
        <f t="shared" si="704"/>
        <v/>
      </c>
      <c r="R2453" s="130">
        <f t="shared" si="705"/>
        <v>2.9490005304497417E-3</v>
      </c>
      <c r="S2453" s="130" t="str">
        <f t="shared" si="706"/>
        <v/>
      </c>
      <c r="T2453" s="130" t="str">
        <f t="shared" si="707"/>
        <v/>
      </c>
      <c r="X2453" s="134"/>
      <c r="Z2453" s="149"/>
      <c r="AA2453" s="149"/>
      <c r="AE2453" s="151"/>
      <c r="AF2453" s="150"/>
      <c r="AK2453" s="134">
        <v>1884</v>
      </c>
      <c r="AL2453" s="130">
        <f t="shared" si="708"/>
        <v>3.5360000000000005</v>
      </c>
      <c r="AM2453" s="149">
        <f t="shared" si="709"/>
        <v>7.6887163020592116E-4</v>
      </c>
      <c r="AN2453" s="149">
        <f t="shared" si="710"/>
        <v>0.99979688265324562</v>
      </c>
      <c r="AO2453" s="130">
        <f t="shared" si="715"/>
        <v>7.6887163020592116E-4</v>
      </c>
      <c r="AP2453" s="130" t="str">
        <f t="shared" si="716"/>
        <v/>
      </c>
      <c r="AQ2453" s="130" t="str">
        <f t="shared" si="711"/>
        <v/>
      </c>
      <c r="AR2453" s="150">
        <f t="shared" si="712"/>
        <v>0</v>
      </c>
      <c r="AS2453" s="150" t="str">
        <f t="shared" si="713"/>
        <v/>
      </c>
      <c r="AT2453" s="150" t="str">
        <f t="shared" si="714"/>
        <v/>
      </c>
      <c r="AU2453" s="150"/>
      <c r="AV2453" s="150"/>
      <c r="AW2453" s="150"/>
      <c r="AX2453" s="150"/>
      <c r="AY2453" s="150"/>
      <c r="AZ2453" s="150"/>
      <c r="BA2453" s="150"/>
      <c r="BB2453" s="131"/>
      <c r="BC2453" s="132"/>
      <c r="BD2453" s="131"/>
      <c r="BE2453" s="153"/>
      <c r="BF2453" s="154"/>
      <c r="BG2453" s="155"/>
      <c r="BH2453" s="155"/>
      <c r="BI2453" s="156"/>
      <c r="BJ2453" s="156"/>
      <c r="BK2453" s="133"/>
      <c r="BM2453" s="134">
        <v>1861</v>
      </c>
      <c r="BN2453" s="157">
        <f t="shared" si="718"/>
        <v>11.903999999999733</v>
      </c>
      <c r="BO2453" s="158">
        <f t="shared" si="719"/>
        <v>0.10376040800489929</v>
      </c>
      <c r="BP2453" s="159">
        <f t="shared" si="720"/>
        <v>2.1622570581442124E-4</v>
      </c>
      <c r="BQ2453" s="160" t="str">
        <f t="shared" si="721"/>
        <v/>
      </c>
      <c r="BR2453" s="160" t="str">
        <f t="shared" si="717"/>
        <v/>
      </c>
    </row>
    <row r="2454" spans="11:70" ht="20.100000000000001" customHeight="1" x14ac:dyDescent="0.25">
      <c r="K2454" s="134">
        <v>1885</v>
      </c>
      <c r="L2454" s="130">
        <f t="shared" si="699"/>
        <v>335.74365100923916</v>
      </c>
      <c r="M2454" s="149">
        <f t="shared" si="700"/>
        <v>7.9928774515643668E-6</v>
      </c>
      <c r="N2454" s="149">
        <f t="shared" si="701"/>
        <v>0.99979993648399268</v>
      </c>
      <c r="O2454" s="130">
        <f t="shared" si="702"/>
        <v>7.9928774515643668E-6</v>
      </c>
      <c r="P2454" s="130" t="str">
        <f t="shared" si="703"/>
        <v/>
      </c>
      <c r="Q2454" s="130" t="str">
        <f t="shared" si="704"/>
        <v/>
      </c>
      <c r="R2454" s="130">
        <f t="shared" si="705"/>
        <v>2.9589349312741137E-3</v>
      </c>
      <c r="S2454" s="130" t="str">
        <f t="shared" si="706"/>
        <v/>
      </c>
      <c r="T2454" s="130" t="str">
        <f t="shared" si="707"/>
        <v/>
      </c>
      <c r="X2454" s="134"/>
      <c r="Z2454" s="149"/>
      <c r="AA2454" s="149"/>
      <c r="AE2454" s="151"/>
      <c r="AF2454" s="150"/>
      <c r="AK2454" s="134">
        <v>1885</v>
      </c>
      <c r="AL2454" s="130">
        <f t="shared" si="708"/>
        <v>3.54</v>
      </c>
      <c r="AM2454" s="149">
        <f t="shared" si="709"/>
        <v>7.580671914287103E-4</v>
      </c>
      <c r="AN2454" s="149">
        <f t="shared" si="710"/>
        <v>0.99979993648399268</v>
      </c>
      <c r="AO2454" s="130">
        <f t="shared" si="715"/>
        <v>7.580671914287103E-4</v>
      </c>
      <c r="AP2454" s="130" t="str">
        <f t="shared" si="716"/>
        <v/>
      </c>
      <c r="AQ2454" s="130" t="str">
        <f t="shared" si="711"/>
        <v/>
      </c>
      <c r="AR2454" s="150">
        <f t="shared" si="712"/>
        <v>0</v>
      </c>
      <c r="AS2454" s="150" t="str">
        <f t="shared" si="713"/>
        <v/>
      </c>
      <c r="AT2454" s="150" t="str">
        <f t="shared" si="714"/>
        <v/>
      </c>
      <c r="AU2454" s="150"/>
      <c r="AV2454" s="150"/>
      <c r="AW2454" s="150"/>
      <c r="AX2454" s="150"/>
      <c r="AY2454" s="150"/>
      <c r="AZ2454" s="150"/>
      <c r="BA2454" s="150"/>
      <c r="BB2454" s="131"/>
      <c r="BC2454" s="132"/>
      <c r="BD2454" s="131"/>
      <c r="BE2454" s="153"/>
      <c r="BF2454" s="154"/>
      <c r="BG2454" s="155"/>
      <c r="BH2454" s="155"/>
      <c r="BI2454" s="156"/>
      <c r="BJ2454" s="156"/>
      <c r="BK2454" s="133"/>
      <c r="BM2454" s="134">
        <v>1862</v>
      </c>
      <c r="BN2454" s="157">
        <f t="shared" si="718"/>
        <v>11.910399999999733</v>
      </c>
      <c r="BO2454" s="158">
        <f t="shared" si="719"/>
        <v>0.10354418229908487</v>
      </c>
      <c r="BP2454" s="159">
        <f t="shared" si="720"/>
        <v>2.1582462582095396E-4</v>
      </c>
      <c r="BQ2454" s="160" t="str">
        <f t="shared" si="721"/>
        <v/>
      </c>
      <c r="BR2454" s="160" t="str">
        <f t="shared" si="717"/>
        <v/>
      </c>
    </row>
    <row r="2455" spans="11:70" ht="20.100000000000001" customHeight="1" x14ac:dyDescent="0.25">
      <c r="K2455" s="134">
        <v>1886</v>
      </c>
      <c r="L2455" s="130">
        <f t="shared" si="699"/>
        <v>336.12302236631177</v>
      </c>
      <c r="M2455" s="149">
        <f t="shared" si="700"/>
        <v>7.8804328026558688E-6</v>
      </c>
      <c r="N2455" s="149">
        <f t="shared" si="701"/>
        <v>0.99980294737726838</v>
      </c>
      <c r="O2455" s="130">
        <f t="shared" si="702"/>
        <v>7.8804328026558688E-6</v>
      </c>
      <c r="P2455" s="130" t="str">
        <f t="shared" si="703"/>
        <v/>
      </c>
      <c r="Q2455" s="130" t="str">
        <f t="shared" si="704"/>
        <v/>
      </c>
      <c r="R2455" s="130">
        <f t="shared" si="705"/>
        <v>2.9688552963958795E-3</v>
      </c>
      <c r="S2455" s="130" t="str">
        <f t="shared" si="706"/>
        <v/>
      </c>
      <c r="T2455" s="130" t="str">
        <f t="shared" si="707"/>
        <v/>
      </c>
      <c r="X2455" s="134"/>
      <c r="Z2455" s="149"/>
      <c r="AA2455" s="149"/>
      <c r="AE2455" s="151"/>
      <c r="AF2455" s="150"/>
      <c r="AK2455" s="134">
        <v>1886</v>
      </c>
      <c r="AL2455" s="130">
        <f t="shared" si="708"/>
        <v>3.5440000000000005</v>
      </c>
      <c r="AM2455" s="149">
        <f t="shared" si="709"/>
        <v>7.4740262166571856E-4</v>
      </c>
      <c r="AN2455" s="149">
        <f t="shared" si="710"/>
        <v>0.99980294737726838</v>
      </c>
      <c r="AO2455" s="130">
        <f t="shared" si="715"/>
        <v>7.4740262166571856E-4</v>
      </c>
      <c r="AP2455" s="130" t="str">
        <f t="shared" si="716"/>
        <v/>
      </c>
      <c r="AQ2455" s="130" t="str">
        <f t="shared" si="711"/>
        <v/>
      </c>
      <c r="AR2455" s="150">
        <f t="shared" si="712"/>
        <v>0</v>
      </c>
      <c r="AS2455" s="150" t="str">
        <f t="shared" si="713"/>
        <v/>
      </c>
      <c r="AT2455" s="150" t="str">
        <f t="shared" si="714"/>
        <v/>
      </c>
      <c r="AU2455" s="150"/>
      <c r="AV2455" s="150"/>
      <c r="AW2455" s="150"/>
      <c r="AX2455" s="150"/>
      <c r="AY2455" s="150"/>
      <c r="AZ2455" s="150"/>
      <c r="BA2455" s="150"/>
      <c r="BB2455" s="131"/>
      <c r="BC2455" s="132"/>
      <c r="BD2455" s="131"/>
      <c r="BE2455" s="153"/>
      <c r="BF2455" s="154"/>
      <c r="BG2455" s="155"/>
      <c r="BH2455" s="155"/>
      <c r="BI2455" s="156"/>
      <c r="BJ2455" s="156"/>
      <c r="BK2455" s="133"/>
      <c r="BM2455" s="134">
        <v>1863</v>
      </c>
      <c r="BN2455" s="157">
        <f t="shared" si="718"/>
        <v>11.916799999999732</v>
      </c>
      <c r="BO2455" s="158">
        <f t="shared" si="719"/>
        <v>0.10332835767326391</v>
      </c>
      <c r="BP2455" s="159">
        <f t="shared" si="720"/>
        <v>2.1542413437584951E-4</v>
      </c>
      <c r="BQ2455" s="160" t="str">
        <f t="shared" si="721"/>
        <v/>
      </c>
      <c r="BR2455" s="160" t="str">
        <f t="shared" si="717"/>
        <v/>
      </c>
    </row>
    <row r="2456" spans="11:70" ht="20.100000000000001" customHeight="1" x14ac:dyDescent="0.25">
      <c r="K2456" s="134">
        <v>1887</v>
      </c>
      <c r="L2456" s="130">
        <f t="shared" si="699"/>
        <v>336.50239372338439</v>
      </c>
      <c r="M2456" s="149">
        <f t="shared" si="700"/>
        <v>7.7694457248848317E-6</v>
      </c>
      <c r="N2456" s="149">
        <f t="shared" si="701"/>
        <v>0.99980591588928558</v>
      </c>
      <c r="O2456" s="130">
        <f t="shared" si="702"/>
        <v>7.7694457248848317E-6</v>
      </c>
      <c r="P2456" s="130" t="str">
        <f t="shared" si="703"/>
        <v/>
      </c>
      <c r="Q2456" s="130" t="str">
        <f t="shared" si="704"/>
        <v/>
      </c>
      <c r="R2456" s="130">
        <f t="shared" si="705"/>
        <v>2.9787612607765092E-3</v>
      </c>
      <c r="S2456" s="130" t="str">
        <f t="shared" si="706"/>
        <v/>
      </c>
      <c r="T2456" s="130" t="str">
        <f t="shared" si="707"/>
        <v/>
      </c>
      <c r="X2456" s="134"/>
      <c r="Z2456" s="149"/>
      <c r="AA2456" s="149"/>
      <c r="AE2456" s="151"/>
      <c r="AF2456" s="150"/>
      <c r="AK2456" s="134">
        <v>1887</v>
      </c>
      <c r="AL2456" s="130">
        <f t="shared" si="708"/>
        <v>3.548</v>
      </c>
      <c r="AM2456" s="149">
        <f t="shared" si="709"/>
        <v>7.3687629208784005E-4</v>
      </c>
      <c r="AN2456" s="149">
        <f t="shared" si="710"/>
        <v>0.99980591588928558</v>
      </c>
      <c r="AO2456" s="130">
        <f t="shared" si="715"/>
        <v>7.3687629208784005E-4</v>
      </c>
      <c r="AP2456" s="130" t="str">
        <f t="shared" si="716"/>
        <v/>
      </c>
      <c r="AQ2456" s="130" t="str">
        <f t="shared" si="711"/>
        <v/>
      </c>
      <c r="AR2456" s="150">
        <f t="shared" si="712"/>
        <v>0</v>
      </c>
      <c r="AS2456" s="150" t="str">
        <f t="shared" si="713"/>
        <v/>
      </c>
      <c r="AT2456" s="150" t="str">
        <f t="shared" si="714"/>
        <v/>
      </c>
      <c r="AU2456" s="150"/>
      <c r="AV2456" s="150"/>
      <c r="AW2456" s="150"/>
      <c r="AX2456" s="150"/>
      <c r="AY2456" s="150"/>
      <c r="AZ2456" s="150"/>
      <c r="BA2456" s="150"/>
      <c r="BB2456" s="131"/>
      <c r="BC2456" s="132"/>
      <c r="BD2456" s="131"/>
      <c r="BE2456" s="153"/>
      <c r="BF2456" s="154"/>
      <c r="BG2456" s="155"/>
      <c r="BH2456" s="155"/>
      <c r="BI2456" s="156"/>
      <c r="BJ2456" s="156"/>
      <c r="BK2456" s="133"/>
      <c r="BM2456" s="134">
        <v>1864</v>
      </c>
      <c r="BN2456" s="157">
        <f t="shared" si="718"/>
        <v>11.923199999999731</v>
      </c>
      <c r="BO2456" s="158">
        <f t="shared" si="719"/>
        <v>0.10311293353888806</v>
      </c>
      <c r="BP2456" s="159">
        <f t="shared" si="720"/>
        <v>2.1502423113041458E-4</v>
      </c>
      <c r="BQ2456" s="160" t="str">
        <f t="shared" si="721"/>
        <v/>
      </c>
      <c r="BR2456" s="160" t="str">
        <f t="shared" si="717"/>
        <v/>
      </c>
    </row>
    <row r="2457" spans="11:70" ht="20.100000000000001" customHeight="1" x14ac:dyDescent="0.25">
      <c r="K2457" s="134">
        <v>1888</v>
      </c>
      <c r="L2457" s="130">
        <f t="shared" si="699"/>
        <v>336.881765080457</v>
      </c>
      <c r="M2457" s="149">
        <f t="shared" si="700"/>
        <v>7.6598992165410032E-6</v>
      </c>
      <c r="N2457" s="149">
        <f t="shared" si="701"/>
        <v>0.99980884256977454</v>
      </c>
      <c r="O2457" s="130">
        <f t="shared" si="702"/>
        <v>7.6598992165410032E-6</v>
      </c>
      <c r="P2457" s="130" t="str">
        <f t="shared" si="703"/>
        <v/>
      </c>
      <c r="Q2457" s="130" t="str">
        <f t="shared" si="704"/>
        <v/>
      </c>
      <c r="R2457" s="130">
        <f t="shared" si="705"/>
        <v>2.9886524588489307E-3</v>
      </c>
      <c r="S2457" s="130" t="str">
        <f t="shared" si="706"/>
        <v/>
      </c>
      <c r="T2457" s="130" t="str">
        <f t="shared" si="707"/>
        <v/>
      </c>
      <c r="X2457" s="134"/>
      <c r="Z2457" s="149"/>
      <c r="AA2457" s="149"/>
      <c r="AE2457" s="151"/>
      <c r="AF2457" s="150"/>
      <c r="AK2457" s="134">
        <v>1888</v>
      </c>
      <c r="AL2457" s="130">
        <f t="shared" si="708"/>
        <v>3.5520000000000005</v>
      </c>
      <c r="AM2457" s="149">
        <f t="shared" si="709"/>
        <v>7.2648659020459975E-4</v>
      </c>
      <c r="AN2457" s="149">
        <f t="shared" si="710"/>
        <v>0.99980884256977454</v>
      </c>
      <c r="AO2457" s="130">
        <f t="shared" si="715"/>
        <v>7.2648659020459975E-4</v>
      </c>
      <c r="AP2457" s="130" t="str">
        <f t="shared" si="716"/>
        <v/>
      </c>
      <c r="AQ2457" s="130" t="str">
        <f t="shared" si="711"/>
        <v/>
      </c>
      <c r="AR2457" s="150">
        <f t="shared" si="712"/>
        <v>0</v>
      </c>
      <c r="AS2457" s="150" t="str">
        <f t="shared" si="713"/>
        <v/>
      </c>
      <c r="AT2457" s="150" t="str">
        <f t="shared" si="714"/>
        <v/>
      </c>
      <c r="AU2457" s="150"/>
      <c r="AV2457" s="150"/>
      <c r="AW2457" s="150"/>
      <c r="AX2457" s="150"/>
      <c r="AY2457" s="150"/>
      <c r="AZ2457" s="150"/>
      <c r="BA2457" s="150"/>
      <c r="BB2457" s="131"/>
      <c r="BC2457" s="132"/>
      <c r="BD2457" s="131"/>
      <c r="BE2457" s="153"/>
      <c r="BF2457" s="154"/>
      <c r="BG2457" s="155"/>
      <c r="BH2457" s="155"/>
      <c r="BI2457" s="156"/>
      <c r="BJ2457" s="156"/>
      <c r="BK2457" s="133"/>
      <c r="BM2457" s="134">
        <v>1865</v>
      </c>
      <c r="BN2457" s="157">
        <f t="shared" si="718"/>
        <v>11.929599999999731</v>
      </c>
      <c r="BO2457" s="158">
        <f t="shared" si="719"/>
        <v>0.10289790930775765</v>
      </c>
      <c r="BP2457" s="159">
        <f t="shared" si="720"/>
        <v>2.1462491573487341E-4</v>
      </c>
      <c r="BQ2457" s="160" t="str">
        <f t="shared" si="721"/>
        <v/>
      </c>
      <c r="BR2457" s="160" t="str">
        <f t="shared" si="717"/>
        <v/>
      </c>
    </row>
    <row r="2458" spans="11:70" ht="20.100000000000001" customHeight="1" x14ac:dyDescent="0.25">
      <c r="K2458" s="134">
        <v>1889</v>
      </c>
      <c r="L2458" s="130">
        <f t="shared" si="699"/>
        <v>337.2611364375295</v>
      </c>
      <c r="M2458" s="149">
        <f t="shared" si="700"/>
        <v>7.5517764468390858E-6</v>
      </c>
      <c r="N2458" s="149">
        <f t="shared" si="701"/>
        <v>0.99981172796204831</v>
      </c>
      <c r="O2458" s="130">
        <f t="shared" si="702"/>
        <v>7.5517764468390858E-6</v>
      </c>
      <c r="P2458" s="130" t="str">
        <f t="shared" si="703"/>
        <v/>
      </c>
      <c r="Q2458" s="130" t="str">
        <f t="shared" si="704"/>
        <v/>
      </c>
      <c r="R2458" s="130">
        <f t="shared" si="705"/>
        <v>2.9985285245392062E-3</v>
      </c>
      <c r="S2458" s="130" t="str">
        <f t="shared" si="706"/>
        <v/>
      </c>
      <c r="T2458" s="130" t="str">
        <f t="shared" si="707"/>
        <v/>
      </c>
      <c r="X2458" s="134"/>
      <c r="Z2458" s="149"/>
      <c r="AA2458" s="149"/>
      <c r="AE2458" s="151"/>
      <c r="AF2458" s="150"/>
      <c r="AK2458" s="134">
        <v>1889</v>
      </c>
      <c r="AL2458" s="130">
        <f t="shared" si="708"/>
        <v>3.556</v>
      </c>
      <c r="AM2458" s="149">
        <f t="shared" si="709"/>
        <v>7.1623191973653271E-4</v>
      </c>
      <c r="AN2458" s="149">
        <f t="shared" si="710"/>
        <v>0.99981172796204831</v>
      </c>
      <c r="AO2458" s="130">
        <f t="shared" si="715"/>
        <v>7.1623191973653271E-4</v>
      </c>
      <c r="AP2458" s="130" t="str">
        <f t="shared" si="716"/>
        <v/>
      </c>
      <c r="AQ2458" s="130" t="str">
        <f t="shared" si="711"/>
        <v/>
      </c>
      <c r="AR2458" s="150">
        <f t="shared" si="712"/>
        <v>0</v>
      </c>
      <c r="AS2458" s="150" t="str">
        <f t="shared" si="713"/>
        <v/>
      </c>
      <c r="AT2458" s="150" t="str">
        <f t="shared" si="714"/>
        <v/>
      </c>
      <c r="AU2458" s="150"/>
      <c r="AV2458" s="150"/>
      <c r="AW2458" s="150"/>
      <c r="AX2458" s="150"/>
      <c r="AY2458" s="150"/>
      <c r="AZ2458" s="150"/>
      <c r="BA2458" s="150"/>
      <c r="BB2458" s="131"/>
      <c r="BC2458" s="132"/>
      <c r="BD2458" s="131"/>
      <c r="BE2458" s="153"/>
      <c r="BF2458" s="154"/>
      <c r="BG2458" s="155"/>
      <c r="BH2458" s="155"/>
      <c r="BI2458" s="156"/>
      <c r="BJ2458" s="156"/>
      <c r="BK2458" s="133"/>
      <c r="BM2458" s="134">
        <v>1866</v>
      </c>
      <c r="BN2458" s="157">
        <f t="shared" si="718"/>
        <v>11.93599999999973</v>
      </c>
      <c r="BO2458" s="158">
        <f t="shared" si="719"/>
        <v>0.10268328439202278</v>
      </c>
      <c r="BP2458" s="159">
        <f t="shared" si="720"/>
        <v>2.142261878372298E-4</v>
      </c>
      <c r="BQ2458" s="160" t="str">
        <f t="shared" si="721"/>
        <v/>
      </c>
      <c r="BR2458" s="160" t="str">
        <f t="shared" si="717"/>
        <v/>
      </c>
    </row>
    <row r="2459" spans="11:70" ht="20.100000000000001" customHeight="1" x14ac:dyDescent="0.25">
      <c r="K2459" s="134">
        <v>1890</v>
      </c>
      <c r="L2459" s="130">
        <f t="shared" si="699"/>
        <v>337.64050779460212</v>
      </c>
      <c r="M2459" s="149">
        <f t="shared" si="700"/>
        <v>7.445060754578099E-6</v>
      </c>
      <c r="N2459" s="149">
        <f t="shared" si="701"/>
        <v>0.99981457260306672</v>
      </c>
      <c r="O2459" s="130">
        <f t="shared" si="702"/>
        <v>7.445060754578099E-6</v>
      </c>
      <c r="P2459" s="130" t="str">
        <f t="shared" si="703"/>
        <v/>
      </c>
      <c r="Q2459" s="130" t="str">
        <f t="shared" si="704"/>
        <v/>
      </c>
      <c r="R2459" s="130">
        <f t="shared" si="705"/>
        <v>3.0083890912883209E-3</v>
      </c>
      <c r="S2459" s="130" t="str">
        <f t="shared" si="706"/>
        <v/>
      </c>
      <c r="T2459" s="130" t="str">
        <f t="shared" si="707"/>
        <v/>
      </c>
      <c r="X2459" s="134"/>
      <c r="Z2459" s="149"/>
      <c r="AA2459" s="149"/>
      <c r="AE2459" s="151"/>
      <c r="AF2459" s="150"/>
      <c r="AK2459" s="134">
        <v>1890</v>
      </c>
      <c r="AL2459" s="130">
        <f t="shared" si="708"/>
        <v>3.5600000000000005</v>
      </c>
      <c r="AM2459" s="149">
        <f t="shared" si="709"/>
        <v>7.0611070048803501E-4</v>
      </c>
      <c r="AN2459" s="149">
        <f t="shared" si="710"/>
        <v>0.99981457260306672</v>
      </c>
      <c r="AO2459" s="130">
        <f t="shared" si="715"/>
        <v>7.0611070048803501E-4</v>
      </c>
      <c r="AP2459" s="130" t="str">
        <f t="shared" si="716"/>
        <v/>
      </c>
      <c r="AQ2459" s="130" t="str">
        <f t="shared" si="711"/>
        <v/>
      </c>
      <c r="AR2459" s="150">
        <f t="shared" si="712"/>
        <v>0</v>
      </c>
      <c r="AS2459" s="150" t="str">
        <f t="shared" si="713"/>
        <v/>
      </c>
      <c r="AT2459" s="150" t="str">
        <f t="shared" si="714"/>
        <v/>
      </c>
      <c r="AU2459" s="150"/>
      <c r="AV2459" s="150"/>
      <c r="AW2459" s="150"/>
      <c r="AX2459" s="150"/>
      <c r="AY2459" s="150"/>
      <c r="AZ2459" s="150"/>
      <c r="BA2459" s="150"/>
      <c r="BB2459" s="131"/>
      <c r="BC2459" s="132"/>
      <c r="BD2459" s="131"/>
      <c r="BE2459" s="153"/>
      <c r="BF2459" s="154"/>
      <c r="BG2459" s="155"/>
      <c r="BH2459" s="155"/>
      <c r="BI2459" s="156"/>
      <c r="BJ2459" s="156"/>
      <c r="BK2459" s="133"/>
      <c r="BM2459" s="134">
        <v>1867</v>
      </c>
      <c r="BN2459" s="157">
        <f t="shared" si="718"/>
        <v>11.942399999999729</v>
      </c>
      <c r="BO2459" s="158">
        <f t="shared" si="719"/>
        <v>0.10246905820418555</v>
      </c>
      <c r="BP2459" s="159">
        <f t="shared" si="720"/>
        <v>2.1382804708393321E-4</v>
      </c>
      <c r="BQ2459" s="160" t="str">
        <f t="shared" si="721"/>
        <v/>
      </c>
      <c r="BR2459" s="160" t="str">
        <f t="shared" si="717"/>
        <v/>
      </c>
    </row>
    <row r="2460" spans="11:70" ht="20.100000000000001" customHeight="1" x14ac:dyDescent="0.25">
      <c r="K2460" s="134">
        <v>1891</v>
      </c>
      <c r="L2460" s="130">
        <f t="shared" si="699"/>
        <v>338.01987915167473</v>
      </c>
      <c r="M2460" s="149">
        <f t="shared" si="700"/>
        <v>7.3397356468066533E-6</v>
      </c>
      <c r="N2460" s="149">
        <f t="shared" si="701"/>
        <v>0.99981737702350082</v>
      </c>
      <c r="O2460" s="130">
        <f t="shared" si="702"/>
        <v>7.3397356468066533E-6</v>
      </c>
      <c r="P2460" s="130" t="str">
        <f t="shared" si="703"/>
        <v/>
      </c>
      <c r="Q2460" s="130" t="str">
        <f t="shared" si="704"/>
        <v/>
      </c>
      <c r="R2460" s="130">
        <f t="shared" si="705"/>
        <v>3.0182337920740656E-3</v>
      </c>
      <c r="S2460" s="130" t="str">
        <f t="shared" si="706"/>
        <v/>
      </c>
      <c r="T2460" s="130" t="str">
        <f t="shared" si="707"/>
        <v/>
      </c>
      <c r="X2460" s="134"/>
      <c r="Z2460" s="149"/>
      <c r="AA2460" s="149"/>
      <c r="AE2460" s="151"/>
      <c r="AF2460" s="150"/>
      <c r="AK2460" s="134">
        <v>1891</v>
      </c>
      <c r="AL2460" s="130">
        <f t="shared" si="708"/>
        <v>3.5640000000000001</v>
      </c>
      <c r="AM2460" s="149">
        <f t="shared" si="709"/>
        <v>6.9612136822076872E-4</v>
      </c>
      <c r="AN2460" s="149">
        <f t="shared" si="710"/>
        <v>0.99981737702350082</v>
      </c>
      <c r="AO2460" s="130">
        <f t="shared" si="715"/>
        <v>6.9612136822076872E-4</v>
      </c>
      <c r="AP2460" s="130" t="str">
        <f t="shared" si="716"/>
        <v/>
      </c>
      <c r="AQ2460" s="130" t="str">
        <f t="shared" si="711"/>
        <v/>
      </c>
      <c r="AR2460" s="150">
        <f t="shared" si="712"/>
        <v>0</v>
      </c>
      <c r="AS2460" s="150" t="str">
        <f t="shared" si="713"/>
        <v/>
      </c>
      <c r="AT2460" s="150" t="str">
        <f t="shared" si="714"/>
        <v/>
      </c>
      <c r="AU2460" s="150"/>
      <c r="AV2460" s="150"/>
      <c r="AW2460" s="150"/>
      <c r="AX2460" s="150"/>
      <c r="AY2460" s="150"/>
      <c r="AZ2460" s="150"/>
      <c r="BA2460" s="150"/>
      <c r="BB2460" s="131"/>
      <c r="BC2460" s="132"/>
      <c r="BD2460" s="131"/>
      <c r="BE2460" s="153"/>
      <c r="BF2460" s="154"/>
      <c r="BG2460" s="155"/>
      <c r="BH2460" s="155"/>
      <c r="BI2460" s="156"/>
      <c r="BJ2460" s="156"/>
      <c r="BK2460" s="133"/>
      <c r="BM2460" s="134">
        <v>1868</v>
      </c>
      <c r="BN2460" s="157">
        <f t="shared" si="718"/>
        <v>11.948799999999729</v>
      </c>
      <c r="BO2460" s="158">
        <f t="shared" si="719"/>
        <v>0.10225523015710161</v>
      </c>
      <c r="BP2460" s="159">
        <f t="shared" si="720"/>
        <v>2.1343049311918494E-4</v>
      </c>
      <c r="BQ2460" s="160" t="str">
        <f t="shared" si="721"/>
        <v/>
      </c>
      <c r="BR2460" s="160" t="str">
        <f t="shared" si="717"/>
        <v/>
      </c>
    </row>
    <row r="2461" spans="11:70" ht="20.100000000000001" customHeight="1" x14ac:dyDescent="0.25">
      <c r="K2461" s="134">
        <v>1892</v>
      </c>
      <c r="L2461" s="130">
        <f t="shared" si="699"/>
        <v>338.39925050874734</v>
      </c>
      <c r="M2461" s="149">
        <f t="shared" si="700"/>
        <v>7.2357847974932587E-6</v>
      </c>
      <c r="N2461" s="149">
        <f t="shared" si="701"/>
        <v>0.99982014174779654</v>
      </c>
      <c r="O2461" s="130">
        <f t="shared" si="702"/>
        <v>7.2357847974932587E-6</v>
      </c>
      <c r="P2461" s="130" t="str">
        <f t="shared" si="703"/>
        <v/>
      </c>
      <c r="Q2461" s="130" t="str">
        <f t="shared" si="704"/>
        <v/>
      </c>
      <c r="R2461" s="130">
        <f t="shared" si="705"/>
        <v>3.0280622594330516E-3</v>
      </c>
      <c r="S2461" s="130" t="str">
        <f t="shared" si="706"/>
        <v/>
      </c>
      <c r="T2461" s="130" t="str">
        <f t="shared" si="707"/>
        <v/>
      </c>
      <c r="X2461" s="134"/>
      <c r="Z2461" s="149"/>
      <c r="AA2461" s="149"/>
      <c r="AE2461" s="151"/>
      <c r="AF2461" s="150"/>
      <c r="AK2461" s="134">
        <v>1892</v>
      </c>
      <c r="AL2461" s="130">
        <f t="shared" si="708"/>
        <v>3.5680000000000005</v>
      </c>
      <c r="AM2461" s="149">
        <f t="shared" si="709"/>
        <v>6.8626237452755121E-4</v>
      </c>
      <c r="AN2461" s="149">
        <f t="shared" si="710"/>
        <v>0.99982014174779654</v>
      </c>
      <c r="AO2461" s="130">
        <f t="shared" si="715"/>
        <v>6.8626237452755121E-4</v>
      </c>
      <c r="AP2461" s="130" t="str">
        <f t="shared" si="716"/>
        <v/>
      </c>
      <c r="AQ2461" s="130" t="str">
        <f t="shared" si="711"/>
        <v/>
      </c>
      <c r="AR2461" s="150">
        <f t="shared" si="712"/>
        <v>0</v>
      </c>
      <c r="AS2461" s="150" t="str">
        <f t="shared" si="713"/>
        <v/>
      </c>
      <c r="AT2461" s="150" t="str">
        <f t="shared" si="714"/>
        <v/>
      </c>
      <c r="AU2461" s="150"/>
      <c r="AV2461" s="150"/>
      <c r="AW2461" s="150"/>
      <c r="AX2461" s="150"/>
      <c r="AY2461" s="150"/>
      <c r="AZ2461" s="150"/>
      <c r="BA2461" s="150"/>
      <c r="BB2461" s="131"/>
      <c r="BC2461" s="132"/>
      <c r="BD2461" s="131"/>
      <c r="BE2461" s="153"/>
      <c r="BF2461" s="154"/>
      <c r="BG2461" s="155"/>
      <c r="BH2461" s="155"/>
      <c r="BI2461" s="156"/>
      <c r="BJ2461" s="156"/>
      <c r="BK2461" s="133"/>
      <c r="BM2461" s="134">
        <v>1869</v>
      </c>
      <c r="BN2461" s="157">
        <f t="shared" si="718"/>
        <v>11.955199999999728</v>
      </c>
      <c r="BO2461" s="158">
        <f t="shared" si="719"/>
        <v>0.10204179966398243</v>
      </c>
      <c r="BP2461" s="159">
        <f t="shared" si="720"/>
        <v>2.1303352558618704E-4</v>
      </c>
      <c r="BQ2461" s="160" t="str">
        <f t="shared" si="721"/>
        <v/>
      </c>
      <c r="BR2461" s="160" t="str">
        <f t="shared" si="717"/>
        <v/>
      </c>
    </row>
    <row r="2462" spans="11:70" ht="20.100000000000001" customHeight="1" x14ac:dyDescent="0.25">
      <c r="K2462" s="134">
        <v>1893</v>
      </c>
      <c r="L2462" s="130">
        <f t="shared" si="699"/>
        <v>338.77862186581984</v>
      </c>
      <c r="M2462" s="149">
        <f t="shared" si="700"/>
        <v>7.1331920462025111E-6</v>
      </c>
      <c r="N2462" s="149">
        <f t="shared" si="701"/>
        <v>0.99982286729423753</v>
      </c>
      <c r="O2462" s="130">
        <f t="shared" si="702"/>
        <v>7.1331920462025111E-6</v>
      </c>
      <c r="P2462" s="130" t="str">
        <f t="shared" si="703"/>
        <v/>
      </c>
      <c r="Q2462" s="130" t="str">
        <f t="shared" si="704"/>
        <v/>
      </c>
      <c r="R2462" s="130">
        <f t="shared" si="705"/>
        <v>3.037874125482815E-3</v>
      </c>
      <c r="S2462" s="130" t="str">
        <f t="shared" si="706"/>
        <v/>
      </c>
      <c r="T2462" s="130" t="str">
        <f t="shared" si="707"/>
        <v/>
      </c>
      <c r="X2462" s="134"/>
      <c r="Z2462" s="149"/>
      <c r="AA2462" s="149"/>
      <c r="AE2462" s="151"/>
      <c r="AF2462" s="150"/>
      <c r="AK2462" s="134">
        <v>1893</v>
      </c>
      <c r="AL2462" s="130">
        <f t="shared" si="708"/>
        <v>3.5720000000000001</v>
      </c>
      <c r="AM2462" s="149">
        <f t="shared" si="709"/>
        <v>6.7653218670680473E-4</v>
      </c>
      <c r="AN2462" s="149">
        <f t="shared" si="710"/>
        <v>0.99982286729423753</v>
      </c>
      <c r="AO2462" s="130">
        <f t="shared" si="715"/>
        <v>6.7653218670680473E-4</v>
      </c>
      <c r="AP2462" s="130" t="str">
        <f t="shared" si="716"/>
        <v/>
      </c>
      <c r="AQ2462" s="130" t="str">
        <f t="shared" si="711"/>
        <v/>
      </c>
      <c r="AR2462" s="150">
        <f t="shared" si="712"/>
        <v>0</v>
      </c>
      <c r="AS2462" s="150" t="str">
        <f t="shared" si="713"/>
        <v/>
      </c>
      <c r="AT2462" s="150" t="str">
        <f t="shared" si="714"/>
        <v/>
      </c>
      <c r="AU2462" s="150"/>
      <c r="AV2462" s="150"/>
      <c r="AW2462" s="150"/>
      <c r="AX2462" s="150"/>
      <c r="AY2462" s="150"/>
      <c r="AZ2462" s="150"/>
      <c r="BA2462" s="150"/>
      <c r="BB2462" s="131"/>
      <c r="BC2462" s="132"/>
      <c r="BD2462" s="131"/>
      <c r="BE2462" s="153"/>
      <c r="BF2462" s="154"/>
      <c r="BG2462" s="155"/>
      <c r="BH2462" s="155"/>
      <c r="BI2462" s="156"/>
      <c r="BJ2462" s="156"/>
      <c r="BK2462" s="133"/>
      <c r="BM2462" s="134">
        <v>1870</v>
      </c>
      <c r="BN2462" s="157">
        <f t="shared" si="718"/>
        <v>11.961599999999727</v>
      </c>
      <c r="BO2462" s="158">
        <f t="shared" si="719"/>
        <v>0.10182876613839624</v>
      </c>
      <c r="BP2462" s="159">
        <f t="shared" si="720"/>
        <v>2.1263714412547707E-4</v>
      </c>
      <c r="BQ2462" s="160" t="str">
        <f t="shared" si="721"/>
        <v/>
      </c>
      <c r="BR2462" s="160" t="str">
        <f t="shared" si="717"/>
        <v/>
      </c>
    </row>
    <row r="2463" spans="11:70" ht="20.100000000000001" customHeight="1" x14ac:dyDescent="0.25">
      <c r="K2463" s="134">
        <v>1894</v>
      </c>
      <c r="L2463" s="130">
        <f t="shared" si="699"/>
        <v>339.15799322289246</v>
      </c>
      <c r="M2463" s="149">
        <f t="shared" si="700"/>
        <v>7.0319413967765312E-6</v>
      </c>
      <c r="N2463" s="149">
        <f t="shared" si="701"/>
        <v>0.99982555417500785</v>
      </c>
      <c r="O2463" s="130">
        <f t="shared" si="702"/>
        <v>7.0319413967765312E-6</v>
      </c>
      <c r="P2463" s="130" t="str">
        <f t="shared" si="703"/>
        <v/>
      </c>
      <c r="Q2463" s="130" t="str">
        <f t="shared" si="704"/>
        <v/>
      </c>
      <c r="R2463" s="130">
        <f t="shared" si="705"/>
        <v>3.0476690219440488E-3</v>
      </c>
      <c r="S2463" s="130" t="str">
        <f t="shared" si="706"/>
        <v/>
      </c>
      <c r="T2463" s="130" t="str">
        <f t="shared" si="707"/>
        <v/>
      </c>
      <c r="X2463" s="134"/>
      <c r="Z2463" s="149"/>
      <c r="AA2463" s="149"/>
      <c r="AE2463" s="151"/>
      <c r="AF2463" s="150"/>
      <c r="AK2463" s="134">
        <v>1894</v>
      </c>
      <c r="AL2463" s="130">
        <f t="shared" si="708"/>
        <v>3.5760000000000005</v>
      </c>
      <c r="AM2463" s="149">
        <f t="shared" si="709"/>
        <v>6.6692928763750108E-4</v>
      </c>
      <c r="AN2463" s="149">
        <f t="shared" si="710"/>
        <v>0.99982555417500785</v>
      </c>
      <c r="AO2463" s="130">
        <f t="shared" si="715"/>
        <v>6.6692928763750108E-4</v>
      </c>
      <c r="AP2463" s="130" t="str">
        <f t="shared" si="716"/>
        <v/>
      </c>
      <c r="AQ2463" s="130" t="str">
        <f t="shared" si="711"/>
        <v/>
      </c>
      <c r="AR2463" s="150">
        <f t="shared" si="712"/>
        <v>0</v>
      </c>
      <c r="AS2463" s="150" t="str">
        <f t="shared" si="713"/>
        <v/>
      </c>
      <c r="AT2463" s="150" t="str">
        <f t="shared" si="714"/>
        <v/>
      </c>
      <c r="AU2463" s="150"/>
      <c r="AV2463" s="150"/>
      <c r="AW2463" s="150"/>
      <c r="AX2463" s="150"/>
      <c r="AY2463" s="150"/>
      <c r="AZ2463" s="150"/>
      <c r="BA2463" s="150"/>
      <c r="BB2463" s="131"/>
      <c r="BC2463" s="132"/>
      <c r="BD2463" s="131"/>
      <c r="BE2463" s="153"/>
      <c r="BF2463" s="154"/>
      <c r="BG2463" s="155"/>
      <c r="BH2463" s="155"/>
      <c r="BI2463" s="156"/>
      <c r="BJ2463" s="156"/>
      <c r="BK2463" s="133"/>
      <c r="BM2463" s="134">
        <v>1871</v>
      </c>
      <c r="BN2463" s="157">
        <f t="shared" si="718"/>
        <v>11.967999999999726</v>
      </c>
      <c r="BO2463" s="158">
        <f t="shared" si="719"/>
        <v>0.10161612899427076</v>
      </c>
      <c r="BP2463" s="159">
        <f t="shared" si="720"/>
        <v>2.1224134837674602E-4</v>
      </c>
      <c r="BQ2463" s="160" t="str">
        <f t="shared" si="721"/>
        <v/>
      </c>
      <c r="BR2463" s="160" t="str">
        <f t="shared" si="717"/>
        <v/>
      </c>
    </row>
    <row r="2464" spans="11:70" ht="20.100000000000001" customHeight="1" x14ac:dyDescent="0.25">
      <c r="K2464" s="134">
        <v>1895</v>
      </c>
      <c r="L2464" s="130">
        <f t="shared" si="699"/>
        <v>339.53736457996507</v>
      </c>
      <c r="M2464" s="149">
        <f t="shared" si="700"/>
        <v>6.9320170160224715E-6</v>
      </c>
      <c r="N2464" s="149">
        <f t="shared" si="701"/>
        <v>0.99982820289625407</v>
      </c>
      <c r="O2464" s="130">
        <f t="shared" si="702"/>
        <v>6.9320170160224715E-6</v>
      </c>
      <c r="P2464" s="130" t="str">
        <f t="shared" si="703"/>
        <v/>
      </c>
      <c r="Q2464" s="130" t="str">
        <f t="shared" si="704"/>
        <v/>
      </c>
      <c r="R2464" s="130">
        <f t="shared" si="705"/>
        <v>3.0574465801629061E-3</v>
      </c>
      <c r="S2464" s="130" t="str">
        <f t="shared" si="706"/>
        <v/>
      </c>
      <c r="T2464" s="130" t="str">
        <f t="shared" si="707"/>
        <v/>
      </c>
      <c r="X2464" s="134"/>
      <c r="Z2464" s="149"/>
      <c r="AA2464" s="149"/>
      <c r="AE2464" s="151"/>
      <c r="AF2464" s="150"/>
      <c r="AK2464" s="134">
        <v>1895</v>
      </c>
      <c r="AL2464" s="130">
        <f t="shared" si="708"/>
        <v>3.58</v>
      </c>
      <c r="AM2464" s="149">
        <f t="shared" si="709"/>
        <v>6.5745217565467645E-4</v>
      </c>
      <c r="AN2464" s="149">
        <f t="shared" si="710"/>
        <v>0.99982820289625407</v>
      </c>
      <c r="AO2464" s="130">
        <f t="shared" si="715"/>
        <v>6.5745217565467645E-4</v>
      </c>
      <c r="AP2464" s="130" t="str">
        <f t="shared" si="716"/>
        <v/>
      </c>
      <c r="AQ2464" s="130" t="str">
        <f t="shared" si="711"/>
        <v/>
      </c>
      <c r="AR2464" s="150">
        <f t="shared" si="712"/>
        <v>0</v>
      </c>
      <c r="AS2464" s="150" t="str">
        <f t="shared" si="713"/>
        <v/>
      </c>
      <c r="AT2464" s="150" t="str">
        <f t="shared" si="714"/>
        <v/>
      </c>
      <c r="AU2464" s="150"/>
      <c r="AV2464" s="150"/>
      <c r="AW2464" s="150"/>
      <c r="AX2464" s="150"/>
      <c r="AY2464" s="150"/>
      <c r="AZ2464" s="150"/>
      <c r="BA2464" s="150"/>
      <c r="BB2464" s="131"/>
      <c r="BC2464" s="132"/>
      <c r="BD2464" s="131"/>
      <c r="BE2464" s="153"/>
      <c r="BF2464" s="154"/>
      <c r="BG2464" s="155"/>
      <c r="BH2464" s="155"/>
      <c r="BI2464" s="156"/>
      <c r="BJ2464" s="156"/>
      <c r="BK2464" s="133"/>
      <c r="BM2464" s="134">
        <v>1872</v>
      </c>
      <c r="BN2464" s="157">
        <f t="shared" si="718"/>
        <v>11.974399999999726</v>
      </c>
      <c r="BO2464" s="158">
        <f t="shared" si="719"/>
        <v>0.10140388764589402</v>
      </c>
      <c r="BP2464" s="159">
        <f t="shared" si="720"/>
        <v>2.1184613797683993E-4</v>
      </c>
      <c r="BQ2464" s="160" t="str">
        <f t="shared" si="721"/>
        <v/>
      </c>
      <c r="BR2464" s="160" t="str">
        <f t="shared" si="717"/>
        <v/>
      </c>
    </row>
    <row r="2465" spans="11:70" ht="20.100000000000001" customHeight="1" x14ac:dyDescent="0.25">
      <c r="K2465" s="134">
        <v>1896</v>
      </c>
      <c r="L2465" s="130">
        <f t="shared" si="699"/>
        <v>339.91673593703769</v>
      </c>
      <c r="M2465" s="149">
        <f t="shared" si="700"/>
        <v>6.8334032324052726E-6</v>
      </c>
      <c r="N2465" s="149">
        <f t="shared" si="701"/>
        <v>0.99983081395814677</v>
      </c>
      <c r="O2465" s="130">
        <f t="shared" si="702"/>
        <v>6.8334032324052726E-6</v>
      </c>
      <c r="P2465" s="130" t="str">
        <f t="shared" si="703"/>
        <v/>
      </c>
      <c r="Q2465" s="130" t="str">
        <f t="shared" si="704"/>
        <v/>
      </c>
      <c r="R2465" s="130">
        <f t="shared" si="705"/>
        <v>3.0672064311334356E-3</v>
      </c>
      <c r="S2465" s="130" t="str">
        <f t="shared" si="706"/>
        <v/>
      </c>
      <c r="T2465" s="130" t="str">
        <f t="shared" si="707"/>
        <v/>
      </c>
      <c r="X2465" s="134"/>
      <c r="Z2465" s="149"/>
      <c r="AA2465" s="149"/>
      <c r="AE2465" s="151"/>
      <c r="AF2465" s="150"/>
      <c r="AK2465" s="134">
        <v>1896</v>
      </c>
      <c r="AL2465" s="130">
        <f t="shared" si="708"/>
        <v>3.5840000000000005</v>
      </c>
      <c r="AM2465" s="149">
        <f t="shared" si="709"/>
        <v>6.480993644254466E-4</v>
      </c>
      <c r="AN2465" s="149">
        <f t="shared" si="710"/>
        <v>0.99983081395814677</v>
      </c>
      <c r="AO2465" s="130">
        <f t="shared" si="715"/>
        <v>6.480993644254466E-4</v>
      </c>
      <c r="AP2465" s="130" t="str">
        <f t="shared" si="716"/>
        <v/>
      </c>
      <c r="AQ2465" s="130" t="str">
        <f t="shared" si="711"/>
        <v/>
      </c>
      <c r="AR2465" s="150">
        <f t="shared" si="712"/>
        <v>0</v>
      </c>
      <c r="AS2465" s="150" t="str">
        <f t="shared" si="713"/>
        <v/>
      </c>
      <c r="AT2465" s="150" t="str">
        <f t="shared" si="714"/>
        <v/>
      </c>
      <c r="AU2465" s="150"/>
      <c r="AV2465" s="150"/>
      <c r="AW2465" s="150"/>
      <c r="AX2465" s="150"/>
      <c r="AY2465" s="150"/>
      <c r="AZ2465" s="150"/>
      <c r="BA2465" s="150"/>
      <c r="BB2465" s="131"/>
      <c r="BC2465" s="132"/>
      <c r="BD2465" s="131"/>
      <c r="BE2465" s="153"/>
      <c r="BF2465" s="154"/>
      <c r="BG2465" s="155"/>
      <c r="BH2465" s="155"/>
      <c r="BI2465" s="156"/>
      <c r="BJ2465" s="156"/>
      <c r="BK2465" s="133"/>
      <c r="BM2465" s="134">
        <v>1873</v>
      </c>
      <c r="BN2465" s="157">
        <f t="shared" si="718"/>
        <v>11.980799999999725</v>
      </c>
      <c r="BO2465" s="158">
        <f t="shared" si="719"/>
        <v>0.10119204150791718</v>
      </c>
      <c r="BP2465" s="159">
        <f t="shared" si="720"/>
        <v>2.1145151256206363E-4</v>
      </c>
      <c r="BQ2465" s="160" t="str">
        <f t="shared" si="721"/>
        <v/>
      </c>
      <c r="BR2465" s="160" t="str">
        <f t="shared" si="717"/>
        <v/>
      </c>
    </row>
    <row r="2466" spans="11:70" ht="20.100000000000001" customHeight="1" x14ac:dyDescent="0.25">
      <c r="K2466" s="134">
        <v>1897</v>
      </c>
      <c r="L2466" s="130">
        <f t="shared" si="699"/>
        <v>340.29610729411019</v>
      </c>
      <c r="M2466" s="149">
        <f t="shared" si="700"/>
        <v>6.7360845347464543E-6</v>
      </c>
      <c r="N2466" s="149">
        <f t="shared" si="701"/>
        <v>0.99983338785494169</v>
      </c>
      <c r="O2466" s="130">
        <f t="shared" si="702"/>
        <v>6.7360845347464543E-6</v>
      </c>
      <c r="P2466" s="130" t="str">
        <f t="shared" si="703"/>
        <v/>
      </c>
      <c r="Q2466" s="130" t="str">
        <f t="shared" si="704"/>
        <v/>
      </c>
      <c r="R2466" s="130">
        <f t="shared" si="705"/>
        <v>3.0769482055201026E-3</v>
      </c>
      <c r="S2466" s="130" t="str">
        <f t="shared" si="706"/>
        <v/>
      </c>
      <c r="T2466" s="130" t="str">
        <f t="shared" si="707"/>
        <v/>
      </c>
      <c r="X2466" s="134"/>
      <c r="Z2466" s="149"/>
      <c r="AA2466" s="149"/>
      <c r="AE2466" s="151"/>
      <c r="AF2466" s="150"/>
      <c r="AK2466" s="134">
        <v>1897</v>
      </c>
      <c r="AL2466" s="130">
        <f t="shared" si="708"/>
        <v>3.5880000000000001</v>
      </c>
      <c r="AM2466" s="149">
        <f t="shared" si="709"/>
        <v>6.388693828256049E-4</v>
      </c>
      <c r="AN2466" s="149">
        <f t="shared" si="710"/>
        <v>0.99983338785494169</v>
      </c>
      <c r="AO2466" s="130">
        <f t="shared" si="715"/>
        <v>6.388693828256049E-4</v>
      </c>
      <c r="AP2466" s="130" t="str">
        <f t="shared" si="716"/>
        <v/>
      </c>
      <c r="AQ2466" s="130" t="str">
        <f t="shared" si="711"/>
        <v/>
      </c>
      <c r="AR2466" s="150">
        <f t="shared" si="712"/>
        <v>0</v>
      </c>
      <c r="AS2466" s="150" t="str">
        <f t="shared" si="713"/>
        <v/>
      </c>
      <c r="AT2466" s="150" t="str">
        <f t="shared" si="714"/>
        <v/>
      </c>
      <c r="AU2466" s="150"/>
      <c r="AV2466" s="150"/>
      <c r="AW2466" s="150"/>
      <c r="AX2466" s="150"/>
      <c r="AY2466" s="150"/>
      <c r="AZ2466" s="150"/>
      <c r="BA2466" s="150"/>
      <c r="BB2466" s="131"/>
      <c r="BC2466" s="132"/>
      <c r="BD2466" s="131"/>
      <c r="BE2466" s="153"/>
      <c r="BF2466" s="154"/>
      <c r="BG2466" s="155"/>
      <c r="BH2466" s="155"/>
      <c r="BI2466" s="156"/>
      <c r="BJ2466" s="156"/>
      <c r="BK2466" s="133"/>
      <c r="BM2466" s="134">
        <v>1874</v>
      </c>
      <c r="BN2466" s="157">
        <f t="shared" si="718"/>
        <v>11.987199999999724</v>
      </c>
      <c r="BO2466" s="158">
        <f t="shared" si="719"/>
        <v>0.10098058999535511</v>
      </c>
      <c r="BP2466" s="159">
        <f t="shared" si="720"/>
        <v>2.1105747176598799E-4</v>
      </c>
      <c r="BQ2466" s="160" t="str">
        <f t="shared" si="721"/>
        <v/>
      </c>
      <c r="BR2466" s="160" t="str">
        <f t="shared" si="717"/>
        <v/>
      </c>
    </row>
    <row r="2467" spans="11:70" ht="20.100000000000001" customHeight="1" x14ac:dyDescent="0.25">
      <c r="K2467" s="134">
        <v>1898</v>
      </c>
      <c r="L2467" s="130">
        <f t="shared" si="699"/>
        <v>340.6754786511828</v>
      </c>
      <c r="M2467" s="149">
        <f t="shared" si="700"/>
        <v>6.640045570928398E-6</v>
      </c>
      <c r="N2467" s="149">
        <f t="shared" si="701"/>
        <v>0.99983592507504016</v>
      </c>
      <c r="O2467" s="130">
        <f t="shared" si="702"/>
        <v>6.640045570928398E-6</v>
      </c>
      <c r="P2467" s="130" t="str">
        <f t="shared" si="703"/>
        <v/>
      </c>
      <c r="Q2467" s="130" t="str">
        <f t="shared" si="704"/>
        <v/>
      </c>
      <c r="R2467" s="130">
        <f t="shared" si="705"/>
        <v>3.0866715336804185E-3</v>
      </c>
      <c r="S2467" s="130" t="str">
        <f t="shared" si="706"/>
        <v/>
      </c>
      <c r="T2467" s="130" t="str">
        <f t="shared" si="707"/>
        <v/>
      </c>
      <c r="X2467" s="134"/>
      <c r="Z2467" s="149"/>
      <c r="AA2467" s="149"/>
      <c r="AE2467" s="151"/>
      <c r="AF2467" s="150"/>
      <c r="AK2467" s="134">
        <v>1898</v>
      </c>
      <c r="AL2467" s="130">
        <f t="shared" si="708"/>
        <v>3.5920000000000005</v>
      </c>
      <c r="AM2467" s="149">
        <f t="shared" si="709"/>
        <v>6.297607748167284E-4</v>
      </c>
      <c r="AN2467" s="149">
        <f t="shared" si="710"/>
        <v>0.99983592507504016</v>
      </c>
      <c r="AO2467" s="130">
        <f t="shared" si="715"/>
        <v>6.297607748167284E-4</v>
      </c>
      <c r="AP2467" s="130" t="str">
        <f t="shared" si="716"/>
        <v/>
      </c>
      <c r="AQ2467" s="130" t="str">
        <f t="shared" si="711"/>
        <v/>
      </c>
      <c r="AR2467" s="150">
        <f t="shared" si="712"/>
        <v>0</v>
      </c>
      <c r="AS2467" s="150" t="str">
        <f t="shared" si="713"/>
        <v/>
      </c>
      <c r="AT2467" s="150" t="str">
        <f t="shared" si="714"/>
        <v/>
      </c>
      <c r="AU2467" s="150"/>
      <c r="AV2467" s="150"/>
      <c r="AW2467" s="150"/>
      <c r="AX2467" s="150"/>
      <c r="AY2467" s="150"/>
      <c r="AZ2467" s="150"/>
      <c r="BA2467" s="150"/>
      <c r="BB2467" s="131"/>
      <c r="BC2467" s="132"/>
      <c r="BD2467" s="131"/>
      <c r="BE2467" s="153"/>
      <c r="BF2467" s="154"/>
      <c r="BG2467" s="155"/>
      <c r="BH2467" s="155"/>
      <c r="BI2467" s="156"/>
      <c r="BJ2467" s="156"/>
      <c r="BK2467" s="133"/>
      <c r="BM2467" s="134">
        <v>1875</v>
      </c>
      <c r="BN2467" s="157">
        <f t="shared" si="718"/>
        <v>11.993599999999724</v>
      </c>
      <c r="BO2467" s="158">
        <f t="shared" si="719"/>
        <v>0.10076953252358913</v>
      </c>
      <c r="BP2467" s="159">
        <f t="shared" si="720"/>
        <v>2.1066401522112921E-4</v>
      </c>
      <c r="BQ2467" s="160" t="str">
        <f t="shared" si="721"/>
        <v/>
      </c>
      <c r="BR2467" s="160" t="str">
        <f t="shared" si="717"/>
        <v/>
      </c>
    </row>
    <row r="2468" spans="11:70" ht="20.100000000000001" customHeight="1" x14ac:dyDescent="0.25">
      <c r="K2468" s="134">
        <v>1899</v>
      </c>
      <c r="L2468" s="130">
        <f t="shared" si="699"/>
        <v>341.05485000825541</v>
      </c>
      <c r="M2468" s="149">
        <f t="shared" si="700"/>
        <v>6.5452711466047332E-6</v>
      </c>
      <c r="N2468" s="149">
        <f t="shared" si="701"/>
        <v>0.99983842610104956</v>
      </c>
      <c r="O2468" s="130">
        <f t="shared" si="702"/>
        <v>6.5452711466047332E-6</v>
      </c>
      <c r="P2468" s="130" t="str">
        <f t="shared" si="703"/>
        <v/>
      </c>
      <c r="Q2468" s="130" t="str">
        <f t="shared" si="704"/>
        <v/>
      </c>
      <c r="R2468" s="130">
        <f t="shared" si="705"/>
        <v>3.0963760456876465E-3</v>
      </c>
      <c r="S2468" s="130" t="str">
        <f t="shared" si="706"/>
        <v/>
      </c>
      <c r="T2468" s="130" t="str">
        <f t="shared" si="707"/>
        <v/>
      </c>
      <c r="X2468" s="134"/>
      <c r="Z2468" s="149"/>
      <c r="AA2468" s="149"/>
      <c r="AE2468" s="151"/>
      <c r="AF2468" s="150"/>
      <c r="AK2468" s="134">
        <v>1899</v>
      </c>
      <c r="AL2468" s="130">
        <f t="shared" si="708"/>
        <v>3.5960000000000001</v>
      </c>
      <c r="AM2468" s="149">
        <f t="shared" si="709"/>
        <v>6.2077209932386967E-4</v>
      </c>
      <c r="AN2468" s="149">
        <f t="shared" si="710"/>
        <v>0.99983842610104956</v>
      </c>
      <c r="AO2468" s="130">
        <f t="shared" si="715"/>
        <v>6.2077209932386967E-4</v>
      </c>
      <c r="AP2468" s="130" t="str">
        <f t="shared" si="716"/>
        <v/>
      </c>
      <c r="AQ2468" s="130" t="str">
        <f t="shared" si="711"/>
        <v/>
      </c>
      <c r="AR2468" s="150">
        <f t="shared" si="712"/>
        <v>0</v>
      </c>
      <c r="AS2468" s="150" t="str">
        <f t="shared" si="713"/>
        <v/>
      </c>
      <c r="AT2468" s="150" t="str">
        <f t="shared" si="714"/>
        <v/>
      </c>
      <c r="AU2468" s="150"/>
      <c r="AV2468" s="150"/>
      <c r="AW2468" s="150"/>
      <c r="AX2468" s="150"/>
      <c r="AY2468" s="150"/>
      <c r="AZ2468" s="150"/>
      <c r="BA2468" s="150"/>
      <c r="BB2468" s="131"/>
      <c r="BC2468" s="132"/>
      <c r="BD2468" s="131"/>
      <c r="BE2468" s="153"/>
      <c r="BF2468" s="154"/>
      <c r="BG2468" s="155"/>
      <c r="BH2468" s="155"/>
      <c r="BI2468" s="156"/>
      <c r="BJ2468" s="156"/>
      <c r="BK2468" s="133"/>
      <c r="BM2468" s="134">
        <v>1876</v>
      </c>
      <c r="BN2468" s="157">
        <f t="shared" si="718"/>
        <v>11.999999999999723</v>
      </c>
      <c r="BO2468" s="158">
        <f t="shared" si="719"/>
        <v>0.100558868508368</v>
      </c>
      <c r="BP2468" s="159">
        <f t="shared" si="720"/>
        <v>2.1027114255793566E-4</v>
      </c>
      <c r="BQ2468" s="160" t="str">
        <f t="shared" si="721"/>
        <v/>
      </c>
      <c r="BR2468" s="160" t="str">
        <f t="shared" si="717"/>
        <v/>
      </c>
    </row>
    <row r="2469" spans="11:70" ht="20.100000000000001" customHeight="1" x14ac:dyDescent="0.25">
      <c r="K2469" s="134">
        <v>1900</v>
      </c>
      <c r="L2469" s="130">
        <f t="shared" si="699"/>
        <v>341.43422136532803</v>
      </c>
      <c r="M2469" s="149">
        <f t="shared" si="700"/>
        <v>6.4517462239163635E-6</v>
      </c>
      <c r="N2469" s="149">
        <f t="shared" si="701"/>
        <v>0.99984089140984245</v>
      </c>
      <c r="O2469" s="130">
        <f t="shared" si="702"/>
        <v>6.4517462239163635E-6</v>
      </c>
      <c r="P2469" s="130" t="str">
        <f t="shared" si="703"/>
        <v/>
      </c>
      <c r="Q2469" s="130" t="str">
        <f t="shared" si="704"/>
        <v/>
      </c>
      <c r="R2469" s="130">
        <f t="shared" si="705"/>
        <v>3.1060613713536273E-3</v>
      </c>
      <c r="S2469" s="130" t="str">
        <f t="shared" si="706"/>
        <v/>
      </c>
      <c r="T2469" s="130" t="str">
        <f t="shared" si="707"/>
        <v/>
      </c>
      <c r="X2469" s="134"/>
      <c r="Z2469" s="149"/>
      <c r="AA2469" s="149"/>
      <c r="AE2469" s="151"/>
      <c r="AF2469" s="150"/>
      <c r="AK2469" s="134">
        <v>1900</v>
      </c>
      <c r="AL2469" s="130">
        <f t="shared" si="708"/>
        <v>3.6000000000000005</v>
      </c>
      <c r="AM2469" s="149">
        <f t="shared" si="709"/>
        <v>6.1190193011377092E-4</v>
      </c>
      <c r="AN2469" s="149">
        <f t="shared" si="710"/>
        <v>0.99984089140984245</v>
      </c>
      <c r="AO2469" s="130">
        <f t="shared" si="715"/>
        <v>6.1190193011377092E-4</v>
      </c>
      <c r="AP2469" s="130" t="str">
        <f t="shared" si="716"/>
        <v/>
      </c>
      <c r="AQ2469" s="130" t="str">
        <f t="shared" si="711"/>
        <v/>
      </c>
      <c r="AR2469" s="150">
        <f t="shared" si="712"/>
        <v>0</v>
      </c>
      <c r="AS2469" s="150" t="str">
        <f t="shared" si="713"/>
        <v/>
      </c>
      <c r="AT2469" s="150" t="str">
        <f t="shared" si="714"/>
        <v/>
      </c>
      <c r="AU2469" s="150"/>
      <c r="AV2469" s="150"/>
      <c r="AW2469" s="150"/>
      <c r="AX2469" s="150"/>
      <c r="AY2469" s="150"/>
      <c r="AZ2469" s="150"/>
      <c r="BA2469" s="150"/>
      <c r="BB2469" s="131"/>
      <c r="BC2469" s="132"/>
      <c r="BD2469" s="131"/>
      <c r="BE2469" s="153"/>
      <c r="BF2469" s="154"/>
      <c r="BG2469" s="155"/>
      <c r="BH2469" s="155"/>
      <c r="BI2469" s="156"/>
      <c r="BJ2469" s="156"/>
      <c r="BK2469" s="133"/>
      <c r="BM2469" s="134">
        <v>1877</v>
      </c>
      <c r="BN2469" s="157">
        <f t="shared" si="718"/>
        <v>12.006399999999722</v>
      </c>
      <c r="BO2469" s="158">
        <f t="shared" si="719"/>
        <v>0.10034859736581006</v>
      </c>
      <c r="BP2469" s="159">
        <f t="shared" si="720"/>
        <v>2.0987885340505164E-4</v>
      </c>
      <c r="BQ2469" s="160" t="str">
        <f t="shared" si="721"/>
        <v/>
      </c>
      <c r="BR2469" s="160" t="str">
        <f t="shared" si="717"/>
        <v/>
      </c>
    </row>
    <row r="2470" spans="11:70" ht="20.100000000000001" customHeight="1" x14ac:dyDescent="0.25">
      <c r="K2470" s="134">
        <v>1901</v>
      </c>
      <c r="L2470" s="130">
        <f t="shared" si="699"/>
        <v>341.81359272240053</v>
      </c>
      <c r="M2470" s="149">
        <f t="shared" si="700"/>
        <v>6.3594559202134633E-6</v>
      </c>
      <c r="N2470" s="149">
        <f t="shared" si="701"/>
        <v>0.99984332147261612</v>
      </c>
      <c r="O2470" s="130">
        <f t="shared" si="702"/>
        <v>6.3594559202134633E-6</v>
      </c>
      <c r="P2470" s="130" t="str">
        <f t="shared" si="703"/>
        <v/>
      </c>
      <c r="Q2470" s="130" t="str">
        <f t="shared" si="704"/>
        <v/>
      </c>
      <c r="R2470" s="130">
        <f t="shared" si="705"/>
        <v>3.1157271402516788E-3</v>
      </c>
      <c r="S2470" s="130" t="str">
        <f t="shared" si="706"/>
        <v/>
      </c>
      <c r="T2470" s="130" t="str">
        <f t="shared" si="707"/>
        <v/>
      </c>
      <c r="X2470" s="134"/>
      <c r="Z2470" s="149"/>
      <c r="AA2470" s="149"/>
      <c r="AE2470" s="151"/>
      <c r="AF2470" s="150"/>
      <c r="AK2470" s="134">
        <v>1901</v>
      </c>
      <c r="AL2470" s="130">
        <f t="shared" si="708"/>
        <v>3.6040000000000001</v>
      </c>
      <c r="AM2470" s="149">
        <f t="shared" si="709"/>
        <v>6.0314885567366774E-4</v>
      </c>
      <c r="AN2470" s="149">
        <f t="shared" si="710"/>
        <v>0.99984332147261612</v>
      </c>
      <c r="AO2470" s="130">
        <f t="shared" si="715"/>
        <v>6.0314885567366774E-4</v>
      </c>
      <c r="AP2470" s="130" t="str">
        <f t="shared" si="716"/>
        <v/>
      </c>
      <c r="AQ2470" s="130" t="str">
        <f t="shared" si="711"/>
        <v/>
      </c>
      <c r="AR2470" s="150">
        <f t="shared" si="712"/>
        <v>0</v>
      </c>
      <c r="AS2470" s="150" t="str">
        <f t="shared" si="713"/>
        <v/>
      </c>
      <c r="AT2470" s="150" t="str">
        <f t="shared" si="714"/>
        <v/>
      </c>
      <c r="AU2470" s="150"/>
      <c r="AV2470" s="150"/>
      <c r="AW2470" s="150"/>
      <c r="AX2470" s="150"/>
      <c r="AY2470" s="150"/>
      <c r="AZ2470" s="150"/>
      <c r="BA2470" s="150"/>
      <c r="BB2470" s="131"/>
      <c r="BC2470" s="132"/>
      <c r="BD2470" s="131"/>
      <c r="BE2470" s="153"/>
      <c r="BF2470" s="154"/>
      <c r="BG2470" s="155"/>
      <c r="BH2470" s="155"/>
      <c r="BI2470" s="156"/>
      <c r="BJ2470" s="156"/>
      <c r="BK2470" s="133"/>
      <c r="BM2470" s="134">
        <v>1878</v>
      </c>
      <c r="BN2470" s="157">
        <f t="shared" si="718"/>
        <v>12.012799999999721</v>
      </c>
      <c r="BO2470" s="158">
        <f t="shared" si="719"/>
        <v>0.10013871851240501</v>
      </c>
      <c r="BP2470" s="159">
        <f t="shared" si="720"/>
        <v>2.0948714738990015E-4</v>
      </c>
      <c r="BQ2470" s="160" t="str">
        <f t="shared" si="721"/>
        <v/>
      </c>
      <c r="BR2470" s="160" t="str">
        <f t="shared" si="717"/>
        <v/>
      </c>
    </row>
    <row r="2471" spans="11:70" ht="20.100000000000001" customHeight="1" x14ac:dyDescent="0.25">
      <c r="K2471" s="134">
        <v>1902</v>
      </c>
      <c r="L2471" s="130">
        <f t="shared" si="699"/>
        <v>342.19296407947314</v>
      </c>
      <c r="M2471" s="149">
        <f t="shared" si="700"/>
        <v>6.2683855067832587E-6</v>
      </c>
      <c r="N2471" s="149">
        <f t="shared" si="701"/>
        <v>0.99984571675495104</v>
      </c>
      <c r="O2471" s="130">
        <f t="shared" si="702"/>
        <v>6.2683855067832587E-6</v>
      </c>
      <c r="P2471" s="130" t="str">
        <f t="shared" si="703"/>
        <v/>
      </c>
      <c r="Q2471" s="130" t="str">
        <f t="shared" si="704"/>
        <v/>
      </c>
      <c r="R2471" s="130">
        <f t="shared" si="705"/>
        <v>3.1253729817396071E-3</v>
      </c>
      <c r="S2471" s="130" t="str">
        <f t="shared" si="706"/>
        <v/>
      </c>
      <c r="T2471" s="130" t="str">
        <f t="shared" si="707"/>
        <v/>
      </c>
      <c r="X2471" s="134"/>
      <c r="Z2471" s="149"/>
      <c r="AA2471" s="149"/>
      <c r="AE2471" s="151"/>
      <c r="AF2471" s="150"/>
      <c r="AK2471" s="134">
        <v>1902</v>
      </c>
      <c r="AL2471" s="130">
        <f t="shared" si="708"/>
        <v>3.6080000000000005</v>
      </c>
      <c r="AM2471" s="149">
        <f t="shared" si="709"/>
        <v>5.9451147909062214E-4</v>
      </c>
      <c r="AN2471" s="149">
        <f t="shared" si="710"/>
        <v>0.99984571675495104</v>
      </c>
      <c r="AO2471" s="130">
        <f t="shared" si="715"/>
        <v>5.9451147909062214E-4</v>
      </c>
      <c r="AP2471" s="130" t="str">
        <f t="shared" si="716"/>
        <v/>
      </c>
      <c r="AQ2471" s="130" t="str">
        <f t="shared" si="711"/>
        <v/>
      </c>
      <c r="AR2471" s="150">
        <f t="shared" si="712"/>
        <v>0</v>
      </c>
      <c r="AS2471" s="150" t="str">
        <f t="shared" si="713"/>
        <v/>
      </c>
      <c r="AT2471" s="150" t="str">
        <f t="shared" si="714"/>
        <v/>
      </c>
      <c r="AU2471" s="150"/>
      <c r="AV2471" s="150"/>
      <c r="AW2471" s="150"/>
      <c r="AX2471" s="150"/>
      <c r="AY2471" s="150"/>
      <c r="AZ2471" s="150"/>
      <c r="BA2471" s="150"/>
      <c r="BB2471" s="131"/>
      <c r="BC2471" s="132"/>
      <c r="BD2471" s="131"/>
      <c r="BE2471" s="153"/>
      <c r="BF2471" s="154"/>
      <c r="BG2471" s="155"/>
      <c r="BH2471" s="155"/>
      <c r="BI2471" s="156"/>
      <c r="BJ2471" s="156"/>
      <c r="BK2471" s="133"/>
      <c r="BM2471" s="134">
        <v>1879</v>
      </c>
      <c r="BN2471" s="157">
        <f t="shared" si="718"/>
        <v>12.019199999999721</v>
      </c>
      <c r="BO2471" s="158">
        <f t="shared" si="719"/>
        <v>9.9929231365015109E-2</v>
      </c>
      <c r="BP2471" s="159">
        <f t="shared" si="720"/>
        <v>2.0909602413776707E-4</v>
      </c>
      <c r="BQ2471" s="160" t="str">
        <f t="shared" si="721"/>
        <v/>
      </c>
      <c r="BR2471" s="160" t="str">
        <f t="shared" si="717"/>
        <v/>
      </c>
    </row>
    <row r="2472" spans="11:70" ht="20.100000000000001" customHeight="1" x14ac:dyDescent="0.25">
      <c r="K2472" s="134">
        <v>1903</v>
      </c>
      <c r="L2472" s="130">
        <f t="shared" si="699"/>
        <v>342.57233543654576</v>
      </c>
      <c r="M2472" s="149">
        <f t="shared" si="700"/>
        <v>6.1785204075840371E-6</v>
      </c>
      <c r="N2472" s="149">
        <f t="shared" si="701"/>
        <v>0.99984807771686879</v>
      </c>
      <c r="O2472" s="130">
        <f t="shared" si="702"/>
        <v>6.1785204075840371E-6</v>
      </c>
      <c r="P2472" s="130" t="str">
        <f t="shared" si="703"/>
        <v/>
      </c>
      <c r="Q2472" s="130" t="str">
        <f t="shared" si="704"/>
        <v/>
      </c>
      <c r="R2472" s="130">
        <f t="shared" si="705"/>
        <v>3.1349985249827768E-3</v>
      </c>
      <c r="S2472" s="130" t="str">
        <f t="shared" si="706"/>
        <v/>
      </c>
      <c r="T2472" s="130" t="str">
        <f t="shared" si="707"/>
        <v/>
      </c>
      <c r="X2472" s="134"/>
      <c r="Z2472" s="149"/>
      <c r="AA2472" s="149"/>
      <c r="AE2472" s="151"/>
      <c r="AF2472" s="150"/>
      <c r="AK2472" s="134">
        <v>1903</v>
      </c>
      <c r="AL2472" s="130">
        <f t="shared" si="708"/>
        <v>3.6120000000000001</v>
      </c>
      <c r="AM2472" s="149">
        <f t="shared" si="709"/>
        <v>5.859884179314559E-4</v>
      </c>
      <c r="AN2472" s="149">
        <f t="shared" si="710"/>
        <v>0.99984807771686879</v>
      </c>
      <c r="AO2472" s="130">
        <f t="shared" si="715"/>
        <v>5.859884179314559E-4</v>
      </c>
      <c r="AP2472" s="130" t="str">
        <f t="shared" si="716"/>
        <v/>
      </c>
      <c r="AQ2472" s="130" t="str">
        <f t="shared" si="711"/>
        <v/>
      </c>
      <c r="AR2472" s="150">
        <f t="shared" si="712"/>
        <v>0</v>
      </c>
      <c r="AS2472" s="150" t="str">
        <f t="shared" si="713"/>
        <v/>
      </c>
      <c r="AT2472" s="150" t="str">
        <f t="shared" si="714"/>
        <v/>
      </c>
      <c r="AU2472" s="150"/>
      <c r="AV2472" s="150"/>
      <c r="AW2472" s="150"/>
      <c r="AX2472" s="150"/>
      <c r="AY2472" s="150"/>
      <c r="AZ2472" s="150"/>
      <c r="BA2472" s="150"/>
      <c r="BB2472" s="131"/>
      <c r="BC2472" s="132"/>
      <c r="BD2472" s="131"/>
      <c r="BE2472" s="153"/>
      <c r="BF2472" s="154"/>
      <c r="BG2472" s="155"/>
      <c r="BH2472" s="155"/>
      <c r="BI2472" s="156"/>
      <c r="BJ2472" s="156"/>
      <c r="BK2472" s="133"/>
      <c r="BM2472" s="134">
        <v>1880</v>
      </c>
      <c r="BN2472" s="157">
        <f t="shared" si="718"/>
        <v>12.02559999999972</v>
      </c>
      <c r="BO2472" s="158">
        <f t="shared" si="719"/>
        <v>9.9720135340877342E-2</v>
      </c>
      <c r="BP2472" s="159">
        <f t="shared" si="720"/>
        <v>2.0870548327243943E-4</v>
      </c>
      <c r="BQ2472" s="160" t="str">
        <f t="shared" si="721"/>
        <v/>
      </c>
      <c r="BR2472" s="160" t="str">
        <f t="shared" si="717"/>
        <v/>
      </c>
    </row>
    <row r="2473" spans="11:70" ht="20.100000000000001" customHeight="1" x14ac:dyDescent="0.25">
      <c r="K2473" s="134">
        <v>1904</v>
      </c>
      <c r="L2473" s="130">
        <f t="shared" si="699"/>
        <v>342.95170679361837</v>
      </c>
      <c r="M2473" s="149">
        <f t="shared" si="700"/>
        <v>6.0898461979849251E-6</v>
      </c>
      <c r="N2473" s="149">
        <f t="shared" si="701"/>
        <v>0.99985040481289034</v>
      </c>
      <c r="O2473" s="130">
        <f t="shared" si="702"/>
        <v>6.0898461979849251E-6</v>
      </c>
      <c r="P2473" s="130" t="str">
        <f t="shared" si="703"/>
        <v/>
      </c>
      <c r="Q2473" s="130" t="str">
        <f t="shared" si="704"/>
        <v/>
      </c>
      <c r="R2473" s="130">
        <f t="shared" si="705"/>
        <v>3.1446033989772915E-3</v>
      </c>
      <c r="S2473" s="130" t="str">
        <f t="shared" si="706"/>
        <v/>
      </c>
      <c r="T2473" s="130" t="str">
        <f t="shared" si="707"/>
        <v/>
      </c>
      <c r="X2473" s="134"/>
      <c r="Z2473" s="149"/>
      <c r="AA2473" s="149"/>
      <c r="AE2473" s="151"/>
      <c r="AF2473" s="150"/>
      <c r="AK2473" s="134">
        <v>1904</v>
      </c>
      <c r="AL2473" s="130">
        <f t="shared" si="708"/>
        <v>3.6160000000000005</v>
      </c>
      <c r="AM2473" s="149">
        <f t="shared" si="709"/>
        <v>5.7757830412321731E-4</v>
      </c>
      <c r="AN2473" s="149">
        <f t="shared" si="710"/>
        <v>0.99985040481289034</v>
      </c>
      <c r="AO2473" s="130">
        <f t="shared" si="715"/>
        <v>5.7757830412321731E-4</v>
      </c>
      <c r="AP2473" s="130" t="str">
        <f t="shared" si="716"/>
        <v/>
      </c>
      <c r="AQ2473" s="130" t="str">
        <f t="shared" si="711"/>
        <v/>
      </c>
      <c r="AR2473" s="150">
        <f t="shared" si="712"/>
        <v>0</v>
      </c>
      <c r="AS2473" s="150" t="str">
        <f t="shared" si="713"/>
        <v/>
      </c>
      <c r="AT2473" s="150" t="str">
        <f t="shared" si="714"/>
        <v/>
      </c>
      <c r="AU2473" s="150"/>
      <c r="AV2473" s="150"/>
      <c r="AW2473" s="150"/>
      <c r="AX2473" s="150"/>
      <c r="AY2473" s="150"/>
      <c r="AZ2473" s="150"/>
      <c r="BA2473" s="150"/>
      <c r="BB2473" s="131"/>
      <c r="BC2473" s="132"/>
      <c r="BD2473" s="131"/>
      <c r="BE2473" s="153"/>
      <c r="BF2473" s="154"/>
      <c r="BG2473" s="155"/>
      <c r="BH2473" s="155"/>
      <c r="BI2473" s="156"/>
      <c r="BJ2473" s="156"/>
      <c r="BK2473" s="133"/>
      <c r="BM2473" s="134">
        <v>1881</v>
      </c>
      <c r="BN2473" s="157">
        <f t="shared" si="718"/>
        <v>12.031999999999719</v>
      </c>
      <c r="BO2473" s="158">
        <f t="shared" si="719"/>
        <v>9.9511429857604902E-2</v>
      </c>
      <c r="BP2473" s="159">
        <f t="shared" si="720"/>
        <v>2.0831552441605283E-4</v>
      </c>
      <c r="BQ2473" s="160" t="str">
        <f t="shared" si="721"/>
        <v/>
      </c>
      <c r="BR2473" s="160" t="str">
        <f t="shared" si="717"/>
        <v/>
      </c>
    </row>
    <row r="2474" spans="11:70" ht="20.100000000000001" customHeight="1" x14ac:dyDescent="0.25">
      <c r="K2474" s="134">
        <v>1905</v>
      </c>
      <c r="L2474" s="130">
        <f t="shared" si="699"/>
        <v>343.33107815069087</v>
      </c>
      <c r="M2474" s="149">
        <f t="shared" si="700"/>
        <v>6.0023486035118081E-6</v>
      </c>
      <c r="N2474" s="149">
        <f t="shared" si="701"/>
        <v>0.99985269849209257</v>
      </c>
      <c r="O2474" s="130">
        <f t="shared" si="702"/>
        <v>6.0023486035118081E-6</v>
      </c>
      <c r="P2474" s="130" t="str">
        <f t="shared" si="703"/>
        <v/>
      </c>
      <c r="Q2474" s="130" t="str">
        <f t="shared" si="704"/>
        <v/>
      </c>
      <c r="R2474" s="130">
        <f t="shared" si="705"/>
        <v>3.1541872325732559E-3</v>
      </c>
      <c r="S2474" s="130" t="str">
        <f t="shared" si="706"/>
        <v/>
      </c>
      <c r="T2474" s="130" t="str">
        <f t="shared" si="707"/>
        <v/>
      </c>
      <c r="X2474" s="134"/>
      <c r="Z2474" s="149"/>
      <c r="AA2474" s="149"/>
      <c r="AE2474" s="151"/>
      <c r="AF2474" s="150"/>
      <c r="AK2474" s="134">
        <v>1905</v>
      </c>
      <c r="AL2474" s="130">
        <f t="shared" si="708"/>
        <v>3.62</v>
      </c>
      <c r="AM2474" s="149">
        <f t="shared" si="709"/>
        <v>5.6927978383425261E-4</v>
      </c>
      <c r="AN2474" s="149">
        <f t="shared" si="710"/>
        <v>0.99985269849209257</v>
      </c>
      <c r="AO2474" s="130">
        <f t="shared" si="715"/>
        <v>5.6927978383425261E-4</v>
      </c>
      <c r="AP2474" s="130" t="str">
        <f t="shared" si="716"/>
        <v/>
      </c>
      <c r="AQ2474" s="130" t="str">
        <f t="shared" si="711"/>
        <v/>
      </c>
      <c r="AR2474" s="150">
        <f t="shared" si="712"/>
        <v>0</v>
      </c>
      <c r="AS2474" s="150" t="str">
        <f t="shared" si="713"/>
        <v/>
      </c>
      <c r="AT2474" s="150" t="str">
        <f t="shared" si="714"/>
        <v/>
      </c>
      <c r="AU2474" s="150"/>
      <c r="AV2474" s="150"/>
      <c r="AW2474" s="150"/>
      <c r="AX2474" s="150"/>
      <c r="AY2474" s="150"/>
      <c r="AZ2474" s="150"/>
      <c r="BA2474" s="150"/>
      <c r="BB2474" s="131"/>
      <c r="BC2474" s="132"/>
      <c r="BD2474" s="131"/>
      <c r="BE2474" s="153"/>
      <c r="BF2474" s="154"/>
      <c r="BG2474" s="155"/>
      <c r="BH2474" s="155"/>
      <c r="BI2474" s="156"/>
      <c r="BJ2474" s="156"/>
      <c r="BK2474" s="133"/>
      <c r="BM2474" s="134">
        <v>1882</v>
      </c>
      <c r="BN2474" s="157">
        <f t="shared" si="718"/>
        <v>12.038399999999719</v>
      </c>
      <c r="BO2474" s="158">
        <f t="shared" si="719"/>
        <v>9.9303114333188849E-2</v>
      </c>
      <c r="BP2474" s="159">
        <f t="shared" si="720"/>
        <v>2.0792614718893876E-4</v>
      </c>
      <c r="BQ2474" s="160" t="str">
        <f t="shared" si="721"/>
        <v/>
      </c>
      <c r="BR2474" s="160" t="str">
        <f t="shared" si="717"/>
        <v/>
      </c>
    </row>
    <row r="2475" spans="11:70" ht="20.100000000000001" customHeight="1" x14ac:dyDescent="0.25">
      <c r="K2475" s="134">
        <v>1906</v>
      </c>
      <c r="L2475" s="130">
        <f t="shared" si="699"/>
        <v>343.71044950776349</v>
      </c>
      <c r="M2475" s="149">
        <f t="shared" si="700"/>
        <v>5.9160134985991261E-6</v>
      </c>
      <c r="N2475" s="149">
        <f t="shared" si="701"/>
        <v>0.99985495919816547</v>
      </c>
      <c r="O2475" s="130">
        <f t="shared" si="702"/>
        <v>5.9160134985991261E-6</v>
      </c>
      <c r="P2475" s="130" t="str">
        <f t="shared" si="703"/>
        <v/>
      </c>
      <c r="Q2475" s="130" t="str">
        <f t="shared" si="704"/>
        <v/>
      </c>
      <c r="R2475" s="130">
        <f t="shared" si="705"/>
        <v>3.1637496544981215E-3</v>
      </c>
      <c r="S2475" s="130" t="str">
        <f t="shared" si="706"/>
        <v/>
      </c>
      <c r="T2475" s="130" t="str">
        <f t="shared" si="707"/>
        <v/>
      </c>
      <c r="X2475" s="134"/>
      <c r="Z2475" s="149"/>
      <c r="AA2475" s="149"/>
      <c r="AE2475" s="151"/>
      <c r="AF2475" s="150"/>
      <c r="AK2475" s="134">
        <v>1906</v>
      </c>
      <c r="AL2475" s="130">
        <f t="shared" si="708"/>
        <v>3.6240000000000006</v>
      </c>
      <c r="AM2475" s="149">
        <f t="shared" si="709"/>
        <v>5.610915173558204E-4</v>
      </c>
      <c r="AN2475" s="149">
        <f t="shared" si="710"/>
        <v>0.99985495919816547</v>
      </c>
      <c r="AO2475" s="130">
        <f t="shared" si="715"/>
        <v>5.610915173558204E-4</v>
      </c>
      <c r="AP2475" s="130" t="str">
        <f t="shared" si="716"/>
        <v/>
      </c>
      <c r="AQ2475" s="130" t="str">
        <f t="shared" si="711"/>
        <v/>
      </c>
      <c r="AR2475" s="150">
        <f t="shared" si="712"/>
        <v>0</v>
      </c>
      <c r="AS2475" s="150" t="str">
        <f t="shared" si="713"/>
        <v/>
      </c>
      <c r="AT2475" s="150" t="str">
        <f t="shared" si="714"/>
        <v/>
      </c>
      <c r="AU2475" s="150"/>
      <c r="AV2475" s="150"/>
      <c r="AW2475" s="150"/>
      <c r="AX2475" s="150"/>
      <c r="AY2475" s="150"/>
      <c r="AZ2475" s="150"/>
      <c r="BA2475" s="150"/>
      <c r="BB2475" s="131"/>
      <c r="BC2475" s="132"/>
      <c r="BD2475" s="131"/>
      <c r="BE2475" s="153"/>
      <c r="BF2475" s="154"/>
      <c r="BG2475" s="155"/>
      <c r="BH2475" s="155"/>
      <c r="BI2475" s="156"/>
      <c r="BJ2475" s="156"/>
      <c r="BK2475" s="133"/>
      <c r="BM2475" s="134">
        <v>1883</v>
      </c>
      <c r="BN2475" s="157">
        <f t="shared" si="718"/>
        <v>12.044799999999718</v>
      </c>
      <c r="BO2475" s="158">
        <f t="shared" si="719"/>
        <v>9.9095188185999911E-2</v>
      </c>
      <c r="BP2475" s="159">
        <f t="shared" si="720"/>
        <v>2.0753735121006867E-4</v>
      </c>
      <c r="BQ2475" s="160" t="str">
        <f t="shared" si="721"/>
        <v/>
      </c>
      <c r="BR2475" s="160" t="str">
        <f t="shared" si="717"/>
        <v/>
      </c>
    </row>
    <row r="2476" spans="11:70" ht="20.100000000000001" customHeight="1" x14ac:dyDescent="0.25">
      <c r="K2476" s="134">
        <v>1907</v>
      </c>
      <c r="L2476" s="130">
        <f t="shared" si="699"/>
        <v>344.0898208648361</v>
      </c>
      <c r="M2476" s="149">
        <f t="shared" si="700"/>
        <v>5.8308269053481431E-6</v>
      </c>
      <c r="N2476" s="149">
        <f t="shared" si="701"/>
        <v>0.99985718736946827</v>
      </c>
      <c r="O2476" s="130">
        <f t="shared" si="702"/>
        <v>5.8308269053481431E-6</v>
      </c>
      <c r="P2476" s="130" t="str">
        <f t="shared" si="703"/>
        <v/>
      </c>
      <c r="Q2476" s="130" t="str">
        <f t="shared" si="704"/>
        <v/>
      </c>
      <c r="R2476" s="130">
        <f t="shared" si="705"/>
        <v>3.1732902933800976E-3</v>
      </c>
      <c r="S2476" s="130" t="str">
        <f t="shared" si="706"/>
        <v/>
      </c>
      <c r="T2476" s="130" t="str">
        <f t="shared" si="707"/>
        <v/>
      </c>
      <c r="X2476" s="134"/>
      <c r="Z2476" s="149"/>
      <c r="AA2476" s="149"/>
      <c r="AE2476" s="151"/>
      <c r="AF2476" s="150"/>
      <c r="AK2476" s="134">
        <v>1907</v>
      </c>
      <c r="AL2476" s="130">
        <f t="shared" si="708"/>
        <v>3.6280000000000001</v>
      </c>
      <c r="AM2476" s="149">
        <f t="shared" si="709"/>
        <v>5.530121789843179E-4</v>
      </c>
      <c r="AN2476" s="149">
        <f t="shared" si="710"/>
        <v>0.99985718736946827</v>
      </c>
      <c r="AO2476" s="130">
        <f t="shared" si="715"/>
        <v>5.530121789843179E-4</v>
      </c>
      <c r="AP2476" s="130" t="str">
        <f t="shared" si="716"/>
        <v/>
      </c>
      <c r="AQ2476" s="130" t="str">
        <f t="shared" si="711"/>
        <v/>
      </c>
      <c r="AR2476" s="150">
        <f t="shared" si="712"/>
        <v>0</v>
      </c>
      <c r="AS2476" s="150" t="str">
        <f t="shared" si="713"/>
        <v/>
      </c>
      <c r="AT2476" s="150" t="str">
        <f t="shared" si="714"/>
        <v/>
      </c>
      <c r="AU2476" s="150"/>
      <c r="AV2476" s="150"/>
      <c r="AW2476" s="150"/>
      <c r="AX2476" s="150"/>
      <c r="AY2476" s="150"/>
      <c r="AZ2476" s="150"/>
      <c r="BA2476" s="150"/>
      <c r="BB2476" s="131"/>
      <c r="BC2476" s="132"/>
      <c r="BD2476" s="131"/>
      <c r="BE2476" s="153"/>
      <c r="BF2476" s="154"/>
      <c r="BG2476" s="155"/>
      <c r="BH2476" s="155"/>
      <c r="BI2476" s="156"/>
      <c r="BJ2476" s="156"/>
      <c r="BK2476" s="133"/>
      <c r="BM2476" s="134">
        <v>1884</v>
      </c>
      <c r="BN2476" s="157">
        <f t="shared" si="718"/>
        <v>12.051199999999717</v>
      </c>
      <c r="BO2476" s="158">
        <f t="shared" si="719"/>
        <v>9.8887650834789842E-2</v>
      </c>
      <c r="BP2476" s="159">
        <f t="shared" si="720"/>
        <v>2.0714913609644336E-4</v>
      </c>
      <c r="BQ2476" s="160" t="str">
        <f t="shared" si="721"/>
        <v/>
      </c>
      <c r="BR2476" s="160" t="str">
        <f t="shared" si="717"/>
        <v/>
      </c>
    </row>
    <row r="2477" spans="11:70" ht="20.100000000000001" customHeight="1" x14ac:dyDescent="0.25">
      <c r="K2477" s="134">
        <v>1908</v>
      </c>
      <c r="L2477" s="130">
        <f t="shared" si="699"/>
        <v>344.46919222190871</v>
      </c>
      <c r="M2477" s="149">
        <f t="shared" si="700"/>
        <v>5.746774992290964E-6</v>
      </c>
      <c r="N2477" s="149">
        <f t="shared" si="701"/>
        <v>0.99985938343908509</v>
      </c>
      <c r="O2477" s="130">
        <f t="shared" si="702"/>
        <v>5.746774992290964E-6</v>
      </c>
      <c r="P2477" s="130" t="str">
        <f t="shared" si="703"/>
        <v/>
      </c>
      <c r="Q2477" s="130" t="str">
        <f t="shared" si="704"/>
        <v/>
      </c>
      <c r="R2477" s="130">
        <f t="shared" si="705"/>
        <v>3.1828087777716649E-3</v>
      </c>
      <c r="S2477" s="130" t="str">
        <f t="shared" si="706"/>
        <v/>
      </c>
      <c r="T2477" s="130" t="str">
        <f t="shared" si="707"/>
        <v/>
      </c>
      <c r="X2477" s="134"/>
      <c r="Z2477" s="149"/>
      <c r="AA2477" s="149"/>
      <c r="AE2477" s="151"/>
      <c r="AF2477" s="150"/>
      <c r="AK2477" s="134">
        <v>1908</v>
      </c>
      <c r="AL2477" s="130">
        <f t="shared" si="708"/>
        <v>3.6320000000000006</v>
      </c>
      <c r="AM2477" s="149">
        <f t="shared" si="709"/>
        <v>5.4504045690405474E-4</v>
      </c>
      <c r="AN2477" s="149">
        <f t="shared" si="710"/>
        <v>0.99985938343908509</v>
      </c>
      <c r="AO2477" s="130">
        <f t="shared" si="715"/>
        <v>5.4504045690405474E-4</v>
      </c>
      <c r="AP2477" s="130" t="str">
        <f t="shared" si="716"/>
        <v/>
      </c>
      <c r="AQ2477" s="130" t="str">
        <f t="shared" si="711"/>
        <v/>
      </c>
      <c r="AR2477" s="150">
        <f t="shared" si="712"/>
        <v>0</v>
      </c>
      <c r="AS2477" s="150" t="str">
        <f t="shared" si="713"/>
        <v/>
      </c>
      <c r="AT2477" s="150" t="str">
        <f t="shared" si="714"/>
        <v/>
      </c>
      <c r="AU2477" s="150"/>
      <c r="AV2477" s="150"/>
      <c r="AW2477" s="150"/>
      <c r="AX2477" s="150"/>
      <c r="AY2477" s="150"/>
      <c r="AZ2477" s="150"/>
      <c r="BA2477" s="150"/>
      <c r="BB2477" s="131"/>
      <c r="BC2477" s="132"/>
      <c r="BD2477" s="131"/>
      <c r="BE2477" s="153"/>
      <c r="BF2477" s="154"/>
      <c r="BG2477" s="155"/>
      <c r="BH2477" s="155"/>
      <c r="BI2477" s="156"/>
      <c r="BJ2477" s="156"/>
      <c r="BK2477" s="133"/>
      <c r="BM2477" s="134">
        <v>1885</v>
      </c>
      <c r="BN2477" s="157">
        <f t="shared" si="718"/>
        <v>12.057599999999717</v>
      </c>
      <c r="BO2477" s="158">
        <f t="shared" si="719"/>
        <v>9.8680501698693399E-2</v>
      </c>
      <c r="BP2477" s="159">
        <f t="shared" si="720"/>
        <v>2.0676150146364813E-4</v>
      </c>
      <c r="BQ2477" s="160" t="str">
        <f t="shared" si="721"/>
        <v/>
      </c>
      <c r="BR2477" s="160" t="str">
        <f t="shared" si="717"/>
        <v/>
      </c>
    </row>
    <row r="2478" spans="11:70" ht="20.100000000000001" customHeight="1" x14ac:dyDescent="0.25">
      <c r="K2478" s="134">
        <v>1909</v>
      </c>
      <c r="L2478" s="130">
        <f t="shared" si="699"/>
        <v>344.84856357898121</v>
      </c>
      <c r="M2478" s="149">
        <f t="shared" si="700"/>
        <v>5.663844073160893E-6</v>
      </c>
      <c r="N2478" s="149">
        <f t="shared" si="701"/>
        <v>0.99986154783488057</v>
      </c>
      <c r="O2478" s="130">
        <f t="shared" si="702"/>
        <v>5.663844073160893E-6</v>
      </c>
      <c r="P2478" s="130" t="str">
        <f t="shared" si="703"/>
        <v/>
      </c>
      <c r="Q2478" s="130" t="str">
        <f t="shared" si="704"/>
        <v/>
      </c>
      <c r="R2478" s="130">
        <f t="shared" si="705"/>
        <v>3.1923047361731489E-3</v>
      </c>
      <c r="S2478" s="130" t="str">
        <f t="shared" si="706"/>
        <v/>
      </c>
      <c r="T2478" s="130" t="str">
        <f t="shared" si="707"/>
        <v/>
      </c>
      <c r="X2478" s="134"/>
      <c r="Z2478" s="149"/>
      <c r="AA2478" s="149"/>
      <c r="AE2478" s="151"/>
      <c r="AF2478" s="150"/>
      <c r="AK2478" s="134">
        <v>1909</v>
      </c>
      <c r="AL2478" s="130">
        <f t="shared" si="708"/>
        <v>3.6360000000000001</v>
      </c>
      <c r="AM2478" s="149">
        <f t="shared" si="709"/>
        <v>5.3717505307064139E-4</v>
      </c>
      <c r="AN2478" s="149">
        <f t="shared" si="710"/>
        <v>0.99986154783488057</v>
      </c>
      <c r="AO2478" s="130">
        <f t="shared" si="715"/>
        <v>5.3717505307064139E-4</v>
      </c>
      <c r="AP2478" s="130" t="str">
        <f t="shared" si="716"/>
        <v/>
      </c>
      <c r="AQ2478" s="130" t="str">
        <f t="shared" si="711"/>
        <v/>
      </c>
      <c r="AR2478" s="150">
        <f t="shared" si="712"/>
        <v>0</v>
      </c>
      <c r="AS2478" s="150" t="str">
        <f t="shared" si="713"/>
        <v/>
      </c>
      <c r="AT2478" s="150" t="str">
        <f t="shared" si="714"/>
        <v/>
      </c>
      <c r="AU2478" s="150"/>
      <c r="AV2478" s="150"/>
      <c r="AW2478" s="150"/>
      <c r="AX2478" s="150"/>
      <c r="AY2478" s="150"/>
      <c r="AZ2478" s="150"/>
      <c r="BA2478" s="150"/>
      <c r="BB2478" s="131"/>
      <c r="BC2478" s="132"/>
      <c r="BD2478" s="131"/>
      <c r="BE2478" s="153"/>
      <c r="BF2478" s="154"/>
      <c r="BG2478" s="155"/>
      <c r="BH2478" s="155"/>
      <c r="BI2478" s="156"/>
      <c r="BJ2478" s="156"/>
      <c r="BK2478" s="133"/>
      <c r="BM2478" s="134">
        <v>1886</v>
      </c>
      <c r="BN2478" s="157">
        <f t="shared" si="718"/>
        <v>12.063999999999716</v>
      </c>
      <c r="BO2478" s="158">
        <f t="shared" si="719"/>
        <v>9.847374019722975E-2</v>
      </c>
      <c r="BP2478" s="159">
        <f t="shared" si="720"/>
        <v>2.0637444692550577E-4</v>
      </c>
      <c r="BQ2478" s="160" t="str">
        <f t="shared" si="721"/>
        <v/>
      </c>
      <c r="BR2478" s="160" t="str">
        <f t="shared" si="717"/>
        <v/>
      </c>
    </row>
    <row r="2479" spans="11:70" ht="20.100000000000001" customHeight="1" x14ac:dyDescent="0.25">
      <c r="K2479" s="134">
        <v>1910</v>
      </c>
      <c r="L2479" s="130">
        <f t="shared" si="699"/>
        <v>345.22793493605383</v>
      </c>
      <c r="M2479" s="149">
        <f t="shared" si="700"/>
        <v>5.5820206056688826E-6</v>
      </c>
      <c r="N2479" s="149">
        <f t="shared" si="701"/>
        <v>0.99986368097955425</v>
      </c>
      <c r="O2479" s="130">
        <f t="shared" si="702"/>
        <v>5.5820206056688826E-6</v>
      </c>
      <c r="P2479" s="130" t="str">
        <f t="shared" si="703"/>
        <v/>
      </c>
      <c r="Q2479" s="130" t="str">
        <f t="shared" si="704"/>
        <v/>
      </c>
      <c r="R2479" s="130">
        <f t="shared" si="705"/>
        <v>3.2017777970563843E-3</v>
      </c>
      <c r="S2479" s="130" t="str">
        <f t="shared" si="706"/>
        <v/>
      </c>
      <c r="T2479" s="130" t="str">
        <f t="shared" si="707"/>
        <v/>
      </c>
      <c r="X2479" s="134"/>
      <c r="Z2479" s="149"/>
      <c r="AA2479" s="149"/>
      <c r="AE2479" s="151"/>
      <c r="AF2479" s="150"/>
      <c r="AK2479" s="134">
        <v>1910</v>
      </c>
      <c r="AL2479" s="130">
        <f t="shared" si="708"/>
        <v>3.6400000000000006</v>
      </c>
      <c r="AM2479" s="149">
        <f t="shared" si="709"/>
        <v>5.2941468309493378E-4</v>
      </c>
      <c r="AN2479" s="149">
        <f t="shared" si="710"/>
        <v>0.99986368097955425</v>
      </c>
      <c r="AO2479" s="130">
        <f t="shared" si="715"/>
        <v>5.2941468309493378E-4</v>
      </c>
      <c r="AP2479" s="130" t="str">
        <f t="shared" si="716"/>
        <v/>
      </c>
      <c r="AQ2479" s="130" t="str">
        <f t="shared" si="711"/>
        <v/>
      </c>
      <c r="AR2479" s="150">
        <f t="shared" si="712"/>
        <v>0</v>
      </c>
      <c r="AS2479" s="150" t="str">
        <f t="shared" si="713"/>
        <v/>
      </c>
      <c r="AT2479" s="150" t="str">
        <f t="shared" si="714"/>
        <v/>
      </c>
      <c r="AU2479" s="150"/>
      <c r="AV2479" s="150"/>
      <c r="AW2479" s="150"/>
      <c r="AX2479" s="150"/>
      <c r="AY2479" s="150"/>
      <c r="AZ2479" s="150"/>
      <c r="BA2479" s="150"/>
      <c r="BB2479" s="131"/>
      <c r="BC2479" s="132"/>
      <c r="BD2479" s="131"/>
      <c r="BE2479" s="153"/>
      <c r="BF2479" s="154"/>
      <c r="BG2479" s="155"/>
      <c r="BH2479" s="155"/>
      <c r="BI2479" s="156"/>
      <c r="BJ2479" s="156"/>
      <c r="BK2479" s="133"/>
      <c r="BM2479" s="134">
        <v>1887</v>
      </c>
      <c r="BN2479" s="157">
        <f t="shared" si="718"/>
        <v>12.070399999999715</v>
      </c>
      <c r="BO2479" s="158">
        <f t="shared" si="719"/>
        <v>9.8267365750304245E-2</v>
      </c>
      <c r="BP2479" s="159">
        <f t="shared" si="720"/>
        <v>2.0598797209435415E-4</v>
      </c>
      <c r="BQ2479" s="160" t="str">
        <f t="shared" si="721"/>
        <v/>
      </c>
      <c r="BR2479" s="160" t="str">
        <f t="shared" si="717"/>
        <v/>
      </c>
    </row>
    <row r="2480" spans="11:70" ht="20.100000000000001" customHeight="1" x14ac:dyDescent="0.25">
      <c r="K2480" s="134">
        <v>1911</v>
      </c>
      <c r="L2480" s="130">
        <f t="shared" si="699"/>
        <v>345.60730629312644</v>
      </c>
      <c r="M2480" s="149">
        <f t="shared" si="700"/>
        <v>5.5012911902863562E-6</v>
      </c>
      <c r="N2480" s="149">
        <f t="shared" si="701"/>
        <v>0.99986578329069531</v>
      </c>
      <c r="O2480" s="130">
        <f t="shared" si="702"/>
        <v>5.5012911902863562E-6</v>
      </c>
      <c r="P2480" s="130" t="str">
        <f t="shared" si="703"/>
        <v/>
      </c>
      <c r="Q2480" s="130" t="str">
        <f t="shared" si="704"/>
        <v/>
      </c>
      <c r="R2480" s="130">
        <f t="shared" si="705"/>
        <v>3.2112275888884303E-3</v>
      </c>
      <c r="S2480" s="130" t="str">
        <f t="shared" si="706"/>
        <v/>
      </c>
      <c r="T2480" s="130" t="str">
        <f t="shared" si="707"/>
        <v/>
      </c>
      <c r="X2480" s="134"/>
      <c r="Z2480" s="149"/>
      <c r="AA2480" s="149"/>
      <c r="AE2480" s="151"/>
      <c r="AF2480" s="150"/>
      <c r="AK2480" s="134">
        <v>1911</v>
      </c>
      <c r="AL2480" s="130">
        <f t="shared" si="708"/>
        <v>3.6440000000000001</v>
      </c>
      <c r="AM2480" s="149">
        <f t="shared" si="709"/>
        <v>5.2175807612759965E-4</v>
      </c>
      <c r="AN2480" s="149">
        <f t="shared" si="710"/>
        <v>0.99986578329069531</v>
      </c>
      <c r="AO2480" s="130">
        <f t="shared" si="715"/>
        <v>5.2175807612759965E-4</v>
      </c>
      <c r="AP2480" s="130" t="str">
        <f t="shared" si="716"/>
        <v/>
      </c>
      <c r="AQ2480" s="130" t="str">
        <f t="shared" si="711"/>
        <v/>
      </c>
      <c r="AR2480" s="150">
        <f t="shared" si="712"/>
        <v>0</v>
      </c>
      <c r="AS2480" s="150" t="str">
        <f t="shared" si="713"/>
        <v/>
      </c>
      <c r="AT2480" s="150" t="str">
        <f t="shared" si="714"/>
        <v/>
      </c>
      <c r="AU2480" s="150"/>
      <c r="AV2480" s="150"/>
      <c r="AW2480" s="150"/>
      <c r="AX2480" s="150"/>
      <c r="AY2480" s="150"/>
      <c r="AZ2480" s="150"/>
      <c r="BA2480" s="150"/>
      <c r="BB2480" s="131"/>
      <c r="BC2480" s="132"/>
      <c r="BD2480" s="131"/>
      <c r="BE2480" s="153"/>
      <c r="BF2480" s="154"/>
      <c r="BG2480" s="155"/>
      <c r="BH2480" s="155"/>
      <c r="BI2480" s="156"/>
      <c r="BJ2480" s="156"/>
      <c r="BK2480" s="133"/>
      <c r="BM2480" s="134">
        <v>1888</v>
      </c>
      <c r="BN2480" s="157">
        <f t="shared" si="718"/>
        <v>12.076799999999714</v>
      </c>
      <c r="BO2480" s="158">
        <f t="shared" si="719"/>
        <v>9.8061377778209891E-2</v>
      </c>
      <c r="BP2480" s="159">
        <f t="shared" si="720"/>
        <v>2.0560207658074092E-4</v>
      </c>
      <c r="BQ2480" s="160" t="str">
        <f t="shared" si="721"/>
        <v/>
      </c>
      <c r="BR2480" s="160" t="str">
        <f t="shared" si="717"/>
        <v/>
      </c>
    </row>
    <row r="2481" spans="11:70" ht="20.100000000000001" customHeight="1" x14ac:dyDescent="0.25">
      <c r="K2481" s="134">
        <v>1912</v>
      </c>
      <c r="L2481" s="130">
        <f t="shared" si="699"/>
        <v>345.98667765019906</v>
      </c>
      <c r="M2481" s="149">
        <f t="shared" si="700"/>
        <v>5.4216425690341113E-6</v>
      </c>
      <c r="N2481" s="149">
        <f t="shared" si="701"/>
        <v>0.99986785518083676</v>
      </c>
      <c r="O2481" s="130">
        <f t="shared" si="702"/>
        <v>5.4216425690341113E-6</v>
      </c>
      <c r="P2481" s="130" t="str">
        <f t="shared" si="703"/>
        <v/>
      </c>
      <c r="Q2481" s="130" t="str">
        <f t="shared" si="704"/>
        <v/>
      </c>
      <c r="R2481" s="130">
        <f t="shared" si="705"/>
        <v>3.2206537401553758E-3</v>
      </c>
      <c r="S2481" s="130" t="str">
        <f t="shared" si="706"/>
        <v/>
      </c>
      <c r="T2481" s="130" t="str">
        <f t="shared" si="707"/>
        <v/>
      </c>
      <c r="X2481" s="134"/>
      <c r="Z2481" s="149"/>
      <c r="AA2481" s="149"/>
      <c r="AE2481" s="151"/>
      <c r="AF2481" s="150"/>
      <c r="AK2481" s="134">
        <v>1912</v>
      </c>
      <c r="AL2481" s="130">
        <f t="shared" si="708"/>
        <v>3.6480000000000006</v>
      </c>
      <c r="AM2481" s="149">
        <f t="shared" si="709"/>
        <v>5.1420397474424221E-4</v>
      </c>
      <c r="AN2481" s="149">
        <f t="shared" si="710"/>
        <v>0.99986785518083676</v>
      </c>
      <c r="AO2481" s="130">
        <f t="shared" si="715"/>
        <v>5.1420397474424221E-4</v>
      </c>
      <c r="AP2481" s="130" t="str">
        <f t="shared" si="716"/>
        <v/>
      </c>
      <c r="AQ2481" s="130" t="str">
        <f t="shared" si="711"/>
        <v/>
      </c>
      <c r="AR2481" s="150">
        <f t="shared" si="712"/>
        <v>0</v>
      </c>
      <c r="AS2481" s="150" t="str">
        <f t="shared" si="713"/>
        <v/>
      </c>
      <c r="AT2481" s="150" t="str">
        <f t="shared" si="714"/>
        <v/>
      </c>
      <c r="AU2481" s="150"/>
      <c r="AV2481" s="150"/>
      <c r="AW2481" s="150"/>
      <c r="AX2481" s="150"/>
      <c r="AY2481" s="150"/>
      <c r="AZ2481" s="150"/>
      <c r="BA2481" s="150"/>
      <c r="BB2481" s="131"/>
      <c r="BC2481" s="132"/>
      <c r="BD2481" s="131"/>
      <c r="BE2481" s="153"/>
      <c r="BF2481" s="154"/>
      <c r="BG2481" s="155"/>
      <c r="BH2481" s="155"/>
      <c r="BI2481" s="156"/>
      <c r="BJ2481" s="156"/>
      <c r="BK2481" s="133"/>
      <c r="BM2481" s="134">
        <v>1889</v>
      </c>
      <c r="BN2481" s="157">
        <f t="shared" si="718"/>
        <v>12.083199999999714</v>
      </c>
      <c r="BO2481" s="158">
        <f t="shared" si="719"/>
        <v>9.785577570162915E-2</v>
      </c>
      <c r="BP2481" s="159">
        <f t="shared" si="720"/>
        <v>2.0521675999396471E-4</v>
      </c>
      <c r="BQ2481" s="160" t="str">
        <f t="shared" si="721"/>
        <v/>
      </c>
      <c r="BR2481" s="160" t="str">
        <f t="shared" si="717"/>
        <v/>
      </c>
    </row>
    <row r="2482" spans="11:70" ht="20.100000000000001" customHeight="1" x14ac:dyDescent="0.25">
      <c r="K2482" s="134">
        <v>1913</v>
      </c>
      <c r="L2482" s="130">
        <f t="shared" si="699"/>
        <v>346.36604900727156</v>
      </c>
      <c r="M2482" s="149">
        <f t="shared" si="700"/>
        <v>5.3430616242775094E-6</v>
      </c>
      <c r="N2482" s="149">
        <f t="shared" si="701"/>
        <v>0.99986989705750806</v>
      </c>
      <c r="O2482" s="130">
        <f t="shared" si="702"/>
        <v>5.3430616242775094E-6</v>
      </c>
      <c r="P2482" s="130" t="str">
        <f t="shared" si="703"/>
        <v/>
      </c>
      <c r="Q2482" s="130" t="str">
        <f t="shared" si="704"/>
        <v/>
      </c>
      <c r="R2482" s="130">
        <f t="shared" si="705"/>
        <v>3.2300558793862066E-3</v>
      </c>
      <c r="S2482" s="130" t="str">
        <f t="shared" si="706"/>
        <v/>
      </c>
      <c r="T2482" s="130" t="str">
        <f t="shared" si="707"/>
        <v/>
      </c>
      <c r="X2482" s="134"/>
      <c r="Z2482" s="149"/>
      <c r="AA2482" s="149"/>
      <c r="AE2482" s="151"/>
      <c r="AF2482" s="150"/>
      <c r="AK2482" s="134">
        <v>1913</v>
      </c>
      <c r="AL2482" s="130">
        <f t="shared" si="708"/>
        <v>3.6520000000000001</v>
      </c>
      <c r="AM2482" s="149">
        <f t="shared" si="709"/>
        <v>5.0675113483115172E-4</v>
      </c>
      <c r="AN2482" s="149">
        <f t="shared" si="710"/>
        <v>0.99986989705750806</v>
      </c>
      <c r="AO2482" s="130">
        <f t="shared" si="715"/>
        <v>5.0675113483115172E-4</v>
      </c>
      <c r="AP2482" s="130" t="str">
        <f t="shared" si="716"/>
        <v/>
      </c>
      <c r="AQ2482" s="130" t="str">
        <f t="shared" si="711"/>
        <v/>
      </c>
      <c r="AR2482" s="150">
        <f t="shared" si="712"/>
        <v>0</v>
      </c>
      <c r="AS2482" s="150" t="str">
        <f t="shared" si="713"/>
        <v/>
      </c>
      <c r="AT2482" s="150" t="str">
        <f t="shared" si="714"/>
        <v/>
      </c>
      <c r="AU2482" s="150"/>
      <c r="AV2482" s="150"/>
      <c r="AW2482" s="150"/>
      <c r="AX2482" s="150"/>
      <c r="AY2482" s="150"/>
      <c r="AZ2482" s="150"/>
      <c r="BA2482" s="150"/>
      <c r="BB2482" s="131"/>
      <c r="BC2482" s="132"/>
      <c r="BD2482" s="131"/>
      <c r="BE2482" s="153"/>
      <c r="BF2482" s="154"/>
      <c r="BG2482" s="155"/>
      <c r="BH2482" s="155"/>
      <c r="BI2482" s="156"/>
      <c r="BJ2482" s="156"/>
      <c r="BK2482" s="133"/>
      <c r="BM2482" s="134">
        <v>1890</v>
      </c>
      <c r="BN2482" s="157">
        <f t="shared" si="718"/>
        <v>12.089599999999713</v>
      </c>
      <c r="BO2482" s="158">
        <f t="shared" si="719"/>
        <v>9.7650558941635185E-2</v>
      </c>
      <c r="BP2482" s="159">
        <f t="shared" si="720"/>
        <v>2.048320219412425E-4</v>
      </c>
      <c r="BQ2482" s="160" t="str">
        <f t="shared" si="721"/>
        <v/>
      </c>
      <c r="BR2482" s="160" t="str">
        <f t="shared" si="717"/>
        <v/>
      </c>
    </row>
    <row r="2483" spans="11:70" ht="20.100000000000001" customHeight="1" x14ac:dyDescent="0.25">
      <c r="K2483" s="134">
        <v>1914</v>
      </c>
      <c r="L2483" s="130">
        <f t="shared" si="699"/>
        <v>346.74542036434417</v>
      </c>
      <c r="M2483" s="149">
        <f t="shared" si="700"/>
        <v>5.2655353775279621E-6</v>
      </c>
      <c r="N2483" s="149">
        <f t="shared" si="701"/>
        <v>0.99987190932328884</v>
      </c>
      <c r="O2483" s="130">
        <f t="shared" si="702"/>
        <v>5.2655353775279621E-6</v>
      </c>
      <c r="P2483" s="130" t="str">
        <f t="shared" si="703"/>
        <v/>
      </c>
      <c r="Q2483" s="130" t="str">
        <f t="shared" si="704"/>
        <v/>
      </c>
      <c r="R2483" s="130">
        <f t="shared" si="705"/>
        <v>3.2394336351767466E-3</v>
      </c>
      <c r="S2483" s="130" t="str">
        <f t="shared" si="706"/>
        <v/>
      </c>
      <c r="T2483" s="130" t="str">
        <f t="shared" si="707"/>
        <v/>
      </c>
      <c r="X2483" s="134"/>
      <c r="Z2483" s="149"/>
      <c r="AA2483" s="149"/>
      <c r="AE2483" s="151"/>
      <c r="AF2483" s="150"/>
      <c r="AK2483" s="134">
        <v>1914</v>
      </c>
      <c r="AL2483" s="130">
        <f t="shared" si="708"/>
        <v>3.6560000000000006</v>
      </c>
      <c r="AM2483" s="149">
        <f t="shared" si="709"/>
        <v>4.9939832547162227E-4</v>
      </c>
      <c r="AN2483" s="149">
        <f t="shared" si="710"/>
        <v>0.99987190932328884</v>
      </c>
      <c r="AO2483" s="130">
        <f t="shared" si="715"/>
        <v>4.9939832547162227E-4</v>
      </c>
      <c r="AP2483" s="130" t="str">
        <f t="shared" si="716"/>
        <v/>
      </c>
      <c r="AQ2483" s="130" t="str">
        <f t="shared" si="711"/>
        <v/>
      </c>
      <c r="AR2483" s="150">
        <f t="shared" si="712"/>
        <v>0</v>
      </c>
      <c r="AS2483" s="150" t="str">
        <f t="shared" si="713"/>
        <v/>
      </c>
      <c r="AT2483" s="150" t="str">
        <f t="shared" si="714"/>
        <v/>
      </c>
      <c r="AU2483" s="150"/>
      <c r="AV2483" s="150"/>
      <c r="AW2483" s="150"/>
      <c r="AX2483" s="150"/>
      <c r="AY2483" s="150"/>
      <c r="AZ2483" s="150"/>
      <c r="BA2483" s="150"/>
      <c r="BB2483" s="131"/>
      <c r="BC2483" s="132"/>
      <c r="BD2483" s="131"/>
      <c r="BE2483" s="153"/>
      <c r="BF2483" s="154"/>
      <c r="BG2483" s="155"/>
      <c r="BH2483" s="155"/>
      <c r="BI2483" s="156"/>
      <c r="BJ2483" s="156"/>
      <c r="BK2483" s="133"/>
      <c r="BM2483" s="134">
        <v>1891</v>
      </c>
      <c r="BN2483" s="157">
        <f t="shared" si="718"/>
        <v>12.095999999999712</v>
      </c>
      <c r="BO2483" s="158">
        <f t="shared" si="719"/>
        <v>9.7445726919693942E-2</v>
      </c>
      <c r="BP2483" s="159">
        <f t="shared" si="720"/>
        <v>2.044478620287643E-4</v>
      </c>
      <c r="BQ2483" s="160" t="str">
        <f t="shared" si="721"/>
        <v/>
      </c>
      <c r="BR2483" s="160" t="str">
        <f t="shared" si="717"/>
        <v/>
      </c>
    </row>
    <row r="2484" spans="11:70" ht="20.100000000000001" customHeight="1" x14ac:dyDescent="0.25">
      <c r="K2484" s="134">
        <v>1915</v>
      </c>
      <c r="L2484" s="130">
        <f t="shared" si="699"/>
        <v>347.12479172141678</v>
      </c>
      <c r="M2484" s="149">
        <f t="shared" si="700"/>
        <v>5.1890509882508697E-6</v>
      </c>
      <c r="N2484" s="149">
        <f t="shared" si="701"/>
        <v>0.99987389237586155</v>
      </c>
      <c r="O2484" s="130">
        <f t="shared" si="702"/>
        <v>5.1890509882508697E-6</v>
      </c>
      <c r="P2484" s="130" t="str">
        <f t="shared" si="703"/>
        <v/>
      </c>
      <c r="Q2484" s="130" t="str">
        <f t="shared" si="704"/>
        <v/>
      </c>
      <c r="R2484" s="130">
        <f t="shared" si="705"/>
        <v>3.2487866362136452E-3</v>
      </c>
      <c r="S2484" s="130" t="str">
        <f t="shared" si="706"/>
        <v/>
      </c>
      <c r="T2484" s="130" t="str">
        <f t="shared" si="707"/>
        <v/>
      </c>
      <c r="X2484" s="134"/>
      <c r="Z2484" s="149"/>
      <c r="AA2484" s="149"/>
      <c r="AE2484" s="151"/>
      <c r="AF2484" s="150"/>
      <c r="AK2484" s="134">
        <v>1915</v>
      </c>
      <c r="AL2484" s="130">
        <f t="shared" si="708"/>
        <v>3.66</v>
      </c>
      <c r="AM2484" s="149">
        <f t="shared" si="709"/>
        <v>4.9214432883289312E-4</v>
      </c>
      <c r="AN2484" s="149">
        <f t="shared" si="710"/>
        <v>0.99987389237586155</v>
      </c>
      <c r="AO2484" s="130">
        <f t="shared" si="715"/>
        <v>4.9214432883289312E-4</v>
      </c>
      <c r="AP2484" s="130" t="str">
        <f t="shared" si="716"/>
        <v/>
      </c>
      <c r="AQ2484" s="130" t="str">
        <f t="shared" si="711"/>
        <v/>
      </c>
      <c r="AR2484" s="150">
        <f t="shared" si="712"/>
        <v>0</v>
      </c>
      <c r="AS2484" s="150" t="str">
        <f t="shared" si="713"/>
        <v/>
      </c>
      <c r="AT2484" s="150" t="str">
        <f t="shared" si="714"/>
        <v/>
      </c>
      <c r="AU2484" s="150"/>
      <c r="AV2484" s="150"/>
      <c r="AW2484" s="150"/>
      <c r="AX2484" s="150"/>
      <c r="AY2484" s="150"/>
      <c r="AZ2484" s="150"/>
      <c r="BA2484" s="150"/>
      <c r="BB2484" s="131"/>
      <c r="BC2484" s="132"/>
      <c r="BD2484" s="131"/>
      <c r="BE2484" s="153"/>
      <c r="BF2484" s="154"/>
      <c r="BG2484" s="155"/>
      <c r="BH2484" s="155"/>
      <c r="BI2484" s="156"/>
      <c r="BJ2484" s="156"/>
      <c r="BK2484" s="133"/>
      <c r="BM2484" s="134">
        <v>1892</v>
      </c>
      <c r="BN2484" s="157">
        <f t="shared" si="718"/>
        <v>12.102399999999712</v>
      </c>
      <c r="BO2484" s="158">
        <f t="shared" si="719"/>
        <v>9.7241279057665178E-2</v>
      </c>
      <c r="BP2484" s="159">
        <f t="shared" si="720"/>
        <v>2.0406427986058295E-4</v>
      </c>
      <c r="BQ2484" s="160" t="str">
        <f t="shared" si="721"/>
        <v/>
      </c>
      <c r="BR2484" s="160" t="str">
        <f t="shared" si="717"/>
        <v/>
      </c>
    </row>
    <row r="2485" spans="11:70" ht="20.100000000000001" customHeight="1" x14ac:dyDescent="0.25">
      <c r="K2485" s="134">
        <v>1916</v>
      </c>
      <c r="L2485" s="130">
        <f t="shared" si="699"/>
        <v>347.5041630784894</v>
      </c>
      <c r="M2485" s="149">
        <f t="shared" si="700"/>
        <v>5.1135957526796197E-6</v>
      </c>
      <c r="N2485" s="149">
        <f t="shared" si="701"/>
        <v>0.99987584660806283</v>
      </c>
      <c r="O2485" s="130">
        <f t="shared" si="702"/>
        <v>5.1135957526796197E-6</v>
      </c>
      <c r="P2485" s="130" t="str">
        <f t="shared" si="703"/>
        <v/>
      </c>
      <c r="Q2485" s="130" t="str">
        <f t="shared" si="704"/>
        <v/>
      </c>
      <c r="R2485" s="130">
        <f t="shared" si="705"/>
        <v>3.2581145112984453E-3</v>
      </c>
      <c r="S2485" s="130" t="str">
        <f t="shared" si="706"/>
        <v/>
      </c>
      <c r="T2485" s="130" t="str">
        <f t="shared" si="707"/>
        <v/>
      </c>
      <c r="X2485" s="134"/>
      <c r="Z2485" s="149"/>
      <c r="AA2485" s="149"/>
      <c r="AE2485" s="151"/>
      <c r="AF2485" s="150"/>
      <c r="AK2485" s="134">
        <v>1916</v>
      </c>
      <c r="AL2485" s="130">
        <f t="shared" si="708"/>
        <v>3.6640000000000006</v>
      </c>
      <c r="AM2485" s="149">
        <f t="shared" si="709"/>
        <v>4.8498794005366944E-4</v>
      </c>
      <c r="AN2485" s="149">
        <f t="shared" si="710"/>
        <v>0.99987584660806283</v>
      </c>
      <c r="AO2485" s="130">
        <f t="shared" si="715"/>
        <v>4.8498794005366944E-4</v>
      </c>
      <c r="AP2485" s="130" t="str">
        <f t="shared" si="716"/>
        <v/>
      </c>
      <c r="AQ2485" s="130" t="str">
        <f t="shared" si="711"/>
        <v/>
      </c>
      <c r="AR2485" s="150">
        <f t="shared" si="712"/>
        <v>0</v>
      </c>
      <c r="AS2485" s="150" t="str">
        <f t="shared" si="713"/>
        <v/>
      </c>
      <c r="AT2485" s="150" t="str">
        <f t="shared" si="714"/>
        <v/>
      </c>
      <c r="AU2485" s="150"/>
      <c r="AV2485" s="150"/>
      <c r="AW2485" s="150"/>
      <c r="AX2485" s="150"/>
      <c r="AY2485" s="150"/>
      <c r="AZ2485" s="150"/>
      <c r="BA2485" s="150"/>
      <c r="BB2485" s="131"/>
      <c r="BC2485" s="132"/>
      <c r="BD2485" s="131"/>
      <c r="BE2485" s="153"/>
      <c r="BF2485" s="154"/>
      <c r="BG2485" s="155"/>
      <c r="BH2485" s="155"/>
      <c r="BI2485" s="156"/>
      <c r="BJ2485" s="156"/>
      <c r="BK2485" s="133"/>
      <c r="BM2485" s="134">
        <v>1893</v>
      </c>
      <c r="BN2485" s="157">
        <f t="shared" si="718"/>
        <v>12.108799999999711</v>
      </c>
      <c r="BO2485" s="158">
        <f t="shared" si="719"/>
        <v>9.7037214777804595E-2</v>
      </c>
      <c r="BP2485" s="159">
        <f t="shared" si="720"/>
        <v>2.0368127503973821E-4</v>
      </c>
      <c r="BQ2485" s="160" t="str">
        <f t="shared" si="721"/>
        <v/>
      </c>
      <c r="BR2485" s="160" t="str">
        <f t="shared" si="717"/>
        <v/>
      </c>
    </row>
    <row r="2486" spans="11:70" ht="20.100000000000001" customHeight="1" x14ac:dyDescent="0.25">
      <c r="K2486" s="134">
        <v>1917</v>
      </c>
      <c r="L2486" s="130">
        <f t="shared" si="699"/>
        <v>347.88353443556201</v>
      </c>
      <c r="M2486" s="149">
        <f t="shared" si="700"/>
        <v>5.0391571026361967E-6</v>
      </c>
      <c r="N2486" s="149">
        <f t="shared" si="701"/>
        <v>0.99987777240793585</v>
      </c>
      <c r="O2486" s="130">
        <f t="shared" si="702"/>
        <v>5.0391571026361967E-6</v>
      </c>
      <c r="P2486" s="130" t="str">
        <f t="shared" si="703"/>
        <v/>
      </c>
      <c r="Q2486" s="130" t="str">
        <f t="shared" si="704"/>
        <v/>
      </c>
      <c r="R2486" s="130">
        <f t="shared" si="705"/>
        <v>3.267416889371706E-3</v>
      </c>
      <c r="S2486" s="130" t="str">
        <f t="shared" si="706"/>
        <v/>
      </c>
      <c r="T2486" s="130" t="str">
        <f t="shared" si="707"/>
        <v/>
      </c>
      <c r="X2486" s="134"/>
      <c r="Z2486" s="149"/>
      <c r="AA2486" s="149"/>
      <c r="AE2486" s="151"/>
      <c r="AF2486" s="150"/>
      <c r="AK2486" s="134">
        <v>1917</v>
      </c>
      <c r="AL2486" s="130">
        <f t="shared" si="708"/>
        <v>3.6680000000000001</v>
      </c>
      <c r="AM2486" s="149">
        <f t="shared" si="709"/>
        <v>4.7792796713226453E-4</v>
      </c>
      <c r="AN2486" s="149">
        <f t="shared" si="710"/>
        <v>0.99987777240793585</v>
      </c>
      <c r="AO2486" s="130">
        <f t="shared" si="715"/>
        <v>4.7792796713226453E-4</v>
      </c>
      <c r="AP2486" s="130" t="str">
        <f t="shared" si="716"/>
        <v/>
      </c>
      <c r="AQ2486" s="130" t="str">
        <f t="shared" si="711"/>
        <v/>
      </c>
      <c r="AR2486" s="150">
        <f t="shared" si="712"/>
        <v>0</v>
      </c>
      <c r="AS2486" s="150" t="str">
        <f t="shared" si="713"/>
        <v/>
      </c>
      <c r="AT2486" s="150" t="str">
        <f t="shared" si="714"/>
        <v/>
      </c>
      <c r="AU2486" s="150"/>
      <c r="AV2486" s="150"/>
      <c r="AW2486" s="150"/>
      <c r="AX2486" s="150"/>
      <c r="AY2486" s="150"/>
      <c r="AZ2486" s="150"/>
      <c r="BA2486" s="150"/>
      <c r="BB2486" s="131"/>
      <c r="BC2486" s="132"/>
      <c r="BD2486" s="131"/>
      <c r="BE2486" s="153"/>
      <c r="BF2486" s="154"/>
      <c r="BG2486" s="155"/>
      <c r="BH2486" s="155"/>
      <c r="BI2486" s="156"/>
      <c r="BJ2486" s="156"/>
      <c r="BK2486" s="133"/>
      <c r="BM2486" s="134">
        <v>1894</v>
      </c>
      <c r="BN2486" s="157">
        <f t="shared" si="718"/>
        <v>12.11519999999971</v>
      </c>
      <c r="BO2486" s="158">
        <f t="shared" si="719"/>
        <v>9.6833533502764857E-2</v>
      </c>
      <c r="BP2486" s="159">
        <f t="shared" si="720"/>
        <v>2.0329884716721591E-4</v>
      </c>
      <c r="BQ2486" s="160" t="str">
        <f t="shared" si="721"/>
        <v/>
      </c>
      <c r="BR2486" s="160" t="str">
        <f t="shared" si="717"/>
        <v/>
      </c>
    </row>
    <row r="2487" spans="11:70" ht="20.100000000000001" customHeight="1" x14ac:dyDescent="0.25">
      <c r="K2487" s="134">
        <v>1918</v>
      </c>
      <c r="L2487" s="130">
        <f t="shared" si="699"/>
        <v>348.26290579263451</v>
      </c>
      <c r="M2487" s="149">
        <f t="shared" si="700"/>
        <v>4.9657226043580247E-6</v>
      </c>
      <c r="N2487" s="149">
        <f t="shared" si="701"/>
        <v>0.99987967015878143</v>
      </c>
      <c r="O2487" s="130">
        <f t="shared" si="702"/>
        <v>4.9657226043580247E-6</v>
      </c>
      <c r="P2487" s="130" t="str">
        <f t="shared" si="703"/>
        <v/>
      </c>
      <c r="Q2487" s="130" t="str">
        <f t="shared" si="704"/>
        <v/>
      </c>
      <c r="R2487" s="130">
        <f t="shared" si="705"/>
        <v>3.2766933995371831E-3</v>
      </c>
      <c r="S2487" s="130" t="str">
        <f t="shared" si="706"/>
        <v/>
      </c>
      <c r="T2487" s="130" t="str">
        <f t="shared" si="707"/>
        <v/>
      </c>
      <c r="X2487" s="134"/>
      <c r="Z2487" s="149"/>
      <c r="AA2487" s="149"/>
      <c r="AE2487" s="151"/>
      <c r="AF2487" s="150"/>
      <c r="AK2487" s="134">
        <v>1918</v>
      </c>
      <c r="AL2487" s="130">
        <f t="shared" si="708"/>
        <v>3.6720000000000006</v>
      </c>
      <c r="AM2487" s="149">
        <f t="shared" si="709"/>
        <v>4.7096323081532873E-4</v>
      </c>
      <c r="AN2487" s="149">
        <f t="shared" si="710"/>
        <v>0.99987967015878143</v>
      </c>
      <c r="AO2487" s="130">
        <f t="shared" si="715"/>
        <v>4.7096323081532873E-4</v>
      </c>
      <c r="AP2487" s="130" t="str">
        <f t="shared" si="716"/>
        <v/>
      </c>
      <c r="AQ2487" s="130" t="str">
        <f t="shared" si="711"/>
        <v/>
      </c>
      <c r="AR2487" s="150">
        <f t="shared" si="712"/>
        <v>0</v>
      </c>
      <c r="AS2487" s="150" t="str">
        <f t="shared" si="713"/>
        <v/>
      </c>
      <c r="AT2487" s="150" t="str">
        <f t="shared" si="714"/>
        <v/>
      </c>
      <c r="AU2487" s="150"/>
      <c r="AV2487" s="150"/>
      <c r="AW2487" s="150"/>
      <c r="AX2487" s="150"/>
      <c r="AY2487" s="150"/>
      <c r="AZ2487" s="150"/>
      <c r="BA2487" s="150"/>
      <c r="BB2487" s="131"/>
      <c r="BC2487" s="132"/>
      <c r="BD2487" s="131"/>
      <c r="BE2487" s="153"/>
      <c r="BF2487" s="154"/>
      <c r="BG2487" s="155"/>
      <c r="BH2487" s="155"/>
      <c r="BI2487" s="156"/>
      <c r="BJ2487" s="156"/>
      <c r="BK2487" s="133"/>
      <c r="BM2487" s="134">
        <v>1895</v>
      </c>
      <c r="BN2487" s="157">
        <f t="shared" si="718"/>
        <v>12.121599999999709</v>
      </c>
      <c r="BO2487" s="158">
        <f t="shared" si="719"/>
        <v>9.6630234655597641E-2</v>
      </c>
      <c r="BP2487" s="159">
        <f t="shared" si="720"/>
        <v>2.0291699584297496E-4</v>
      </c>
      <c r="BQ2487" s="160" t="str">
        <f t="shared" si="721"/>
        <v/>
      </c>
      <c r="BR2487" s="160" t="str">
        <f t="shared" si="717"/>
        <v/>
      </c>
    </row>
    <row r="2488" spans="11:70" ht="20.100000000000001" customHeight="1" x14ac:dyDescent="0.25">
      <c r="K2488" s="134">
        <v>1919</v>
      </c>
      <c r="L2488" s="130">
        <f t="shared" si="699"/>
        <v>348.64227714970713</v>
      </c>
      <c r="M2488" s="149">
        <f t="shared" si="700"/>
        <v>4.8932799573311647E-6</v>
      </c>
      <c r="N2488" s="149">
        <f t="shared" si="701"/>
        <v>0.9998815402392085</v>
      </c>
      <c r="O2488" s="130">
        <f t="shared" si="702"/>
        <v>4.8932799573311647E-6</v>
      </c>
      <c r="P2488" s="130" t="str">
        <f t="shared" si="703"/>
        <v/>
      </c>
      <c r="Q2488" s="130" t="str">
        <f t="shared" si="704"/>
        <v/>
      </c>
      <c r="R2488" s="130">
        <f t="shared" si="705"/>
        <v>3.2859436710860695E-3</v>
      </c>
      <c r="S2488" s="130" t="str">
        <f t="shared" si="706"/>
        <v/>
      </c>
      <c r="T2488" s="130" t="str">
        <f t="shared" si="707"/>
        <v/>
      </c>
      <c r="X2488" s="134"/>
      <c r="Z2488" s="149"/>
      <c r="AA2488" s="149"/>
      <c r="AE2488" s="151"/>
      <c r="AF2488" s="150"/>
      <c r="AK2488" s="134">
        <v>1919</v>
      </c>
      <c r="AL2488" s="130">
        <f t="shared" si="708"/>
        <v>3.6760000000000002</v>
      </c>
      <c r="AM2488" s="149">
        <f t="shared" si="709"/>
        <v>4.6409256448720165E-4</v>
      </c>
      <c r="AN2488" s="149">
        <f t="shared" si="710"/>
        <v>0.9998815402392085</v>
      </c>
      <c r="AO2488" s="130">
        <f t="shared" si="715"/>
        <v>4.6409256448720165E-4</v>
      </c>
      <c r="AP2488" s="130" t="str">
        <f t="shared" si="716"/>
        <v/>
      </c>
      <c r="AQ2488" s="130" t="str">
        <f t="shared" si="711"/>
        <v/>
      </c>
      <c r="AR2488" s="150">
        <f t="shared" si="712"/>
        <v>0</v>
      </c>
      <c r="AS2488" s="150" t="str">
        <f t="shared" si="713"/>
        <v/>
      </c>
      <c r="AT2488" s="150" t="str">
        <f t="shared" si="714"/>
        <v/>
      </c>
      <c r="AU2488" s="150"/>
      <c r="AV2488" s="150"/>
      <c r="AW2488" s="150"/>
      <c r="AX2488" s="150"/>
      <c r="AY2488" s="150"/>
      <c r="AZ2488" s="150"/>
      <c r="BA2488" s="150"/>
      <c r="BB2488" s="131"/>
      <c r="BC2488" s="132"/>
      <c r="BD2488" s="131"/>
      <c r="BE2488" s="153"/>
      <c r="BF2488" s="154"/>
      <c r="BG2488" s="155"/>
      <c r="BH2488" s="155"/>
      <c r="BI2488" s="156"/>
      <c r="BJ2488" s="156"/>
      <c r="BK2488" s="133"/>
      <c r="BM2488" s="134">
        <v>1896</v>
      </c>
      <c r="BN2488" s="157">
        <f t="shared" si="718"/>
        <v>12.127999999999709</v>
      </c>
      <c r="BO2488" s="158">
        <f t="shared" si="719"/>
        <v>9.6427317659754666E-2</v>
      </c>
      <c r="BP2488" s="159">
        <f t="shared" si="720"/>
        <v>2.0253572066482317E-4</v>
      </c>
      <c r="BQ2488" s="160" t="str">
        <f t="shared" si="721"/>
        <v/>
      </c>
      <c r="BR2488" s="160" t="str">
        <f t="shared" si="717"/>
        <v/>
      </c>
    </row>
    <row r="2489" spans="11:70" ht="20.100000000000001" customHeight="1" x14ac:dyDescent="0.25">
      <c r="K2489" s="134">
        <v>1920</v>
      </c>
      <c r="L2489" s="130">
        <f t="shared" ref="L2489:L2552" si="722">L$563+(K2489*L$566)</f>
        <v>349.02164850677974</v>
      </c>
      <c r="M2489" s="149">
        <f t="shared" ref="M2489:M2552" si="723">_xlfn.NORM.DIST(L2489,L$560,L$561,0)</f>
        <v>4.821816993130113E-6</v>
      </c>
      <c r="N2489" s="149">
        <f t="shared" ref="N2489:N2552" si="724">_xlfn.NORM.DIST(L2489,L$560,L$561,1)</f>
        <v>0.99988338302318458</v>
      </c>
      <c r="O2489" s="130">
        <f t="shared" ref="O2489:O2552" si="725">IF(OR(N2489&lt;P$565,N2489&gt;P$566),M2489,"")</f>
        <v>4.821816993130113E-6</v>
      </c>
      <c r="P2489" s="130" t="str">
        <f t="shared" ref="P2489:P2552" si="726">IF(AND(N2489&gt;P$565,N2489&lt;P$566),M2489,"")</f>
        <v/>
      </c>
      <c r="Q2489" s="130" t="str">
        <f t="shared" ref="Q2489:Q2552" si="727">IF(M2489=MAX(M$569:M$2569),M2489,"")</f>
        <v/>
      </c>
      <c r="R2489" s="130">
        <f t="shared" ref="R2489:R2552" si="728">_xlfn.NORM.DIST(L2489,P$561,P$562,0)</f>
        <v>3.2951673335212752E-3</v>
      </c>
      <c r="S2489" s="130" t="str">
        <f t="shared" ref="S2489:S2552" si="729">IF(R2489=MAX(R$569:R$2569),M2489,"")</f>
        <v/>
      </c>
      <c r="T2489" s="130" t="str">
        <f t="shared" ref="T2489:T2552" si="730">IF(S2489=MIN(S$569:S$2569),S2489,"")</f>
        <v/>
      </c>
      <c r="X2489" s="134"/>
      <c r="Z2489" s="149"/>
      <c r="AA2489" s="149"/>
      <c r="AE2489" s="151"/>
      <c r="AF2489" s="150"/>
      <c r="AK2489" s="134">
        <v>1920</v>
      </c>
      <c r="AL2489" s="130">
        <f t="shared" ref="AL2489:AL2552" si="731">AL$563+(AK2489*AL$566)</f>
        <v>3.6799999999999997</v>
      </c>
      <c r="AM2489" s="149">
        <f t="shared" ref="AM2489:AM2552" si="732">_xlfn.NORM.DIST(AL2489,AL$560,AL$561,0)</f>
        <v>4.5731481405985762E-4</v>
      </c>
      <c r="AN2489" s="149">
        <f t="shared" ref="AN2489:AN2552" si="733">_xlfn.NORM.DIST(AL2489,AL$560,AL$561,1)</f>
        <v>0.99988338302318458</v>
      </c>
      <c r="AO2489" s="130">
        <f t="shared" si="715"/>
        <v>4.5731481405985762E-4</v>
      </c>
      <c r="AP2489" s="130" t="str">
        <f t="shared" si="716"/>
        <v/>
      </c>
      <c r="AQ2489" s="130" t="str">
        <f t="shared" ref="AQ2489:AQ2552" si="734">IF(AM2489=MAX(AM$569:AM$2569),AM2489,"")</f>
        <v/>
      </c>
      <c r="AR2489" s="150">
        <f t="shared" ref="AR2489:AR2552" si="735">_xlfn.NORM.DIST(AK2489,AP$561,AP$562,0)</f>
        <v>0</v>
      </c>
      <c r="AS2489" s="150" t="str">
        <f t="shared" ref="AS2489:AS2552" si="736">IF(AR2489=MAX(AR$569:AR$2569),AM2489,"")</f>
        <v/>
      </c>
      <c r="AT2489" s="150" t="str">
        <f t="shared" ref="AT2489:AT2552" si="737">IF(AS2489=MIN(AS$569:AS$2569),AS2489,"")</f>
        <v/>
      </c>
      <c r="AU2489" s="150"/>
      <c r="AV2489" s="150"/>
      <c r="AW2489" s="150"/>
      <c r="AX2489" s="150"/>
      <c r="AY2489" s="150"/>
      <c r="AZ2489" s="150"/>
      <c r="BA2489" s="150"/>
      <c r="BB2489" s="131"/>
      <c r="BC2489" s="132"/>
      <c r="BD2489" s="131"/>
      <c r="BE2489" s="153"/>
      <c r="BF2489" s="154"/>
      <c r="BG2489" s="155"/>
      <c r="BH2489" s="155"/>
      <c r="BI2489" s="156"/>
      <c r="BJ2489" s="156"/>
      <c r="BK2489" s="133"/>
      <c r="BM2489" s="134">
        <v>1897</v>
      </c>
      <c r="BN2489" s="157">
        <f t="shared" si="718"/>
        <v>12.134399999999708</v>
      </c>
      <c r="BO2489" s="158">
        <f t="shared" si="719"/>
        <v>9.6224781939089843E-2</v>
      </c>
      <c r="BP2489" s="159">
        <f t="shared" si="720"/>
        <v>2.0215502122979123E-4</v>
      </c>
      <c r="BQ2489" s="160" t="str">
        <f t="shared" si="721"/>
        <v/>
      </c>
      <c r="BR2489" s="160" t="str">
        <f t="shared" si="717"/>
        <v/>
      </c>
    </row>
    <row r="2490" spans="11:70" ht="20.100000000000001" customHeight="1" x14ac:dyDescent="0.25">
      <c r="K2490" s="134">
        <v>1921</v>
      </c>
      <c r="L2490" s="130">
        <f t="shared" si="722"/>
        <v>349.40101986385235</v>
      </c>
      <c r="M2490" s="149">
        <f t="shared" si="723"/>
        <v>4.7513216742638476E-6</v>
      </c>
      <c r="N2490" s="149">
        <f t="shared" si="724"/>
        <v>0.99988519888008609</v>
      </c>
      <c r="O2490" s="130">
        <f t="shared" si="725"/>
        <v>4.7513216742638476E-6</v>
      </c>
      <c r="P2490" s="130" t="str">
        <f t="shared" si="726"/>
        <v/>
      </c>
      <c r="Q2490" s="130" t="str">
        <f t="shared" si="727"/>
        <v/>
      </c>
      <c r="R2490" s="130">
        <f t="shared" si="728"/>
        <v>3.304364016581783E-3</v>
      </c>
      <c r="S2490" s="130" t="str">
        <f t="shared" si="729"/>
        <v/>
      </c>
      <c r="T2490" s="130" t="str">
        <f t="shared" si="730"/>
        <v/>
      </c>
      <c r="X2490" s="134"/>
      <c r="Z2490" s="149"/>
      <c r="AA2490" s="149"/>
      <c r="AE2490" s="151"/>
      <c r="AF2490" s="150"/>
      <c r="AK2490" s="134">
        <v>1921</v>
      </c>
      <c r="AL2490" s="130">
        <f t="shared" si="731"/>
        <v>3.6840000000000002</v>
      </c>
      <c r="AM2490" s="149">
        <f t="shared" si="732"/>
        <v>4.5062883786346764E-4</v>
      </c>
      <c r="AN2490" s="149">
        <f t="shared" si="733"/>
        <v>0.99988519888008609</v>
      </c>
      <c r="AO2490" s="130">
        <f t="shared" ref="AO2490:AO2553" si="738">IF(OR(AN2490&lt;AP$565,AN2490&gt;AP$566),AM2490,"")</f>
        <v>4.5062883786346764E-4</v>
      </c>
      <c r="AP2490" s="130" t="str">
        <f t="shared" ref="AP2490:AP2553" si="739">IF(AND(AN2490&gt;AP$565,AN2490&lt;AP$566),AM2490,"")</f>
        <v/>
      </c>
      <c r="AQ2490" s="130" t="str">
        <f t="shared" si="734"/>
        <v/>
      </c>
      <c r="AR2490" s="150">
        <f t="shared" si="735"/>
        <v>0</v>
      </c>
      <c r="AS2490" s="150" t="str">
        <f t="shared" si="736"/>
        <v/>
      </c>
      <c r="AT2490" s="150" t="str">
        <f t="shared" si="737"/>
        <v/>
      </c>
      <c r="AU2490" s="150"/>
      <c r="AV2490" s="150"/>
      <c r="AW2490" s="150"/>
      <c r="AX2490" s="150"/>
      <c r="AY2490" s="150"/>
      <c r="AZ2490" s="150"/>
      <c r="BA2490" s="150"/>
      <c r="BB2490" s="131"/>
      <c r="BC2490" s="132"/>
      <c r="BD2490" s="131"/>
      <c r="BE2490" s="153"/>
      <c r="BF2490" s="154"/>
      <c r="BG2490" s="155"/>
      <c r="BH2490" s="155"/>
      <c r="BI2490" s="156"/>
      <c r="BJ2490" s="156"/>
      <c r="BK2490" s="133"/>
      <c r="BM2490" s="134">
        <v>1898</v>
      </c>
      <c r="BN2490" s="157">
        <f t="shared" si="718"/>
        <v>12.140799999999707</v>
      </c>
      <c r="BO2490" s="158">
        <f t="shared" si="719"/>
        <v>9.6022626917860052E-2</v>
      </c>
      <c r="BP2490" s="159">
        <f t="shared" si="720"/>
        <v>2.0177489713259222E-4</v>
      </c>
      <c r="BQ2490" s="160" t="str">
        <f t="shared" si="721"/>
        <v/>
      </c>
      <c r="BR2490" s="160" t="str">
        <f t="shared" si="717"/>
        <v/>
      </c>
    </row>
    <row r="2491" spans="11:70" ht="20.100000000000001" customHeight="1" x14ac:dyDescent="0.25">
      <c r="K2491" s="134">
        <v>1922</v>
      </c>
      <c r="L2491" s="130">
        <f t="shared" si="722"/>
        <v>349.78039122092486</v>
      </c>
      <c r="M2491" s="149">
        <f t="shared" si="723"/>
        <v>4.6817820930284154E-6</v>
      </c>
      <c r="N2491" s="149">
        <f t="shared" si="724"/>
        <v>0.99988698817474686</v>
      </c>
      <c r="O2491" s="130">
        <f t="shared" si="725"/>
        <v>4.6817820930284154E-6</v>
      </c>
      <c r="P2491" s="130" t="str">
        <f t="shared" si="726"/>
        <v/>
      </c>
      <c r="Q2491" s="130" t="str">
        <f t="shared" si="727"/>
        <v/>
      </c>
      <c r="R2491" s="130">
        <f t="shared" si="728"/>
        <v>3.3135333502670272E-3</v>
      </c>
      <c r="S2491" s="130" t="str">
        <f t="shared" si="729"/>
        <v/>
      </c>
      <c r="T2491" s="130" t="str">
        <f t="shared" si="730"/>
        <v/>
      </c>
      <c r="X2491" s="134"/>
      <c r="Z2491" s="149"/>
      <c r="AA2491" s="149"/>
      <c r="AE2491" s="151"/>
      <c r="AF2491" s="150"/>
      <c r="AK2491" s="134">
        <v>1922</v>
      </c>
      <c r="AL2491" s="130">
        <f t="shared" si="731"/>
        <v>3.6879999999999997</v>
      </c>
      <c r="AM2491" s="149">
        <f t="shared" si="732"/>
        <v>4.4403350653758058E-4</v>
      </c>
      <c r="AN2491" s="149">
        <f t="shared" si="733"/>
        <v>0.99988698817474686</v>
      </c>
      <c r="AO2491" s="130">
        <f t="shared" si="738"/>
        <v>4.4403350653758058E-4</v>
      </c>
      <c r="AP2491" s="130" t="str">
        <f t="shared" si="739"/>
        <v/>
      </c>
      <c r="AQ2491" s="130" t="str">
        <f t="shared" si="734"/>
        <v/>
      </c>
      <c r="AR2491" s="150">
        <f t="shared" si="735"/>
        <v>0</v>
      </c>
      <c r="AS2491" s="150" t="str">
        <f t="shared" si="736"/>
        <v/>
      </c>
      <c r="AT2491" s="150" t="str">
        <f t="shared" si="737"/>
        <v/>
      </c>
      <c r="AU2491" s="150"/>
      <c r="AV2491" s="150"/>
      <c r="AW2491" s="150"/>
      <c r="AX2491" s="150"/>
      <c r="AY2491" s="150"/>
      <c r="AZ2491" s="150"/>
      <c r="BA2491" s="150"/>
      <c r="BB2491" s="131"/>
      <c r="BC2491" s="132"/>
      <c r="BD2491" s="131"/>
      <c r="BE2491" s="153"/>
      <c r="BF2491" s="154"/>
      <c r="BG2491" s="155"/>
      <c r="BH2491" s="155"/>
      <c r="BI2491" s="156"/>
      <c r="BJ2491" s="156"/>
      <c r="BK2491" s="133"/>
      <c r="BM2491" s="134">
        <v>1899</v>
      </c>
      <c r="BN2491" s="157">
        <f t="shared" si="718"/>
        <v>12.147199999999707</v>
      </c>
      <c r="BO2491" s="158">
        <f t="shared" si="719"/>
        <v>9.5820852020727459E-2</v>
      </c>
      <c r="BP2491" s="159">
        <f t="shared" si="720"/>
        <v>2.0139534796707881E-4</v>
      </c>
      <c r="BQ2491" s="160" t="str">
        <f t="shared" si="721"/>
        <v/>
      </c>
      <c r="BR2491" s="160" t="str">
        <f t="shared" si="717"/>
        <v/>
      </c>
    </row>
    <row r="2492" spans="11:70" ht="20.100000000000001" customHeight="1" x14ac:dyDescent="0.25">
      <c r="K2492" s="134">
        <v>1923</v>
      </c>
      <c r="L2492" s="130">
        <f t="shared" si="722"/>
        <v>350.15976257799747</v>
      </c>
      <c r="M2492" s="149">
        <f t="shared" si="723"/>
        <v>4.6131864703658509E-6</v>
      </c>
      <c r="N2492" s="149">
        <f t="shared" si="724"/>
        <v>0.99988875126750809</v>
      </c>
      <c r="O2492" s="130">
        <f t="shared" si="725"/>
        <v>4.6131864703658509E-6</v>
      </c>
      <c r="P2492" s="130" t="str">
        <f t="shared" si="726"/>
        <v/>
      </c>
      <c r="Q2492" s="130" t="str">
        <f t="shared" si="727"/>
        <v/>
      </c>
      <c r="R2492" s="130">
        <f t="shared" si="728"/>
        <v>3.3226749648613534E-3</v>
      </c>
      <c r="S2492" s="130" t="str">
        <f t="shared" si="729"/>
        <v/>
      </c>
      <c r="T2492" s="130" t="str">
        <f t="shared" si="730"/>
        <v/>
      </c>
      <c r="X2492" s="134"/>
      <c r="Z2492" s="149"/>
      <c r="AA2492" s="149"/>
      <c r="AE2492" s="151"/>
      <c r="AF2492" s="150"/>
      <c r="AK2492" s="134">
        <v>1923</v>
      </c>
      <c r="AL2492" s="130">
        <f t="shared" si="731"/>
        <v>3.6920000000000002</v>
      </c>
      <c r="AM2492" s="149">
        <f t="shared" si="732"/>
        <v>4.3752770292289616E-4</v>
      </c>
      <c r="AN2492" s="149">
        <f t="shared" si="733"/>
        <v>0.99988875126750809</v>
      </c>
      <c r="AO2492" s="130">
        <f t="shared" si="738"/>
        <v>4.3752770292289616E-4</v>
      </c>
      <c r="AP2492" s="130" t="str">
        <f t="shared" si="739"/>
        <v/>
      </c>
      <c r="AQ2492" s="130" t="str">
        <f t="shared" si="734"/>
        <v/>
      </c>
      <c r="AR2492" s="150">
        <f t="shared" si="735"/>
        <v>0</v>
      </c>
      <c r="AS2492" s="150" t="str">
        <f t="shared" si="736"/>
        <v/>
      </c>
      <c r="AT2492" s="150" t="str">
        <f t="shared" si="737"/>
        <v/>
      </c>
      <c r="AU2492" s="150"/>
      <c r="AV2492" s="150"/>
      <c r="AW2492" s="150"/>
      <c r="AX2492" s="150"/>
      <c r="AY2492" s="150"/>
      <c r="AZ2492" s="150"/>
      <c r="BA2492" s="150"/>
      <c r="BB2492" s="131"/>
      <c r="BC2492" s="132"/>
      <c r="BD2492" s="131"/>
      <c r="BE2492" s="153"/>
      <c r="BF2492" s="154"/>
      <c r="BG2492" s="155"/>
      <c r="BH2492" s="155"/>
      <c r="BI2492" s="156"/>
      <c r="BJ2492" s="156"/>
      <c r="BK2492" s="133"/>
      <c r="BM2492" s="134">
        <v>1900</v>
      </c>
      <c r="BN2492" s="157">
        <f t="shared" si="718"/>
        <v>12.153599999999706</v>
      </c>
      <c r="BO2492" s="158">
        <f t="shared" si="719"/>
        <v>9.5619456672760381E-2</v>
      </c>
      <c r="BP2492" s="159">
        <f t="shared" si="720"/>
        <v>2.0101637332531341E-4</v>
      </c>
      <c r="BQ2492" s="160" t="str">
        <f t="shared" si="721"/>
        <v/>
      </c>
      <c r="BR2492" s="160" t="str">
        <f t="shared" si="717"/>
        <v/>
      </c>
    </row>
    <row r="2493" spans="11:70" ht="20.100000000000001" customHeight="1" x14ac:dyDescent="0.25">
      <c r="K2493" s="134">
        <v>1924</v>
      </c>
      <c r="L2493" s="130">
        <f t="shared" si="722"/>
        <v>350.53913393507008</v>
      </c>
      <c r="M2493" s="149">
        <f t="shared" si="723"/>
        <v>4.5455231547297924E-6</v>
      </c>
      <c r="N2493" s="149">
        <f t="shared" si="724"/>
        <v>0.99989048851426654</v>
      </c>
      <c r="O2493" s="130">
        <f t="shared" si="725"/>
        <v>4.5455231547297924E-6</v>
      </c>
      <c r="P2493" s="130" t="str">
        <f t="shared" si="726"/>
        <v/>
      </c>
      <c r="Q2493" s="130" t="str">
        <f t="shared" si="727"/>
        <v/>
      </c>
      <c r="R2493" s="130">
        <f t="shared" si="728"/>
        <v>3.3317884909584805E-3</v>
      </c>
      <c r="S2493" s="130" t="str">
        <f t="shared" si="729"/>
        <v/>
      </c>
      <c r="T2493" s="130" t="str">
        <f t="shared" si="730"/>
        <v/>
      </c>
      <c r="X2493" s="134"/>
      <c r="Z2493" s="149"/>
      <c r="AA2493" s="149"/>
      <c r="AE2493" s="151"/>
      <c r="AF2493" s="150"/>
      <c r="AK2493" s="134">
        <v>1924</v>
      </c>
      <c r="AL2493" s="130">
        <f t="shared" si="731"/>
        <v>3.6959999999999997</v>
      </c>
      <c r="AM2493" s="149">
        <f t="shared" si="732"/>
        <v>4.3111032195367678E-4</v>
      </c>
      <c r="AN2493" s="149">
        <f t="shared" si="733"/>
        <v>0.99989048851426654</v>
      </c>
      <c r="AO2493" s="130">
        <f t="shared" si="738"/>
        <v>4.3111032195367678E-4</v>
      </c>
      <c r="AP2493" s="130" t="str">
        <f t="shared" si="739"/>
        <v/>
      </c>
      <c r="AQ2493" s="130" t="str">
        <f t="shared" si="734"/>
        <v/>
      </c>
      <c r="AR2493" s="150">
        <f t="shared" si="735"/>
        <v>0</v>
      </c>
      <c r="AS2493" s="150" t="str">
        <f t="shared" si="736"/>
        <v/>
      </c>
      <c r="AT2493" s="150" t="str">
        <f t="shared" si="737"/>
        <v/>
      </c>
      <c r="AU2493" s="150"/>
      <c r="AV2493" s="150"/>
      <c r="AW2493" s="150"/>
      <c r="AX2493" s="150"/>
      <c r="AY2493" s="150"/>
      <c r="AZ2493" s="150"/>
      <c r="BA2493" s="150"/>
      <c r="BB2493" s="131"/>
      <c r="BC2493" s="132"/>
      <c r="BD2493" s="131"/>
      <c r="BE2493" s="153"/>
      <c r="BF2493" s="154"/>
      <c r="BG2493" s="155"/>
      <c r="BH2493" s="155"/>
      <c r="BI2493" s="156"/>
      <c r="BJ2493" s="156"/>
      <c r="BK2493" s="133"/>
      <c r="BM2493" s="134">
        <v>1901</v>
      </c>
      <c r="BN2493" s="157">
        <f t="shared" si="718"/>
        <v>12.159999999999705</v>
      </c>
      <c r="BO2493" s="158">
        <f t="shared" si="719"/>
        <v>9.5418440299435067E-2</v>
      </c>
      <c r="BP2493" s="159">
        <f t="shared" si="720"/>
        <v>2.0063797279776252E-4</v>
      </c>
      <c r="BQ2493" s="160" t="str">
        <f t="shared" si="721"/>
        <v/>
      </c>
      <c r="BR2493" s="160" t="str">
        <f t="shared" si="717"/>
        <v/>
      </c>
    </row>
    <row r="2494" spans="11:70" ht="20.100000000000001" customHeight="1" x14ac:dyDescent="0.25">
      <c r="K2494" s="134">
        <v>1925</v>
      </c>
      <c r="L2494" s="130">
        <f t="shared" si="722"/>
        <v>350.9185052921427</v>
      </c>
      <c r="M2494" s="149">
        <f t="shared" si="723"/>
        <v>4.4787806209573935E-6</v>
      </c>
      <c r="N2494" s="149">
        <f t="shared" si="724"/>
        <v>0.99989220026652259</v>
      </c>
      <c r="O2494" s="130">
        <f t="shared" si="725"/>
        <v>4.4787806209573935E-6</v>
      </c>
      <c r="P2494" s="130" t="str">
        <f t="shared" si="726"/>
        <v/>
      </c>
      <c r="Q2494" s="130" t="str">
        <f t="shared" si="727"/>
        <v/>
      </c>
      <c r="R2494" s="130">
        <f t="shared" si="728"/>
        <v>3.340873559486042E-3</v>
      </c>
      <c r="S2494" s="130" t="str">
        <f t="shared" si="729"/>
        <v/>
      </c>
      <c r="T2494" s="130" t="str">
        <f t="shared" si="730"/>
        <v/>
      </c>
      <c r="X2494" s="134"/>
      <c r="Z2494" s="149"/>
      <c r="AA2494" s="149"/>
      <c r="AE2494" s="151"/>
      <c r="AF2494" s="150"/>
      <c r="AK2494" s="134">
        <v>1925</v>
      </c>
      <c r="AL2494" s="130">
        <f t="shared" si="731"/>
        <v>3.7</v>
      </c>
      <c r="AM2494" s="149">
        <f t="shared" si="732"/>
        <v>4.2478027055075143E-4</v>
      </c>
      <c r="AN2494" s="149">
        <f t="shared" si="733"/>
        <v>0.99989220026652259</v>
      </c>
      <c r="AO2494" s="130">
        <f t="shared" si="738"/>
        <v>4.2478027055075143E-4</v>
      </c>
      <c r="AP2494" s="130" t="str">
        <f t="shared" si="739"/>
        <v/>
      </c>
      <c r="AQ2494" s="130" t="str">
        <f t="shared" si="734"/>
        <v/>
      </c>
      <c r="AR2494" s="150">
        <f t="shared" si="735"/>
        <v>0</v>
      </c>
      <c r="AS2494" s="150" t="str">
        <f t="shared" si="736"/>
        <v/>
      </c>
      <c r="AT2494" s="150" t="str">
        <f t="shared" si="737"/>
        <v/>
      </c>
      <c r="AU2494" s="150"/>
      <c r="AV2494" s="150"/>
      <c r="AW2494" s="150"/>
      <c r="AX2494" s="150"/>
      <c r="AY2494" s="150"/>
      <c r="AZ2494" s="150"/>
      <c r="BA2494" s="150"/>
      <c r="BB2494" s="131"/>
      <c r="BC2494" s="132"/>
      <c r="BD2494" s="131"/>
      <c r="BE2494" s="153"/>
      <c r="BF2494" s="154"/>
      <c r="BG2494" s="155"/>
      <c r="BH2494" s="155"/>
      <c r="BI2494" s="156"/>
      <c r="BJ2494" s="156"/>
      <c r="BK2494" s="133"/>
      <c r="BM2494" s="134">
        <v>1902</v>
      </c>
      <c r="BN2494" s="157">
        <f t="shared" si="718"/>
        <v>12.166399999999705</v>
      </c>
      <c r="BO2494" s="158">
        <f t="shared" si="719"/>
        <v>9.5217802326637305E-2</v>
      </c>
      <c r="BP2494" s="159">
        <f t="shared" si="720"/>
        <v>2.002601459738379E-4</v>
      </c>
      <c r="BQ2494" s="160" t="str">
        <f t="shared" si="721"/>
        <v/>
      </c>
      <c r="BR2494" s="160" t="str">
        <f t="shared" si="717"/>
        <v/>
      </c>
    </row>
    <row r="2495" spans="11:70" ht="20.100000000000001" customHeight="1" x14ac:dyDescent="0.25">
      <c r="K2495" s="134">
        <v>1926</v>
      </c>
      <c r="L2495" s="130">
        <f t="shared" si="722"/>
        <v>351.2978766492152</v>
      </c>
      <c r="M2495" s="149">
        <f t="shared" si="723"/>
        <v>4.4129474691477952E-6</v>
      </c>
      <c r="N2495" s="149">
        <f t="shared" si="724"/>
        <v>0.99989388687142822</v>
      </c>
      <c r="O2495" s="130">
        <f t="shared" si="725"/>
        <v>4.4129474691477952E-6</v>
      </c>
      <c r="P2495" s="130" t="str">
        <f t="shared" si="726"/>
        <v/>
      </c>
      <c r="Q2495" s="130" t="str">
        <f t="shared" si="727"/>
        <v/>
      </c>
      <c r="R2495" s="130">
        <f t="shared" si="728"/>
        <v>3.3499298017301486E-3</v>
      </c>
      <c r="S2495" s="130" t="str">
        <f t="shared" si="729"/>
        <v/>
      </c>
      <c r="T2495" s="130" t="str">
        <f t="shared" si="730"/>
        <v/>
      </c>
      <c r="X2495" s="134"/>
      <c r="Z2495" s="149"/>
      <c r="AA2495" s="149"/>
      <c r="AE2495" s="151"/>
      <c r="AF2495" s="150"/>
      <c r="AK2495" s="134">
        <v>1926</v>
      </c>
      <c r="AL2495" s="130">
        <f t="shared" si="731"/>
        <v>3.7039999999999997</v>
      </c>
      <c r="AM2495" s="149">
        <f t="shared" si="732"/>
        <v>4.1853646751515751E-4</v>
      </c>
      <c r="AN2495" s="149">
        <f t="shared" si="733"/>
        <v>0.99989388687142822</v>
      </c>
      <c r="AO2495" s="130">
        <f t="shared" si="738"/>
        <v>4.1853646751515751E-4</v>
      </c>
      <c r="AP2495" s="130" t="str">
        <f t="shared" si="739"/>
        <v/>
      </c>
      <c r="AQ2495" s="130" t="str">
        <f t="shared" si="734"/>
        <v/>
      </c>
      <c r="AR2495" s="150">
        <f t="shared" si="735"/>
        <v>0</v>
      </c>
      <c r="AS2495" s="150" t="str">
        <f t="shared" si="736"/>
        <v/>
      </c>
      <c r="AT2495" s="150" t="str">
        <f t="shared" si="737"/>
        <v/>
      </c>
      <c r="AU2495" s="150"/>
      <c r="AV2495" s="150"/>
      <c r="AW2495" s="150"/>
      <c r="AX2495" s="150"/>
      <c r="AY2495" s="150"/>
      <c r="AZ2495" s="150"/>
      <c r="BA2495" s="150"/>
      <c r="BB2495" s="131"/>
      <c r="BC2495" s="132"/>
      <c r="BD2495" s="131"/>
      <c r="BE2495" s="153"/>
      <c r="BF2495" s="154"/>
      <c r="BG2495" s="155"/>
      <c r="BH2495" s="155"/>
      <c r="BI2495" s="156"/>
      <c r="BJ2495" s="156"/>
      <c r="BK2495" s="133"/>
      <c r="BM2495" s="134">
        <v>1903</v>
      </c>
      <c r="BN2495" s="157">
        <f t="shared" si="718"/>
        <v>12.172799999999704</v>
      </c>
      <c r="BO2495" s="158">
        <f t="shared" si="719"/>
        <v>9.5017542180663467E-2</v>
      </c>
      <c r="BP2495" s="159">
        <f t="shared" si="720"/>
        <v>1.9988289244098068E-4</v>
      </c>
      <c r="BQ2495" s="160" t="str">
        <f t="shared" si="721"/>
        <v/>
      </c>
      <c r="BR2495" s="160" t="str">
        <f t="shared" si="717"/>
        <v/>
      </c>
    </row>
    <row r="2496" spans="11:70" ht="20.100000000000001" customHeight="1" x14ac:dyDescent="0.25">
      <c r="K2496" s="134">
        <v>1927</v>
      </c>
      <c r="L2496" s="130">
        <f t="shared" si="722"/>
        <v>351.67724800628781</v>
      </c>
      <c r="M2496" s="149">
        <f t="shared" si="723"/>
        <v>4.348012423547082E-6</v>
      </c>
      <c r="N2496" s="149">
        <f t="shared" si="724"/>
        <v>0.99989554867183417</v>
      </c>
      <c r="O2496" s="130">
        <f t="shared" si="725"/>
        <v>4.348012423547082E-6</v>
      </c>
      <c r="P2496" s="130" t="str">
        <f t="shared" si="726"/>
        <v/>
      </c>
      <c r="Q2496" s="130" t="str">
        <f t="shared" si="727"/>
        <v/>
      </c>
      <c r="R2496" s="130">
        <f t="shared" si="728"/>
        <v>3.3589568493600079E-3</v>
      </c>
      <c r="S2496" s="130" t="str">
        <f t="shared" si="729"/>
        <v/>
      </c>
      <c r="T2496" s="130" t="str">
        <f t="shared" si="730"/>
        <v/>
      </c>
      <c r="X2496" s="134"/>
      <c r="Z2496" s="149"/>
      <c r="AA2496" s="149"/>
      <c r="AE2496" s="151"/>
      <c r="AF2496" s="150"/>
      <c r="AK2496" s="134">
        <v>1927</v>
      </c>
      <c r="AL2496" s="130">
        <f t="shared" si="731"/>
        <v>3.7080000000000002</v>
      </c>
      <c r="AM2496" s="149">
        <f t="shared" si="732"/>
        <v>4.1237784342237931E-4</v>
      </c>
      <c r="AN2496" s="149">
        <f t="shared" si="733"/>
        <v>0.99989554867183417</v>
      </c>
      <c r="AO2496" s="130">
        <f t="shared" si="738"/>
        <v>4.1237784342237931E-4</v>
      </c>
      <c r="AP2496" s="130" t="str">
        <f t="shared" si="739"/>
        <v/>
      </c>
      <c r="AQ2496" s="130" t="str">
        <f t="shared" si="734"/>
        <v/>
      </c>
      <c r="AR2496" s="150">
        <f t="shared" si="735"/>
        <v>0</v>
      </c>
      <c r="AS2496" s="150" t="str">
        <f t="shared" si="736"/>
        <v/>
      </c>
      <c r="AT2496" s="150" t="str">
        <f t="shared" si="737"/>
        <v/>
      </c>
      <c r="AU2496" s="150"/>
      <c r="AV2496" s="150"/>
      <c r="AW2496" s="150"/>
      <c r="AX2496" s="150"/>
      <c r="AY2496" s="150"/>
      <c r="AZ2496" s="150"/>
      <c r="BA2496" s="150"/>
      <c r="BB2496" s="131"/>
      <c r="BC2496" s="132"/>
      <c r="BD2496" s="131"/>
      <c r="BE2496" s="153"/>
      <c r="BF2496" s="154"/>
      <c r="BG2496" s="155"/>
      <c r="BH2496" s="155"/>
      <c r="BI2496" s="156"/>
      <c r="BJ2496" s="156"/>
      <c r="BK2496" s="133"/>
      <c r="BM2496" s="134">
        <v>1904</v>
      </c>
      <c r="BN2496" s="157">
        <f t="shared" si="718"/>
        <v>12.179199999999703</v>
      </c>
      <c r="BO2496" s="158">
        <f t="shared" si="719"/>
        <v>9.4817659288222486E-2</v>
      </c>
      <c r="BP2496" s="159">
        <f t="shared" si="720"/>
        <v>1.9950621178538297E-4</v>
      </c>
      <c r="BQ2496" s="160" t="str">
        <f t="shared" si="721"/>
        <v/>
      </c>
      <c r="BR2496" s="160" t="str">
        <f t="shared" si="717"/>
        <v/>
      </c>
    </row>
    <row r="2497" spans="11:70" ht="20.100000000000001" customHeight="1" x14ac:dyDescent="0.25">
      <c r="K2497" s="134">
        <v>1928</v>
      </c>
      <c r="L2497" s="130">
        <f t="shared" si="722"/>
        <v>352.05661936336043</v>
      </c>
      <c r="M2497" s="149">
        <f t="shared" si="723"/>
        <v>4.283964331439884E-6</v>
      </c>
      <c r="N2497" s="149">
        <f t="shared" si="724"/>
        <v>0.9998971860063367</v>
      </c>
      <c r="O2497" s="130">
        <f t="shared" si="725"/>
        <v>4.283964331439884E-6</v>
      </c>
      <c r="P2497" s="130" t="str">
        <f t="shared" si="726"/>
        <v/>
      </c>
      <c r="Q2497" s="130" t="str">
        <f t="shared" si="727"/>
        <v/>
      </c>
      <c r="R2497" s="130">
        <f t="shared" si="728"/>
        <v>3.3679543344525497E-3</v>
      </c>
      <c r="S2497" s="130" t="str">
        <f t="shared" si="729"/>
        <v/>
      </c>
      <c r="T2497" s="130" t="str">
        <f t="shared" si="730"/>
        <v/>
      </c>
      <c r="X2497" s="134"/>
      <c r="Z2497" s="149"/>
      <c r="AA2497" s="149"/>
      <c r="AE2497" s="151"/>
      <c r="AF2497" s="150"/>
      <c r="AK2497" s="134">
        <v>1928</v>
      </c>
      <c r="AL2497" s="130">
        <f t="shared" si="731"/>
        <v>3.7119999999999997</v>
      </c>
      <c r="AM2497" s="149">
        <f t="shared" si="732"/>
        <v>4.063033405172264E-4</v>
      </c>
      <c r="AN2497" s="149">
        <f t="shared" si="733"/>
        <v>0.9998971860063367</v>
      </c>
      <c r="AO2497" s="130">
        <f t="shared" si="738"/>
        <v>4.063033405172264E-4</v>
      </c>
      <c r="AP2497" s="130" t="str">
        <f t="shared" si="739"/>
        <v/>
      </c>
      <c r="AQ2497" s="130" t="str">
        <f t="shared" si="734"/>
        <v/>
      </c>
      <c r="AR2497" s="150">
        <f t="shared" si="735"/>
        <v>0</v>
      </c>
      <c r="AS2497" s="150" t="str">
        <f t="shared" si="736"/>
        <v/>
      </c>
      <c r="AT2497" s="150" t="str">
        <f t="shared" si="737"/>
        <v/>
      </c>
      <c r="AU2497" s="150"/>
      <c r="AV2497" s="150"/>
      <c r="AW2497" s="150"/>
      <c r="AX2497" s="150"/>
      <c r="AY2497" s="150"/>
      <c r="AZ2497" s="150"/>
      <c r="BA2497" s="150"/>
      <c r="BB2497" s="131"/>
      <c r="BC2497" s="132"/>
      <c r="BD2497" s="131"/>
      <c r="BE2497" s="153"/>
      <c r="BF2497" s="154"/>
      <c r="BG2497" s="155"/>
      <c r="BH2497" s="155"/>
      <c r="BI2497" s="156"/>
      <c r="BJ2497" s="156"/>
      <c r="BK2497" s="133"/>
      <c r="BM2497" s="134">
        <v>1905</v>
      </c>
      <c r="BN2497" s="157">
        <f t="shared" si="718"/>
        <v>12.185599999999702</v>
      </c>
      <c r="BO2497" s="158">
        <f t="shared" si="719"/>
        <v>9.4618153076437103E-2</v>
      </c>
      <c r="BP2497" s="159">
        <f t="shared" si="720"/>
        <v>1.9913010359187688E-4</v>
      </c>
      <c r="BQ2497" s="160" t="str">
        <f t="shared" si="721"/>
        <v/>
      </c>
      <c r="BR2497" s="160" t="str">
        <f t="shared" si="717"/>
        <v/>
      </c>
    </row>
    <row r="2498" spans="11:70" ht="20.100000000000001" customHeight="1" x14ac:dyDescent="0.25">
      <c r="K2498" s="134">
        <v>1929</v>
      </c>
      <c r="L2498" s="130">
        <f t="shared" si="722"/>
        <v>352.43599072043304</v>
      </c>
      <c r="M2498" s="149">
        <f t="shared" si="723"/>
        <v>4.2207921620473445E-6</v>
      </c>
      <c r="N2498" s="149">
        <f t="shared" si="724"/>
        <v>0.99989879920932445</v>
      </c>
      <c r="O2498" s="130">
        <f t="shared" si="725"/>
        <v>4.2207921620473445E-6</v>
      </c>
      <c r="P2498" s="130" t="str">
        <f t="shared" si="726"/>
        <v/>
      </c>
      <c r="Q2498" s="130" t="str">
        <f t="shared" si="727"/>
        <v/>
      </c>
      <c r="R2498" s="130">
        <f t="shared" si="728"/>
        <v>3.3769218895171116E-3</v>
      </c>
      <c r="S2498" s="130" t="str">
        <f t="shared" si="729"/>
        <v/>
      </c>
      <c r="T2498" s="130" t="str">
        <f t="shared" si="730"/>
        <v/>
      </c>
      <c r="X2498" s="134"/>
      <c r="Z2498" s="149"/>
      <c r="AA2498" s="149"/>
      <c r="AE2498" s="151"/>
      <c r="AF2498" s="150"/>
      <c r="AK2498" s="134">
        <v>1929</v>
      </c>
      <c r="AL2498" s="130">
        <f t="shared" si="731"/>
        <v>3.7160000000000002</v>
      </c>
      <c r="AM2498" s="149">
        <f t="shared" si="732"/>
        <v>4.0031191260930891E-4</v>
      </c>
      <c r="AN2498" s="149">
        <f t="shared" si="733"/>
        <v>0.99989879920932445</v>
      </c>
      <c r="AO2498" s="130">
        <f t="shared" si="738"/>
        <v>4.0031191260930891E-4</v>
      </c>
      <c r="AP2498" s="130" t="str">
        <f t="shared" si="739"/>
        <v/>
      </c>
      <c r="AQ2498" s="130" t="str">
        <f t="shared" si="734"/>
        <v/>
      </c>
      <c r="AR2498" s="150">
        <f t="shared" si="735"/>
        <v>0</v>
      </c>
      <c r="AS2498" s="150" t="str">
        <f t="shared" si="736"/>
        <v/>
      </c>
      <c r="AT2498" s="150" t="str">
        <f t="shared" si="737"/>
        <v/>
      </c>
      <c r="AU2498" s="150"/>
      <c r="AV2498" s="150"/>
      <c r="AW2498" s="150"/>
      <c r="AX2498" s="150"/>
      <c r="AY2498" s="150"/>
      <c r="AZ2498" s="150"/>
      <c r="BA2498" s="150"/>
      <c r="BB2498" s="131"/>
      <c r="BC2498" s="132"/>
      <c r="BD2498" s="131"/>
      <c r="BE2498" s="153"/>
      <c r="BF2498" s="154"/>
      <c r="BG2498" s="155"/>
      <c r="BH2498" s="155"/>
      <c r="BI2498" s="156"/>
      <c r="BJ2498" s="156"/>
      <c r="BK2498" s="133"/>
      <c r="BM2498" s="134">
        <v>1906</v>
      </c>
      <c r="BN2498" s="157">
        <f t="shared" si="718"/>
        <v>12.191999999999702</v>
      </c>
      <c r="BO2498" s="158">
        <f t="shared" si="719"/>
        <v>9.4419022972845226E-2</v>
      </c>
      <c r="BP2498" s="159">
        <f t="shared" si="720"/>
        <v>1.9875456744379572E-4</v>
      </c>
      <c r="BQ2498" s="160" t="str">
        <f t="shared" si="721"/>
        <v/>
      </c>
      <c r="BR2498" s="160" t="str">
        <f t="shared" si="717"/>
        <v/>
      </c>
    </row>
    <row r="2499" spans="11:70" ht="20.100000000000001" customHeight="1" x14ac:dyDescent="0.25">
      <c r="K2499" s="134">
        <v>1930</v>
      </c>
      <c r="L2499" s="130">
        <f t="shared" si="722"/>
        <v>352.81536207750554</v>
      </c>
      <c r="M2499" s="149">
        <f t="shared" si="723"/>
        <v>4.1584850054317164E-6</v>
      </c>
      <c r="N2499" s="149">
        <f t="shared" si="724"/>
        <v>0.99990038861102404</v>
      </c>
      <c r="O2499" s="130">
        <f t="shared" si="725"/>
        <v>4.1584850054317164E-6</v>
      </c>
      <c r="P2499" s="130" t="str">
        <f t="shared" si="726"/>
        <v/>
      </c>
      <c r="Q2499" s="130" t="str">
        <f t="shared" si="727"/>
        <v/>
      </c>
      <c r="R2499" s="130">
        <f t="shared" si="728"/>
        <v>3.3858591475201473E-3</v>
      </c>
      <c r="S2499" s="130" t="str">
        <f t="shared" si="729"/>
        <v/>
      </c>
      <c r="T2499" s="130" t="str">
        <f t="shared" si="730"/>
        <v/>
      </c>
      <c r="X2499" s="134"/>
      <c r="Z2499" s="149"/>
      <c r="AA2499" s="149"/>
      <c r="AE2499" s="151"/>
      <c r="AF2499" s="150"/>
      <c r="AK2499" s="134">
        <v>1930</v>
      </c>
      <c r="AL2499" s="130">
        <f t="shared" si="731"/>
        <v>3.7199999999999998</v>
      </c>
      <c r="AM2499" s="149">
        <f t="shared" si="732"/>
        <v>3.9440252496915693E-4</v>
      </c>
      <c r="AN2499" s="149">
        <f t="shared" si="733"/>
        <v>0.99990038861102404</v>
      </c>
      <c r="AO2499" s="130">
        <f t="shared" si="738"/>
        <v>3.9440252496915693E-4</v>
      </c>
      <c r="AP2499" s="130" t="str">
        <f t="shared" si="739"/>
        <v/>
      </c>
      <c r="AQ2499" s="130" t="str">
        <f t="shared" si="734"/>
        <v/>
      </c>
      <c r="AR2499" s="150">
        <f t="shared" si="735"/>
        <v>0</v>
      </c>
      <c r="AS2499" s="150" t="str">
        <f t="shared" si="736"/>
        <v/>
      </c>
      <c r="AT2499" s="150" t="str">
        <f t="shared" si="737"/>
        <v/>
      </c>
      <c r="AU2499" s="150"/>
      <c r="AV2499" s="150"/>
      <c r="AW2499" s="150"/>
      <c r="AX2499" s="150"/>
      <c r="AY2499" s="150"/>
      <c r="AZ2499" s="150"/>
      <c r="BA2499" s="150"/>
      <c r="BB2499" s="131"/>
      <c r="BC2499" s="132"/>
      <c r="BD2499" s="131"/>
      <c r="BE2499" s="153"/>
      <c r="BF2499" s="154"/>
      <c r="BG2499" s="155"/>
      <c r="BH2499" s="155"/>
      <c r="BI2499" s="156"/>
      <c r="BJ2499" s="156"/>
      <c r="BK2499" s="133"/>
      <c r="BM2499" s="134">
        <v>1907</v>
      </c>
      <c r="BN2499" s="157">
        <f t="shared" si="718"/>
        <v>12.198399999999701</v>
      </c>
      <c r="BO2499" s="158">
        <f t="shared" si="719"/>
        <v>9.4220268405401431E-2</v>
      </c>
      <c r="BP2499" s="159">
        <f t="shared" si="720"/>
        <v>1.9837960292290457E-4</v>
      </c>
      <c r="BQ2499" s="160" t="str">
        <f t="shared" si="721"/>
        <v/>
      </c>
      <c r="BR2499" s="160" t="str">
        <f t="shared" si="717"/>
        <v/>
      </c>
    </row>
    <row r="2500" spans="11:70" ht="20.100000000000001" customHeight="1" x14ac:dyDescent="0.25">
      <c r="K2500" s="134">
        <v>1931</v>
      </c>
      <c r="L2500" s="130">
        <f t="shared" si="722"/>
        <v>353.19473343457815</v>
      </c>
      <c r="M2500" s="149">
        <f t="shared" si="723"/>
        <v>4.0970320714074558E-6</v>
      </c>
      <c r="N2500" s="149">
        <f t="shared" si="724"/>
        <v>0.99990195453754616</v>
      </c>
      <c r="O2500" s="130">
        <f t="shared" si="725"/>
        <v>4.0970320714074558E-6</v>
      </c>
      <c r="P2500" s="130" t="str">
        <f t="shared" si="726"/>
        <v/>
      </c>
      <c r="Q2500" s="130" t="str">
        <f t="shared" si="727"/>
        <v/>
      </c>
      <c r="R2500" s="130">
        <f t="shared" si="728"/>
        <v>3.394765741909975E-3</v>
      </c>
      <c r="S2500" s="130" t="str">
        <f t="shared" si="729"/>
        <v/>
      </c>
      <c r="T2500" s="130" t="str">
        <f t="shared" si="730"/>
        <v/>
      </c>
      <c r="X2500" s="134"/>
      <c r="Z2500" s="149"/>
      <c r="AA2500" s="149"/>
      <c r="AE2500" s="151"/>
      <c r="AF2500" s="150"/>
      <c r="AK2500" s="134">
        <v>1931</v>
      </c>
      <c r="AL2500" s="130">
        <f t="shared" si="731"/>
        <v>3.7240000000000002</v>
      </c>
      <c r="AM2500" s="149">
        <f t="shared" si="732"/>
        <v>3.8857415422493793E-4</v>
      </c>
      <c r="AN2500" s="149">
        <f t="shared" si="733"/>
        <v>0.99990195453754616</v>
      </c>
      <c r="AO2500" s="130">
        <f t="shared" si="738"/>
        <v>3.8857415422493793E-4</v>
      </c>
      <c r="AP2500" s="130" t="str">
        <f t="shared" si="739"/>
        <v/>
      </c>
      <c r="AQ2500" s="130" t="str">
        <f t="shared" si="734"/>
        <v/>
      </c>
      <c r="AR2500" s="150">
        <f t="shared" si="735"/>
        <v>0</v>
      </c>
      <c r="AS2500" s="150" t="str">
        <f t="shared" si="736"/>
        <v/>
      </c>
      <c r="AT2500" s="150" t="str">
        <f t="shared" si="737"/>
        <v/>
      </c>
      <c r="AU2500" s="150"/>
      <c r="AV2500" s="150"/>
      <c r="AW2500" s="150"/>
      <c r="AX2500" s="150"/>
      <c r="AY2500" s="150"/>
      <c r="AZ2500" s="150"/>
      <c r="BA2500" s="150"/>
      <c r="BB2500" s="131"/>
      <c r="BC2500" s="132"/>
      <c r="BD2500" s="131"/>
      <c r="BE2500" s="153"/>
      <c r="BF2500" s="154"/>
      <c r="BG2500" s="155"/>
      <c r="BH2500" s="155"/>
      <c r="BI2500" s="156"/>
      <c r="BJ2500" s="156"/>
      <c r="BK2500" s="133"/>
      <c r="BM2500" s="134">
        <v>1908</v>
      </c>
      <c r="BN2500" s="157">
        <f t="shared" si="718"/>
        <v>12.2047999999997</v>
      </c>
      <c r="BO2500" s="158">
        <f t="shared" si="719"/>
        <v>9.4021888802478526E-2</v>
      </c>
      <c r="BP2500" s="159">
        <f t="shared" si="720"/>
        <v>1.980052096096363E-4</v>
      </c>
      <c r="BQ2500" s="160" t="str">
        <f t="shared" si="721"/>
        <v/>
      </c>
      <c r="BR2500" s="160" t="str">
        <f t="shared" si="717"/>
        <v/>
      </c>
    </row>
    <row r="2501" spans="11:70" ht="20.100000000000001" customHeight="1" x14ac:dyDescent="0.25">
      <c r="K2501" s="134">
        <v>1932</v>
      </c>
      <c r="L2501" s="130">
        <f t="shared" si="722"/>
        <v>353.57410479165077</v>
      </c>
      <c r="M2501" s="149">
        <f t="shared" si="723"/>
        <v>4.036422688458998E-6</v>
      </c>
      <c r="N2501" s="149">
        <f t="shared" si="724"/>
        <v>0.99990349731093042</v>
      </c>
      <c r="O2501" s="130">
        <f t="shared" si="725"/>
        <v>4.036422688458998E-6</v>
      </c>
      <c r="P2501" s="130" t="str">
        <f t="shared" si="726"/>
        <v/>
      </c>
      <c r="Q2501" s="130" t="str">
        <f t="shared" si="727"/>
        <v/>
      </c>
      <c r="R2501" s="130">
        <f t="shared" si="728"/>
        <v>3.4036413066415201E-3</v>
      </c>
      <c r="S2501" s="130" t="str">
        <f t="shared" si="729"/>
        <v/>
      </c>
      <c r="T2501" s="130" t="str">
        <f t="shared" si="730"/>
        <v/>
      </c>
      <c r="X2501" s="134"/>
      <c r="Z2501" s="149"/>
      <c r="AA2501" s="149"/>
      <c r="AE2501" s="151"/>
      <c r="AF2501" s="150"/>
      <c r="AK2501" s="134">
        <v>1932</v>
      </c>
      <c r="AL2501" s="130">
        <f t="shared" si="731"/>
        <v>3.7279999999999998</v>
      </c>
      <c r="AM2501" s="149">
        <f t="shared" si="732"/>
        <v>3.8282578825981722E-4</v>
      </c>
      <c r="AN2501" s="149">
        <f t="shared" si="733"/>
        <v>0.99990349731093042</v>
      </c>
      <c r="AO2501" s="130">
        <f t="shared" si="738"/>
        <v>3.8282578825981722E-4</v>
      </c>
      <c r="AP2501" s="130" t="str">
        <f t="shared" si="739"/>
        <v/>
      </c>
      <c r="AQ2501" s="130" t="str">
        <f t="shared" si="734"/>
        <v/>
      </c>
      <c r="AR2501" s="150">
        <f t="shared" si="735"/>
        <v>0</v>
      </c>
      <c r="AS2501" s="150" t="str">
        <f t="shared" si="736"/>
        <v/>
      </c>
      <c r="AT2501" s="150" t="str">
        <f t="shared" si="737"/>
        <v/>
      </c>
      <c r="AU2501" s="150"/>
      <c r="AV2501" s="150"/>
      <c r="AW2501" s="150"/>
      <c r="AX2501" s="150"/>
      <c r="AY2501" s="150"/>
      <c r="AZ2501" s="150"/>
      <c r="BA2501" s="150"/>
      <c r="BB2501" s="131"/>
      <c r="BC2501" s="132"/>
      <c r="BD2501" s="131"/>
      <c r="BE2501" s="153"/>
      <c r="BF2501" s="154"/>
      <c r="BG2501" s="155"/>
      <c r="BH2501" s="155"/>
      <c r="BI2501" s="156"/>
      <c r="BJ2501" s="156"/>
      <c r="BK2501" s="133"/>
      <c r="BM2501" s="134">
        <v>1909</v>
      </c>
      <c r="BN2501" s="157">
        <f t="shared" si="718"/>
        <v>12.2111999999997</v>
      </c>
      <c r="BO2501" s="158">
        <f t="shared" si="719"/>
        <v>9.382388359286889E-2</v>
      </c>
      <c r="BP2501" s="159">
        <f t="shared" si="720"/>
        <v>1.9763138708292494E-4</v>
      </c>
      <c r="BQ2501" s="160" t="str">
        <f t="shared" si="721"/>
        <v/>
      </c>
      <c r="BR2501" s="160" t="str">
        <f t="shared" si="717"/>
        <v/>
      </c>
    </row>
    <row r="2502" spans="11:70" ht="20.100000000000001" customHeight="1" x14ac:dyDescent="0.25">
      <c r="K2502" s="134">
        <v>1933</v>
      </c>
      <c r="L2502" s="130">
        <f t="shared" si="722"/>
        <v>353.95347614872338</v>
      </c>
      <c r="M2502" s="149">
        <f t="shared" si="723"/>
        <v>3.9766463026649359E-6</v>
      </c>
      <c r="N2502" s="149">
        <f t="shared" si="724"/>
        <v>0.99990501724919023</v>
      </c>
      <c r="O2502" s="130">
        <f t="shared" si="725"/>
        <v>3.9766463026649359E-6</v>
      </c>
      <c r="P2502" s="130" t="str">
        <f t="shared" si="726"/>
        <v/>
      </c>
      <c r="Q2502" s="130" t="str">
        <f t="shared" si="727"/>
        <v/>
      </c>
      <c r="R2502" s="130">
        <f t="shared" si="728"/>
        <v>3.4124854762011274E-3</v>
      </c>
      <c r="S2502" s="130" t="str">
        <f t="shared" si="729"/>
        <v/>
      </c>
      <c r="T2502" s="130" t="str">
        <f t="shared" si="730"/>
        <v/>
      </c>
      <c r="X2502" s="134"/>
      <c r="Z2502" s="149"/>
      <c r="AA2502" s="149"/>
      <c r="AE2502" s="151"/>
      <c r="AF2502" s="150"/>
      <c r="AK2502" s="134">
        <v>1933</v>
      </c>
      <c r="AL2502" s="130">
        <f t="shared" si="731"/>
        <v>3.7320000000000002</v>
      </c>
      <c r="AM2502" s="149">
        <f t="shared" si="732"/>
        <v>3.7715642610991967E-4</v>
      </c>
      <c r="AN2502" s="149">
        <f t="shared" si="733"/>
        <v>0.99990501724919023</v>
      </c>
      <c r="AO2502" s="130">
        <f t="shared" si="738"/>
        <v>3.7715642610991967E-4</v>
      </c>
      <c r="AP2502" s="130" t="str">
        <f t="shared" si="739"/>
        <v/>
      </c>
      <c r="AQ2502" s="130" t="str">
        <f t="shared" si="734"/>
        <v/>
      </c>
      <c r="AR2502" s="150">
        <f t="shared" si="735"/>
        <v>0</v>
      </c>
      <c r="AS2502" s="150" t="str">
        <f t="shared" si="736"/>
        <v/>
      </c>
      <c r="AT2502" s="150" t="str">
        <f t="shared" si="737"/>
        <v/>
      </c>
      <c r="AU2502" s="150"/>
      <c r="AV2502" s="150"/>
      <c r="AW2502" s="150"/>
      <c r="AX2502" s="150"/>
      <c r="AY2502" s="150"/>
      <c r="AZ2502" s="150"/>
      <c r="BA2502" s="150"/>
      <c r="BB2502" s="131"/>
      <c r="BC2502" s="132"/>
      <c r="BD2502" s="131"/>
      <c r="BE2502" s="153"/>
      <c r="BF2502" s="154"/>
      <c r="BG2502" s="155"/>
      <c r="BH2502" s="155"/>
      <c r="BI2502" s="156"/>
      <c r="BJ2502" s="156"/>
      <c r="BK2502" s="133"/>
      <c r="BM2502" s="134">
        <v>1910</v>
      </c>
      <c r="BN2502" s="157">
        <f t="shared" si="718"/>
        <v>12.217599999999699</v>
      </c>
      <c r="BO2502" s="158">
        <f t="shared" si="719"/>
        <v>9.3626252205785965E-2</v>
      </c>
      <c r="BP2502" s="159">
        <f t="shared" si="720"/>
        <v>1.9725813492062205E-4</v>
      </c>
      <c r="BQ2502" s="160" t="str">
        <f t="shared" si="721"/>
        <v/>
      </c>
      <c r="BR2502" s="160" t="str">
        <f t="shared" si="717"/>
        <v/>
      </c>
    </row>
    <row r="2503" spans="11:70" ht="20.100000000000001" customHeight="1" x14ac:dyDescent="0.25">
      <c r="K2503" s="134">
        <v>1934</v>
      </c>
      <c r="L2503" s="130">
        <f t="shared" si="722"/>
        <v>354.33284750579588</v>
      </c>
      <c r="M2503" s="149">
        <f t="shared" si="723"/>
        <v>3.9176924766288568E-6</v>
      </c>
      <c r="N2503" s="149">
        <f t="shared" si="724"/>
        <v>0.99990651466635738</v>
      </c>
      <c r="O2503" s="130">
        <f t="shared" si="725"/>
        <v>3.9176924766288568E-6</v>
      </c>
      <c r="P2503" s="130" t="str">
        <f t="shared" si="726"/>
        <v/>
      </c>
      <c r="Q2503" s="130" t="str">
        <f t="shared" si="727"/>
        <v/>
      </c>
      <c r="R2503" s="130">
        <f t="shared" si="728"/>
        <v>3.4212978856313558E-3</v>
      </c>
      <c r="S2503" s="130" t="str">
        <f t="shared" si="729"/>
        <v/>
      </c>
      <c r="T2503" s="130" t="str">
        <f t="shared" si="730"/>
        <v/>
      </c>
      <c r="X2503" s="134"/>
      <c r="Z2503" s="149"/>
      <c r="AA2503" s="149"/>
      <c r="AE2503" s="151"/>
      <c r="AF2503" s="150"/>
      <c r="AK2503" s="134">
        <v>1934</v>
      </c>
      <c r="AL2503" s="130">
        <f t="shared" si="731"/>
        <v>3.7359999999999998</v>
      </c>
      <c r="AM2503" s="149">
        <f t="shared" si="732"/>
        <v>3.7156507786293677E-4</v>
      </c>
      <c r="AN2503" s="149">
        <f t="shared" si="733"/>
        <v>0.99990651466635738</v>
      </c>
      <c r="AO2503" s="130">
        <f t="shared" si="738"/>
        <v>3.7156507786293677E-4</v>
      </c>
      <c r="AP2503" s="130" t="str">
        <f t="shared" si="739"/>
        <v/>
      </c>
      <c r="AQ2503" s="130" t="str">
        <f t="shared" si="734"/>
        <v/>
      </c>
      <c r="AR2503" s="150">
        <f t="shared" si="735"/>
        <v>0</v>
      </c>
      <c r="AS2503" s="150" t="str">
        <f t="shared" si="736"/>
        <v/>
      </c>
      <c r="AT2503" s="150" t="str">
        <f t="shared" si="737"/>
        <v/>
      </c>
      <c r="AU2503" s="150"/>
      <c r="AV2503" s="150"/>
      <c r="AW2503" s="150"/>
      <c r="AX2503" s="150"/>
      <c r="AY2503" s="150"/>
      <c r="AZ2503" s="150"/>
      <c r="BA2503" s="150"/>
      <c r="BB2503" s="131"/>
      <c r="BC2503" s="132"/>
      <c r="BD2503" s="131"/>
      <c r="BE2503" s="153"/>
      <c r="BF2503" s="154"/>
      <c r="BG2503" s="155"/>
      <c r="BH2503" s="155"/>
      <c r="BI2503" s="156"/>
      <c r="BJ2503" s="156"/>
      <c r="BK2503" s="133"/>
      <c r="BM2503" s="134">
        <v>1911</v>
      </c>
      <c r="BN2503" s="157">
        <f t="shared" si="718"/>
        <v>12.223999999999698</v>
      </c>
      <c r="BO2503" s="158">
        <f t="shared" si="719"/>
        <v>9.3428994070865343E-2</v>
      </c>
      <c r="BP2503" s="159">
        <f t="shared" si="720"/>
        <v>1.9688545269865021E-4</v>
      </c>
      <c r="BQ2503" s="160" t="str">
        <f t="shared" si="721"/>
        <v/>
      </c>
      <c r="BR2503" s="160" t="str">
        <f t="shared" si="717"/>
        <v/>
      </c>
    </row>
    <row r="2504" spans="11:70" ht="20.100000000000001" customHeight="1" x14ac:dyDescent="0.25">
      <c r="K2504" s="134">
        <v>1935</v>
      </c>
      <c r="L2504" s="130">
        <f t="shared" si="722"/>
        <v>354.7122188628685</v>
      </c>
      <c r="M2504" s="149">
        <f t="shared" si="723"/>
        <v>3.8595508884166843E-6</v>
      </c>
      <c r="N2504" s="149">
        <f t="shared" si="724"/>
        <v>0.99990798987252594</v>
      </c>
      <c r="O2504" s="130">
        <f t="shared" si="725"/>
        <v>3.8595508884166843E-6</v>
      </c>
      <c r="P2504" s="130" t="str">
        <f t="shared" si="726"/>
        <v/>
      </c>
      <c r="Q2504" s="130" t="str">
        <f t="shared" si="727"/>
        <v/>
      </c>
      <c r="R2504" s="130">
        <f t="shared" si="728"/>
        <v>3.4300781705558321E-3</v>
      </c>
      <c r="S2504" s="130" t="str">
        <f t="shared" si="729"/>
        <v/>
      </c>
      <c r="T2504" s="130" t="str">
        <f t="shared" si="730"/>
        <v/>
      </c>
      <c r="X2504" s="134"/>
      <c r="Z2504" s="149"/>
      <c r="AA2504" s="149"/>
      <c r="AE2504" s="151"/>
      <c r="AF2504" s="150"/>
      <c r="AK2504" s="134">
        <v>1935</v>
      </c>
      <c r="AL2504" s="130">
        <f t="shared" si="731"/>
        <v>3.74</v>
      </c>
      <c r="AM2504" s="149">
        <f t="shared" si="732"/>
        <v>3.6605076455733496E-4</v>
      </c>
      <c r="AN2504" s="149">
        <f t="shared" si="733"/>
        <v>0.99990798987252594</v>
      </c>
      <c r="AO2504" s="130">
        <f t="shared" si="738"/>
        <v>3.6605076455733496E-4</v>
      </c>
      <c r="AP2504" s="130" t="str">
        <f t="shared" si="739"/>
        <v/>
      </c>
      <c r="AQ2504" s="130" t="str">
        <f t="shared" si="734"/>
        <v/>
      </c>
      <c r="AR2504" s="150">
        <f t="shared" si="735"/>
        <v>0</v>
      </c>
      <c r="AS2504" s="150" t="str">
        <f t="shared" si="736"/>
        <v/>
      </c>
      <c r="AT2504" s="150" t="str">
        <f t="shared" si="737"/>
        <v/>
      </c>
      <c r="AU2504" s="150"/>
      <c r="AV2504" s="150"/>
      <c r="AW2504" s="150"/>
      <c r="AX2504" s="150"/>
      <c r="AY2504" s="150"/>
      <c r="AZ2504" s="150"/>
      <c r="BA2504" s="150"/>
      <c r="BB2504" s="131"/>
      <c r="BC2504" s="132"/>
      <c r="BD2504" s="131"/>
      <c r="BE2504" s="153"/>
      <c r="BF2504" s="154"/>
      <c r="BG2504" s="155"/>
      <c r="BH2504" s="155"/>
      <c r="BI2504" s="156"/>
      <c r="BJ2504" s="156"/>
      <c r="BK2504" s="133"/>
      <c r="BM2504" s="134">
        <v>1912</v>
      </c>
      <c r="BN2504" s="157">
        <f t="shared" si="718"/>
        <v>12.230399999999698</v>
      </c>
      <c r="BO2504" s="158">
        <f t="shared" si="719"/>
        <v>9.3232108618166692E-2</v>
      </c>
      <c r="BP2504" s="159">
        <f t="shared" si="720"/>
        <v>1.9651333999186338E-4</v>
      </c>
      <c r="BQ2504" s="160" t="str">
        <f t="shared" si="721"/>
        <v/>
      </c>
      <c r="BR2504" s="160" t="str">
        <f t="shared" si="717"/>
        <v/>
      </c>
    </row>
    <row r="2505" spans="11:70" ht="20.100000000000001" customHeight="1" x14ac:dyDescent="0.25">
      <c r="K2505" s="134">
        <v>1936</v>
      </c>
      <c r="L2505" s="130">
        <f t="shared" si="722"/>
        <v>355.09159021994111</v>
      </c>
      <c r="M2505" s="149">
        <f t="shared" si="723"/>
        <v>3.8022113305007498E-6</v>
      </c>
      <c r="N2505" s="149">
        <f t="shared" si="724"/>
        <v>0.99990944317389574</v>
      </c>
      <c r="O2505" s="130">
        <f t="shared" si="725"/>
        <v>3.8022113305007498E-6</v>
      </c>
      <c r="P2505" s="130" t="str">
        <f t="shared" si="726"/>
        <v/>
      </c>
      <c r="Q2505" s="130" t="str">
        <f t="shared" si="727"/>
        <v/>
      </c>
      <c r="R2505" s="130">
        <f t="shared" si="728"/>
        <v>3.4388259672040776E-3</v>
      </c>
      <c r="S2505" s="130" t="str">
        <f t="shared" si="729"/>
        <v/>
      </c>
      <c r="T2505" s="130" t="str">
        <f t="shared" si="730"/>
        <v/>
      </c>
      <c r="X2505" s="134"/>
      <c r="Z2505" s="149"/>
      <c r="AA2505" s="149"/>
      <c r="AE2505" s="151"/>
      <c r="AF2505" s="150"/>
      <c r="AK2505" s="134">
        <v>1936</v>
      </c>
      <c r="AL2505" s="130">
        <f t="shared" si="731"/>
        <v>3.7439999999999998</v>
      </c>
      <c r="AM2505" s="149">
        <f t="shared" si="732"/>
        <v>3.6061251808220806E-4</v>
      </c>
      <c r="AN2505" s="149">
        <f t="shared" si="733"/>
        <v>0.99990944317389574</v>
      </c>
      <c r="AO2505" s="130">
        <f t="shared" si="738"/>
        <v>3.6061251808220806E-4</v>
      </c>
      <c r="AP2505" s="130" t="str">
        <f t="shared" si="739"/>
        <v/>
      </c>
      <c r="AQ2505" s="130" t="str">
        <f t="shared" si="734"/>
        <v/>
      </c>
      <c r="AR2505" s="150">
        <f t="shared" si="735"/>
        <v>0</v>
      </c>
      <c r="AS2505" s="150" t="str">
        <f t="shared" si="736"/>
        <v/>
      </c>
      <c r="AT2505" s="150" t="str">
        <f t="shared" si="737"/>
        <v/>
      </c>
      <c r="AU2505" s="150"/>
      <c r="AV2505" s="150"/>
      <c r="AW2505" s="150"/>
      <c r="AX2505" s="150"/>
      <c r="AY2505" s="150"/>
      <c r="AZ2505" s="150"/>
      <c r="BA2505" s="150"/>
      <c r="BB2505" s="131"/>
      <c r="BC2505" s="132"/>
      <c r="BD2505" s="131"/>
      <c r="BE2505" s="153"/>
      <c r="BF2505" s="154"/>
      <c r="BG2505" s="155"/>
      <c r="BH2505" s="155"/>
      <c r="BI2505" s="156"/>
      <c r="BJ2505" s="156"/>
      <c r="BK2505" s="133"/>
      <c r="BM2505" s="134">
        <v>1913</v>
      </c>
      <c r="BN2505" s="157">
        <f t="shared" si="718"/>
        <v>12.236799999999697</v>
      </c>
      <c r="BO2505" s="158">
        <f t="shared" si="719"/>
        <v>9.3035595278174829E-2</v>
      </c>
      <c r="BP2505" s="159">
        <f t="shared" si="720"/>
        <v>1.9614179637379714E-4</v>
      </c>
      <c r="BQ2505" s="160" t="str">
        <f t="shared" si="721"/>
        <v/>
      </c>
      <c r="BR2505" s="160" t="str">
        <f t="shared" si="717"/>
        <v/>
      </c>
    </row>
    <row r="2506" spans="11:70" ht="20.100000000000001" customHeight="1" x14ac:dyDescent="0.25">
      <c r="K2506" s="134">
        <v>1937</v>
      </c>
      <c r="L2506" s="130">
        <f t="shared" si="722"/>
        <v>355.47096157701372</v>
      </c>
      <c r="M2506" s="149">
        <f t="shared" si="723"/>
        <v>3.7456637087102249E-6</v>
      </c>
      <c r="N2506" s="149">
        <f t="shared" si="724"/>
        <v>0.99991087487281605</v>
      </c>
      <c r="O2506" s="130">
        <f t="shared" si="725"/>
        <v>3.7456637087102249E-6</v>
      </c>
      <c r="P2506" s="130" t="str">
        <f t="shared" si="726"/>
        <v/>
      </c>
      <c r="Q2506" s="130" t="str">
        <f t="shared" si="727"/>
        <v/>
      </c>
      <c r="R2506" s="130">
        <f t="shared" si="728"/>
        <v>3.4475409124363893E-3</v>
      </c>
      <c r="S2506" s="130" t="str">
        <f t="shared" si="729"/>
        <v/>
      </c>
      <c r="T2506" s="130" t="str">
        <f t="shared" si="730"/>
        <v/>
      </c>
      <c r="X2506" s="134"/>
      <c r="Z2506" s="149"/>
      <c r="AA2506" s="149"/>
      <c r="AE2506" s="151"/>
      <c r="AF2506" s="150"/>
      <c r="AK2506" s="134">
        <v>1937</v>
      </c>
      <c r="AL2506" s="130">
        <f t="shared" si="731"/>
        <v>3.7480000000000002</v>
      </c>
      <c r="AM2506" s="149">
        <f t="shared" si="732"/>
        <v>3.5524938107773336E-4</v>
      </c>
      <c r="AN2506" s="149">
        <f t="shared" si="733"/>
        <v>0.99991087487281605</v>
      </c>
      <c r="AO2506" s="130">
        <f t="shared" si="738"/>
        <v>3.5524938107773336E-4</v>
      </c>
      <c r="AP2506" s="130" t="str">
        <f t="shared" si="739"/>
        <v/>
      </c>
      <c r="AQ2506" s="130" t="str">
        <f t="shared" si="734"/>
        <v/>
      </c>
      <c r="AR2506" s="150">
        <f t="shared" si="735"/>
        <v>0</v>
      </c>
      <c r="AS2506" s="150" t="str">
        <f t="shared" si="736"/>
        <v/>
      </c>
      <c r="AT2506" s="150" t="str">
        <f t="shared" si="737"/>
        <v/>
      </c>
      <c r="AU2506" s="150"/>
      <c r="AV2506" s="150"/>
      <c r="AW2506" s="150"/>
      <c r="AX2506" s="150"/>
      <c r="AY2506" s="150"/>
      <c r="AZ2506" s="150"/>
      <c r="BA2506" s="150"/>
      <c r="BB2506" s="131"/>
      <c r="BC2506" s="132"/>
      <c r="BD2506" s="131"/>
      <c r="BE2506" s="153"/>
      <c r="BF2506" s="154"/>
      <c r="BG2506" s="155"/>
      <c r="BH2506" s="155"/>
      <c r="BI2506" s="156"/>
      <c r="BJ2506" s="156"/>
      <c r="BK2506" s="133"/>
      <c r="BM2506" s="134">
        <v>1914</v>
      </c>
      <c r="BN2506" s="157">
        <f t="shared" si="718"/>
        <v>12.243199999999696</v>
      </c>
      <c r="BO2506" s="158">
        <f t="shared" si="719"/>
        <v>9.2839453481801032E-2</v>
      </c>
      <c r="BP2506" s="159">
        <f t="shared" si="720"/>
        <v>1.9577082141629398E-4</v>
      </c>
      <c r="BQ2506" s="160" t="str">
        <f t="shared" si="721"/>
        <v/>
      </c>
      <c r="BR2506" s="160" t="str">
        <f t="shared" si="717"/>
        <v/>
      </c>
    </row>
    <row r="2507" spans="11:70" ht="20.100000000000001" customHeight="1" x14ac:dyDescent="0.25">
      <c r="K2507" s="134">
        <v>1938</v>
      </c>
      <c r="L2507" s="130">
        <f t="shared" si="722"/>
        <v>355.85033293408623</v>
      </c>
      <c r="M2507" s="149">
        <f t="shared" si="723"/>
        <v>3.6898980411883416E-6</v>
      </c>
      <c r="N2507" s="149">
        <f t="shared" si="724"/>
        <v>0.99991228526782761</v>
      </c>
      <c r="O2507" s="130">
        <f t="shared" si="725"/>
        <v>3.6898980411883416E-6</v>
      </c>
      <c r="P2507" s="130" t="str">
        <f t="shared" si="726"/>
        <v/>
      </c>
      <c r="Q2507" s="130" t="str">
        <f t="shared" si="727"/>
        <v/>
      </c>
      <c r="R2507" s="130">
        <f t="shared" si="728"/>
        <v>3.4562226437687116E-3</v>
      </c>
      <c r="S2507" s="130" t="str">
        <f t="shared" si="729"/>
        <v/>
      </c>
      <c r="T2507" s="130" t="str">
        <f t="shared" si="730"/>
        <v/>
      </c>
      <c r="X2507" s="134"/>
      <c r="Z2507" s="149"/>
      <c r="AA2507" s="149"/>
      <c r="AE2507" s="151"/>
      <c r="AF2507" s="150"/>
      <c r="AK2507" s="134">
        <v>1938</v>
      </c>
      <c r="AL2507" s="130">
        <f t="shared" si="731"/>
        <v>3.7519999999999998</v>
      </c>
      <c r="AM2507" s="149">
        <f t="shared" si="732"/>
        <v>3.4996040683627421E-4</v>
      </c>
      <c r="AN2507" s="149">
        <f t="shared" si="733"/>
        <v>0.99991228526782761</v>
      </c>
      <c r="AO2507" s="130">
        <f t="shared" si="738"/>
        <v>3.4996040683627421E-4</v>
      </c>
      <c r="AP2507" s="130" t="str">
        <f t="shared" si="739"/>
        <v/>
      </c>
      <c r="AQ2507" s="130" t="str">
        <f t="shared" si="734"/>
        <v/>
      </c>
      <c r="AR2507" s="150">
        <f t="shared" si="735"/>
        <v>0</v>
      </c>
      <c r="AS2507" s="150" t="str">
        <f t="shared" si="736"/>
        <v/>
      </c>
      <c r="AT2507" s="150" t="str">
        <f t="shared" si="737"/>
        <v/>
      </c>
      <c r="AU2507" s="150"/>
      <c r="AV2507" s="150"/>
      <c r="AW2507" s="150"/>
      <c r="AX2507" s="150"/>
      <c r="AY2507" s="150"/>
      <c r="AZ2507" s="150"/>
      <c r="BA2507" s="150"/>
      <c r="BB2507" s="131"/>
      <c r="BC2507" s="132"/>
      <c r="BD2507" s="131"/>
      <c r="BE2507" s="153"/>
      <c r="BF2507" s="154"/>
      <c r="BG2507" s="155"/>
      <c r="BH2507" s="155"/>
      <c r="BI2507" s="156"/>
      <c r="BJ2507" s="156"/>
      <c r="BK2507" s="133"/>
      <c r="BM2507" s="134">
        <v>1915</v>
      </c>
      <c r="BN2507" s="157">
        <f t="shared" si="718"/>
        <v>12.249599999999695</v>
      </c>
      <c r="BO2507" s="158">
        <f t="shared" si="719"/>
        <v>9.2643682660384738E-2</v>
      </c>
      <c r="BP2507" s="159">
        <f t="shared" si="720"/>
        <v>1.9540041469014169E-4</v>
      </c>
      <c r="BQ2507" s="160" t="str">
        <f t="shared" si="721"/>
        <v/>
      </c>
      <c r="BR2507" s="160" t="str">
        <f t="shared" si="717"/>
        <v/>
      </c>
    </row>
    <row r="2508" spans="11:70" ht="20.100000000000001" customHeight="1" x14ac:dyDescent="0.25">
      <c r="K2508" s="134">
        <v>1939</v>
      </c>
      <c r="L2508" s="130">
        <f t="shared" si="722"/>
        <v>356.22970429115884</v>
      </c>
      <c r="M2508" s="149">
        <f t="shared" si="723"/>
        <v>3.6349044573559966E-6</v>
      </c>
      <c r="N2508" s="149">
        <f t="shared" si="724"/>
        <v>0.99991367465370573</v>
      </c>
      <c r="O2508" s="130">
        <f t="shared" si="725"/>
        <v>3.6349044573559966E-6</v>
      </c>
      <c r="P2508" s="130" t="str">
        <f t="shared" si="726"/>
        <v/>
      </c>
      <c r="Q2508" s="130" t="str">
        <f t="shared" si="727"/>
        <v/>
      </c>
      <c r="R2508" s="130">
        <f t="shared" si="728"/>
        <v>3.46487079939754E-3</v>
      </c>
      <c r="S2508" s="130" t="str">
        <f t="shared" si="729"/>
        <v/>
      </c>
      <c r="T2508" s="130" t="str">
        <f t="shared" si="730"/>
        <v/>
      </c>
      <c r="X2508" s="134"/>
      <c r="Z2508" s="149"/>
      <c r="AA2508" s="149"/>
      <c r="AE2508" s="151"/>
      <c r="AF2508" s="150"/>
      <c r="AK2508" s="134">
        <v>1939</v>
      </c>
      <c r="AL2508" s="130">
        <f t="shared" si="731"/>
        <v>3.7560000000000002</v>
      </c>
      <c r="AM2508" s="149">
        <f t="shared" si="732"/>
        <v>3.4474465920408354E-4</v>
      </c>
      <c r="AN2508" s="149">
        <f t="shared" si="733"/>
        <v>0.99991367465370573</v>
      </c>
      <c r="AO2508" s="130">
        <f t="shared" si="738"/>
        <v>3.4474465920408354E-4</v>
      </c>
      <c r="AP2508" s="130" t="str">
        <f t="shared" si="739"/>
        <v/>
      </c>
      <c r="AQ2508" s="130" t="str">
        <f t="shared" si="734"/>
        <v/>
      </c>
      <c r="AR2508" s="150">
        <f t="shared" si="735"/>
        <v>0</v>
      </c>
      <c r="AS2508" s="150" t="str">
        <f t="shared" si="736"/>
        <v/>
      </c>
      <c r="AT2508" s="150" t="str">
        <f t="shared" si="737"/>
        <v/>
      </c>
      <c r="AU2508" s="150"/>
      <c r="AV2508" s="150"/>
      <c r="AW2508" s="150"/>
      <c r="AX2508" s="150"/>
      <c r="AY2508" s="150"/>
      <c r="AZ2508" s="150"/>
      <c r="BA2508" s="150"/>
      <c r="BB2508" s="131"/>
      <c r="BC2508" s="132"/>
      <c r="BD2508" s="131"/>
      <c r="BE2508" s="153"/>
      <c r="BF2508" s="154"/>
      <c r="BG2508" s="155"/>
      <c r="BH2508" s="155"/>
      <c r="BI2508" s="156"/>
      <c r="BJ2508" s="156"/>
      <c r="BK2508" s="133"/>
      <c r="BM2508" s="134">
        <v>1916</v>
      </c>
      <c r="BN2508" s="157">
        <f t="shared" si="718"/>
        <v>12.255999999999695</v>
      </c>
      <c r="BO2508" s="158">
        <f t="shared" si="719"/>
        <v>9.2448282245694596E-2</v>
      </c>
      <c r="BP2508" s="159">
        <f t="shared" si="720"/>
        <v>1.9503057576461535E-4</v>
      </c>
      <c r="BQ2508" s="160" t="str">
        <f t="shared" si="721"/>
        <v/>
      </c>
      <c r="BR2508" s="160" t="str">
        <f t="shared" si="717"/>
        <v/>
      </c>
    </row>
    <row r="2509" spans="11:70" ht="20.100000000000001" customHeight="1" x14ac:dyDescent="0.25">
      <c r="K2509" s="134">
        <v>1940</v>
      </c>
      <c r="L2509" s="130">
        <f t="shared" si="722"/>
        <v>356.60907564823145</v>
      </c>
      <c r="M2509" s="149">
        <f t="shared" si="723"/>
        <v>3.5806731968821578E-6</v>
      </c>
      <c r="N2509" s="149">
        <f t="shared" si="724"/>
        <v>0.99991504332150205</v>
      </c>
      <c r="O2509" s="130">
        <f t="shared" si="725"/>
        <v>3.5806731968821578E-6</v>
      </c>
      <c r="P2509" s="130" t="str">
        <f t="shared" si="726"/>
        <v/>
      </c>
      <c r="Q2509" s="130" t="str">
        <f t="shared" si="727"/>
        <v/>
      </c>
      <c r="R2509" s="130">
        <f t="shared" si="728"/>
        <v>3.4734850182247951E-3</v>
      </c>
      <c r="S2509" s="130" t="str">
        <f t="shared" si="729"/>
        <v/>
      </c>
      <c r="T2509" s="130" t="str">
        <f t="shared" si="730"/>
        <v/>
      </c>
      <c r="X2509" s="134"/>
      <c r="Z2509" s="149"/>
      <c r="AA2509" s="149"/>
      <c r="AE2509" s="151"/>
      <c r="AF2509" s="150"/>
      <c r="AK2509" s="134">
        <v>1940</v>
      </c>
      <c r="AL2509" s="130">
        <f t="shared" si="731"/>
        <v>3.76</v>
      </c>
      <c r="AM2509" s="149">
        <f t="shared" si="732"/>
        <v>3.3960121248365478E-4</v>
      </c>
      <c r="AN2509" s="149">
        <f t="shared" si="733"/>
        <v>0.99991504332150205</v>
      </c>
      <c r="AO2509" s="130">
        <f t="shared" si="738"/>
        <v>3.3960121248365478E-4</v>
      </c>
      <c r="AP2509" s="130" t="str">
        <f t="shared" si="739"/>
        <v/>
      </c>
      <c r="AQ2509" s="130" t="str">
        <f t="shared" si="734"/>
        <v/>
      </c>
      <c r="AR2509" s="150">
        <f t="shared" si="735"/>
        <v>0</v>
      </c>
      <c r="AS2509" s="150" t="str">
        <f t="shared" si="736"/>
        <v/>
      </c>
      <c r="AT2509" s="150" t="str">
        <f t="shared" si="737"/>
        <v/>
      </c>
      <c r="AU2509" s="150"/>
      <c r="AV2509" s="150"/>
      <c r="AW2509" s="150"/>
      <c r="AX2509" s="150"/>
      <c r="AY2509" s="150"/>
      <c r="AZ2509" s="150"/>
      <c r="BA2509" s="150"/>
      <c r="BB2509" s="131"/>
      <c r="BC2509" s="132"/>
      <c r="BD2509" s="131"/>
      <c r="BE2509" s="153"/>
      <c r="BF2509" s="154"/>
      <c r="BG2509" s="155"/>
      <c r="BH2509" s="155"/>
      <c r="BI2509" s="156"/>
      <c r="BJ2509" s="156"/>
      <c r="BK2509" s="133"/>
      <c r="BM2509" s="134">
        <v>1917</v>
      </c>
      <c r="BN2509" s="157">
        <f t="shared" si="718"/>
        <v>12.262399999999694</v>
      </c>
      <c r="BO2509" s="158">
        <f t="shared" si="719"/>
        <v>9.2253251669929981E-2</v>
      </c>
      <c r="BP2509" s="159">
        <f t="shared" si="720"/>
        <v>1.9466130420767169E-4</v>
      </c>
      <c r="BQ2509" s="160" t="str">
        <f t="shared" si="721"/>
        <v/>
      </c>
      <c r="BR2509" s="160" t="str">
        <f t="shared" si="717"/>
        <v/>
      </c>
    </row>
    <row r="2510" spans="11:70" ht="20.100000000000001" customHeight="1" x14ac:dyDescent="0.25">
      <c r="K2510" s="134">
        <v>1941</v>
      </c>
      <c r="L2510" s="130">
        <f t="shared" si="722"/>
        <v>356.98844700530407</v>
      </c>
      <c r="M2510" s="149">
        <f t="shared" si="723"/>
        <v>3.5271946086606686E-6</v>
      </c>
      <c r="N2510" s="149">
        <f t="shared" si="724"/>
        <v>0.99991639155858592</v>
      </c>
      <c r="O2510" s="130">
        <f t="shared" si="725"/>
        <v>3.5271946086606686E-6</v>
      </c>
      <c r="P2510" s="130" t="str">
        <f t="shared" si="726"/>
        <v/>
      </c>
      <c r="Q2510" s="130" t="str">
        <f t="shared" si="727"/>
        <v/>
      </c>
      <c r="R2510" s="130">
        <f t="shared" si="728"/>
        <v>3.482064939882748E-3</v>
      </c>
      <c r="S2510" s="130" t="str">
        <f t="shared" si="729"/>
        <v/>
      </c>
      <c r="T2510" s="130" t="str">
        <f t="shared" si="730"/>
        <v/>
      </c>
      <c r="X2510" s="134"/>
      <c r="Z2510" s="149"/>
      <c r="AA2510" s="149"/>
      <c r="AE2510" s="151"/>
      <c r="AF2510" s="150"/>
      <c r="AK2510" s="134">
        <v>1941</v>
      </c>
      <c r="AL2510" s="130">
        <f t="shared" si="731"/>
        <v>3.7640000000000002</v>
      </c>
      <c r="AM2510" s="149">
        <f t="shared" si="732"/>
        <v>3.3452915133667672E-4</v>
      </c>
      <c r="AN2510" s="149">
        <f t="shared" si="733"/>
        <v>0.99991639155858592</v>
      </c>
      <c r="AO2510" s="130">
        <f t="shared" si="738"/>
        <v>3.3452915133667672E-4</v>
      </c>
      <c r="AP2510" s="130" t="str">
        <f t="shared" si="739"/>
        <v/>
      </c>
      <c r="AQ2510" s="130" t="str">
        <f t="shared" si="734"/>
        <v/>
      </c>
      <c r="AR2510" s="150">
        <f t="shared" si="735"/>
        <v>0</v>
      </c>
      <c r="AS2510" s="150" t="str">
        <f t="shared" si="736"/>
        <v/>
      </c>
      <c r="AT2510" s="150" t="str">
        <f t="shared" si="737"/>
        <v/>
      </c>
      <c r="AU2510" s="150"/>
      <c r="AV2510" s="150"/>
      <c r="AW2510" s="150"/>
      <c r="AX2510" s="150"/>
      <c r="AY2510" s="150"/>
      <c r="AZ2510" s="150"/>
      <c r="BA2510" s="150"/>
      <c r="BB2510" s="131"/>
      <c r="BC2510" s="132"/>
      <c r="BD2510" s="131"/>
      <c r="BE2510" s="153"/>
      <c r="BF2510" s="154"/>
      <c r="BG2510" s="155"/>
      <c r="BH2510" s="155"/>
      <c r="BI2510" s="156"/>
      <c r="BJ2510" s="156"/>
      <c r="BK2510" s="133"/>
      <c r="BM2510" s="134">
        <v>1918</v>
      </c>
      <c r="BN2510" s="157">
        <f t="shared" si="718"/>
        <v>12.268799999999693</v>
      </c>
      <c r="BO2510" s="158">
        <f t="shared" si="719"/>
        <v>9.2058590365722309E-2</v>
      </c>
      <c r="BP2510" s="159">
        <f t="shared" si="720"/>
        <v>1.9429259958562983E-4</v>
      </c>
      <c r="BQ2510" s="160" t="str">
        <f t="shared" si="721"/>
        <v/>
      </c>
      <c r="BR2510" s="160" t="str">
        <f t="shared" si="717"/>
        <v/>
      </c>
    </row>
    <row r="2511" spans="11:70" ht="20.100000000000001" customHeight="1" x14ac:dyDescent="0.25">
      <c r="K2511" s="134">
        <v>1942</v>
      </c>
      <c r="L2511" s="130">
        <f t="shared" si="722"/>
        <v>357.36781836237668</v>
      </c>
      <c r="M2511" s="149">
        <f t="shared" si="723"/>
        <v>3.4744591497937379E-6</v>
      </c>
      <c r="N2511" s="149">
        <f t="shared" si="724"/>
        <v>0.99991771964868625</v>
      </c>
      <c r="O2511" s="130">
        <f t="shared" si="725"/>
        <v>3.4744591497937379E-6</v>
      </c>
      <c r="P2511" s="130" t="str">
        <f t="shared" si="726"/>
        <v/>
      </c>
      <c r="Q2511" s="130" t="str">
        <f t="shared" si="727"/>
        <v/>
      </c>
      <c r="R2511" s="130">
        <f t="shared" si="728"/>
        <v>3.4906102047589154E-3</v>
      </c>
      <c r="S2511" s="130" t="str">
        <f t="shared" si="729"/>
        <v/>
      </c>
      <c r="T2511" s="130" t="str">
        <f t="shared" si="730"/>
        <v/>
      </c>
      <c r="X2511" s="134"/>
      <c r="Z2511" s="149"/>
      <c r="AA2511" s="149"/>
      <c r="AE2511" s="151"/>
      <c r="AF2511" s="150"/>
      <c r="AK2511" s="134">
        <v>1942</v>
      </c>
      <c r="AL2511" s="130">
        <f t="shared" si="731"/>
        <v>3.7679999999999998</v>
      </c>
      <c r="AM2511" s="149">
        <f t="shared" si="732"/>
        <v>3.2952757068762962E-4</v>
      </c>
      <c r="AN2511" s="149">
        <f t="shared" si="733"/>
        <v>0.99991771964868625</v>
      </c>
      <c r="AO2511" s="130">
        <f t="shared" si="738"/>
        <v>3.2952757068762962E-4</v>
      </c>
      <c r="AP2511" s="130" t="str">
        <f t="shared" si="739"/>
        <v/>
      </c>
      <c r="AQ2511" s="130" t="str">
        <f t="shared" si="734"/>
        <v/>
      </c>
      <c r="AR2511" s="150">
        <f t="shared" si="735"/>
        <v>0</v>
      </c>
      <c r="AS2511" s="150" t="str">
        <f t="shared" si="736"/>
        <v/>
      </c>
      <c r="AT2511" s="150" t="str">
        <f t="shared" si="737"/>
        <v/>
      </c>
      <c r="AU2511" s="150"/>
      <c r="AV2511" s="150"/>
      <c r="AW2511" s="150"/>
      <c r="AX2511" s="150"/>
      <c r="AY2511" s="150"/>
      <c r="AZ2511" s="150"/>
      <c r="BA2511" s="150"/>
      <c r="BB2511" s="131"/>
      <c r="BC2511" s="132"/>
      <c r="BD2511" s="131"/>
      <c r="BE2511" s="153"/>
      <c r="BF2511" s="154"/>
      <c r="BG2511" s="155"/>
      <c r="BH2511" s="155"/>
      <c r="BI2511" s="156"/>
      <c r="BJ2511" s="156"/>
      <c r="BK2511" s="133"/>
      <c r="BM2511" s="134">
        <v>1919</v>
      </c>
      <c r="BN2511" s="157">
        <f t="shared" si="718"/>
        <v>12.275199999999693</v>
      </c>
      <c r="BO2511" s="158">
        <f t="shared" si="719"/>
        <v>9.1864297766136679E-2</v>
      </c>
      <c r="BP2511" s="159">
        <f t="shared" si="720"/>
        <v>1.9392446146429543E-4</v>
      </c>
      <c r="BQ2511" s="160" t="str">
        <f t="shared" si="721"/>
        <v/>
      </c>
      <c r="BR2511" s="160" t="str">
        <f t="shared" si="717"/>
        <v/>
      </c>
    </row>
    <row r="2512" spans="11:70" ht="20.100000000000001" customHeight="1" x14ac:dyDescent="0.25">
      <c r="K2512" s="134">
        <v>1943</v>
      </c>
      <c r="L2512" s="130">
        <f t="shared" si="722"/>
        <v>357.74718971944918</v>
      </c>
      <c r="M2512" s="149">
        <f t="shared" si="723"/>
        <v>3.4224573845820063E-6</v>
      </c>
      <c r="N2512" s="149">
        <f t="shared" si="724"/>
        <v>0.99991902787193176</v>
      </c>
      <c r="O2512" s="130">
        <f t="shared" si="725"/>
        <v>3.4224573845820063E-6</v>
      </c>
      <c r="P2512" s="130" t="str">
        <f t="shared" si="726"/>
        <v/>
      </c>
      <c r="Q2512" s="130" t="str">
        <f t="shared" si="727"/>
        <v/>
      </c>
      <c r="R2512" s="130">
        <f t="shared" si="728"/>
        <v>3.4991204540209728E-3</v>
      </c>
      <c r="S2512" s="130" t="str">
        <f t="shared" si="729"/>
        <v/>
      </c>
      <c r="T2512" s="130" t="str">
        <f t="shared" si="730"/>
        <v/>
      </c>
      <c r="X2512" s="134"/>
      <c r="Z2512" s="149"/>
      <c r="AA2512" s="149"/>
      <c r="AE2512" s="151"/>
      <c r="AF2512" s="150"/>
      <c r="AK2512" s="134">
        <v>1943</v>
      </c>
      <c r="AL2512" s="130">
        <f t="shared" si="731"/>
        <v>3.7720000000000002</v>
      </c>
      <c r="AM2512" s="149">
        <f t="shared" si="732"/>
        <v>3.24595575627992E-4</v>
      </c>
      <c r="AN2512" s="149">
        <f t="shared" si="733"/>
        <v>0.99991902787193176</v>
      </c>
      <c r="AO2512" s="130">
        <f t="shared" si="738"/>
        <v>3.24595575627992E-4</v>
      </c>
      <c r="AP2512" s="130" t="str">
        <f t="shared" si="739"/>
        <v/>
      </c>
      <c r="AQ2512" s="130" t="str">
        <f t="shared" si="734"/>
        <v/>
      </c>
      <c r="AR2512" s="150">
        <f t="shared" si="735"/>
        <v>0</v>
      </c>
      <c r="AS2512" s="150" t="str">
        <f t="shared" si="736"/>
        <v/>
      </c>
      <c r="AT2512" s="150" t="str">
        <f t="shared" si="737"/>
        <v/>
      </c>
      <c r="AU2512" s="150"/>
      <c r="AV2512" s="150"/>
      <c r="AW2512" s="150"/>
      <c r="AX2512" s="150"/>
      <c r="AY2512" s="150"/>
      <c r="AZ2512" s="150"/>
      <c r="BA2512" s="150"/>
      <c r="BB2512" s="131"/>
      <c r="BC2512" s="132"/>
      <c r="BD2512" s="131"/>
      <c r="BE2512" s="153"/>
      <c r="BF2512" s="154"/>
      <c r="BG2512" s="155"/>
      <c r="BH2512" s="155"/>
      <c r="BI2512" s="156"/>
      <c r="BJ2512" s="156"/>
      <c r="BK2512" s="133"/>
      <c r="BM2512" s="134">
        <v>1920</v>
      </c>
      <c r="BN2512" s="157">
        <f t="shared" si="718"/>
        <v>12.281599999999692</v>
      </c>
      <c r="BO2512" s="158">
        <f t="shared" si="719"/>
        <v>9.1670373304672384E-2</v>
      </c>
      <c r="BP2512" s="159">
        <f t="shared" si="720"/>
        <v>1.9355688940704552E-4</v>
      </c>
      <c r="BQ2512" s="160" t="str">
        <f t="shared" si="721"/>
        <v/>
      </c>
      <c r="BR2512" s="160" t="str">
        <f t="shared" si="717"/>
        <v/>
      </c>
    </row>
    <row r="2513" spans="11:70" ht="20.100000000000001" customHeight="1" x14ac:dyDescent="0.25">
      <c r="K2513" s="134">
        <v>1944</v>
      </c>
      <c r="L2513" s="130">
        <f t="shared" si="722"/>
        <v>358.1265610765218</v>
      </c>
      <c r="M2513" s="149">
        <f t="shared" si="723"/>
        <v>3.3711799835210933E-6</v>
      </c>
      <c r="N2513" s="149">
        <f t="shared" si="724"/>
        <v>0.99992031650489177</v>
      </c>
      <c r="O2513" s="130">
        <f t="shared" si="725"/>
        <v>3.3711799835210933E-6</v>
      </c>
      <c r="P2513" s="130" t="str">
        <f t="shared" si="726"/>
        <v/>
      </c>
      <c r="Q2513" s="130" t="str">
        <f t="shared" si="727"/>
        <v/>
      </c>
      <c r="R2513" s="130">
        <f t="shared" si="728"/>
        <v>3.5075953296416704E-3</v>
      </c>
      <c r="S2513" s="130" t="str">
        <f t="shared" si="729"/>
        <v/>
      </c>
      <c r="T2513" s="130" t="str">
        <f t="shared" si="730"/>
        <v/>
      </c>
      <c r="X2513" s="134"/>
      <c r="Z2513" s="149"/>
      <c r="AA2513" s="149"/>
      <c r="AE2513" s="151"/>
      <c r="AF2513" s="150"/>
      <c r="AK2513" s="134">
        <v>1944</v>
      </c>
      <c r="AL2513" s="130">
        <f t="shared" si="731"/>
        <v>3.7759999999999998</v>
      </c>
      <c r="AM2513" s="149">
        <f t="shared" si="732"/>
        <v>3.1973228132108387E-4</v>
      </c>
      <c r="AN2513" s="149">
        <f t="shared" si="733"/>
        <v>0.99992031650489177</v>
      </c>
      <c r="AO2513" s="130">
        <f t="shared" si="738"/>
        <v>3.1973228132108387E-4</v>
      </c>
      <c r="AP2513" s="130" t="str">
        <f t="shared" si="739"/>
        <v/>
      </c>
      <c r="AQ2513" s="130" t="str">
        <f t="shared" si="734"/>
        <v/>
      </c>
      <c r="AR2513" s="150">
        <f t="shared" si="735"/>
        <v>0</v>
      </c>
      <c r="AS2513" s="150" t="str">
        <f t="shared" si="736"/>
        <v/>
      </c>
      <c r="AT2513" s="150" t="str">
        <f t="shared" si="737"/>
        <v/>
      </c>
      <c r="AU2513" s="150"/>
      <c r="AV2513" s="150"/>
      <c r="AW2513" s="150"/>
      <c r="AX2513" s="150"/>
      <c r="AY2513" s="150"/>
      <c r="AZ2513" s="150"/>
      <c r="BA2513" s="150"/>
      <c r="BB2513" s="131"/>
      <c r="BC2513" s="132"/>
      <c r="BD2513" s="131"/>
      <c r="BE2513" s="153"/>
      <c r="BF2513" s="154"/>
      <c r="BG2513" s="155"/>
      <c r="BH2513" s="155"/>
      <c r="BI2513" s="156"/>
      <c r="BJ2513" s="156"/>
      <c r="BK2513" s="133"/>
      <c r="BM2513" s="134">
        <v>1921</v>
      </c>
      <c r="BN2513" s="157">
        <f t="shared" si="718"/>
        <v>12.287999999999691</v>
      </c>
      <c r="BO2513" s="158">
        <f t="shared" si="719"/>
        <v>9.1476816415265338E-2</v>
      </c>
      <c r="BP2513" s="159">
        <f t="shared" si="720"/>
        <v>1.9318988297674367E-4</v>
      </c>
      <c r="BQ2513" s="160" t="str">
        <f t="shared" si="721"/>
        <v/>
      </c>
      <c r="BR2513" s="160" t="str">
        <f t="shared" ref="BR2513:BR2576" si="740">IF($BO2513&lt;(1-$BK$605),$BP2513,"")</f>
        <v/>
      </c>
    </row>
    <row r="2514" spans="11:70" ht="20.100000000000001" customHeight="1" x14ac:dyDescent="0.25">
      <c r="K2514" s="134">
        <v>1945</v>
      </c>
      <c r="L2514" s="130">
        <f t="shared" si="722"/>
        <v>358.50593243359441</v>
      </c>
      <c r="M2514" s="149">
        <f t="shared" si="723"/>
        <v>3.3206177223048884E-6</v>
      </c>
      <c r="N2514" s="149">
        <f t="shared" si="724"/>
        <v>0.99992158582061641</v>
      </c>
      <c r="O2514" s="130">
        <f t="shared" si="725"/>
        <v>3.3206177223048884E-6</v>
      </c>
      <c r="P2514" s="130" t="str">
        <f t="shared" si="726"/>
        <v/>
      </c>
      <c r="Q2514" s="130" t="str">
        <f t="shared" si="727"/>
        <v/>
      </c>
      <c r="R2514" s="130">
        <f t="shared" si="728"/>
        <v>3.5160344744237185E-3</v>
      </c>
      <c r="S2514" s="130" t="str">
        <f t="shared" si="729"/>
        <v/>
      </c>
      <c r="T2514" s="130" t="str">
        <f t="shared" si="730"/>
        <v/>
      </c>
      <c r="X2514" s="134"/>
      <c r="Z2514" s="149"/>
      <c r="AA2514" s="149"/>
      <c r="AE2514" s="151"/>
      <c r="AF2514" s="150"/>
      <c r="AK2514" s="134">
        <v>1945</v>
      </c>
      <c r="AL2514" s="130">
        <f t="shared" si="731"/>
        <v>3.7800000000000002</v>
      </c>
      <c r="AM2514" s="149">
        <f t="shared" si="732"/>
        <v>3.1493681290752155E-4</v>
      </c>
      <c r="AN2514" s="149">
        <f t="shared" si="733"/>
        <v>0.99992158582061641</v>
      </c>
      <c r="AO2514" s="130">
        <f t="shared" si="738"/>
        <v>3.1493681290752155E-4</v>
      </c>
      <c r="AP2514" s="130" t="str">
        <f t="shared" si="739"/>
        <v/>
      </c>
      <c r="AQ2514" s="130" t="str">
        <f t="shared" si="734"/>
        <v/>
      </c>
      <c r="AR2514" s="150">
        <f t="shared" si="735"/>
        <v>0</v>
      </c>
      <c r="AS2514" s="150" t="str">
        <f t="shared" si="736"/>
        <v/>
      </c>
      <c r="AT2514" s="150" t="str">
        <f t="shared" si="737"/>
        <v/>
      </c>
      <c r="AU2514" s="150"/>
      <c r="AV2514" s="150"/>
      <c r="AW2514" s="150"/>
      <c r="AX2514" s="150"/>
      <c r="AY2514" s="150"/>
      <c r="AZ2514" s="150"/>
      <c r="BA2514" s="150"/>
      <c r="BB2514" s="131"/>
      <c r="BC2514" s="132"/>
      <c r="BD2514" s="131"/>
      <c r="BE2514" s="153"/>
      <c r="BF2514" s="154"/>
      <c r="BG2514" s="155"/>
      <c r="BH2514" s="155"/>
      <c r="BI2514" s="156"/>
      <c r="BJ2514" s="156"/>
      <c r="BK2514" s="133"/>
      <c r="BM2514" s="134">
        <v>1922</v>
      </c>
      <c r="BN2514" s="157">
        <f t="shared" ref="BN2514:BN2577" si="741">BN2513+$BQ$590</f>
        <v>12.29439999999969</v>
      </c>
      <c r="BO2514" s="158">
        <f t="shared" ref="BO2514:BO2577" si="742">_xlfn.CHISQ.DIST.RT(BN2514,7)</f>
        <v>9.1283626532288595E-2</v>
      </c>
      <c r="BP2514" s="159">
        <f t="shared" ref="BP2514:BP2577" si="743">BO2514-BO2515</f>
        <v>1.9282344173479626E-4</v>
      </c>
      <c r="BQ2514" s="160" t="str">
        <f t="shared" ref="BQ2514:BQ2577" si="744">IF(BO2514&lt;(1-$BK$597),BP2514,"")</f>
        <v/>
      </c>
      <c r="BR2514" s="160" t="str">
        <f t="shared" si="740"/>
        <v/>
      </c>
    </row>
    <row r="2515" spans="11:70" ht="20.100000000000001" customHeight="1" x14ac:dyDescent="0.25">
      <c r="K2515" s="134">
        <v>1946</v>
      </c>
      <c r="L2515" s="130">
        <f t="shared" si="722"/>
        <v>358.88530379066702</v>
      </c>
      <c r="M2515" s="149">
        <f t="shared" si="723"/>
        <v>3.2707614808353051E-6</v>
      </c>
      <c r="N2515" s="149">
        <f t="shared" si="724"/>
        <v>0.99992283608867583</v>
      </c>
      <c r="O2515" s="130">
        <f t="shared" si="725"/>
        <v>3.2707614808353051E-6</v>
      </c>
      <c r="P2515" s="130" t="str">
        <f t="shared" si="726"/>
        <v/>
      </c>
      <c r="Q2515" s="130" t="str">
        <f t="shared" si="727"/>
        <v/>
      </c>
      <c r="R2515" s="130">
        <f t="shared" si="728"/>
        <v>3.524437532024703E-3</v>
      </c>
      <c r="S2515" s="130" t="str">
        <f t="shared" si="729"/>
        <v/>
      </c>
      <c r="T2515" s="130" t="str">
        <f t="shared" si="730"/>
        <v/>
      </c>
      <c r="X2515" s="134"/>
      <c r="Z2515" s="149"/>
      <c r="AA2515" s="149"/>
      <c r="AE2515" s="151"/>
      <c r="AF2515" s="150"/>
      <c r="AK2515" s="134">
        <v>1946</v>
      </c>
      <c r="AL2515" s="130">
        <f t="shared" si="731"/>
        <v>3.7839999999999998</v>
      </c>
      <c r="AM2515" s="149">
        <f t="shared" si="732"/>
        <v>3.1020830541130824E-4</v>
      </c>
      <c r="AN2515" s="149">
        <f t="shared" si="733"/>
        <v>0.99992283608867583</v>
      </c>
      <c r="AO2515" s="130">
        <f t="shared" si="738"/>
        <v>3.1020830541130824E-4</v>
      </c>
      <c r="AP2515" s="130" t="str">
        <f t="shared" si="739"/>
        <v/>
      </c>
      <c r="AQ2515" s="130" t="str">
        <f t="shared" si="734"/>
        <v/>
      </c>
      <c r="AR2515" s="150">
        <f t="shared" si="735"/>
        <v>0</v>
      </c>
      <c r="AS2515" s="150" t="str">
        <f t="shared" si="736"/>
        <v/>
      </c>
      <c r="AT2515" s="150" t="str">
        <f t="shared" si="737"/>
        <v/>
      </c>
      <c r="AU2515" s="150"/>
      <c r="AV2515" s="150"/>
      <c r="AW2515" s="150"/>
      <c r="AX2515" s="150"/>
      <c r="AY2515" s="150"/>
      <c r="AZ2515" s="150"/>
      <c r="BA2515" s="150"/>
      <c r="BB2515" s="131"/>
      <c r="BC2515" s="132"/>
      <c r="BD2515" s="131"/>
      <c r="BE2515" s="153"/>
      <c r="BF2515" s="154"/>
      <c r="BG2515" s="155"/>
      <c r="BH2515" s="155"/>
      <c r="BI2515" s="156"/>
      <c r="BJ2515" s="156"/>
      <c r="BK2515" s="133"/>
      <c r="BM2515" s="134">
        <v>1923</v>
      </c>
      <c r="BN2515" s="157">
        <f t="shared" si="741"/>
        <v>12.30079999999969</v>
      </c>
      <c r="BO2515" s="158">
        <f t="shared" si="742"/>
        <v>9.1090803090553799E-2</v>
      </c>
      <c r="BP2515" s="159">
        <f t="shared" si="743"/>
        <v>1.9245756524091662E-4</v>
      </c>
      <c r="BQ2515" s="160" t="str">
        <f t="shared" si="744"/>
        <v/>
      </c>
      <c r="BR2515" s="160" t="str">
        <f t="shared" si="740"/>
        <v/>
      </c>
    </row>
    <row r="2516" spans="11:70" ht="20.100000000000001" customHeight="1" x14ac:dyDescent="0.25">
      <c r="K2516" s="134">
        <v>1947</v>
      </c>
      <c r="L2516" s="130">
        <f t="shared" si="722"/>
        <v>359.26467514773952</v>
      </c>
      <c r="M2516" s="149">
        <f t="shared" si="723"/>
        <v>3.2216022422386055E-6</v>
      </c>
      <c r="N2516" s="149">
        <f t="shared" si="724"/>
        <v>0.99992406757520025</v>
      </c>
      <c r="O2516" s="130">
        <f t="shared" si="725"/>
        <v>3.2216022422386055E-6</v>
      </c>
      <c r="P2516" s="130" t="str">
        <f t="shared" si="726"/>
        <v/>
      </c>
      <c r="Q2516" s="130" t="str">
        <f t="shared" si="727"/>
        <v/>
      </c>
      <c r="R2516" s="130">
        <f t="shared" si="728"/>
        <v>3.5328041469819631E-3</v>
      </c>
      <c r="S2516" s="130" t="str">
        <f t="shared" si="729"/>
        <v/>
      </c>
      <c r="T2516" s="130" t="str">
        <f t="shared" si="730"/>
        <v/>
      </c>
      <c r="X2516" s="134"/>
      <c r="Z2516" s="149"/>
      <c r="AA2516" s="149"/>
      <c r="AE2516" s="151"/>
      <c r="AF2516" s="150"/>
      <c r="AK2516" s="134">
        <v>1947</v>
      </c>
      <c r="AL2516" s="130">
        <f t="shared" si="731"/>
        <v>3.7880000000000003</v>
      </c>
      <c r="AM2516" s="149">
        <f t="shared" si="732"/>
        <v>3.0554590364653564E-4</v>
      </c>
      <c r="AN2516" s="149">
        <f t="shared" si="733"/>
        <v>0.99992406757520025</v>
      </c>
      <c r="AO2516" s="130">
        <f t="shared" si="738"/>
        <v>3.0554590364653564E-4</v>
      </c>
      <c r="AP2516" s="130" t="str">
        <f t="shared" si="739"/>
        <v/>
      </c>
      <c r="AQ2516" s="130" t="str">
        <f t="shared" si="734"/>
        <v/>
      </c>
      <c r="AR2516" s="150">
        <f t="shared" si="735"/>
        <v>0</v>
      </c>
      <c r="AS2516" s="150" t="str">
        <f t="shared" si="736"/>
        <v/>
      </c>
      <c r="AT2516" s="150" t="str">
        <f t="shared" si="737"/>
        <v/>
      </c>
      <c r="AU2516" s="150"/>
      <c r="AV2516" s="150"/>
      <c r="AW2516" s="150"/>
      <c r="AX2516" s="150"/>
      <c r="AY2516" s="150"/>
      <c r="AZ2516" s="150"/>
      <c r="BA2516" s="150"/>
      <c r="BB2516" s="131"/>
      <c r="BC2516" s="132"/>
      <c r="BD2516" s="131"/>
      <c r="BE2516" s="153"/>
      <c r="BF2516" s="154"/>
      <c r="BG2516" s="155"/>
      <c r="BH2516" s="155"/>
      <c r="BI2516" s="156"/>
      <c r="BJ2516" s="156"/>
      <c r="BK2516" s="133"/>
      <c r="BM2516" s="134">
        <v>1924</v>
      </c>
      <c r="BN2516" s="157">
        <f t="shared" si="741"/>
        <v>12.307199999999689</v>
      </c>
      <c r="BO2516" s="158">
        <f t="shared" si="742"/>
        <v>9.0898345525312882E-2</v>
      </c>
      <c r="BP2516" s="159">
        <f t="shared" si="743"/>
        <v>1.9209225305392985E-4</v>
      </c>
      <c r="BQ2516" s="160" t="str">
        <f t="shared" si="744"/>
        <v/>
      </c>
      <c r="BR2516" s="160" t="str">
        <f t="shared" si="740"/>
        <v/>
      </c>
    </row>
    <row r="2517" spans="11:70" ht="20.100000000000001" customHeight="1" x14ac:dyDescent="0.25">
      <c r="K2517" s="134">
        <v>1948</v>
      </c>
      <c r="L2517" s="130">
        <f t="shared" si="722"/>
        <v>359.64404650481214</v>
      </c>
      <c r="M2517" s="149">
        <f t="shared" si="723"/>
        <v>3.173131091888297E-6</v>
      </c>
      <c r="N2517" s="149">
        <f t="shared" si="724"/>
        <v>0.99992528054291829</v>
      </c>
      <c r="O2517" s="130">
        <f t="shared" si="725"/>
        <v>3.173131091888297E-6</v>
      </c>
      <c r="P2517" s="130" t="str">
        <f t="shared" si="726"/>
        <v/>
      </c>
      <c r="Q2517" s="130" t="str">
        <f t="shared" si="727"/>
        <v/>
      </c>
      <c r="R2517" s="130">
        <f t="shared" si="728"/>
        <v>3.5411339647374845E-3</v>
      </c>
      <c r="S2517" s="130" t="str">
        <f t="shared" si="729"/>
        <v/>
      </c>
      <c r="T2517" s="130" t="str">
        <f t="shared" si="730"/>
        <v/>
      </c>
      <c r="X2517" s="134"/>
      <c r="Z2517" s="149"/>
      <c r="AA2517" s="149"/>
      <c r="AE2517" s="151"/>
      <c r="AF2517" s="150"/>
      <c r="AK2517" s="134">
        <v>1948</v>
      </c>
      <c r="AL2517" s="130">
        <f t="shared" si="731"/>
        <v>3.7919999999999998</v>
      </c>
      <c r="AM2517" s="149">
        <f t="shared" si="732"/>
        <v>3.0094876212471999E-4</v>
      </c>
      <c r="AN2517" s="149">
        <f t="shared" si="733"/>
        <v>0.99992528054291829</v>
      </c>
      <c r="AO2517" s="130">
        <f t="shared" si="738"/>
        <v>3.0094876212471999E-4</v>
      </c>
      <c r="AP2517" s="130" t="str">
        <f t="shared" si="739"/>
        <v/>
      </c>
      <c r="AQ2517" s="130" t="str">
        <f t="shared" si="734"/>
        <v/>
      </c>
      <c r="AR2517" s="150">
        <f t="shared" si="735"/>
        <v>0</v>
      </c>
      <c r="AS2517" s="150" t="str">
        <f t="shared" si="736"/>
        <v/>
      </c>
      <c r="AT2517" s="150" t="str">
        <f t="shared" si="737"/>
        <v/>
      </c>
      <c r="AU2517" s="150"/>
      <c r="AV2517" s="150"/>
      <c r="AW2517" s="150"/>
      <c r="AX2517" s="150"/>
      <c r="AY2517" s="150"/>
      <c r="AZ2517" s="150"/>
      <c r="BA2517" s="150"/>
      <c r="BB2517" s="131"/>
      <c r="BC2517" s="132"/>
      <c r="BD2517" s="131"/>
      <c r="BE2517" s="153"/>
      <c r="BF2517" s="154"/>
      <c r="BG2517" s="155"/>
      <c r="BH2517" s="155"/>
      <c r="BI2517" s="156"/>
      <c r="BJ2517" s="156"/>
      <c r="BK2517" s="133"/>
      <c r="BM2517" s="134">
        <v>1925</v>
      </c>
      <c r="BN2517" s="157">
        <f t="shared" si="741"/>
        <v>12.313599999999688</v>
      </c>
      <c r="BO2517" s="158">
        <f t="shared" si="742"/>
        <v>9.0706253272258952E-2</v>
      </c>
      <c r="BP2517" s="159">
        <f t="shared" si="743"/>
        <v>1.9172750473138434E-4</v>
      </c>
      <c r="BQ2517" s="160" t="str">
        <f t="shared" si="744"/>
        <v/>
      </c>
      <c r="BR2517" s="160" t="str">
        <f t="shared" si="740"/>
        <v/>
      </c>
    </row>
    <row r="2518" spans="11:70" ht="20.100000000000001" customHeight="1" x14ac:dyDescent="0.25">
      <c r="K2518" s="134">
        <v>1949</v>
      </c>
      <c r="L2518" s="130">
        <f t="shared" si="722"/>
        <v>360.02341786188475</v>
      </c>
      <c r="M2518" s="149">
        <f t="shared" si="723"/>
        <v>3.1253392164346744E-6</v>
      </c>
      <c r="N2518" s="149">
        <f t="shared" si="724"/>
        <v>0.99992647525119593</v>
      </c>
      <c r="O2518" s="130">
        <f t="shared" si="725"/>
        <v>3.1253392164346744E-6</v>
      </c>
      <c r="P2518" s="130" t="str">
        <f t="shared" si="726"/>
        <v/>
      </c>
      <c r="Q2518" s="130" t="str">
        <f t="shared" si="727"/>
        <v/>
      </c>
      <c r="R2518" s="130">
        <f t="shared" si="728"/>
        <v>3.5494266316627495E-3</v>
      </c>
      <c r="S2518" s="130" t="str">
        <f t="shared" si="729"/>
        <v/>
      </c>
      <c r="T2518" s="130" t="str">
        <f t="shared" si="730"/>
        <v/>
      </c>
      <c r="X2518" s="134"/>
      <c r="Z2518" s="149"/>
      <c r="AA2518" s="149"/>
      <c r="AE2518" s="151"/>
      <c r="AF2518" s="150"/>
      <c r="AK2518" s="134">
        <v>1949</v>
      </c>
      <c r="AL2518" s="130">
        <f t="shared" si="731"/>
        <v>3.7960000000000003</v>
      </c>
      <c r="AM2518" s="149">
        <f t="shared" si="732"/>
        <v>2.9641604496274878E-4</v>
      </c>
      <c r="AN2518" s="149">
        <f t="shared" si="733"/>
        <v>0.99992647525119593</v>
      </c>
      <c r="AO2518" s="130">
        <f t="shared" si="738"/>
        <v>2.9641604496274878E-4</v>
      </c>
      <c r="AP2518" s="130" t="str">
        <f t="shared" si="739"/>
        <v/>
      </c>
      <c r="AQ2518" s="130" t="str">
        <f t="shared" si="734"/>
        <v/>
      </c>
      <c r="AR2518" s="150">
        <f t="shared" si="735"/>
        <v>0</v>
      </c>
      <c r="AS2518" s="150" t="str">
        <f t="shared" si="736"/>
        <v/>
      </c>
      <c r="AT2518" s="150" t="str">
        <f t="shared" si="737"/>
        <v/>
      </c>
      <c r="AU2518" s="150"/>
      <c r="AV2518" s="150"/>
      <c r="AW2518" s="150"/>
      <c r="AX2518" s="150"/>
      <c r="AY2518" s="150"/>
      <c r="AZ2518" s="150"/>
      <c r="BA2518" s="150"/>
      <c r="BB2518" s="131"/>
      <c r="BC2518" s="132"/>
      <c r="BD2518" s="131"/>
      <c r="BE2518" s="153"/>
      <c r="BF2518" s="154"/>
      <c r="BG2518" s="155"/>
      <c r="BH2518" s="155"/>
      <c r="BI2518" s="156"/>
      <c r="BJ2518" s="156"/>
      <c r="BK2518" s="133"/>
      <c r="BM2518" s="134">
        <v>1926</v>
      </c>
      <c r="BN2518" s="157">
        <f t="shared" si="741"/>
        <v>12.319999999999688</v>
      </c>
      <c r="BO2518" s="158">
        <f t="shared" si="742"/>
        <v>9.0514525767527568E-2</v>
      </c>
      <c r="BP2518" s="159">
        <f t="shared" si="743"/>
        <v>1.913633198290382E-4</v>
      </c>
      <c r="BQ2518" s="160" t="str">
        <f t="shared" si="744"/>
        <v/>
      </c>
      <c r="BR2518" s="160" t="str">
        <f t="shared" si="740"/>
        <v/>
      </c>
    </row>
    <row r="2519" spans="11:70" ht="20.100000000000001" customHeight="1" x14ac:dyDescent="0.25">
      <c r="K2519" s="134">
        <v>1950</v>
      </c>
      <c r="L2519" s="130">
        <f t="shared" si="722"/>
        <v>360.40278921895737</v>
      </c>
      <c r="M2519" s="149">
        <f t="shared" si="723"/>
        <v>3.0782179028407865E-6</v>
      </c>
      <c r="N2519" s="149">
        <f t="shared" si="724"/>
        <v>0.99992765195607491</v>
      </c>
      <c r="O2519" s="130">
        <f t="shared" si="725"/>
        <v>3.0782179028407865E-6</v>
      </c>
      <c r="P2519" s="130" t="str">
        <f t="shared" si="726"/>
        <v/>
      </c>
      <c r="Q2519" s="130" t="str">
        <f t="shared" si="727"/>
        <v/>
      </c>
      <c r="R2519" s="130">
        <f t="shared" si="728"/>
        <v>3.5576817950835949E-3</v>
      </c>
      <c r="S2519" s="130" t="str">
        <f t="shared" si="729"/>
        <v/>
      </c>
      <c r="T2519" s="130" t="str">
        <f t="shared" si="730"/>
        <v/>
      </c>
      <c r="X2519" s="134"/>
      <c r="Z2519" s="149"/>
      <c r="AA2519" s="149"/>
      <c r="AE2519" s="151"/>
      <c r="AF2519" s="150"/>
      <c r="AK2519" s="134">
        <v>1950</v>
      </c>
      <c r="AL2519" s="130">
        <f t="shared" si="731"/>
        <v>3.8</v>
      </c>
      <c r="AM2519" s="149">
        <f t="shared" si="732"/>
        <v>2.9194692579146027E-4</v>
      </c>
      <c r="AN2519" s="149">
        <f t="shared" si="733"/>
        <v>0.99992765195607491</v>
      </c>
      <c r="AO2519" s="130">
        <f t="shared" si="738"/>
        <v>2.9194692579146027E-4</v>
      </c>
      <c r="AP2519" s="130" t="str">
        <f t="shared" si="739"/>
        <v/>
      </c>
      <c r="AQ2519" s="130" t="str">
        <f t="shared" si="734"/>
        <v/>
      </c>
      <c r="AR2519" s="150">
        <f t="shared" si="735"/>
        <v>0</v>
      </c>
      <c r="AS2519" s="150" t="str">
        <f t="shared" si="736"/>
        <v/>
      </c>
      <c r="AT2519" s="150" t="str">
        <f t="shared" si="737"/>
        <v/>
      </c>
      <c r="AU2519" s="150"/>
      <c r="AV2519" s="150"/>
      <c r="AW2519" s="150"/>
      <c r="AX2519" s="150"/>
      <c r="AY2519" s="150"/>
      <c r="AZ2519" s="150"/>
      <c r="BA2519" s="150"/>
      <c r="BB2519" s="131"/>
      <c r="BC2519" s="132"/>
      <c r="BD2519" s="131"/>
      <c r="BE2519" s="153"/>
      <c r="BF2519" s="154"/>
      <c r="BG2519" s="155"/>
      <c r="BH2519" s="155"/>
      <c r="BI2519" s="156"/>
      <c r="BJ2519" s="156"/>
      <c r="BK2519" s="133"/>
      <c r="BM2519" s="134">
        <v>1927</v>
      </c>
      <c r="BN2519" s="157">
        <f t="shared" si="741"/>
        <v>12.326399999999687</v>
      </c>
      <c r="BO2519" s="158">
        <f t="shared" si="742"/>
        <v>9.032316244769853E-2</v>
      </c>
      <c r="BP2519" s="159">
        <f t="shared" si="743"/>
        <v>1.9099969790216387E-4</v>
      </c>
      <c r="BQ2519" s="160" t="str">
        <f t="shared" si="744"/>
        <v/>
      </c>
      <c r="BR2519" s="160" t="str">
        <f t="shared" si="740"/>
        <v/>
      </c>
    </row>
    <row r="2520" spans="11:70" ht="20.100000000000001" customHeight="1" x14ac:dyDescent="0.25">
      <c r="K2520" s="134">
        <v>1951</v>
      </c>
      <c r="L2520" s="130">
        <f t="shared" si="722"/>
        <v>360.78216057602987</v>
      </c>
      <c r="M2520" s="149">
        <f t="shared" si="723"/>
        <v>3.0317585374250392E-6</v>
      </c>
      <c r="N2520" s="149">
        <f t="shared" si="724"/>
        <v>0.99992881091030994</v>
      </c>
      <c r="O2520" s="130">
        <f t="shared" si="725"/>
        <v>3.0317585374250392E-6</v>
      </c>
      <c r="P2520" s="130" t="str">
        <f t="shared" si="726"/>
        <v/>
      </c>
      <c r="Q2520" s="130" t="str">
        <f t="shared" si="727"/>
        <v/>
      </c>
      <c r="R2520" s="130">
        <f t="shared" si="728"/>
        <v>3.5658991033050446E-3</v>
      </c>
      <c r="S2520" s="130" t="str">
        <f t="shared" si="729"/>
        <v/>
      </c>
      <c r="T2520" s="130" t="str">
        <f t="shared" si="730"/>
        <v/>
      </c>
      <c r="X2520" s="134"/>
      <c r="Z2520" s="149"/>
      <c r="AA2520" s="149"/>
      <c r="AE2520" s="151"/>
      <c r="AF2520" s="150"/>
      <c r="AK2520" s="134">
        <v>1951</v>
      </c>
      <c r="AL2520" s="130">
        <f t="shared" si="731"/>
        <v>3.8040000000000003</v>
      </c>
      <c r="AM2520" s="149">
        <f t="shared" si="732"/>
        <v>2.8754058766483295E-4</v>
      </c>
      <c r="AN2520" s="149">
        <f t="shared" si="733"/>
        <v>0.99992881091030994</v>
      </c>
      <c r="AO2520" s="130">
        <f t="shared" si="738"/>
        <v>2.8754058766483295E-4</v>
      </c>
      <c r="AP2520" s="130" t="str">
        <f t="shared" si="739"/>
        <v/>
      </c>
      <c r="AQ2520" s="130" t="str">
        <f t="shared" si="734"/>
        <v/>
      </c>
      <c r="AR2520" s="150">
        <f t="shared" si="735"/>
        <v>0</v>
      </c>
      <c r="AS2520" s="150" t="str">
        <f t="shared" si="736"/>
        <v/>
      </c>
      <c r="AT2520" s="150" t="str">
        <f t="shared" si="737"/>
        <v/>
      </c>
      <c r="AU2520" s="150"/>
      <c r="AV2520" s="150"/>
      <c r="AW2520" s="150"/>
      <c r="AX2520" s="150"/>
      <c r="AY2520" s="150"/>
      <c r="AZ2520" s="150"/>
      <c r="BA2520" s="150"/>
      <c r="BB2520" s="131"/>
      <c r="BC2520" s="132"/>
      <c r="BD2520" s="131"/>
      <c r="BE2520" s="153"/>
      <c r="BF2520" s="154"/>
      <c r="BG2520" s="155"/>
      <c r="BH2520" s="155"/>
      <c r="BI2520" s="156"/>
      <c r="BJ2520" s="156"/>
      <c r="BK2520" s="133"/>
      <c r="BM2520" s="134">
        <v>1928</v>
      </c>
      <c r="BN2520" s="157">
        <f t="shared" si="741"/>
        <v>12.332799999999686</v>
      </c>
      <c r="BO2520" s="158">
        <f t="shared" si="742"/>
        <v>9.0132162749796366E-2</v>
      </c>
      <c r="BP2520" s="159">
        <f t="shared" si="743"/>
        <v>1.9063663850400758E-4</v>
      </c>
      <c r="BQ2520" s="160" t="str">
        <f t="shared" si="744"/>
        <v/>
      </c>
      <c r="BR2520" s="160" t="str">
        <f t="shared" si="740"/>
        <v/>
      </c>
    </row>
    <row r="2521" spans="11:70" ht="20.100000000000001" customHeight="1" x14ac:dyDescent="0.25">
      <c r="K2521" s="134">
        <v>1952</v>
      </c>
      <c r="L2521" s="130">
        <f t="shared" si="722"/>
        <v>361.16153193310248</v>
      </c>
      <c r="M2521" s="149">
        <f t="shared" si="723"/>
        <v>2.9859526049102469E-6</v>
      </c>
      <c r="N2521" s="149">
        <f t="shared" si="724"/>
        <v>0.99992995236340698</v>
      </c>
      <c r="O2521" s="130">
        <f t="shared" si="725"/>
        <v>2.9859526049102469E-6</v>
      </c>
      <c r="P2521" s="130" t="str">
        <f t="shared" si="726"/>
        <v/>
      </c>
      <c r="Q2521" s="130" t="str">
        <f t="shared" si="727"/>
        <v/>
      </c>
      <c r="R2521" s="130">
        <f t="shared" si="728"/>
        <v>3.5740782056361245E-3</v>
      </c>
      <c r="S2521" s="130" t="str">
        <f t="shared" si="729"/>
        <v/>
      </c>
      <c r="T2521" s="130" t="str">
        <f t="shared" si="730"/>
        <v/>
      </c>
      <c r="X2521" s="134"/>
      <c r="Z2521" s="149"/>
      <c r="AA2521" s="149"/>
      <c r="AE2521" s="151"/>
      <c r="AF2521" s="150"/>
      <c r="AK2521" s="134">
        <v>1952</v>
      </c>
      <c r="AL2521" s="130">
        <f t="shared" si="731"/>
        <v>3.8079999999999998</v>
      </c>
      <c r="AM2521" s="149">
        <f t="shared" si="732"/>
        <v>2.8319622296980597E-4</v>
      </c>
      <c r="AN2521" s="149">
        <f t="shared" si="733"/>
        <v>0.99992995236340698</v>
      </c>
      <c r="AO2521" s="130">
        <f t="shared" si="738"/>
        <v>2.8319622296980597E-4</v>
      </c>
      <c r="AP2521" s="130" t="str">
        <f t="shared" si="739"/>
        <v/>
      </c>
      <c r="AQ2521" s="130" t="str">
        <f t="shared" si="734"/>
        <v/>
      </c>
      <c r="AR2521" s="150">
        <f t="shared" si="735"/>
        <v>0</v>
      </c>
      <c r="AS2521" s="150" t="str">
        <f t="shared" si="736"/>
        <v/>
      </c>
      <c r="AT2521" s="150" t="str">
        <f t="shared" si="737"/>
        <v/>
      </c>
      <c r="AU2521" s="150"/>
      <c r="AV2521" s="150"/>
      <c r="AW2521" s="150"/>
      <c r="AX2521" s="150"/>
      <c r="AY2521" s="150"/>
      <c r="AZ2521" s="150"/>
      <c r="BA2521" s="150"/>
      <c r="BB2521" s="131"/>
      <c r="BC2521" s="132"/>
      <c r="BD2521" s="131"/>
      <c r="BE2521" s="153"/>
      <c r="BF2521" s="154"/>
      <c r="BG2521" s="155"/>
      <c r="BH2521" s="155"/>
      <c r="BI2521" s="156"/>
      <c r="BJ2521" s="156"/>
      <c r="BK2521" s="133"/>
      <c r="BM2521" s="134">
        <v>1929</v>
      </c>
      <c r="BN2521" s="157">
        <f t="shared" si="741"/>
        <v>12.339199999999686</v>
      </c>
      <c r="BO2521" s="158">
        <f t="shared" si="742"/>
        <v>8.9941526111292358E-2</v>
      </c>
      <c r="BP2521" s="159">
        <f t="shared" si="743"/>
        <v>1.9027414118696906E-4</v>
      </c>
      <c r="BQ2521" s="160" t="str">
        <f t="shared" si="744"/>
        <v/>
      </c>
      <c r="BR2521" s="160" t="str">
        <f t="shared" si="740"/>
        <v/>
      </c>
    </row>
    <row r="2522" spans="11:70" ht="20.100000000000001" customHeight="1" x14ac:dyDescent="0.25">
      <c r="K2522" s="134">
        <v>1953</v>
      </c>
      <c r="L2522" s="130">
        <f t="shared" si="722"/>
        <v>361.54090329017509</v>
      </c>
      <c r="M2522" s="149">
        <f t="shared" si="723"/>
        <v>2.9407916874793731E-6</v>
      </c>
      <c r="N2522" s="149">
        <f t="shared" si="724"/>
        <v>0.99993107656166003</v>
      </c>
      <c r="O2522" s="130">
        <f t="shared" si="725"/>
        <v>2.9407916874793731E-6</v>
      </c>
      <c r="P2522" s="130" t="str">
        <f t="shared" si="726"/>
        <v/>
      </c>
      <c r="Q2522" s="130" t="str">
        <f t="shared" si="727"/>
        <v/>
      </c>
      <c r="R2522" s="130">
        <f t="shared" si="728"/>
        <v>3.5822187524146422E-3</v>
      </c>
      <c r="S2522" s="130" t="str">
        <f t="shared" si="729"/>
        <v/>
      </c>
      <c r="T2522" s="130" t="str">
        <f t="shared" si="730"/>
        <v/>
      </c>
      <c r="X2522" s="134"/>
      <c r="Z2522" s="149"/>
      <c r="AA2522" s="149"/>
      <c r="AE2522" s="151"/>
      <c r="AF2522" s="150"/>
      <c r="AK2522" s="134">
        <v>1953</v>
      </c>
      <c r="AL2522" s="130">
        <f t="shared" si="731"/>
        <v>3.8120000000000003</v>
      </c>
      <c r="AM2522" s="149">
        <f t="shared" si="732"/>
        <v>2.7891303333670752E-4</v>
      </c>
      <c r="AN2522" s="149">
        <f t="shared" si="733"/>
        <v>0.99993107656166003</v>
      </c>
      <c r="AO2522" s="130">
        <f t="shared" si="738"/>
        <v>2.7891303333670752E-4</v>
      </c>
      <c r="AP2522" s="130" t="str">
        <f t="shared" si="739"/>
        <v/>
      </c>
      <c r="AQ2522" s="130" t="str">
        <f t="shared" si="734"/>
        <v/>
      </c>
      <c r="AR2522" s="150">
        <f t="shared" si="735"/>
        <v>0</v>
      </c>
      <c r="AS2522" s="150" t="str">
        <f t="shared" si="736"/>
        <v/>
      </c>
      <c r="AT2522" s="150" t="str">
        <f t="shared" si="737"/>
        <v/>
      </c>
      <c r="AU2522" s="150"/>
      <c r="AV2522" s="150"/>
      <c r="AW2522" s="150"/>
      <c r="AX2522" s="150"/>
      <c r="AY2522" s="150"/>
      <c r="AZ2522" s="150"/>
      <c r="BA2522" s="150"/>
      <c r="BB2522" s="131"/>
      <c r="BC2522" s="132"/>
      <c r="BD2522" s="131"/>
      <c r="BE2522" s="153"/>
      <c r="BF2522" s="154"/>
      <c r="BG2522" s="155"/>
      <c r="BH2522" s="155"/>
      <c r="BI2522" s="156"/>
      <c r="BJ2522" s="156"/>
      <c r="BK2522" s="133"/>
      <c r="BM2522" s="134">
        <v>1930</v>
      </c>
      <c r="BN2522" s="157">
        <f t="shared" si="741"/>
        <v>12.345599999999685</v>
      </c>
      <c r="BO2522" s="158">
        <f t="shared" si="742"/>
        <v>8.9751251970105389E-2</v>
      </c>
      <c r="BP2522" s="159">
        <f t="shared" si="743"/>
        <v>1.8991220550237942E-4</v>
      </c>
      <c r="BQ2522" s="160" t="str">
        <f t="shared" si="744"/>
        <v/>
      </c>
      <c r="BR2522" s="160" t="str">
        <f t="shared" si="740"/>
        <v/>
      </c>
    </row>
    <row r="2523" spans="11:70" ht="20.100000000000001" customHeight="1" x14ac:dyDescent="0.25">
      <c r="K2523" s="134">
        <v>1954</v>
      </c>
      <c r="L2523" s="130">
        <f t="shared" si="722"/>
        <v>361.92027464724771</v>
      </c>
      <c r="M2523" s="149">
        <f t="shared" si="723"/>
        <v>2.8962674638376351E-6</v>
      </c>
      <c r="N2523" s="149">
        <f t="shared" si="724"/>
        <v>0.99993218374818782</v>
      </c>
      <c r="O2523" s="130">
        <f t="shared" si="725"/>
        <v>2.8962674638376351E-6</v>
      </c>
      <c r="P2523" s="130" t="str">
        <f t="shared" si="726"/>
        <v/>
      </c>
      <c r="Q2523" s="130" t="str">
        <f t="shared" si="727"/>
        <v/>
      </c>
      <c r="R2523" s="130">
        <f t="shared" si="728"/>
        <v>3.5903203950319574E-3</v>
      </c>
      <c r="S2523" s="130" t="str">
        <f t="shared" si="729"/>
        <v/>
      </c>
      <c r="T2523" s="130" t="str">
        <f t="shared" si="730"/>
        <v/>
      </c>
      <c r="X2523" s="134"/>
      <c r="Z2523" s="149"/>
      <c r="AA2523" s="149"/>
      <c r="AE2523" s="151"/>
      <c r="AF2523" s="150"/>
      <c r="AK2523" s="134">
        <v>1954</v>
      </c>
      <c r="AL2523" s="130">
        <f t="shared" si="731"/>
        <v>3.8159999999999998</v>
      </c>
      <c r="AM2523" s="149">
        <f t="shared" si="732"/>
        <v>2.7469022955031567E-4</v>
      </c>
      <c r="AN2523" s="149">
        <f t="shared" si="733"/>
        <v>0.99993218374818782</v>
      </c>
      <c r="AO2523" s="130">
        <f t="shared" si="738"/>
        <v>2.7469022955031567E-4</v>
      </c>
      <c r="AP2523" s="130" t="str">
        <f t="shared" si="739"/>
        <v/>
      </c>
      <c r="AQ2523" s="130" t="str">
        <f t="shared" si="734"/>
        <v/>
      </c>
      <c r="AR2523" s="150">
        <f t="shared" si="735"/>
        <v>0</v>
      </c>
      <c r="AS2523" s="150" t="str">
        <f t="shared" si="736"/>
        <v/>
      </c>
      <c r="AT2523" s="150" t="str">
        <f t="shared" si="737"/>
        <v/>
      </c>
      <c r="AU2523" s="150"/>
      <c r="AV2523" s="150"/>
      <c r="AW2523" s="150"/>
      <c r="AX2523" s="150"/>
      <c r="AY2523" s="150"/>
      <c r="AZ2523" s="150"/>
      <c r="BA2523" s="150"/>
      <c r="BB2523" s="131"/>
      <c r="BC2523" s="132"/>
      <c r="BD2523" s="131"/>
      <c r="BE2523" s="153"/>
      <c r="BF2523" s="154"/>
      <c r="BG2523" s="155"/>
      <c r="BH2523" s="155"/>
      <c r="BI2523" s="156"/>
      <c r="BJ2523" s="156"/>
      <c r="BK2523" s="133"/>
      <c r="BM2523" s="134">
        <v>1931</v>
      </c>
      <c r="BN2523" s="157">
        <f t="shared" si="741"/>
        <v>12.351999999999684</v>
      </c>
      <c r="BO2523" s="158">
        <f t="shared" si="742"/>
        <v>8.956133976460301E-2</v>
      </c>
      <c r="BP2523" s="159">
        <f t="shared" si="743"/>
        <v>1.8955083099977954E-4</v>
      </c>
      <c r="BQ2523" s="160" t="str">
        <f t="shared" si="744"/>
        <v/>
      </c>
      <c r="BR2523" s="160" t="str">
        <f t="shared" si="740"/>
        <v/>
      </c>
    </row>
    <row r="2524" spans="11:70" ht="20.100000000000001" customHeight="1" x14ac:dyDescent="0.25">
      <c r="K2524" s="134">
        <v>1955</v>
      </c>
      <c r="L2524" s="130">
        <f t="shared" si="722"/>
        <v>362.29964600432021</v>
      </c>
      <c r="M2524" s="149">
        <f t="shared" si="723"/>
        <v>2.8523717082811911E-6</v>
      </c>
      <c r="N2524" s="149">
        <f t="shared" si="724"/>
        <v>0.99993327416297029</v>
      </c>
      <c r="O2524" s="130">
        <f t="shared" si="725"/>
        <v>2.8523717082811911E-6</v>
      </c>
      <c r="P2524" s="130" t="str">
        <f t="shared" si="726"/>
        <v/>
      </c>
      <c r="Q2524" s="130" t="str">
        <f t="shared" si="727"/>
        <v/>
      </c>
      <c r="R2524" s="130">
        <f t="shared" si="728"/>
        <v>3.598382785957711E-3</v>
      </c>
      <c r="S2524" s="130" t="str">
        <f t="shared" si="729"/>
        <v/>
      </c>
      <c r="T2524" s="130" t="str">
        <f t="shared" si="730"/>
        <v/>
      </c>
      <c r="X2524" s="134"/>
      <c r="Z2524" s="149"/>
      <c r="AA2524" s="149"/>
      <c r="AE2524" s="151"/>
      <c r="AF2524" s="150"/>
      <c r="AK2524" s="134">
        <v>1955</v>
      </c>
      <c r="AL2524" s="130">
        <f t="shared" si="731"/>
        <v>3.8200000000000003</v>
      </c>
      <c r="AM2524" s="149">
        <f t="shared" si="732"/>
        <v>2.7052703146152073E-4</v>
      </c>
      <c r="AN2524" s="149">
        <f t="shared" si="733"/>
        <v>0.99993327416297029</v>
      </c>
      <c r="AO2524" s="130">
        <f t="shared" si="738"/>
        <v>2.7052703146152073E-4</v>
      </c>
      <c r="AP2524" s="130" t="str">
        <f t="shared" si="739"/>
        <v/>
      </c>
      <c r="AQ2524" s="130" t="str">
        <f t="shared" si="734"/>
        <v/>
      </c>
      <c r="AR2524" s="150">
        <f t="shared" si="735"/>
        <v>0</v>
      </c>
      <c r="AS2524" s="150" t="str">
        <f t="shared" si="736"/>
        <v/>
      </c>
      <c r="AT2524" s="150" t="str">
        <f t="shared" si="737"/>
        <v/>
      </c>
      <c r="AU2524" s="150"/>
      <c r="AV2524" s="150"/>
      <c r="AW2524" s="150"/>
      <c r="AX2524" s="150"/>
      <c r="AY2524" s="150"/>
      <c r="AZ2524" s="150"/>
      <c r="BA2524" s="150"/>
      <c r="BB2524" s="131"/>
      <c r="BC2524" s="132"/>
      <c r="BD2524" s="131"/>
      <c r="BE2524" s="153"/>
      <c r="BF2524" s="154"/>
      <c r="BG2524" s="155"/>
      <c r="BH2524" s="155"/>
      <c r="BI2524" s="156"/>
      <c r="BJ2524" s="156"/>
      <c r="BK2524" s="133"/>
      <c r="BM2524" s="134">
        <v>1932</v>
      </c>
      <c r="BN2524" s="157">
        <f t="shared" si="741"/>
        <v>12.358399999999683</v>
      </c>
      <c r="BO2524" s="158">
        <f t="shared" si="742"/>
        <v>8.937178893360323E-2</v>
      </c>
      <c r="BP2524" s="159">
        <f t="shared" si="743"/>
        <v>1.8919001722787765E-4</v>
      </c>
      <c r="BQ2524" s="160" t="str">
        <f t="shared" si="744"/>
        <v/>
      </c>
      <c r="BR2524" s="160" t="str">
        <f t="shared" si="740"/>
        <v/>
      </c>
    </row>
    <row r="2525" spans="11:70" ht="20.100000000000001" customHeight="1" x14ac:dyDescent="0.25">
      <c r="K2525" s="134">
        <v>1956</v>
      </c>
      <c r="L2525" s="130">
        <f t="shared" si="722"/>
        <v>362.67901736139282</v>
      </c>
      <c r="M2525" s="149">
        <f t="shared" si="723"/>
        <v>2.8090962897723E-6</v>
      </c>
      <c r="N2525" s="149">
        <f t="shared" si="724"/>
        <v>0.99993434804288517</v>
      </c>
      <c r="O2525" s="130">
        <f t="shared" si="725"/>
        <v>2.8090962897723E-6</v>
      </c>
      <c r="P2525" s="130" t="str">
        <f t="shared" si="726"/>
        <v/>
      </c>
      <c r="Q2525" s="130" t="str">
        <f t="shared" si="727"/>
        <v/>
      </c>
      <c r="R2525" s="130">
        <f t="shared" si="728"/>
        <v>3.6064055787645467E-3</v>
      </c>
      <c r="S2525" s="130" t="str">
        <f t="shared" si="729"/>
        <v/>
      </c>
      <c r="T2525" s="130" t="str">
        <f t="shared" si="730"/>
        <v/>
      </c>
      <c r="X2525" s="134"/>
      <c r="Z2525" s="149"/>
      <c r="AA2525" s="149"/>
      <c r="AE2525" s="151"/>
      <c r="AF2525" s="150"/>
      <c r="AK2525" s="134">
        <v>1956</v>
      </c>
      <c r="AL2525" s="130">
        <f t="shared" si="731"/>
        <v>3.8239999999999998</v>
      </c>
      <c r="AM2525" s="149">
        <f t="shared" si="732"/>
        <v>2.6642266789962096E-4</v>
      </c>
      <c r="AN2525" s="149">
        <f t="shared" si="733"/>
        <v>0.99993434804288517</v>
      </c>
      <c r="AO2525" s="130">
        <f t="shared" si="738"/>
        <v>2.6642266789962096E-4</v>
      </c>
      <c r="AP2525" s="130" t="str">
        <f t="shared" si="739"/>
        <v/>
      </c>
      <c r="AQ2525" s="130" t="str">
        <f t="shared" si="734"/>
        <v/>
      </c>
      <c r="AR2525" s="150">
        <f t="shared" si="735"/>
        <v>0</v>
      </c>
      <c r="AS2525" s="150" t="str">
        <f t="shared" si="736"/>
        <v/>
      </c>
      <c r="AT2525" s="150" t="str">
        <f t="shared" si="737"/>
        <v/>
      </c>
      <c r="AU2525" s="150"/>
      <c r="AV2525" s="150"/>
      <c r="AW2525" s="150"/>
      <c r="AX2525" s="150"/>
      <c r="AY2525" s="150"/>
      <c r="AZ2525" s="150"/>
      <c r="BA2525" s="150"/>
      <c r="BB2525" s="131"/>
      <c r="BC2525" s="132"/>
      <c r="BD2525" s="131"/>
      <c r="BE2525" s="153"/>
      <c r="BF2525" s="154"/>
      <c r="BG2525" s="155"/>
      <c r="BH2525" s="155"/>
      <c r="BI2525" s="156"/>
      <c r="BJ2525" s="156"/>
      <c r="BK2525" s="133"/>
      <c r="BM2525" s="134">
        <v>1933</v>
      </c>
      <c r="BN2525" s="157">
        <f t="shared" si="741"/>
        <v>12.364799999999683</v>
      </c>
      <c r="BO2525" s="158">
        <f t="shared" si="742"/>
        <v>8.9182598916375352E-2</v>
      </c>
      <c r="BP2525" s="159">
        <f t="shared" si="743"/>
        <v>1.8882976373407745E-4</v>
      </c>
      <c r="BQ2525" s="160" t="str">
        <f t="shared" si="744"/>
        <v/>
      </c>
      <c r="BR2525" s="160" t="str">
        <f t="shared" si="740"/>
        <v/>
      </c>
    </row>
    <row r="2526" spans="11:70" ht="20.100000000000001" customHeight="1" x14ac:dyDescent="0.25">
      <c r="K2526" s="134">
        <v>1957</v>
      </c>
      <c r="L2526" s="130">
        <f t="shared" si="722"/>
        <v>363.05838871846544</v>
      </c>
      <c r="M2526" s="149">
        <f t="shared" si="723"/>
        <v>2.7664331710210696E-6</v>
      </c>
      <c r="N2526" s="149">
        <f t="shared" si="724"/>
        <v>0.99993540562174277</v>
      </c>
      <c r="O2526" s="130">
        <f t="shared" si="725"/>
        <v>2.7664331710210696E-6</v>
      </c>
      <c r="P2526" s="130" t="str">
        <f t="shared" si="726"/>
        <v/>
      </c>
      <c r="Q2526" s="130" t="str">
        <f t="shared" si="727"/>
        <v/>
      </c>
      <c r="R2526" s="130">
        <f t="shared" si="728"/>
        <v>3.614388428152762E-3</v>
      </c>
      <c r="S2526" s="130" t="str">
        <f t="shared" si="729"/>
        <v/>
      </c>
      <c r="T2526" s="130" t="str">
        <f t="shared" si="730"/>
        <v/>
      </c>
      <c r="X2526" s="134"/>
      <c r="Z2526" s="149"/>
      <c r="AA2526" s="149"/>
      <c r="AE2526" s="151"/>
      <c r="AF2526" s="150"/>
      <c r="AK2526" s="134">
        <v>1957</v>
      </c>
      <c r="AL2526" s="130">
        <f t="shared" si="731"/>
        <v>3.8280000000000003</v>
      </c>
      <c r="AM2526" s="149">
        <f t="shared" si="732"/>
        <v>2.6237637658521975E-4</v>
      </c>
      <c r="AN2526" s="149">
        <f t="shared" si="733"/>
        <v>0.99993540562174277</v>
      </c>
      <c r="AO2526" s="130">
        <f t="shared" si="738"/>
        <v>2.6237637658521975E-4</v>
      </c>
      <c r="AP2526" s="130" t="str">
        <f t="shared" si="739"/>
        <v/>
      </c>
      <c r="AQ2526" s="130" t="str">
        <f t="shared" si="734"/>
        <v/>
      </c>
      <c r="AR2526" s="150">
        <f t="shared" si="735"/>
        <v>0</v>
      </c>
      <c r="AS2526" s="150" t="str">
        <f t="shared" si="736"/>
        <v/>
      </c>
      <c r="AT2526" s="150" t="str">
        <f t="shared" si="737"/>
        <v/>
      </c>
      <c r="AU2526" s="150"/>
      <c r="AV2526" s="150"/>
      <c r="AW2526" s="150"/>
      <c r="AX2526" s="150"/>
      <c r="AY2526" s="150"/>
      <c r="AZ2526" s="150"/>
      <c r="BA2526" s="150"/>
      <c r="BB2526" s="131"/>
      <c r="BC2526" s="132"/>
      <c r="BD2526" s="131"/>
      <c r="BE2526" s="153"/>
      <c r="BF2526" s="154"/>
      <c r="BG2526" s="155"/>
      <c r="BH2526" s="155"/>
      <c r="BI2526" s="156"/>
      <c r="BJ2526" s="156"/>
      <c r="BK2526" s="133"/>
      <c r="BM2526" s="134">
        <v>1934</v>
      </c>
      <c r="BN2526" s="157">
        <f t="shared" si="741"/>
        <v>12.371199999999682</v>
      </c>
      <c r="BO2526" s="158">
        <f t="shared" si="742"/>
        <v>8.8993769152641275E-2</v>
      </c>
      <c r="BP2526" s="159">
        <f t="shared" si="743"/>
        <v>1.8847007006445038E-4</v>
      </c>
      <c r="BQ2526" s="160" t="str">
        <f t="shared" si="744"/>
        <v/>
      </c>
      <c r="BR2526" s="160" t="str">
        <f t="shared" si="740"/>
        <v/>
      </c>
    </row>
    <row r="2527" spans="11:70" ht="20.100000000000001" customHeight="1" x14ac:dyDescent="0.25">
      <c r="K2527" s="134">
        <v>1958</v>
      </c>
      <c r="L2527" s="130">
        <f t="shared" si="722"/>
        <v>363.43776007553805</v>
      </c>
      <c r="M2527" s="149">
        <f t="shared" si="723"/>
        <v>2.7243744075735393E-6</v>
      </c>
      <c r="N2527" s="149">
        <f t="shared" si="724"/>
        <v>0.99993644713032248</v>
      </c>
      <c r="O2527" s="130">
        <f t="shared" si="725"/>
        <v>2.7243744075735393E-6</v>
      </c>
      <c r="P2527" s="130" t="str">
        <f t="shared" si="726"/>
        <v/>
      </c>
      <c r="Q2527" s="130" t="str">
        <f t="shared" si="727"/>
        <v/>
      </c>
      <c r="R2527" s="130">
        <f t="shared" si="728"/>
        <v>3.6223309899749596E-3</v>
      </c>
      <c r="S2527" s="130" t="str">
        <f t="shared" si="729"/>
        <v/>
      </c>
      <c r="T2527" s="130" t="str">
        <f t="shared" si="730"/>
        <v/>
      </c>
      <c r="X2527" s="134"/>
      <c r="Z2527" s="149"/>
      <c r="AA2527" s="149"/>
      <c r="AE2527" s="151"/>
      <c r="AF2527" s="150"/>
      <c r="AK2527" s="134">
        <v>1958</v>
      </c>
      <c r="AL2527" s="130">
        <f t="shared" si="731"/>
        <v>3.8319999999999999</v>
      </c>
      <c r="AM2527" s="149">
        <f t="shared" si="732"/>
        <v>2.5838740404374953E-4</v>
      </c>
      <c r="AN2527" s="149">
        <f t="shared" si="733"/>
        <v>0.99993644713032248</v>
      </c>
      <c r="AO2527" s="130">
        <f t="shared" si="738"/>
        <v>2.5838740404374953E-4</v>
      </c>
      <c r="AP2527" s="130" t="str">
        <f t="shared" si="739"/>
        <v/>
      </c>
      <c r="AQ2527" s="130" t="str">
        <f t="shared" si="734"/>
        <v/>
      </c>
      <c r="AR2527" s="150">
        <f t="shared" si="735"/>
        <v>0</v>
      </c>
      <c r="AS2527" s="150" t="str">
        <f t="shared" si="736"/>
        <v/>
      </c>
      <c r="AT2527" s="150" t="str">
        <f t="shared" si="737"/>
        <v/>
      </c>
      <c r="AU2527" s="150"/>
      <c r="AV2527" s="150"/>
      <c r="AW2527" s="150"/>
      <c r="AX2527" s="150"/>
      <c r="AY2527" s="150"/>
      <c r="AZ2527" s="150"/>
      <c r="BA2527" s="150"/>
      <c r="BB2527" s="131"/>
      <c r="BC2527" s="132"/>
      <c r="BD2527" s="131"/>
      <c r="BE2527" s="153"/>
      <c r="BF2527" s="154"/>
      <c r="BG2527" s="155"/>
      <c r="BH2527" s="155"/>
      <c r="BI2527" s="156"/>
      <c r="BJ2527" s="156"/>
      <c r="BK2527" s="133"/>
      <c r="BM2527" s="134">
        <v>1935</v>
      </c>
      <c r="BN2527" s="157">
        <f t="shared" si="741"/>
        <v>12.377599999999681</v>
      </c>
      <c r="BO2527" s="158">
        <f t="shared" si="742"/>
        <v>8.8805299082576825E-2</v>
      </c>
      <c r="BP2527" s="159">
        <f t="shared" si="743"/>
        <v>1.8811093576409643E-4</v>
      </c>
      <c r="BQ2527" s="160" t="str">
        <f t="shared" si="744"/>
        <v/>
      </c>
      <c r="BR2527" s="160" t="str">
        <f t="shared" si="740"/>
        <v/>
      </c>
    </row>
    <row r="2528" spans="11:70" ht="20.100000000000001" customHeight="1" x14ac:dyDescent="0.25">
      <c r="K2528" s="134">
        <v>1959</v>
      </c>
      <c r="L2528" s="130">
        <f t="shared" si="722"/>
        <v>363.81713143261055</v>
      </c>
      <c r="M2528" s="149">
        <f t="shared" si="723"/>
        <v>2.6829121469063735E-6</v>
      </c>
      <c r="N2528" s="149">
        <f t="shared" si="724"/>
        <v>0.99993747279640677</v>
      </c>
      <c r="O2528" s="130">
        <f t="shared" si="725"/>
        <v>2.6829121469063735E-6</v>
      </c>
      <c r="P2528" s="130" t="str">
        <f t="shared" si="726"/>
        <v/>
      </c>
      <c r="Q2528" s="130" t="str">
        <f t="shared" si="727"/>
        <v/>
      </c>
      <c r="R2528" s="130">
        <f t="shared" si="728"/>
        <v>3.6302329212606426E-3</v>
      </c>
      <c r="S2528" s="130" t="str">
        <f t="shared" si="729"/>
        <v/>
      </c>
      <c r="T2528" s="130" t="str">
        <f t="shared" si="730"/>
        <v/>
      </c>
      <c r="X2528" s="134"/>
      <c r="Z2528" s="149"/>
      <c r="AA2528" s="149"/>
      <c r="AE2528" s="151"/>
      <c r="AF2528" s="150"/>
      <c r="AK2528" s="134">
        <v>1959</v>
      </c>
      <c r="AL2528" s="130">
        <f t="shared" si="731"/>
        <v>3.8360000000000003</v>
      </c>
      <c r="AM2528" s="149">
        <f t="shared" si="732"/>
        <v>2.5445500551959818E-4</v>
      </c>
      <c r="AN2528" s="149">
        <f t="shared" si="733"/>
        <v>0.99993747279640677</v>
      </c>
      <c r="AO2528" s="130">
        <f t="shared" si="738"/>
        <v>2.5445500551959818E-4</v>
      </c>
      <c r="AP2528" s="130" t="str">
        <f t="shared" si="739"/>
        <v/>
      </c>
      <c r="AQ2528" s="130" t="str">
        <f t="shared" si="734"/>
        <v/>
      </c>
      <c r="AR2528" s="150">
        <f t="shared" si="735"/>
        <v>0</v>
      </c>
      <c r="AS2528" s="150" t="str">
        <f t="shared" si="736"/>
        <v/>
      </c>
      <c r="AT2528" s="150" t="str">
        <f t="shared" si="737"/>
        <v/>
      </c>
      <c r="AU2528" s="150"/>
      <c r="AV2528" s="150"/>
      <c r="AW2528" s="150"/>
      <c r="AX2528" s="150"/>
      <c r="AY2528" s="150"/>
      <c r="AZ2528" s="150"/>
      <c r="BA2528" s="150"/>
      <c r="BB2528" s="131"/>
      <c r="BC2528" s="132"/>
      <c r="BD2528" s="131"/>
      <c r="BE2528" s="153"/>
      <c r="BF2528" s="154"/>
      <c r="BG2528" s="155"/>
      <c r="BH2528" s="155"/>
      <c r="BI2528" s="156"/>
      <c r="BJ2528" s="156"/>
      <c r="BK2528" s="133"/>
      <c r="BM2528" s="134">
        <v>1936</v>
      </c>
      <c r="BN2528" s="157">
        <f t="shared" si="741"/>
        <v>12.383999999999681</v>
      </c>
      <c r="BO2528" s="158">
        <f t="shared" si="742"/>
        <v>8.8617188146812728E-2</v>
      </c>
      <c r="BP2528" s="159">
        <f t="shared" si="743"/>
        <v>1.8775236037664456E-4</v>
      </c>
      <c r="BQ2528" s="160" t="str">
        <f t="shared" si="744"/>
        <v/>
      </c>
      <c r="BR2528" s="160" t="str">
        <f t="shared" si="740"/>
        <v/>
      </c>
    </row>
    <row r="2529" spans="11:70" ht="20.100000000000001" customHeight="1" x14ac:dyDescent="0.25">
      <c r="K2529" s="134">
        <v>1960</v>
      </c>
      <c r="L2529" s="130">
        <f t="shared" si="722"/>
        <v>364.19650278968317</v>
      </c>
      <c r="M2529" s="149">
        <f t="shared" si="723"/>
        <v>2.6420386275278768E-6</v>
      </c>
      <c r="N2529" s="149">
        <f t="shared" si="724"/>
        <v>0.99993848284481679</v>
      </c>
      <c r="O2529" s="130">
        <f t="shared" si="725"/>
        <v>2.6420386275278768E-6</v>
      </c>
      <c r="P2529" s="130" t="str">
        <f t="shared" si="726"/>
        <v/>
      </c>
      <c r="Q2529" s="130" t="str">
        <f t="shared" si="727"/>
        <v/>
      </c>
      <c r="R2529" s="130">
        <f t="shared" si="728"/>
        <v>3.6380938802407824E-3</v>
      </c>
      <c r="S2529" s="130" t="str">
        <f t="shared" si="729"/>
        <v/>
      </c>
      <c r="T2529" s="130" t="str">
        <f t="shared" si="730"/>
        <v/>
      </c>
      <c r="X2529" s="134"/>
      <c r="Z2529" s="149"/>
      <c r="AA2529" s="149"/>
      <c r="AE2529" s="151"/>
      <c r="AF2529" s="150"/>
      <c r="AK2529" s="134">
        <v>1960</v>
      </c>
      <c r="AL2529" s="130">
        <f t="shared" si="731"/>
        <v>3.84</v>
      </c>
      <c r="AM2529" s="149">
        <f t="shared" si="732"/>
        <v>2.5057844489086075E-4</v>
      </c>
      <c r="AN2529" s="149">
        <f t="shared" si="733"/>
        <v>0.99993848284481679</v>
      </c>
      <c r="AO2529" s="130">
        <f t="shared" si="738"/>
        <v>2.5057844489086075E-4</v>
      </c>
      <c r="AP2529" s="130" t="str">
        <f t="shared" si="739"/>
        <v/>
      </c>
      <c r="AQ2529" s="130" t="str">
        <f t="shared" si="734"/>
        <v/>
      </c>
      <c r="AR2529" s="150">
        <f t="shared" si="735"/>
        <v>0</v>
      </c>
      <c r="AS2529" s="150" t="str">
        <f t="shared" si="736"/>
        <v/>
      </c>
      <c r="AT2529" s="150" t="str">
        <f t="shared" si="737"/>
        <v/>
      </c>
      <c r="AU2529" s="150"/>
      <c r="AV2529" s="150"/>
      <c r="AW2529" s="150"/>
      <c r="AX2529" s="150"/>
      <c r="AY2529" s="150"/>
      <c r="AZ2529" s="150"/>
      <c r="BA2529" s="150"/>
      <c r="BB2529" s="131"/>
      <c r="BC2529" s="132"/>
      <c r="BD2529" s="131"/>
      <c r="BE2529" s="153"/>
      <c r="BF2529" s="154"/>
      <c r="BG2529" s="155"/>
      <c r="BH2529" s="155"/>
      <c r="BI2529" s="156"/>
      <c r="BJ2529" s="156"/>
      <c r="BK2529" s="133"/>
      <c r="BM2529" s="134">
        <v>1937</v>
      </c>
      <c r="BN2529" s="157">
        <f t="shared" si="741"/>
        <v>12.39039999999968</v>
      </c>
      <c r="BO2529" s="158">
        <f t="shared" si="742"/>
        <v>8.8429435786436084E-2</v>
      </c>
      <c r="BP2529" s="159">
        <f t="shared" si="743"/>
        <v>1.8739434344478001E-4</v>
      </c>
      <c r="BQ2529" s="160" t="str">
        <f t="shared" si="744"/>
        <v/>
      </c>
      <c r="BR2529" s="160" t="str">
        <f t="shared" si="740"/>
        <v/>
      </c>
    </row>
    <row r="2530" spans="11:70" ht="20.100000000000001" customHeight="1" x14ac:dyDescent="0.25">
      <c r="K2530" s="134">
        <v>1961</v>
      </c>
      <c r="L2530" s="130">
        <f t="shared" si="722"/>
        <v>364.57587414675578</v>
      </c>
      <c r="M2530" s="149">
        <f t="shared" si="723"/>
        <v>2.6017461780856164E-6</v>
      </c>
      <c r="N2530" s="149">
        <f t="shared" si="724"/>
        <v>0.99993947749744594</v>
      </c>
      <c r="O2530" s="130">
        <f t="shared" si="725"/>
        <v>2.6017461780856164E-6</v>
      </c>
      <c r="P2530" s="130" t="str">
        <f t="shared" si="726"/>
        <v/>
      </c>
      <c r="Q2530" s="130" t="str">
        <f t="shared" si="727"/>
        <v/>
      </c>
      <c r="R2530" s="130">
        <f t="shared" si="728"/>
        <v>3.6459135263723248E-3</v>
      </c>
      <c r="S2530" s="130" t="str">
        <f t="shared" si="729"/>
        <v/>
      </c>
      <c r="T2530" s="130" t="str">
        <f t="shared" si="730"/>
        <v/>
      </c>
      <c r="X2530" s="134"/>
      <c r="Z2530" s="149"/>
      <c r="AA2530" s="149"/>
      <c r="AE2530" s="151"/>
      <c r="AF2530" s="150"/>
      <c r="AK2530" s="134">
        <v>1961</v>
      </c>
      <c r="AL2530" s="130">
        <f t="shared" si="731"/>
        <v>3.8440000000000003</v>
      </c>
      <c r="AM2530" s="149">
        <f t="shared" si="732"/>
        <v>2.4675699458468815E-4</v>
      </c>
      <c r="AN2530" s="149">
        <f t="shared" si="733"/>
        <v>0.99993947749744594</v>
      </c>
      <c r="AO2530" s="130">
        <f t="shared" si="738"/>
        <v>2.4675699458468815E-4</v>
      </c>
      <c r="AP2530" s="130" t="str">
        <f t="shared" si="739"/>
        <v/>
      </c>
      <c r="AQ2530" s="130" t="str">
        <f t="shared" si="734"/>
        <v/>
      </c>
      <c r="AR2530" s="150">
        <f t="shared" si="735"/>
        <v>0</v>
      </c>
      <c r="AS2530" s="150" t="str">
        <f t="shared" si="736"/>
        <v/>
      </c>
      <c r="AT2530" s="150" t="str">
        <f t="shared" si="737"/>
        <v/>
      </c>
      <c r="AU2530" s="150"/>
      <c r="AV2530" s="150"/>
      <c r="AW2530" s="150"/>
      <c r="AX2530" s="150"/>
      <c r="AY2530" s="150"/>
      <c r="AZ2530" s="150"/>
      <c r="BA2530" s="150"/>
      <c r="BB2530" s="131"/>
      <c r="BC2530" s="132"/>
      <c r="BD2530" s="131"/>
      <c r="BE2530" s="153"/>
      <c r="BF2530" s="154"/>
      <c r="BG2530" s="155"/>
      <c r="BH2530" s="155"/>
      <c r="BI2530" s="156"/>
      <c r="BJ2530" s="156"/>
      <c r="BK2530" s="133"/>
      <c r="BM2530" s="134">
        <v>1938</v>
      </c>
      <c r="BN2530" s="157">
        <f t="shared" si="741"/>
        <v>12.396799999999679</v>
      </c>
      <c r="BO2530" s="158">
        <f t="shared" si="742"/>
        <v>8.8242041442991304E-2</v>
      </c>
      <c r="BP2530" s="159">
        <f t="shared" si="743"/>
        <v>1.8703688450974476E-4</v>
      </c>
      <c r="BQ2530" s="160" t="str">
        <f t="shared" si="744"/>
        <v/>
      </c>
      <c r="BR2530" s="160" t="str">
        <f t="shared" si="740"/>
        <v/>
      </c>
    </row>
    <row r="2531" spans="11:70" ht="20.100000000000001" customHeight="1" x14ac:dyDescent="0.25">
      <c r="K2531" s="134">
        <v>1962</v>
      </c>
      <c r="L2531" s="130">
        <f t="shared" si="722"/>
        <v>364.95524550382839</v>
      </c>
      <c r="M2531" s="149">
        <f t="shared" si="723"/>
        <v>2.56202721648032E-6</v>
      </c>
      <c r="N2531" s="149">
        <f t="shared" si="724"/>
        <v>0.9999404569732947</v>
      </c>
      <c r="O2531" s="130">
        <f t="shared" si="725"/>
        <v>2.56202721648032E-6</v>
      </c>
      <c r="P2531" s="130" t="str">
        <f t="shared" si="726"/>
        <v/>
      </c>
      <c r="Q2531" s="130" t="str">
        <f t="shared" si="727"/>
        <v/>
      </c>
      <c r="R2531" s="130">
        <f t="shared" si="728"/>
        <v>3.6536915203626693E-3</v>
      </c>
      <c r="S2531" s="130" t="str">
        <f t="shared" si="729"/>
        <v/>
      </c>
      <c r="T2531" s="130" t="str">
        <f t="shared" si="730"/>
        <v/>
      </c>
      <c r="X2531" s="134"/>
      <c r="Z2531" s="149"/>
      <c r="AA2531" s="149"/>
      <c r="AE2531" s="151"/>
      <c r="AF2531" s="150"/>
      <c r="AK2531" s="134">
        <v>1962</v>
      </c>
      <c r="AL2531" s="130">
        <f t="shared" si="731"/>
        <v>3.8479999999999999</v>
      </c>
      <c r="AM2531" s="149">
        <f t="shared" si="732"/>
        <v>2.4298993549326024E-4</v>
      </c>
      <c r="AN2531" s="149">
        <f t="shared" si="733"/>
        <v>0.9999404569732947</v>
      </c>
      <c r="AO2531" s="130">
        <f t="shared" si="738"/>
        <v>2.4298993549326024E-4</v>
      </c>
      <c r="AP2531" s="130" t="str">
        <f t="shared" si="739"/>
        <v/>
      </c>
      <c r="AQ2531" s="130" t="str">
        <f t="shared" si="734"/>
        <v/>
      </c>
      <c r="AR2531" s="150">
        <f t="shared" si="735"/>
        <v>0</v>
      </c>
      <c r="AS2531" s="150" t="str">
        <f t="shared" si="736"/>
        <v/>
      </c>
      <c r="AT2531" s="150" t="str">
        <f t="shared" si="737"/>
        <v/>
      </c>
      <c r="AU2531" s="150"/>
      <c r="AV2531" s="150"/>
      <c r="AW2531" s="150"/>
      <c r="AX2531" s="150"/>
      <c r="AY2531" s="150"/>
      <c r="AZ2531" s="150"/>
      <c r="BA2531" s="150"/>
      <c r="BB2531" s="131"/>
      <c r="BC2531" s="132"/>
      <c r="BD2531" s="131"/>
      <c r="BE2531" s="153"/>
      <c r="BF2531" s="154"/>
      <c r="BG2531" s="155"/>
      <c r="BH2531" s="155"/>
      <c r="BI2531" s="156"/>
      <c r="BJ2531" s="156"/>
      <c r="BK2531" s="133"/>
      <c r="BM2531" s="134">
        <v>1939</v>
      </c>
      <c r="BN2531" s="157">
        <f t="shared" si="741"/>
        <v>12.403199999999678</v>
      </c>
      <c r="BO2531" s="158">
        <f t="shared" si="742"/>
        <v>8.8055004558481559E-2</v>
      </c>
      <c r="BP2531" s="159">
        <f t="shared" si="743"/>
        <v>1.8667998311180933E-4</v>
      </c>
      <c r="BQ2531" s="160" t="str">
        <f t="shared" si="744"/>
        <v/>
      </c>
      <c r="BR2531" s="160" t="str">
        <f t="shared" si="740"/>
        <v/>
      </c>
    </row>
    <row r="2532" spans="11:70" ht="20.100000000000001" customHeight="1" x14ac:dyDescent="0.25">
      <c r="K2532" s="134">
        <v>1963</v>
      </c>
      <c r="L2532" s="130">
        <f t="shared" si="722"/>
        <v>365.33461686090089</v>
      </c>
      <c r="M2532" s="149">
        <f t="shared" si="723"/>
        <v>2.5228742489863239E-6</v>
      </c>
      <c r="N2532" s="149">
        <f t="shared" si="724"/>
        <v>0.99994142148850351</v>
      </c>
      <c r="O2532" s="130">
        <f t="shared" si="725"/>
        <v>2.5228742489863239E-6</v>
      </c>
      <c r="P2532" s="130" t="str">
        <f t="shared" si="726"/>
        <v/>
      </c>
      <c r="Q2532" s="130" t="str">
        <f t="shared" si="727"/>
        <v/>
      </c>
      <c r="R2532" s="130">
        <f t="shared" si="728"/>
        <v>3.661427524194091E-3</v>
      </c>
      <c r="S2532" s="130" t="str">
        <f t="shared" si="729"/>
        <v/>
      </c>
      <c r="T2532" s="130" t="str">
        <f t="shared" si="730"/>
        <v/>
      </c>
      <c r="X2532" s="134"/>
      <c r="Z2532" s="149"/>
      <c r="AA2532" s="149"/>
      <c r="AE2532" s="151"/>
      <c r="AF2532" s="150"/>
      <c r="AK2532" s="134">
        <v>1963</v>
      </c>
      <c r="AL2532" s="130">
        <f t="shared" si="731"/>
        <v>3.8520000000000003</v>
      </c>
      <c r="AM2532" s="149">
        <f t="shared" si="732"/>
        <v>2.3927655689035511E-4</v>
      </c>
      <c r="AN2532" s="149">
        <f t="shared" si="733"/>
        <v>0.99994142148850351</v>
      </c>
      <c r="AO2532" s="130">
        <f t="shared" si="738"/>
        <v>2.3927655689035511E-4</v>
      </c>
      <c r="AP2532" s="130" t="str">
        <f t="shared" si="739"/>
        <v/>
      </c>
      <c r="AQ2532" s="130" t="str">
        <f t="shared" si="734"/>
        <v/>
      </c>
      <c r="AR2532" s="150">
        <f t="shared" si="735"/>
        <v>0</v>
      </c>
      <c r="AS2532" s="150" t="str">
        <f t="shared" si="736"/>
        <v/>
      </c>
      <c r="AT2532" s="150" t="str">
        <f t="shared" si="737"/>
        <v/>
      </c>
      <c r="AU2532" s="150"/>
      <c r="AV2532" s="150"/>
      <c r="AW2532" s="150"/>
      <c r="AX2532" s="150"/>
      <c r="AY2532" s="150"/>
      <c r="AZ2532" s="150"/>
      <c r="BA2532" s="150"/>
      <c r="BB2532" s="131"/>
      <c r="BC2532" s="132"/>
      <c r="BD2532" s="131"/>
      <c r="BE2532" s="153"/>
      <c r="BF2532" s="154"/>
      <c r="BG2532" s="155"/>
      <c r="BH2532" s="155"/>
      <c r="BI2532" s="156"/>
      <c r="BJ2532" s="156"/>
      <c r="BK2532" s="133"/>
      <c r="BM2532" s="134">
        <v>1940</v>
      </c>
      <c r="BN2532" s="157">
        <f t="shared" si="741"/>
        <v>12.409599999999678</v>
      </c>
      <c r="BO2532" s="158">
        <f t="shared" si="742"/>
        <v>8.7868324575369749E-2</v>
      </c>
      <c r="BP2532" s="159">
        <f t="shared" si="743"/>
        <v>1.8632363878998137E-4</v>
      </c>
      <c r="BQ2532" s="160" t="str">
        <f t="shared" si="744"/>
        <v/>
      </c>
      <c r="BR2532" s="160" t="str">
        <f t="shared" si="740"/>
        <v/>
      </c>
    </row>
    <row r="2533" spans="11:70" ht="20.100000000000001" customHeight="1" x14ac:dyDescent="0.25">
      <c r="K2533" s="134">
        <v>1964</v>
      </c>
      <c r="L2533" s="130">
        <f t="shared" si="722"/>
        <v>365.71398821797351</v>
      </c>
      <c r="M2533" s="149">
        <f t="shared" si="723"/>
        <v>2.4842798693782945E-6</v>
      </c>
      <c r="N2533" s="149">
        <f t="shared" si="724"/>
        <v>0.99994237125638685</v>
      </c>
      <c r="O2533" s="130">
        <f t="shared" si="725"/>
        <v>2.4842798693782945E-6</v>
      </c>
      <c r="P2533" s="130" t="str">
        <f t="shared" si="726"/>
        <v/>
      </c>
      <c r="Q2533" s="130" t="str">
        <f t="shared" si="727"/>
        <v/>
      </c>
      <c r="R2533" s="130">
        <f t="shared" si="728"/>
        <v>3.6691212011481281E-3</v>
      </c>
      <c r="S2533" s="130" t="str">
        <f t="shared" si="729"/>
        <v/>
      </c>
      <c r="T2533" s="130" t="str">
        <f t="shared" si="730"/>
        <v/>
      </c>
      <c r="X2533" s="134"/>
      <c r="Z2533" s="149"/>
      <c r="AA2533" s="149"/>
      <c r="AE2533" s="151"/>
      <c r="AF2533" s="150"/>
      <c r="AK2533" s="134">
        <v>1964</v>
      </c>
      <c r="AL2533" s="130">
        <f t="shared" si="731"/>
        <v>3.8559999999999999</v>
      </c>
      <c r="AM2533" s="149">
        <f t="shared" si="732"/>
        <v>2.3561615634853757E-4</v>
      </c>
      <c r="AN2533" s="149">
        <f t="shared" si="733"/>
        <v>0.99994237125638685</v>
      </c>
      <c r="AO2533" s="130">
        <f t="shared" si="738"/>
        <v>2.3561615634853757E-4</v>
      </c>
      <c r="AP2533" s="130" t="str">
        <f t="shared" si="739"/>
        <v/>
      </c>
      <c r="AQ2533" s="130" t="str">
        <f t="shared" si="734"/>
        <v/>
      </c>
      <c r="AR2533" s="150">
        <f t="shared" si="735"/>
        <v>0</v>
      </c>
      <c r="AS2533" s="150" t="str">
        <f t="shared" si="736"/>
        <v/>
      </c>
      <c r="AT2533" s="150" t="str">
        <f t="shared" si="737"/>
        <v/>
      </c>
      <c r="AU2533" s="150"/>
      <c r="AV2533" s="150"/>
      <c r="AW2533" s="150"/>
      <c r="AX2533" s="150"/>
      <c r="AY2533" s="150"/>
      <c r="AZ2533" s="150"/>
      <c r="BA2533" s="150"/>
      <c r="BB2533" s="131"/>
      <c r="BC2533" s="132"/>
      <c r="BD2533" s="131"/>
      <c r="BE2533" s="153"/>
      <c r="BF2533" s="154"/>
      <c r="BG2533" s="155"/>
      <c r="BH2533" s="155"/>
      <c r="BI2533" s="156"/>
      <c r="BJ2533" s="156"/>
      <c r="BK2533" s="133"/>
      <c r="BM2533" s="134">
        <v>1941</v>
      </c>
      <c r="BN2533" s="157">
        <f t="shared" si="741"/>
        <v>12.415999999999677</v>
      </c>
      <c r="BO2533" s="158">
        <f t="shared" si="742"/>
        <v>8.7682000936579768E-2</v>
      </c>
      <c r="BP2533" s="159">
        <f t="shared" si="743"/>
        <v>1.8596785108206115E-4</v>
      </c>
      <c r="BQ2533" s="160" t="str">
        <f t="shared" si="744"/>
        <v/>
      </c>
      <c r="BR2533" s="160" t="str">
        <f t="shared" si="740"/>
        <v/>
      </c>
    </row>
    <row r="2534" spans="11:70" ht="20.100000000000001" customHeight="1" x14ac:dyDescent="0.25">
      <c r="K2534" s="134">
        <v>1965</v>
      </c>
      <c r="L2534" s="130">
        <f t="shared" si="722"/>
        <v>366.09335957504612</v>
      </c>
      <c r="M2534" s="149">
        <f t="shared" si="723"/>
        <v>2.4462367580644915E-6</v>
      </c>
      <c r="N2534" s="149">
        <f t="shared" si="724"/>
        <v>0.99994330648746577</v>
      </c>
      <c r="O2534" s="130">
        <f t="shared" si="725"/>
        <v>2.4462367580644915E-6</v>
      </c>
      <c r="P2534" s="130" t="str">
        <f t="shared" si="726"/>
        <v/>
      </c>
      <c r="Q2534" s="130" t="str">
        <f t="shared" si="727"/>
        <v/>
      </c>
      <c r="R2534" s="130">
        <f t="shared" si="728"/>
        <v>3.6767722158298878E-3</v>
      </c>
      <c r="S2534" s="130" t="str">
        <f t="shared" si="729"/>
        <v/>
      </c>
      <c r="T2534" s="130" t="str">
        <f t="shared" si="730"/>
        <v/>
      </c>
      <c r="X2534" s="134"/>
      <c r="Z2534" s="149"/>
      <c r="AA2534" s="149"/>
      <c r="AE2534" s="151"/>
      <c r="AF2534" s="150"/>
      <c r="AK2534" s="134">
        <v>1965</v>
      </c>
      <c r="AL2534" s="130">
        <f t="shared" si="731"/>
        <v>3.8600000000000003</v>
      </c>
      <c r="AM2534" s="149">
        <f t="shared" si="732"/>
        <v>2.3200803965694195E-4</v>
      </c>
      <c r="AN2534" s="149">
        <f t="shared" si="733"/>
        <v>0.99994330648746577</v>
      </c>
      <c r="AO2534" s="130">
        <f t="shared" si="738"/>
        <v>2.3200803965694195E-4</v>
      </c>
      <c r="AP2534" s="130" t="str">
        <f t="shared" si="739"/>
        <v/>
      </c>
      <c r="AQ2534" s="130" t="str">
        <f t="shared" si="734"/>
        <v/>
      </c>
      <c r="AR2534" s="150">
        <f t="shared" si="735"/>
        <v>0</v>
      </c>
      <c r="AS2534" s="150" t="str">
        <f t="shared" si="736"/>
        <v/>
      </c>
      <c r="AT2534" s="150" t="str">
        <f t="shared" si="737"/>
        <v/>
      </c>
      <c r="AU2534" s="150"/>
      <c r="AV2534" s="150"/>
      <c r="AW2534" s="150"/>
      <c r="AX2534" s="150"/>
      <c r="AY2534" s="150"/>
      <c r="AZ2534" s="150"/>
      <c r="BA2534" s="150"/>
      <c r="BB2534" s="131"/>
      <c r="BC2534" s="132"/>
      <c r="BD2534" s="131"/>
      <c r="BE2534" s="153"/>
      <c r="BF2534" s="154"/>
      <c r="BG2534" s="155"/>
      <c r="BH2534" s="155"/>
      <c r="BI2534" s="156"/>
      <c r="BJ2534" s="156"/>
      <c r="BK2534" s="133"/>
      <c r="BM2534" s="134">
        <v>1942</v>
      </c>
      <c r="BN2534" s="157">
        <f t="shared" si="741"/>
        <v>12.422399999999676</v>
      </c>
      <c r="BO2534" s="158">
        <f t="shared" si="742"/>
        <v>8.7496033085497707E-2</v>
      </c>
      <c r="BP2534" s="159">
        <f t="shared" si="743"/>
        <v>1.8561261952487751E-4</v>
      </c>
      <c r="BQ2534" s="160" t="str">
        <f t="shared" si="744"/>
        <v/>
      </c>
      <c r="BR2534" s="160" t="str">
        <f t="shared" si="740"/>
        <v/>
      </c>
    </row>
    <row r="2535" spans="11:70" ht="20.100000000000001" customHeight="1" x14ac:dyDescent="0.25">
      <c r="K2535" s="134">
        <v>1966</v>
      </c>
      <c r="L2535" s="130">
        <f t="shared" si="722"/>
        <v>366.47273093211874</v>
      </c>
      <c r="M2535" s="149">
        <f t="shared" si="723"/>
        <v>2.4087376812262803E-6</v>
      </c>
      <c r="N2535" s="149">
        <f t="shared" si="724"/>
        <v>0.99994422738950073</v>
      </c>
      <c r="O2535" s="130">
        <f t="shared" si="725"/>
        <v>2.4087376812262803E-6</v>
      </c>
      <c r="P2535" s="130" t="str">
        <f t="shared" si="726"/>
        <v/>
      </c>
      <c r="Q2535" s="130" t="str">
        <f t="shared" si="727"/>
        <v/>
      </c>
      <c r="R2535" s="130">
        <f t="shared" si="728"/>
        <v>3.6843802341923249E-3</v>
      </c>
      <c r="S2535" s="130" t="str">
        <f t="shared" si="729"/>
        <v/>
      </c>
      <c r="T2535" s="130" t="str">
        <f t="shared" si="730"/>
        <v/>
      </c>
      <c r="X2535" s="134"/>
      <c r="Z2535" s="149"/>
      <c r="AA2535" s="149"/>
      <c r="AE2535" s="151"/>
      <c r="AF2535" s="150"/>
      <c r="AK2535" s="134">
        <v>1966</v>
      </c>
      <c r="AL2535" s="130">
        <f t="shared" si="731"/>
        <v>3.8639999999999999</v>
      </c>
      <c r="AM2535" s="149">
        <f t="shared" si="732"/>
        <v>2.2845152073967242E-4</v>
      </c>
      <c r="AN2535" s="149">
        <f t="shared" si="733"/>
        <v>0.99994422738950073</v>
      </c>
      <c r="AO2535" s="130">
        <f t="shared" si="738"/>
        <v>2.2845152073967242E-4</v>
      </c>
      <c r="AP2535" s="130" t="str">
        <f t="shared" si="739"/>
        <v/>
      </c>
      <c r="AQ2535" s="130" t="str">
        <f t="shared" si="734"/>
        <v/>
      </c>
      <c r="AR2535" s="150">
        <f t="shared" si="735"/>
        <v>0</v>
      </c>
      <c r="AS2535" s="150" t="str">
        <f t="shared" si="736"/>
        <v/>
      </c>
      <c r="AT2535" s="150" t="str">
        <f t="shared" si="737"/>
        <v/>
      </c>
      <c r="AU2535" s="150"/>
      <c r="AV2535" s="150"/>
      <c r="AW2535" s="150"/>
      <c r="AX2535" s="150"/>
      <c r="AY2535" s="150"/>
      <c r="AZ2535" s="150"/>
      <c r="BA2535" s="150"/>
      <c r="BB2535" s="131"/>
      <c r="BC2535" s="132"/>
      <c r="BD2535" s="131"/>
      <c r="BE2535" s="153"/>
      <c r="BF2535" s="154"/>
      <c r="BG2535" s="155"/>
      <c r="BH2535" s="155"/>
      <c r="BI2535" s="156"/>
      <c r="BJ2535" s="156"/>
      <c r="BK2535" s="133"/>
      <c r="BM2535" s="134">
        <v>1943</v>
      </c>
      <c r="BN2535" s="157">
        <f t="shared" si="741"/>
        <v>12.428799999999676</v>
      </c>
      <c r="BO2535" s="158">
        <f t="shared" si="742"/>
        <v>8.7310420465972829E-2</v>
      </c>
      <c r="BP2535" s="159">
        <f t="shared" si="743"/>
        <v>1.8525794365394088E-4</v>
      </c>
      <c r="BQ2535" s="160" t="str">
        <f t="shared" si="744"/>
        <v/>
      </c>
      <c r="BR2535" s="160" t="str">
        <f t="shared" si="740"/>
        <v/>
      </c>
    </row>
    <row r="2536" spans="11:70" ht="20.100000000000001" customHeight="1" x14ac:dyDescent="0.25">
      <c r="K2536" s="134">
        <v>1967</v>
      </c>
      <c r="L2536" s="130">
        <f t="shared" si="722"/>
        <v>366.85210228919124</v>
      </c>
      <c r="M2536" s="149">
        <f t="shared" si="723"/>
        <v>2.3717754899640885E-6</v>
      </c>
      <c r="N2536" s="149">
        <f t="shared" si="724"/>
        <v>0.99994513416752429</v>
      </c>
      <c r="O2536" s="130">
        <f t="shared" si="725"/>
        <v>2.3717754899640885E-6</v>
      </c>
      <c r="P2536" s="130" t="str">
        <f t="shared" si="726"/>
        <v/>
      </c>
      <c r="Q2536" s="130" t="str">
        <f t="shared" si="727"/>
        <v/>
      </c>
      <c r="R2536" s="130">
        <f t="shared" si="728"/>
        <v>3.6919449235604525E-3</v>
      </c>
      <c r="S2536" s="130" t="str">
        <f t="shared" si="729"/>
        <v/>
      </c>
      <c r="T2536" s="130" t="str">
        <f t="shared" si="730"/>
        <v/>
      </c>
      <c r="X2536" s="134"/>
      <c r="Z2536" s="149"/>
      <c r="AA2536" s="149"/>
      <c r="AE2536" s="151"/>
      <c r="AF2536" s="150"/>
      <c r="AK2536" s="134">
        <v>1967</v>
      </c>
      <c r="AL2536" s="130">
        <f t="shared" si="731"/>
        <v>3.8680000000000003</v>
      </c>
      <c r="AM2536" s="149">
        <f t="shared" si="732"/>
        <v>2.2494592157479274E-4</v>
      </c>
      <c r="AN2536" s="149">
        <f t="shared" si="733"/>
        <v>0.99994513416752429</v>
      </c>
      <c r="AO2536" s="130">
        <f t="shared" si="738"/>
        <v>2.2494592157479274E-4</v>
      </c>
      <c r="AP2536" s="130" t="str">
        <f t="shared" si="739"/>
        <v/>
      </c>
      <c r="AQ2536" s="130" t="str">
        <f t="shared" si="734"/>
        <v/>
      </c>
      <c r="AR2536" s="150">
        <f t="shared" si="735"/>
        <v>0</v>
      </c>
      <c r="AS2536" s="150" t="str">
        <f t="shared" si="736"/>
        <v/>
      </c>
      <c r="AT2536" s="150" t="str">
        <f t="shared" si="737"/>
        <v/>
      </c>
      <c r="AU2536" s="150"/>
      <c r="AV2536" s="150"/>
      <c r="AW2536" s="150"/>
      <c r="AX2536" s="150"/>
      <c r="AY2536" s="150"/>
      <c r="AZ2536" s="150"/>
      <c r="BA2536" s="150"/>
      <c r="BB2536" s="131"/>
      <c r="BC2536" s="132"/>
      <c r="BD2536" s="131"/>
      <c r="BE2536" s="153"/>
      <c r="BF2536" s="154"/>
      <c r="BG2536" s="155"/>
      <c r="BH2536" s="155"/>
      <c r="BI2536" s="156"/>
      <c r="BJ2536" s="156"/>
      <c r="BK2536" s="133"/>
      <c r="BM2536" s="134">
        <v>1944</v>
      </c>
      <c r="BN2536" s="157">
        <f t="shared" si="741"/>
        <v>12.435199999999675</v>
      </c>
      <c r="BO2536" s="158">
        <f t="shared" si="742"/>
        <v>8.7125162522318889E-2</v>
      </c>
      <c r="BP2536" s="159">
        <f t="shared" si="743"/>
        <v>1.8490382300355435E-4</v>
      </c>
      <c r="BQ2536" s="160" t="str">
        <f t="shared" si="744"/>
        <v/>
      </c>
      <c r="BR2536" s="160" t="str">
        <f t="shared" si="740"/>
        <v/>
      </c>
    </row>
    <row r="2537" spans="11:70" ht="20.100000000000001" customHeight="1" x14ac:dyDescent="0.25">
      <c r="K2537" s="134">
        <v>1968</v>
      </c>
      <c r="L2537" s="130">
        <f t="shared" si="722"/>
        <v>367.23147364626385</v>
      </c>
      <c r="M2537" s="149">
        <f t="shared" si="723"/>
        <v>2.3353431194496141E-6</v>
      </c>
      <c r="N2537" s="149">
        <f t="shared" si="724"/>
        <v>0.99994602702387259</v>
      </c>
      <c r="O2537" s="130">
        <f t="shared" si="725"/>
        <v>2.3353431194496141E-6</v>
      </c>
      <c r="P2537" s="130" t="str">
        <f t="shared" si="726"/>
        <v/>
      </c>
      <c r="Q2537" s="130" t="str">
        <f t="shared" si="727"/>
        <v/>
      </c>
      <c r="R2537" s="130">
        <f t="shared" si="728"/>
        <v>3.6994659526554982E-3</v>
      </c>
      <c r="S2537" s="130" t="str">
        <f t="shared" si="729"/>
        <v/>
      </c>
      <c r="T2537" s="130" t="str">
        <f t="shared" si="730"/>
        <v/>
      </c>
      <c r="X2537" s="134"/>
      <c r="Z2537" s="149"/>
      <c r="AA2537" s="149"/>
      <c r="AE2537" s="151"/>
      <c r="AF2537" s="150"/>
      <c r="AK2537" s="134">
        <v>1968</v>
      </c>
      <c r="AL2537" s="130">
        <f t="shared" si="731"/>
        <v>3.8719999999999999</v>
      </c>
      <c r="AM2537" s="149">
        <f t="shared" si="732"/>
        <v>2.2149057211393126E-4</v>
      </c>
      <c r="AN2537" s="149">
        <f t="shared" si="733"/>
        <v>0.99994602702387259</v>
      </c>
      <c r="AO2537" s="130">
        <f t="shared" si="738"/>
        <v>2.2149057211393126E-4</v>
      </c>
      <c r="AP2537" s="130" t="str">
        <f t="shared" si="739"/>
        <v/>
      </c>
      <c r="AQ2537" s="130" t="str">
        <f t="shared" si="734"/>
        <v/>
      </c>
      <c r="AR2537" s="150">
        <f t="shared" si="735"/>
        <v>0</v>
      </c>
      <c r="AS2537" s="150" t="str">
        <f t="shared" si="736"/>
        <v/>
      </c>
      <c r="AT2537" s="150" t="str">
        <f t="shared" si="737"/>
        <v/>
      </c>
      <c r="AU2537" s="150"/>
      <c r="AV2537" s="150"/>
      <c r="AW2537" s="150"/>
      <c r="AX2537" s="150"/>
      <c r="AY2537" s="150"/>
      <c r="AZ2537" s="150"/>
      <c r="BA2537" s="150"/>
      <c r="BB2537" s="131"/>
      <c r="BC2537" s="132"/>
      <c r="BD2537" s="131"/>
      <c r="BE2537" s="153"/>
      <c r="BF2537" s="154"/>
      <c r="BG2537" s="155"/>
      <c r="BH2537" s="155"/>
      <c r="BI2537" s="156"/>
      <c r="BJ2537" s="156"/>
      <c r="BK2537" s="133"/>
      <c r="BM2537" s="134">
        <v>1945</v>
      </c>
      <c r="BN2537" s="157">
        <f t="shared" si="741"/>
        <v>12.441599999999674</v>
      </c>
      <c r="BO2537" s="158">
        <f t="shared" si="742"/>
        <v>8.6940258699315334E-2</v>
      </c>
      <c r="BP2537" s="159">
        <f t="shared" si="743"/>
        <v>1.8455025710727158E-4</v>
      </c>
      <c r="BQ2537" s="160" t="str">
        <f t="shared" si="744"/>
        <v/>
      </c>
      <c r="BR2537" s="160" t="str">
        <f t="shared" si="740"/>
        <v/>
      </c>
    </row>
    <row r="2538" spans="11:70" ht="20.100000000000001" customHeight="1" x14ac:dyDescent="0.25">
      <c r="K2538" s="134">
        <v>1969</v>
      </c>
      <c r="L2538" s="130">
        <f t="shared" si="722"/>
        <v>367.61084500333646</v>
      </c>
      <c r="M2538" s="149">
        <f t="shared" si="723"/>
        <v>2.2994335880844859E-6</v>
      </c>
      <c r="N2538" s="149">
        <f t="shared" si="724"/>
        <v>0.99994690615821757</v>
      </c>
      <c r="O2538" s="130">
        <f t="shared" si="725"/>
        <v>2.2994335880844859E-6</v>
      </c>
      <c r="P2538" s="130" t="str">
        <f t="shared" si="726"/>
        <v/>
      </c>
      <c r="Q2538" s="130" t="str">
        <f t="shared" si="727"/>
        <v/>
      </c>
      <c r="R2538" s="130">
        <f t="shared" si="728"/>
        <v>3.7069429916189813E-3</v>
      </c>
      <c r="S2538" s="130" t="str">
        <f t="shared" si="729"/>
        <v/>
      </c>
      <c r="T2538" s="130" t="str">
        <f t="shared" si="730"/>
        <v/>
      </c>
      <c r="X2538" s="134"/>
      <c r="Z2538" s="149"/>
      <c r="AA2538" s="149"/>
      <c r="AE2538" s="151"/>
      <c r="AF2538" s="150"/>
      <c r="AK2538" s="134">
        <v>1969</v>
      </c>
      <c r="AL2538" s="130">
        <f t="shared" si="731"/>
        <v>3.8760000000000003</v>
      </c>
      <c r="AM2538" s="149">
        <f t="shared" si="732"/>
        <v>2.1808481020247391E-4</v>
      </c>
      <c r="AN2538" s="149">
        <f t="shared" si="733"/>
        <v>0.99994690615821757</v>
      </c>
      <c r="AO2538" s="130">
        <f t="shared" si="738"/>
        <v>2.1808481020247391E-4</v>
      </c>
      <c r="AP2538" s="130" t="str">
        <f t="shared" si="739"/>
        <v/>
      </c>
      <c r="AQ2538" s="130" t="str">
        <f t="shared" si="734"/>
        <v/>
      </c>
      <c r="AR2538" s="150">
        <f t="shared" si="735"/>
        <v>0</v>
      </c>
      <c r="AS2538" s="150" t="str">
        <f t="shared" si="736"/>
        <v/>
      </c>
      <c r="AT2538" s="150" t="str">
        <f t="shared" si="737"/>
        <v/>
      </c>
      <c r="AU2538" s="150"/>
      <c r="AV2538" s="150"/>
      <c r="AW2538" s="150"/>
      <c r="AX2538" s="150"/>
      <c r="AY2538" s="150"/>
      <c r="AZ2538" s="150"/>
      <c r="BA2538" s="150"/>
      <c r="BB2538" s="131"/>
      <c r="BC2538" s="132"/>
      <c r="BD2538" s="131"/>
      <c r="BE2538" s="153"/>
      <c r="BF2538" s="154"/>
      <c r="BG2538" s="155"/>
      <c r="BH2538" s="155"/>
      <c r="BI2538" s="156"/>
      <c r="BJ2538" s="156"/>
      <c r="BK2538" s="133"/>
      <c r="BM2538" s="134">
        <v>1946</v>
      </c>
      <c r="BN2538" s="157">
        <f t="shared" si="741"/>
        <v>12.447999999999674</v>
      </c>
      <c r="BO2538" s="158">
        <f t="shared" si="742"/>
        <v>8.6755708442208063E-2</v>
      </c>
      <c r="BP2538" s="159">
        <f t="shared" si="743"/>
        <v>1.8419724549696703E-4</v>
      </c>
      <c r="BQ2538" s="160" t="str">
        <f t="shared" si="744"/>
        <v/>
      </c>
      <c r="BR2538" s="160" t="str">
        <f t="shared" si="740"/>
        <v/>
      </c>
    </row>
    <row r="2539" spans="11:70" ht="20.100000000000001" customHeight="1" x14ac:dyDescent="0.25">
      <c r="K2539" s="134">
        <v>1970</v>
      </c>
      <c r="L2539" s="130">
        <f t="shared" si="722"/>
        <v>367.99021636040908</v>
      </c>
      <c r="M2539" s="149">
        <f t="shared" si="723"/>
        <v>2.2640399966651382E-6</v>
      </c>
      <c r="N2539" s="149">
        <f t="shared" si="724"/>
        <v>0.99994777176759819</v>
      </c>
      <c r="O2539" s="130">
        <f t="shared" si="725"/>
        <v>2.2640399966651382E-6</v>
      </c>
      <c r="P2539" s="130" t="str">
        <f t="shared" si="726"/>
        <v/>
      </c>
      <c r="Q2539" s="130" t="str">
        <f t="shared" si="727"/>
        <v/>
      </c>
      <c r="R2539" s="130">
        <f t="shared" si="728"/>
        <v>3.7143757120367523E-3</v>
      </c>
      <c r="S2539" s="130" t="str">
        <f t="shared" si="729"/>
        <v/>
      </c>
      <c r="T2539" s="130" t="str">
        <f t="shared" si="730"/>
        <v/>
      </c>
      <c r="X2539" s="134"/>
      <c r="Z2539" s="149"/>
      <c r="AA2539" s="149"/>
      <c r="AE2539" s="151"/>
      <c r="AF2539" s="150"/>
      <c r="AK2539" s="134">
        <v>1970</v>
      </c>
      <c r="AL2539" s="130">
        <f t="shared" si="731"/>
        <v>3.88</v>
      </c>
      <c r="AM2539" s="149">
        <f t="shared" si="732"/>
        <v>2.1472798150036704E-4</v>
      </c>
      <c r="AN2539" s="149">
        <f t="shared" si="733"/>
        <v>0.99994777176759819</v>
      </c>
      <c r="AO2539" s="130">
        <f t="shared" si="738"/>
        <v>2.1472798150036704E-4</v>
      </c>
      <c r="AP2539" s="130" t="str">
        <f t="shared" si="739"/>
        <v/>
      </c>
      <c r="AQ2539" s="130" t="str">
        <f t="shared" si="734"/>
        <v/>
      </c>
      <c r="AR2539" s="150">
        <f t="shared" si="735"/>
        <v>0</v>
      </c>
      <c r="AS2539" s="150" t="str">
        <f t="shared" si="736"/>
        <v/>
      </c>
      <c r="AT2539" s="150" t="str">
        <f t="shared" si="737"/>
        <v/>
      </c>
      <c r="AU2539" s="150"/>
      <c r="AV2539" s="150"/>
      <c r="AW2539" s="150"/>
      <c r="AX2539" s="150"/>
      <c r="AY2539" s="150"/>
      <c r="AZ2539" s="150"/>
      <c r="BA2539" s="150"/>
      <c r="BB2539" s="131"/>
      <c r="BC2539" s="132"/>
      <c r="BD2539" s="131"/>
      <c r="BE2539" s="153"/>
      <c r="BF2539" s="154"/>
      <c r="BG2539" s="155"/>
      <c r="BH2539" s="155"/>
      <c r="BI2539" s="156"/>
      <c r="BJ2539" s="156"/>
      <c r="BK2539" s="133"/>
      <c r="BM2539" s="134">
        <v>1947</v>
      </c>
      <c r="BN2539" s="157">
        <f t="shared" si="741"/>
        <v>12.454399999999673</v>
      </c>
      <c r="BO2539" s="158">
        <f t="shared" si="742"/>
        <v>8.6571511196711096E-2</v>
      </c>
      <c r="BP2539" s="159">
        <f t="shared" si="743"/>
        <v>1.8384478770379353E-4</v>
      </c>
      <c r="BQ2539" s="160" t="str">
        <f t="shared" si="744"/>
        <v/>
      </c>
      <c r="BR2539" s="160" t="str">
        <f t="shared" si="740"/>
        <v/>
      </c>
    </row>
    <row r="2540" spans="11:70" ht="20.100000000000001" customHeight="1" x14ac:dyDescent="0.25">
      <c r="K2540" s="134">
        <v>1971</v>
      </c>
      <c r="L2540" s="130">
        <f t="shared" si="722"/>
        <v>368.36958771748169</v>
      </c>
      <c r="M2540" s="149">
        <f t="shared" si="723"/>
        <v>2.2291555275540154E-6</v>
      </c>
      <c r="N2540" s="149">
        <f t="shared" si="724"/>
        <v>0.99994862404645146</v>
      </c>
      <c r="O2540" s="130">
        <f t="shared" si="725"/>
        <v>2.2291555275540154E-6</v>
      </c>
      <c r="P2540" s="130" t="str">
        <f t="shared" si="726"/>
        <v/>
      </c>
      <c r="Q2540" s="130" t="str">
        <f t="shared" si="727"/>
        <v/>
      </c>
      <c r="R2540" s="130">
        <f t="shared" si="728"/>
        <v>3.7217637869629435E-3</v>
      </c>
      <c r="S2540" s="130" t="str">
        <f t="shared" si="729"/>
        <v/>
      </c>
      <c r="T2540" s="130" t="str">
        <f t="shared" si="730"/>
        <v/>
      </c>
      <c r="X2540" s="134"/>
      <c r="Z2540" s="149"/>
      <c r="AA2540" s="149"/>
      <c r="AE2540" s="151"/>
      <c r="AF2540" s="150"/>
      <c r="AK2540" s="134">
        <v>1971</v>
      </c>
      <c r="AL2540" s="130">
        <f t="shared" si="731"/>
        <v>3.8840000000000003</v>
      </c>
      <c r="AM2540" s="149">
        <f t="shared" si="732"/>
        <v>2.1141943940350584E-4</v>
      </c>
      <c r="AN2540" s="149">
        <f t="shared" si="733"/>
        <v>0.99994862404645146</v>
      </c>
      <c r="AO2540" s="130">
        <f t="shared" si="738"/>
        <v>2.1141943940350584E-4</v>
      </c>
      <c r="AP2540" s="130" t="str">
        <f t="shared" si="739"/>
        <v/>
      </c>
      <c r="AQ2540" s="130" t="str">
        <f t="shared" si="734"/>
        <v/>
      </c>
      <c r="AR2540" s="150">
        <f t="shared" si="735"/>
        <v>0</v>
      </c>
      <c r="AS2540" s="150" t="str">
        <f t="shared" si="736"/>
        <v/>
      </c>
      <c r="AT2540" s="150" t="str">
        <f t="shared" si="737"/>
        <v/>
      </c>
      <c r="AU2540" s="150"/>
      <c r="AV2540" s="150"/>
      <c r="AW2540" s="150"/>
      <c r="AX2540" s="150"/>
      <c r="AY2540" s="150"/>
      <c r="AZ2540" s="150"/>
      <c r="BA2540" s="150"/>
      <c r="BB2540" s="131"/>
      <c r="BC2540" s="132"/>
      <c r="BD2540" s="131"/>
      <c r="BE2540" s="153"/>
      <c r="BF2540" s="154"/>
      <c r="BG2540" s="155"/>
      <c r="BH2540" s="155"/>
      <c r="BI2540" s="156"/>
      <c r="BJ2540" s="156"/>
      <c r="BK2540" s="133"/>
      <c r="BM2540" s="134">
        <v>1948</v>
      </c>
      <c r="BN2540" s="157">
        <f t="shared" si="741"/>
        <v>12.460799999999672</v>
      </c>
      <c r="BO2540" s="158">
        <f t="shared" si="742"/>
        <v>8.6387666409007302E-2</v>
      </c>
      <c r="BP2540" s="159">
        <f t="shared" si="743"/>
        <v>1.8349288325776592E-4</v>
      </c>
      <c r="BQ2540" s="160" t="str">
        <f t="shared" si="744"/>
        <v/>
      </c>
      <c r="BR2540" s="160" t="str">
        <f t="shared" si="740"/>
        <v/>
      </c>
    </row>
    <row r="2541" spans="11:70" ht="20.100000000000001" customHeight="1" x14ac:dyDescent="0.25">
      <c r="K2541" s="134">
        <v>1972</v>
      </c>
      <c r="L2541" s="130">
        <f t="shared" si="722"/>
        <v>368.74895907455419</v>
      </c>
      <c r="M2541" s="149">
        <f t="shared" si="723"/>
        <v>2.1947734438570394E-6</v>
      </c>
      <c r="N2541" s="149">
        <f t="shared" si="724"/>
        <v>0.99994946318664324</v>
      </c>
      <c r="O2541" s="130">
        <f t="shared" si="725"/>
        <v>2.1947734438570394E-6</v>
      </c>
      <c r="P2541" s="130" t="str">
        <f t="shared" si="726"/>
        <v/>
      </c>
      <c r="Q2541" s="130" t="str">
        <f t="shared" si="727"/>
        <v/>
      </c>
      <c r="R2541" s="130">
        <f t="shared" si="728"/>
        <v>3.729106890943858E-3</v>
      </c>
      <c r="S2541" s="130" t="str">
        <f t="shared" si="729"/>
        <v/>
      </c>
      <c r="T2541" s="130" t="str">
        <f t="shared" si="730"/>
        <v/>
      </c>
      <c r="X2541" s="134"/>
      <c r="Z2541" s="149"/>
      <c r="AA2541" s="149"/>
      <c r="AE2541" s="151"/>
      <c r="AF2541" s="150"/>
      <c r="AK2541" s="134">
        <v>1972</v>
      </c>
      <c r="AL2541" s="130">
        <f t="shared" si="731"/>
        <v>3.8879999999999999</v>
      </c>
      <c r="AM2541" s="149">
        <f t="shared" si="732"/>
        <v>2.0815854496572918E-4</v>
      </c>
      <c r="AN2541" s="149">
        <f t="shared" si="733"/>
        <v>0.99994946318664324</v>
      </c>
      <c r="AO2541" s="130">
        <f t="shared" si="738"/>
        <v>2.0815854496572918E-4</v>
      </c>
      <c r="AP2541" s="130" t="str">
        <f t="shared" si="739"/>
        <v/>
      </c>
      <c r="AQ2541" s="130" t="str">
        <f t="shared" si="734"/>
        <v/>
      </c>
      <c r="AR2541" s="150">
        <f t="shared" si="735"/>
        <v>0</v>
      </c>
      <c r="AS2541" s="150" t="str">
        <f t="shared" si="736"/>
        <v/>
      </c>
      <c r="AT2541" s="150" t="str">
        <f t="shared" si="737"/>
        <v/>
      </c>
      <c r="AU2541" s="150"/>
      <c r="AV2541" s="150"/>
      <c r="AW2541" s="150"/>
      <c r="AX2541" s="150"/>
      <c r="AY2541" s="150"/>
      <c r="AZ2541" s="150"/>
      <c r="BA2541" s="150"/>
      <c r="BB2541" s="131"/>
      <c r="BC2541" s="132"/>
      <c r="BD2541" s="131"/>
      <c r="BE2541" s="153"/>
      <c r="BF2541" s="154"/>
      <c r="BG2541" s="155"/>
      <c r="BH2541" s="155"/>
      <c r="BI2541" s="156"/>
      <c r="BJ2541" s="156"/>
      <c r="BK2541" s="133"/>
      <c r="BM2541" s="134">
        <v>1949</v>
      </c>
      <c r="BN2541" s="157">
        <f t="shared" si="741"/>
        <v>12.467199999999671</v>
      </c>
      <c r="BO2541" s="158">
        <f t="shared" si="742"/>
        <v>8.6204173525749536E-2</v>
      </c>
      <c r="BP2541" s="159">
        <f t="shared" si="743"/>
        <v>1.8314153168766389E-4</v>
      </c>
      <c r="BQ2541" s="160" t="str">
        <f t="shared" si="744"/>
        <v/>
      </c>
      <c r="BR2541" s="160" t="str">
        <f t="shared" si="740"/>
        <v/>
      </c>
    </row>
    <row r="2542" spans="11:70" ht="20.100000000000001" customHeight="1" x14ac:dyDescent="0.25">
      <c r="K2542" s="134">
        <v>1973</v>
      </c>
      <c r="L2542" s="130">
        <f t="shared" si="722"/>
        <v>369.12833043162681</v>
      </c>
      <c r="M2542" s="149">
        <f t="shared" si="723"/>
        <v>2.1608870886073261E-6</v>
      </c>
      <c r="N2542" s="149">
        <f t="shared" si="724"/>
        <v>0.99995028937749919</v>
      </c>
      <c r="O2542" s="130">
        <f t="shared" si="725"/>
        <v>2.1608870886073261E-6</v>
      </c>
      <c r="P2542" s="130" t="str">
        <f t="shared" si="726"/>
        <v/>
      </c>
      <c r="Q2542" s="130" t="str">
        <f t="shared" si="727"/>
        <v/>
      </c>
      <c r="R2542" s="130">
        <f t="shared" si="728"/>
        <v>3.7364047000417971E-3</v>
      </c>
      <c r="S2542" s="130" t="str">
        <f t="shared" si="729"/>
        <v/>
      </c>
      <c r="T2542" s="130" t="str">
        <f t="shared" si="730"/>
        <v/>
      </c>
      <c r="X2542" s="134"/>
      <c r="Z2542" s="149"/>
      <c r="AA2542" s="149"/>
      <c r="AE2542" s="151"/>
      <c r="AF2542" s="150"/>
      <c r="AK2542" s="134">
        <v>1973</v>
      </c>
      <c r="AL2542" s="130">
        <f t="shared" si="731"/>
        <v>3.8920000000000003</v>
      </c>
      <c r="AM2542" s="149">
        <f t="shared" si="732"/>
        <v>2.0494466682139734E-4</v>
      </c>
      <c r="AN2542" s="149">
        <f t="shared" si="733"/>
        <v>0.99995028937749919</v>
      </c>
      <c r="AO2542" s="130">
        <f t="shared" si="738"/>
        <v>2.0494466682139734E-4</v>
      </c>
      <c r="AP2542" s="130" t="str">
        <f t="shared" si="739"/>
        <v/>
      </c>
      <c r="AQ2542" s="130" t="str">
        <f t="shared" si="734"/>
        <v/>
      </c>
      <c r="AR2542" s="150">
        <f t="shared" si="735"/>
        <v>0</v>
      </c>
      <c r="AS2542" s="150" t="str">
        <f t="shared" si="736"/>
        <v/>
      </c>
      <c r="AT2542" s="150" t="str">
        <f t="shared" si="737"/>
        <v/>
      </c>
      <c r="AU2542" s="150"/>
      <c r="AV2542" s="150"/>
      <c r="AW2542" s="150"/>
      <c r="AX2542" s="150"/>
      <c r="AY2542" s="150"/>
      <c r="AZ2542" s="150"/>
      <c r="BA2542" s="150"/>
      <c r="BB2542" s="131"/>
      <c r="BC2542" s="132"/>
      <c r="BD2542" s="131"/>
      <c r="BE2542" s="153"/>
      <c r="BF2542" s="154"/>
      <c r="BG2542" s="155"/>
      <c r="BH2542" s="155"/>
      <c r="BI2542" s="156"/>
      <c r="BJ2542" s="156"/>
      <c r="BK2542" s="133"/>
      <c r="BM2542" s="134">
        <v>1950</v>
      </c>
      <c r="BN2542" s="157">
        <f t="shared" si="741"/>
        <v>12.473599999999671</v>
      </c>
      <c r="BO2542" s="158">
        <f t="shared" si="742"/>
        <v>8.6021031994061872E-2</v>
      </c>
      <c r="BP2542" s="159">
        <f t="shared" si="743"/>
        <v>1.8279073252125411E-4</v>
      </c>
      <c r="BQ2542" s="160" t="str">
        <f t="shared" si="744"/>
        <v/>
      </c>
      <c r="BR2542" s="160" t="str">
        <f t="shared" si="740"/>
        <v/>
      </c>
    </row>
    <row r="2543" spans="11:70" ht="20.100000000000001" customHeight="1" x14ac:dyDescent="0.25">
      <c r="K2543" s="134">
        <v>1974</v>
      </c>
      <c r="L2543" s="130">
        <f t="shared" si="722"/>
        <v>369.50770178869942</v>
      </c>
      <c r="M2543" s="149">
        <f t="shared" si="723"/>
        <v>2.1274898839552022E-6</v>
      </c>
      <c r="N2543" s="149">
        <f t="shared" si="724"/>
        <v>0.9999511028058341</v>
      </c>
      <c r="O2543" s="130">
        <f t="shared" si="725"/>
        <v>2.1274898839552022E-6</v>
      </c>
      <c r="P2543" s="130" t="str">
        <f t="shared" si="726"/>
        <v/>
      </c>
      <c r="Q2543" s="130" t="str">
        <f t="shared" si="727"/>
        <v/>
      </c>
      <c r="R2543" s="130">
        <f t="shared" si="728"/>
        <v>3.7436568918587884E-3</v>
      </c>
      <c r="S2543" s="130" t="str">
        <f t="shared" si="729"/>
        <v/>
      </c>
      <c r="T2543" s="130" t="str">
        <f t="shared" si="730"/>
        <v/>
      </c>
      <c r="X2543" s="134"/>
      <c r="Z2543" s="149"/>
      <c r="AA2543" s="149"/>
      <c r="AE2543" s="151"/>
      <c r="AF2543" s="150"/>
      <c r="AK2543" s="134">
        <v>1974</v>
      </c>
      <c r="AL2543" s="130">
        <f t="shared" si="731"/>
        <v>3.8959999999999999</v>
      </c>
      <c r="AM2543" s="149">
        <f t="shared" si="732"/>
        <v>2.0177718110857127E-4</v>
      </c>
      <c r="AN2543" s="149">
        <f t="shared" si="733"/>
        <v>0.9999511028058341</v>
      </c>
      <c r="AO2543" s="130">
        <f t="shared" si="738"/>
        <v>2.0177718110857127E-4</v>
      </c>
      <c r="AP2543" s="130" t="str">
        <f t="shared" si="739"/>
        <v/>
      </c>
      <c r="AQ2543" s="130" t="str">
        <f t="shared" si="734"/>
        <v/>
      </c>
      <c r="AR2543" s="150">
        <f t="shared" si="735"/>
        <v>0</v>
      </c>
      <c r="AS2543" s="150" t="str">
        <f t="shared" si="736"/>
        <v/>
      </c>
      <c r="AT2543" s="150" t="str">
        <f t="shared" si="737"/>
        <v/>
      </c>
      <c r="AU2543" s="150"/>
      <c r="AV2543" s="150"/>
      <c r="AW2543" s="150"/>
      <c r="AX2543" s="150"/>
      <c r="AY2543" s="150"/>
      <c r="AZ2543" s="150"/>
      <c r="BA2543" s="150"/>
      <c r="BB2543" s="131"/>
      <c r="BC2543" s="132"/>
      <c r="BD2543" s="131"/>
      <c r="BE2543" s="153"/>
      <c r="BF2543" s="154"/>
      <c r="BG2543" s="155"/>
      <c r="BH2543" s="155"/>
      <c r="BI2543" s="156"/>
      <c r="BJ2543" s="156"/>
      <c r="BK2543" s="133"/>
      <c r="BM2543" s="134">
        <v>1951</v>
      </c>
      <c r="BN2543" s="157">
        <f t="shared" si="741"/>
        <v>12.47999999999967</v>
      </c>
      <c r="BO2543" s="158">
        <f t="shared" si="742"/>
        <v>8.5838241261540618E-2</v>
      </c>
      <c r="BP2543" s="159">
        <f t="shared" si="743"/>
        <v>1.824404852849848E-4</v>
      </c>
      <c r="BQ2543" s="160" t="str">
        <f t="shared" si="744"/>
        <v/>
      </c>
      <c r="BR2543" s="160" t="str">
        <f t="shared" si="740"/>
        <v/>
      </c>
    </row>
    <row r="2544" spans="11:70" ht="20.100000000000001" customHeight="1" x14ac:dyDescent="0.25">
      <c r="K2544" s="134">
        <v>1975</v>
      </c>
      <c r="L2544" s="130">
        <f t="shared" si="722"/>
        <v>369.88707314577204</v>
      </c>
      <c r="M2544" s="149">
        <f t="shared" si="723"/>
        <v>2.0945753303643651E-6</v>
      </c>
      <c r="N2544" s="149">
        <f t="shared" si="724"/>
        <v>0.99995190365598241</v>
      </c>
      <c r="O2544" s="130">
        <f t="shared" si="725"/>
        <v>2.0945753303643651E-6</v>
      </c>
      <c r="P2544" s="130" t="str">
        <f t="shared" si="726"/>
        <v/>
      </c>
      <c r="Q2544" s="130" t="str">
        <f t="shared" si="727"/>
        <v/>
      </c>
      <c r="R2544" s="130">
        <f t="shared" si="728"/>
        <v>3.7508631455602632E-3</v>
      </c>
      <c r="S2544" s="130" t="str">
        <f t="shared" si="729"/>
        <v/>
      </c>
      <c r="T2544" s="130" t="str">
        <f t="shared" si="730"/>
        <v/>
      </c>
      <c r="X2544" s="134"/>
      <c r="Z2544" s="149"/>
      <c r="AA2544" s="149"/>
      <c r="AE2544" s="151"/>
      <c r="AF2544" s="150"/>
      <c r="AK2544" s="134">
        <v>1975</v>
      </c>
      <c r="AL2544" s="130">
        <f t="shared" si="731"/>
        <v>3.9000000000000004</v>
      </c>
      <c r="AM2544" s="149">
        <f t="shared" si="732"/>
        <v>1.9865547139277237E-4</v>
      </c>
      <c r="AN2544" s="149">
        <f t="shared" si="733"/>
        <v>0.99995190365598241</v>
      </c>
      <c r="AO2544" s="130">
        <f t="shared" si="738"/>
        <v>1.9865547139277237E-4</v>
      </c>
      <c r="AP2544" s="130" t="str">
        <f t="shared" si="739"/>
        <v/>
      </c>
      <c r="AQ2544" s="130" t="str">
        <f t="shared" si="734"/>
        <v/>
      </c>
      <c r="AR2544" s="150">
        <f t="shared" si="735"/>
        <v>0</v>
      </c>
      <c r="AS2544" s="150" t="str">
        <f t="shared" si="736"/>
        <v/>
      </c>
      <c r="AT2544" s="150" t="str">
        <f t="shared" si="737"/>
        <v/>
      </c>
      <c r="AU2544" s="150"/>
      <c r="AV2544" s="150"/>
      <c r="AW2544" s="150"/>
      <c r="AX2544" s="150"/>
      <c r="AY2544" s="150"/>
      <c r="AZ2544" s="150"/>
      <c r="BA2544" s="150"/>
      <c r="BB2544" s="131"/>
      <c r="BC2544" s="132"/>
      <c r="BD2544" s="131"/>
      <c r="BE2544" s="153"/>
      <c r="BF2544" s="154"/>
      <c r="BG2544" s="155"/>
      <c r="BH2544" s="155"/>
      <c r="BI2544" s="156"/>
      <c r="BJ2544" s="156"/>
      <c r="BK2544" s="133"/>
      <c r="BM2544" s="134">
        <v>1952</v>
      </c>
      <c r="BN2544" s="157">
        <f t="shared" si="741"/>
        <v>12.486399999999669</v>
      </c>
      <c r="BO2544" s="158">
        <f t="shared" si="742"/>
        <v>8.5655800776255633E-2</v>
      </c>
      <c r="BP2544" s="159">
        <f t="shared" si="743"/>
        <v>1.8209078950486013E-4</v>
      </c>
      <c r="BQ2544" s="160" t="str">
        <f t="shared" si="744"/>
        <v/>
      </c>
      <c r="BR2544" s="160" t="str">
        <f t="shared" si="740"/>
        <v/>
      </c>
    </row>
    <row r="2545" spans="11:70" ht="20.100000000000001" customHeight="1" x14ac:dyDescent="0.25">
      <c r="K2545" s="134">
        <v>1976</v>
      </c>
      <c r="L2545" s="130">
        <f t="shared" si="722"/>
        <v>370.26644450284454</v>
      </c>
      <c r="M2545" s="149">
        <f t="shared" si="723"/>
        <v>2.0621370058142723E-6</v>
      </c>
      <c r="N2545" s="149">
        <f t="shared" si="724"/>
        <v>0.99995269210982751</v>
      </c>
      <c r="O2545" s="130">
        <f t="shared" si="725"/>
        <v>2.0621370058142723E-6</v>
      </c>
      <c r="P2545" s="130" t="str">
        <f t="shared" si="726"/>
        <v/>
      </c>
      <c r="Q2545" s="130" t="str">
        <f t="shared" si="727"/>
        <v/>
      </c>
      <c r="R2545" s="130">
        <f t="shared" si="728"/>
        <v>3.7580231418986388E-3</v>
      </c>
      <c r="S2545" s="130" t="str">
        <f t="shared" si="729"/>
        <v/>
      </c>
      <c r="T2545" s="130" t="str">
        <f t="shared" si="730"/>
        <v/>
      </c>
      <c r="X2545" s="134"/>
      <c r="Z2545" s="149"/>
      <c r="AA2545" s="149"/>
      <c r="AE2545" s="151"/>
      <c r="AF2545" s="150"/>
      <c r="AK2545" s="134">
        <v>1976</v>
      </c>
      <c r="AL2545" s="130">
        <f t="shared" si="731"/>
        <v>3.9039999999999999</v>
      </c>
      <c r="AM2545" s="149">
        <f t="shared" si="732"/>
        <v>1.9557892859133955E-4</v>
      </c>
      <c r="AN2545" s="149">
        <f t="shared" si="733"/>
        <v>0.99995269210982751</v>
      </c>
      <c r="AO2545" s="130">
        <f t="shared" si="738"/>
        <v>1.9557892859133955E-4</v>
      </c>
      <c r="AP2545" s="130" t="str">
        <f t="shared" si="739"/>
        <v/>
      </c>
      <c r="AQ2545" s="130" t="str">
        <f t="shared" si="734"/>
        <v/>
      </c>
      <c r="AR2545" s="150">
        <f t="shared" si="735"/>
        <v>0</v>
      </c>
      <c r="AS2545" s="150" t="str">
        <f t="shared" si="736"/>
        <v/>
      </c>
      <c r="AT2545" s="150" t="str">
        <f t="shared" si="737"/>
        <v/>
      </c>
      <c r="AU2545" s="150"/>
      <c r="AV2545" s="150"/>
      <c r="AW2545" s="150"/>
      <c r="AX2545" s="150"/>
      <c r="AY2545" s="150"/>
      <c r="AZ2545" s="150"/>
      <c r="BA2545" s="150"/>
      <c r="BB2545" s="131"/>
      <c r="BC2545" s="132"/>
      <c r="BD2545" s="131"/>
      <c r="BE2545" s="153"/>
      <c r="BF2545" s="154"/>
      <c r="BG2545" s="155"/>
      <c r="BH2545" s="155"/>
      <c r="BI2545" s="156"/>
      <c r="BJ2545" s="156"/>
      <c r="BK2545" s="133"/>
      <c r="BM2545" s="134">
        <v>1953</v>
      </c>
      <c r="BN2545" s="157">
        <f t="shared" si="741"/>
        <v>12.492799999999669</v>
      </c>
      <c r="BO2545" s="158">
        <f t="shared" si="742"/>
        <v>8.5473709986750773E-2</v>
      </c>
      <c r="BP2545" s="159">
        <f t="shared" si="743"/>
        <v>1.8174164470483034E-4</v>
      </c>
      <c r="BQ2545" s="160" t="str">
        <f t="shared" si="744"/>
        <v/>
      </c>
      <c r="BR2545" s="160" t="str">
        <f t="shared" si="740"/>
        <v/>
      </c>
    </row>
    <row r="2546" spans="11:70" ht="20.100000000000001" customHeight="1" x14ac:dyDescent="0.25">
      <c r="K2546" s="134">
        <v>1977</v>
      </c>
      <c r="L2546" s="130">
        <f t="shared" si="722"/>
        <v>370.64581585991715</v>
      </c>
      <c r="M2546" s="149">
        <f t="shared" si="723"/>
        <v>2.0301685650086989E-6</v>
      </c>
      <c r="N2546" s="149">
        <f t="shared" si="724"/>
        <v>0.99995346834683096</v>
      </c>
      <c r="O2546" s="130">
        <f t="shared" si="725"/>
        <v>2.0301685650086989E-6</v>
      </c>
      <c r="P2546" s="130" t="str">
        <f t="shared" si="726"/>
        <v/>
      </c>
      <c r="Q2546" s="130" t="str">
        <f t="shared" si="727"/>
        <v/>
      </c>
      <c r="R2546" s="130">
        <f t="shared" si="728"/>
        <v>3.7651365632368327E-3</v>
      </c>
      <c r="S2546" s="130" t="str">
        <f t="shared" si="729"/>
        <v/>
      </c>
      <c r="T2546" s="130" t="str">
        <f t="shared" si="730"/>
        <v/>
      </c>
      <c r="X2546" s="134"/>
      <c r="Z2546" s="149"/>
      <c r="AA2546" s="149"/>
      <c r="AE2546" s="151"/>
      <c r="AF2546" s="150"/>
      <c r="AK2546" s="134">
        <v>1977</v>
      </c>
      <c r="AL2546" s="130">
        <f t="shared" si="731"/>
        <v>3.9080000000000004</v>
      </c>
      <c r="AM2546" s="149">
        <f t="shared" si="732"/>
        <v>1.9254695089836331E-4</v>
      </c>
      <c r="AN2546" s="149">
        <f t="shared" si="733"/>
        <v>0.99995346834683096</v>
      </c>
      <c r="AO2546" s="130">
        <f t="shared" si="738"/>
        <v>1.9254695089836331E-4</v>
      </c>
      <c r="AP2546" s="130" t="str">
        <f t="shared" si="739"/>
        <v/>
      </c>
      <c r="AQ2546" s="130" t="str">
        <f t="shared" si="734"/>
        <v/>
      </c>
      <c r="AR2546" s="150">
        <f t="shared" si="735"/>
        <v>0</v>
      </c>
      <c r="AS2546" s="150" t="str">
        <f t="shared" si="736"/>
        <v/>
      </c>
      <c r="AT2546" s="150" t="str">
        <f t="shared" si="737"/>
        <v/>
      </c>
      <c r="AU2546" s="150"/>
      <c r="AV2546" s="150"/>
      <c r="AW2546" s="150"/>
      <c r="AX2546" s="150"/>
      <c r="AY2546" s="150"/>
      <c r="AZ2546" s="150"/>
      <c r="BA2546" s="150"/>
      <c r="BB2546" s="131"/>
      <c r="BC2546" s="132"/>
      <c r="BD2546" s="131"/>
      <c r="BE2546" s="153"/>
      <c r="BF2546" s="154"/>
      <c r="BG2546" s="155"/>
      <c r="BH2546" s="155"/>
      <c r="BI2546" s="156"/>
      <c r="BJ2546" s="156"/>
      <c r="BK2546" s="133"/>
      <c r="BM2546" s="134">
        <v>1954</v>
      </c>
      <c r="BN2546" s="157">
        <f t="shared" si="741"/>
        <v>12.499199999999668</v>
      </c>
      <c r="BO2546" s="158">
        <f t="shared" si="742"/>
        <v>8.5291968342045943E-2</v>
      </c>
      <c r="BP2546" s="159">
        <f t="shared" si="743"/>
        <v>1.8139305040880405E-4</v>
      </c>
      <c r="BQ2546" s="160" t="str">
        <f t="shared" si="744"/>
        <v/>
      </c>
      <c r="BR2546" s="160" t="str">
        <f t="shared" si="740"/>
        <v/>
      </c>
    </row>
    <row r="2547" spans="11:70" ht="20.100000000000001" customHeight="1" x14ac:dyDescent="0.25">
      <c r="K2547" s="134">
        <v>1978</v>
      </c>
      <c r="L2547" s="130">
        <f t="shared" si="722"/>
        <v>371.02518721698976</v>
      </c>
      <c r="M2547" s="149">
        <f t="shared" si="723"/>
        <v>1.9986637385905166E-6</v>
      </c>
      <c r="N2547" s="149">
        <f t="shared" si="724"/>
        <v>0.99995423254406168</v>
      </c>
      <c r="O2547" s="130">
        <f t="shared" si="725"/>
        <v>1.9986637385905166E-6</v>
      </c>
      <c r="P2547" s="130" t="str">
        <f t="shared" si="726"/>
        <v/>
      </c>
      <c r="Q2547" s="130" t="str">
        <f t="shared" si="727"/>
        <v/>
      </c>
      <c r="R2547" s="130">
        <f t="shared" si="728"/>
        <v>3.7722030935716717E-3</v>
      </c>
      <c r="S2547" s="130" t="str">
        <f t="shared" si="729"/>
        <v/>
      </c>
      <c r="T2547" s="130" t="str">
        <f t="shared" si="730"/>
        <v/>
      </c>
      <c r="X2547" s="134"/>
      <c r="Z2547" s="149"/>
      <c r="AA2547" s="149"/>
      <c r="AE2547" s="151"/>
      <c r="AF2547" s="150"/>
      <c r="AK2547" s="134">
        <v>1978</v>
      </c>
      <c r="AL2547" s="130">
        <f t="shared" si="731"/>
        <v>3.9119999999999999</v>
      </c>
      <c r="AM2547" s="149">
        <f t="shared" si="732"/>
        <v>1.8955894371021315E-4</v>
      </c>
      <c r="AN2547" s="149">
        <f t="shared" si="733"/>
        <v>0.99995423254406168</v>
      </c>
      <c r="AO2547" s="130">
        <f t="shared" si="738"/>
        <v>1.8955894371021315E-4</v>
      </c>
      <c r="AP2547" s="130" t="str">
        <f t="shared" si="739"/>
        <v/>
      </c>
      <c r="AQ2547" s="130" t="str">
        <f t="shared" si="734"/>
        <v/>
      </c>
      <c r="AR2547" s="150">
        <f t="shared" si="735"/>
        <v>0</v>
      </c>
      <c r="AS2547" s="150" t="str">
        <f t="shared" si="736"/>
        <v/>
      </c>
      <c r="AT2547" s="150" t="str">
        <f t="shared" si="737"/>
        <v/>
      </c>
      <c r="AU2547" s="150"/>
      <c r="AV2547" s="150"/>
      <c r="AW2547" s="150"/>
      <c r="AX2547" s="150"/>
      <c r="AY2547" s="150"/>
      <c r="AZ2547" s="150"/>
      <c r="BA2547" s="150"/>
      <c r="BB2547" s="131"/>
      <c r="BC2547" s="132"/>
      <c r="BD2547" s="131"/>
      <c r="BE2547" s="153"/>
      <c r="BF2547" s="154"/>
      <c r="BG2547" s="155"/>
      <c r="BH2547" s="155"/>
      <c r="BI2547" s="156"/>
      <c r="BJ2547" s="156"/>
      <c r="BK2547" s="133"/>
      <c r="BM2547" s="134">
        <v>1955</v>
      </c>
      <c r="BN2547" s="157">
        <f t="shared" si="741"/>
        <v>12.505599999999667</v>
      </c>
      <c r="BO2547" s="158">
        <f t="shared" si="742"/>
        <v>8.5110575291637139E-2</v>
      </c>
      <c r="BP2547" s="159">
        <f t="shared" si="743"/>
        <v>1.8104500613889962E-4</v>
      </c>
      <c r="BQ2547" s="160" t="str">
        <f t="shared" si="744"/>
        <v/>
      </c>
      <c r="BR2547" s="160" t="str">
        <f t="shared" si="740"/>
        <v/>
      </c>
    </row>
    <row r="2548" spans="11:70" ht="20.100000000000001" customHeight="1" x14ac:dyDescent="0.25">
      <c r="K2548" s="134">
        <v>1979</v>
      </c>
      <c r="L2548" s="130">
        <f t="shared" si="722"/>
        <v>371.40455857406238</v>
      </c>
      <c r="M2548" s="149">
        <f t="shared" si="723"/>
        <v>1.9676163323625165E-6</v>
      </c>
      <c r="N2548" s="149">
        <f t="shared" si="724"/>
        <v>0.99995498487622436</v>
      </c>
      <c r="O2548" s="130">
        <f t="shared" si="725"/>
        <v>1.9676163323625165E-6</v>
      </c>
      <c r="P2548" s="130" t="str">
        <f t="shared" si="726"/>
        <v/>
      </c>
      <c r="Q2548" s="130" t="str">
        <f t="shared" si="727"/>
        <v/>
      </c>
      <c r="R2548" s="130">
        <f t="shared" si="728"/>
        <v>3.7792224185572393E-3</v>
      </c>
      <c r="S2548" s="130" t="str">
        <f t="shared" si="729"/>
        <v/>
      </c>
      <c r="T2548" s="130" t="str">
        <f t="shared" si="730"/>
        <v/>
      </c>
      <c r="X2548" s="134"/>
      <c r="Z2548" s="149"/>
      <c r="AA2548" s="149"/>
      <c r="AE2548" s="151"/>
      <c r="AF2548" s="150"/>
      <c r="AK2548" s="134">
        <v>1979</v>
      </c>
      <c r="AL2548" s="130">
        <f t="shared" si="731"/>
        <v>3.9160000000000004</v>
      </c>
      <c r="AM2548" s="149">
        <f t="shared" si="732"/>
        <v>1.8661431955163809E-4</v>
      </c>
      <c r="AN2548" s="149">
        <f t="shared" si="733"/>
        <v>0.99995498487622436</v>
      </c>
      <c r="AO2548" s="130">
        <f t="shared" si="738"/>
        <v>1.8661431955163809E-4</v>
      </c>
      <c r="AP2548" s="130" t="str">
        <f t="shared" si="739"/>
        <v/>
      </c>
      <c r="AQ2548" s="130" t="str">
        <f t="shared" si="734"/>
        <v/>
      </c>
      <c r="AR2548" s="150">
        <f t="shared" si="735"/>
        <v>0</v>
      </c>
      <c r="AS2548" s="150" t="str">
        <f t="shared" si="736"/>
        <v/>
      </c>
      <c r="AT2548" s="150" t="str">
        <f t="shared" si="737"/>
        <v/>
      </c>
      <c r="AU2548" s="150"/>
      <c r="AV2548" s="150"/>
      <c r="AW2548" s="150"/>
      <c r="AX2548" s="150"/>
      <c r="AY2548" s="150"/>
      <c r="AZ2548" s="150"/>
      <c r="BA2548" s="150"/>
      <c r="BB2548" s="131"/>
      <c r="BC2548" s="132"/>
      <c r="BD2548" s="131"/>
      <c r="BE2548" s="153"/>
      <c r="BF2548" s="154"/>
      <c r="BG2548" s="155"/>
      <c r="BH2548" s="155"/>
      <c r="BI2548" s="156"/>
      <c r="BJ2548" s="156"/>
      <c r="BK2548" s="133"/>
      <c r="BM2548" s="134">
        <v>1956</v>
      </c>
      <c r="BN2548" s="157">
        <f t="shared" si="741"/>
        <v>12.511999999999666</v>
      </c>
      <c r="BO2548" s="158">
        <f t="shared" si="742"/>
        <v>8.4929530285498239E-2</v>
      </c>
      <c r="BP2548" s="159">
        <f t="shared" si="743"/>
        <v>1.8069751141652768E-4</v>
      </c>
      <c r="BQ2548" s="160" t="str">
        <f t="shared" si="744"/>
        <v/>
      </c>
      <c r="BR2548" s="160" t="str">
        <f t="shared" si="740"/>
        <v/>
      </c>
    </row>
    <row r="2549" spans="11:70" ht="20.100000000000001" customHeight="1" x14ac:dyDescent="0.25">
      <c r="K2549" s="134">
        <v>1980</v>
      </c>
      <c r="L2549" s="130">
        <f t="shared" si="722"/>
        <v>371.78392993113488</v>
      </c>
      <c r="M2549" s="149">
        <f t="shared" si="723"/>
        <v>1.9370202265144363E-6</v>
      </c>
      <c r="N2549" s="149">
        <f t="shared" si="724"/>
        <v>0.9999557255156879</v>
      </c>
      <c r="O2549" s="130">
        <f t="shared" si="725"/>
        <v>1.9370202265144363E-6</v>
      </c>
      <c r="P2549" s="130" t="str">
        <f t="shared" si="726"/>
        <v/>
      </c>
      <c r="Q2549" s="130" t="str">
        <f t="shared" si="727"/>
        <v/>
      </c>
      <c r="R2549" s="130">
        <f t="shared" si="728"/>
        <v>3.7861942255281137E-3</v>
      </c>
      <c r="S2549" s="130" t="str">
        <f t="shared" si="729"/>
        <v/>
      </c>
      <c r="T2549" s="130" t="str">
        <f t="shared" si="730"/>
        <v/>
      </c>
      <c r="X2549" s="134"/>
      <c r="Z2549" s="149"/>
      <c r="AA2549" s="149"/>
      <c r="AE2549" s="151"/>
      <c r="AF2549" s="150"/>
      <c r="AK2549" s="134">
        <v>1980</v>
      </c>
      <c r="AL2549" s="130">
        <f t="shared" si="731"/>
        <v>3.92</v>
      </c>
      <c r="AM2549" s="149">
        <f t="shared" si="732"/>
        <v>1.8371249800245711E-4</v>
      </c>
      <c r="AN2549" s="149">
        <f t="shared" si="733"/>
        <v>0.9999557255156879</v>
      </c>
      <c r="AO2549" s="130">
        <f t="shared" si="738"/>
        <v>1.8371249800245711E-4</v>
      </c>
      <c r="AP2549" s="130" t="str">
        <f t="shared" si="739"/>
        <v/>
      </c>
      <c r="AQ2549" s="130" t="str">
        <f t="shared" si="734"/>
        <v/>
      </c>
      <c r="AR2549" s="150">
        <f t="shared" si="735"/>
        <v>0</v>
      </c>
      <c r="AS2549" s="150" t="str">
        <f t="shared" si="736"/>
        <v/>
      </c>
      <c r="AT2549" s="150" t="str">
        <f t="shared" si="737"/>
        <v/>
      </c>
      <c r="AU2549" s="150"/>
      <c r="AV2549" s="150"/>
      <c r="AW2549" s="150"/>
      <c r="AX2549" s="150"/>
      <c r="AY2549" s="150"/>
      <c r="AZ2549" s="150"/>
      <c r="BA2549" s="150"/>
      <c r="BB2549" s="131"/>
      <c r="BC2549" s="132"/>
      <c r="BD2549" s="131"/>
      <c r="BE2549" s="153"/>
      <c r="BF2549" s="154"/>
      <c r="BG2549" s="155"/>
      <c r="BH2549" s="155"/>
      <c r="BI2549" s="156"/>
      <c r="BJ2549" s="156"/>
      <c r="BK2549" s="133"/>
      <c r="BM2549" s="134">
        <v>1957</v>
      </c>
      <c r="BN2549" s="157">
        <f t="shared" si="741"/>
        <v>12.518399999999666</v>
      </c>
      <c r="BO2549" s="158">
        <f t="shared" si="742"/>
        <v>8.4748832774081712E-2</v>
      </c>
      <c r="BP2549" s="159">
        <f t="shared" si="743"/>
        <v>1.8035056576190533E-4</v>
      </c>
      <c r="BQ2549" s="160" t="str">
        <f t="shared" si="744"/>
        <v/>
      </c>
      <c r="BR2549" s="160" t="str">
        <f t="shared" si="740"/>
        <v/>
      </c>
    </row>
    <row r="2550" spans="11:70" ht="20.100000000000001" customHeight="1" x14ac:dyDescent="0.25">
      <c r="K2550" s="134">
        <v>1981</v>
      </c>
      <c r="L2550" s="130">
        <f t="shared" si="722"/>
        <v>372.16330128820749</v>
      </c>
      <c r="M2550" s="149">
        <f t="shared" si="723"/>
        <v>1.9068693748559892E-6</v>
      </c>
      <c r="N2550" s="149">
        <f t="shared" si="724"/>
        <v>0.99995645463251359</v>
      </c>
      <c r="O2550" s="130">
        <f t="shared" si="725"/>
        <v>1.9068693748559892E-6</v>
      </c>
      <c r="P2550" s="130" t="str">
        <f t="shared" si="726"/>
        <v/>
      </c>
      <c r="Q2550" s="130" t="str">
        <f t="shared" si="727"/>
        <v/>
      </c>
      <c r="R2550" s="130">
        <f t="shared" si="728"/>
        <v>3.7931182035225363E-3</v>
      </c>
      <c r="S2550" s="130" t="str">
        <f t="shared" si="729"/>
        <v/>
      </c>
      <c r="T2550" s="130" t="str">
        <f t="shared" si="730"/>
        <v/>
      </c>
      <c r="X2550" s="134"/>
      <c r="Z2550" s="149"/>
      <c r="AA2550" s="149"/>
      <c r="AE2550" s="151"/>
      <c r="AF2550" s="150"/>
      <c r="AK2550" s="134">
        <v>1981</v>
      </c>
      <c r="AL2550" s="130">
        <f t="shared" si="731"/>
        <v>3.9240000000000004</v>
      </c>
      <c r="AM2550" s="149">
        <f t="shared" si="732"/>
        <v>1.8085290562481744E-4</v>
      </c>
      <c r="AN2550" s="149">
        <f t="shared" si="733"/>
        <v>0.99995645463251359</v>
      </c>
      <c r="AO2550" s="130">
        <f t="shared" si="738"/>
        <v>1.8085290562481744E-4</v>
      </c>
      <c r="AP2550" s="130" t="str">
        <f t="shared" si="739"/>
        <v/>
      </c>
      <c r="AQ2550" s="130" t="str">
        <f t="shared" si="734"/>
        <v/>
      </c>
      <c r="AR2550" s="150">
        <f t="shared" si="735"/>
        <v>0</v>
      </c>
      <c r="AS2550" s="150" t="str">
        <f t="shared" si="736"/>
        <v/>
      </c>
      <c r="AT2550" s="150" t="str">
        <f t="shared" si="737"/>
        <v/>
      </c>
      <c r="AU2550" s="150"/>
      <c r="AV2550" s="150"/>
      <c r="AW2550" s="150"/>
      <c r="AX2550" s="150"/>
      <c r="AY2550" s="150"/>
      <c r="AZ2550" s="150"/>
      <c r="BA2550" s="150"/>
      <c r="BB2550" s="131"/>
      <c r="BC2550" s="132"/>
      <c r="BD2550" s="131"/>
      <c r="BE2550" s="153"/>
      <c r="BF2550" s="154"/>
      <c r="BG2550" s="155"/>
      <c r="BH2550" s="155"/>
      <c r="BI2550" s="156"/>
      <c r="BJ2550" s="156"/>
      <c r="BK2550" s="133"/>
      <c r="BM2550" s="134">
        <v>1958</v>
      </c>
      <c r="BN2550" s="157">
        <f t="shared" si="741"/>
        <v>12.524799999999665</v>
      </c>
      <c r="BO2550" s="158">
        <f t="shared" si="742"/>
        <v>8.4568482208319806E-2</v>
      </c>
      <c r="BP2550" s="159">
        <f t="shared" si="743"/>
        <v>1.8000416869440317E-4</v>
      </c>
      <c r="BQ2550" s="160" t="str">
        <f t="shared" si="744"/>
        <v/>
      </c>
      <c r="BR2550" s="160" t="str">
        <f t="shared" si="740"/>
        <v/>
      </c>
    </row>
    <row r="2551" spans="11:70" ht="20.100000000000001" customHeight="1" x14ac:dyDescent="0.25">
      <c r="K2551" s="134">
        <v>1982</v>
      </c>
      <c r="L2551" s="130">
        <f t="shared" si="722"/>
        <v>372.54267264528011</v>
      </c>
      <c r="M2551" s="149">
        <f t="shared" si="723"/>
        <v>1.8771578040561073E-6</v>
      </c>
      <c r="N2551" s="149">
        <f t="shared" si="724"/>
        <v>0.99995717239448279</v>
      </c>
      <c r="O2551" s="130">
        <f t="shared" si="725"/>
        <v>1.8771578040561073E-6</v>
      </c>
      <c r="P2551" s="130" t="str">
        <f t="shared" si="726"/>
        <v/>
      </c>
      <c r="Q2551" s="130" t="str">
        <f t="shared" si="727"/>
        <v/>
      </c>
      <c r="R2551" s="130">
        <f t="shared" si="728"/>
        <v>3.79999404330546E-3</v>
      </c>
      <c r="S2551" s="130" t="str">
        <f t="shared" si="729"/>
        <v/>
      </c>
      <c r="T2551" s="130" t="str">
        <f t="shared" si="730"/>
        <v/>
      </c>
      <c r="X2551" s="134"/>
      <c r="Z2551" s="149"/>
      <c r="AA2551" s="149"/>
      <c r="AE2551" s="151"/>
      <c r="AF2551" s="150"/>
      <c r="AK2551" s="134">
        <v>1982</v>
      </c>
      <c r="AL2551" s="130">
        <f t="shared" si="731"/>
        <v>3.9279999999999999</v>
      </c>
      <c r="AM2551" s="149">
        <f t="shared" si="732"/>
        <v>1.7803497589104022E-4</v>
      </c>
      <c r="AN2551" s="149">
        <f t="shared" si="733"/>
        <v>0.99995717239448279</v>
      </c>
      <c r="AO2551" s="130">
        <f t="shared" si="738"/>
        <v>1.7803497589104022E-4</v>
      </c>
      <c r="AP2551" s="130" t="str">
        <f t="shared" si="739"/>
        <v/>
      </c>
      <c r="AQ2551" s="130" t="str">
        <f t="shared" si="734"/>
        <v/>
      </c>
      <c r="AR2551" s="150">
        <f t="shared" si="735"/>
        <v>0</v>
      </c>
      <c r="AS2551" s="150" t="str">
        <f t="shared" si="736"/>
        <v/>
      </c>
      <c r="AT2551" s="150" t="str">
        <f t="shared" si="737"/>
        <v/>
      </c>
      <c r="AU2551" s="150"/>
      <c r="AV2551" s="150"/>
      <c r="AW2551" s="150"/>
      <c r="AX2551" s="150"/>
      <c r="AY2551" s="150"/>
      <c r="AZ2551" s="150"/>
      <c r="BA2551" s="150"/>
      <c r="BB2551" s="131"/>
      <c r="BC2551" s="132"/>
      <c r="BD2551" s="131"/>
      <c r="BE2551" s="153"/>
      <c r="BF2551" s="154"/>
      <c r="BG2551" s="155"/>
      <c r="BH2551" s="155"/>
      <c r="BI2551" s="156"/>
      <c r="BJ2551" s="156"/>
      <c r="BK2551" s="133"/>
      <c r="BM2551" s="134">
        <v>1959</v>
      </c>
      <c r="BN2551" s="157">
        <f t="shared" si="741"/>
        <v>12.531199999999664</v>
      </c>
      <c r="BO2551" s="158">
        <f t="shared" si="742"/>
        <v>8.4388478039625403E-2</v>
      </c>
      <c r="BP2551" s="159">
        <f t="shared" si="743"/>
        <v>1.7965831973212887E-4</v>
      </c>
      <c r="BQ2551" s="160" t="str">
        <f t="shared" si="744"/>
        <v/>
      </c>
      <c r="BR2551" s="160" t="str">
        <f t="shared" si="740"/>
        <v/>
      </c>
    </row>
    <row r="2552" spans="11:70" ht="20.100000000000001" customHeight="1" x14ac:dyDescent="0.25">
      <c r="K2552" s="134">
        <v>1983</v>
      </c>
      <c r="L2552" s="130">
        <f t="shared" si="722"/>
        <v>372.92204400235272</v>
      </c>
      <c r="M2552" s="149">
        <f t="shared" si="723"/>
        <v>1.8478796128880857E-6</v>
      </c>
      <c r="N2552" s="149">
        <f t="shared" si="724"/>
        <v>0.9999578789671244</v>
      </c>
      <c r="O2552" s="130">
        <f t="shared" si="725"/>
        <v>1.8478796128880857E-6</v>
      </c>
      <c r="P2552" s="130" t="str">
        <f t="shared" si="726"/>
        <v/>
      </c>
      <c r="Q2552" s="130" t="str">
        <f t="shared" si="727"/>
        <v/>
      </c>
      <c r="R2552" s="130">
        <f t="shared" si="728"/>
        <v>3.8068214373915233E-3</v>
      </c>
      <c r="S2552" s="130" t="str">
        <f t="shared" si="729"/>
        <v/>
      </c>
      <c r="T2552" s="130" t="str">
        <f t="shared" si="730"/>
        <v/>
      </c>
      <c r="X2552" s="134"/>
      <c r="Z2552" s="149"/>
      <c r="AA2552" s="149"/>
      <c r="AE2552" s="151"/>
      <c r="AF2552" s="150"/>
      <c r="AK2552" s="134">
        <v>1983</v>
      </c>
      <c r="AL2552" s="130">
        <f t="shared" si="731"/>
        <v>3.9320000000000004</v>
      </c>
      <c r="AM2552" s="149">
        <f t="shared" si="732"/>
        <v>1.7525814911202952E-4</v>
      </c>
      <c r="AN2552" s="149">
        <f t="shared" si="733"/>
        <v>0.9999578789671244</v>
      </c>
      <c r="AO2552" s="130">
        <f t="shared" si="738"/>
        <v>1.7525814911202952E-4</v>
      </c>
      <c r="AP2552" s="130" t="str">
        <f t="shared" si="739"/>
        <v/>
      </c>
      <c r="AQ2552" s="130" t="str">
        <f t="shared" si="734"/>
        <v/>
      </c>
      <c r="AR2552" s="150">
        <f t="shared" si="735"/>
        <v>0</v>
      </c>
      <c r="AS2552" s="150" t="str">
        <f t="shared" si="736"/>
        <v/>
      </c>
      <c r="AT2552" s="150" t="str">
        <f t="shared" si="737"/>
        <v/>
      </c>
      <c r="AU2552" s="150"/>
      <c r="AV2552" s="150"/>
      <c r="AW2552" s="150"/>
      <c r="AX2552" s="150"/>
      <c r="AY2552" s="150"/>
      <c r="AZ2552" s="150"/>
      <c r="BA2552" s="150"/>
      <c r="BB2552" s="131"/>
      <c r="BC2552" s="132"/>
      <c r="BD2552" s="131"/>
      <c r="BE2552" s="153"/>
      <c r="BF2552" s="154"/>
      <c r="BG2552" s="155"/>
      <c r="BH2552" s="155"/>
      <c r="BI2552" s="156"/>
      <c r="BJ2552" s="156"/>
      <c r="BK2552" s="133"/>
      <c r="BM2552" s="134">
        <v>1960</v>
      </c>
      <c r="BN2552" s="157">
        <f t="shared" si="741"/>
        <v>12.537599999999664</v>
      </c>
      <c r="BO2552" s="158">
        <f t="shared" si="742"/>
        <v>8.4208819719893274E-2</v>
      </c>
      <c r="BP2552" s="159">
        <f t="shared" si="743"/>
        <v>1.7931301839223257E-4</v>
      </c>
      <c r="BQ2552" s="160" t="str">
        <f t="shared" si="744"/>
        <v/>
      </c>
      <c r="BR2552" s="160" t="str">
        <f t="shared" si="740"/>
        <v/>
      </c>
    </row>
    <row r="2553" spans="11:70" ht="20.100000000000001" customHeight="1" x14ac:dyDescent="0.25">
      <c r="K2553" s="134">
        <v>1984</v>
      </c>
      <c r="L2553" s="130">
        <f t="shared" ref="L2553:L2569" si="745">L$563+(K2553*L$566)</f>
        <v>373.30141535942522</v>
      </c>
      <c r="M2553" s="149">
        <f t="shared" ref="M2553:M2569" si="746">_xlfn.NORM.DIST(L2553,L$560,L$561,0)</f>
        <v>1.8190289714808824E-6</v>
      </c>
      <c r="N2553" s="149">
        <f t="shared" ref="N2553:N2569" si="747">_xlfn.NORM.DIST(L2553,L$560,L$561,1)</f>
        <v>0.99995857451374215</v>
      </c>
      <c r="O2553" s="130">
        <f t="shared" ref="O2553:O2569" si="748">IF(OR(N2553&lt;P$565,N2553&gt;P$566),M2553,"")</f>
        <v>1.8190289714808824E-6</v>
      </c>
      <c r="P2553" s="130" t="str">
        <f t="shared" ref="P2553:P2569" si="749">IF(AND(N2553&gt;P$565,N2553&lt;P$566),M2553,"")</f>
        <v/>
      </c>
      <c r="Q2553" s="130" t="str">
        <f t="shared" ref="Q2553:Q2569" si="750">IF(M2553=MAX(M$569:M$2569),M2553,"")</f>
        <v/>
      </c>
      <c r="R2553" s="130">
        <f t="shared" ref="R2553:R2569" si="751">_xlfn.NORM.DIST(L2553,P$561,P$562,0)</f>
        <v>3.8136000800679175E-3</v>
      </c>
      <c r="S2553" s="130" t="str">
        <f t="shared" ref="S2553:S2569" si="752">IF(R2553=MAX(R$569:R$2569),M2553,"")</f>
        <v/>
      </c>
      <c r="T2553" s="130" t="str">
        <f t="shared" ref="T2553:T2569" si="753">IF(S2553=MIN(S$569:S$2569),S2553,"")</f>
        <v/>
      </c>
      <c r="X2553" s="134"/>
      <c r="Z2553" s="149"/>
      <c r="AA2553" s="149"/>
      <c r="AE2553" s="151"/>
      <c r="AF2553" s="150"/>
      <c r="AK2553" s="134">
        <v>1984</v>
      </c>
      <c r="AL2553" s="130">
        <f t="shared" ref="AL2553:AL2569" si="754">AL$563+(AK2553*AL$566)</f>
        <v>3.9359999999999999</v>
      </c>
      <c r="AM2553" s="149">
        <f t="shared" ref="AM2553:AM2569" si="755">_xlfn.NORM.DIST(AL2553,AL$560,AL$561,0)</f>
        <v>1.7252187236626288E-4</v>
      </c>
      <c r="AN2553" s="149">
        <f t="shared" ref="AN2553:AN2569" si="756">_xlfn.NORM.DIST(AL2553,AL$560,AL$561,1)</f>
        <v>0.99995857451374215</v>
      </c>
      <c r="AO2553" s="130">
        <f t="shared" si="738"/>
        <v>1.7252187236626288E-4</v>
      </c>
      <c r="AP2553" s="130" t="str">
        <f t="shared" si="739"/>
        <v/>
      </c>
      <c r="AQ2553" s="130" t="str">
        <f t="shared" ref="AQ2553:AQ2569" si="757">IF(AM2553=MAX(AM$569:AM$2569),AM2553,"")</f>
        <v/>
      </c>
      <c r="AR2553" s="150">
        <f t="shared" ref="AR2553:AR2569" si="758">_xlfn.NORM.DIST(AK2553,AP$561,AP$562,0)</f>
        <v>0</v>
      </c>
      <c r="AS2553" s="150" t="str">
        <f t="shared" ref="AS2553:AS2569" si="759">IF(AR2553=MAX(AR$569:AR$2569),AM2553,"")</f>
        <v/>
      </c>
      <c r="AT2553" s="150" t="str">
        <f t="shared" ref="AT2553:AT2569" si="760">IF(AS2553=MIN(AS$569:AS$2569),AS2553,"")</f>
        <v/>
      </c>
      <c r="AU2553" s="150"/>
      <c r="AV2553" s="150"/>
      <c r="AW2553" s="150"/>
      <c r="AX2553" s="150"/>
      <c r="AY2553" s="150"/>
      <c r="AZ2553" s="150"/>
      <c r="BA2553" s="150"/>
      <c r="BB2553" s="131"/>
      <c r="BC2553" s="132"/>
      <c r="BD2553" s="131"/>
      <c r="BE2553" s="153"/>
      <c r="BF2553" s="154"/>
      <c r="BG2553" s="155"/>
      <c r="BH2553" s="155"/>
      <c r="BI2553" s="156"/>
      <c r="BJ2553" s="156"/>
      <c r="BK2553" s="133"/>
      <c r="BM2553" s="134">
        <v>1961</v>
      </c>
      <c r="BN2553" s="157">
        <f t="shared" si="741"/>
        <v>12.543999999999663</v>
      </c>
      <c r="BO2553" s="158">
        <f t="shared" si="742"/>
        <v>8.4029506701501042E-2</v>
      </c>
      <c r="BP2553" s="159">
        <f t="shared" si="743"/>
        <v>1.7896826419112888E-4</v>
      </c>
      <c r="BQ2553" s="160" t="str">
        <f t="shared" si="744"/>
        <v/>
      </c>
      <c r="BR2553" s="160" t="str">
        <f t="shared" si="740"/>
        <v/>
      </c>
    </row>
    <row r="2554" spans="11:70" ht="20.100000000000001" customHeight="1" x14ac:dyDescent="0.25">
      <c r="K2554" s="134">
        <v>1985</v>
      </c>
      <c r="L2554" s="130">
        <f t="shared" si="745"/>
        <v>373.68078671649783</v>
      </c>
      <c r="M2554" s="149">
        <f t="shared" si="746"/>
        <v>1.7906001205763223E-6</v>
      </c>
      <c r="N2554" s="149">
        <f t="shared" si="747"/>
        <v>0.99995925919544149</v>
      </c>
      <c r="O2554" s="130">
        <f t="shared" si="748"/>
        <v>1.7906001205763223E-6</v>
      </c>
      <c r="P2554" s="130" t="str">
        <f t="shared" si="749"/>
        <v/>
      </c>
      <c r="Q2554" s="130" t="str">
        <f t="shared" si="750"/>
        <v/>
      </c>
      <c r="R2554" s="130">
        <f t="shared" si="751"/>
        <v>3.8203296674171583E-3</v>
      </c>
      <c r="S2554" s="130" t="str">
        <f t="shared" si="752"/>
        <v/>
      </c>
      <c r="T2554" s="130" t="str">
        <f t="shared" si="753"/>
        <v/>
      </c>
      <c r="X2554" s="134"/>
      <c r="Z2554" s="149"/>
      <c r="AA2554" s="149"/>
      <c r="AE2554" s="151"/>
      <c r="AF2554" s="150"/>
      <c r="AK2554" s="134">
        <v>1985</v>
      </c>
      <c r="AL2554" s="130">
        <f t="shared" si="754"/>
        <v>3.9400000000000004</v>
      </c>
      <c r="AM2554" s="149">
        <f t="shared" si="755"/>
        <v>1.6982559942934329E-4</v>
      </c>
      <c r="AN2554" s="149">
        <f t="shared" si="756"/>
        <v>0.99995925919544149</v>
      </c>
      <c r="AO2554" s="130">
        <f t="shared" ref="AO2554:AO2569" si="761">IF(OR(AN2554&lt;AP$565,AN2554&gt;AP$566),AM2554,"")</f>
        <v>1.6982559942934329E-4</v>
      </c>
      <c r="AP2554" s="130" t="str">
        <f t="shared" ref="AP2554:AP2569" si="762">IF(AND(AN2554&gt;AP$565,AN2554&lt;AP$566),AM2554,"")</f>
        <v/>
      </c>
      <c r="AQ2554" s="130" t="str">
        <f t="shared" si="757"/>
        <v/>
      </c>
      <c r="AR2554" s="150">
        <f t="shared" si="758"/>
        <v>0</v>
      </c>
      <c r="AS2554" s="150" t="str">
        <f t="shared" si="759"/>
        <v/>
      </c>
      <c r="AT2554" s="150" t="str">
        <f t="shared" si="760"/>
        <v/>
      </c>
      <c r="AU2554" s="150"/>
      <c r="AV2554" s="150"/>
      <c r="AW2554" s="150"/>
      <c r="AX2554" s="150"/>
      <c r="AY2554" s="150"/>
      <c r="AZ2554" s="150"/>
      <c r="BA2554" s="150"/>
      <c r="BB2554" s="131"/>
      <c r="BC2554" s="132"/>
      <c r="BD2554" s="131"/>
      <c r="BE2554" s="153"/>
      <c r="BF2554" s="154"/>
      <c r="BG2554" s="155"/>
      <c r="BH2554" s="155"/>
      <c r="BI2554" s="156"/>
      <c r="BJ2554" s="156"/>
      <c r="BK2554" s="133"/>
      <c r="BM2554" s="134">
        <v>1962</v>
      </c>
      <c r="BN2554" s="157">
        <f t="shared" si="741"/>
        <v>12.550399999999662</v>
      </c>
      <c r="BO2554" s="158">
        <f t="shared" si="742"/>
        <v>8.3850538437309913E-2</v>
      </c>
      <c r="BP2554" s="159">
        <f t="shared" si="743"/>
        <v>1.786240566437336E-4</v>
      </c>
      <c r="BQ2554" s="160" t="str">
        <f t="shared" si="744"/>
        <v/>
      </c>
      <c r="BR2554" s="160" t="str">
        <f t="shared" si="740"/>
        <v/>
      </c>
    </row>
    <row r="2555" spans="11:70" ht="20.100000000000001" customHeight="1" x14ac:dyDescent="0.25">
      <c r="K2555" s="134">
        <v>1986</v>
      </c>
      <c r="L2555" s="130">
        <f t="shared" si="745"/>
        <v>374.06015807357045</v>
      </c>
      <c r="M2555" s="149">
        <f t="shared" si="746"/>
        <v>1.7625873707923845E-6</v>
      </c>
      <c r="N2555" s="149">
        <f t="shared" si="747"/>
        <v>0.99995993317115617</v>
      </c>
      <c r="O2555" s="130">
        <f t="shared" si="748"/>
        <v>1.7625873707923845E-6</v>
      </c>
      <c r="P2555" s="130" t="str">
        <f t="shared" si="749"/>
        <v/>
      </c>
      <c r="Q2555" s="130" t="str">
        <f t="shared" si="750"/>
        <v/>
      </c>
      <c r="R2555" s="130">
        <f t="shared" si="751"/>
        <v>3.8270098973397408E-3</v>
      </c>
      <c r="S2555" s="130" t="str">
        <f t="shared" si="752"/>
        <v/>
      </c>
      <c r="T2555" s="130" t="str">
        <f t="shared" si="753"/>
        <v/>
      </c>
      <c r="X2555" s="134"/>
      <c r="Z2555" s="149"/>
      <c r="AA2555" s="149"/>
      <c r="AE2555" s="151"/>
      <c r="AF2555" s="150"/>
      <c r="AK2555" s="134">
        <v>1986</v>
      </c>
      <c r="AL2555" s="130">
        <f t="shared" si="754"/>
        <v>3.944</v>
      </c>
      <c r="AM2555" s="149">
        <f t="shared" si="755"/>
        <v>1.671687907041271E-4</v>
      </c>
      <c r="AN2555" s="149">
        <f t="shared" si="756"/>
        <v>0.99995993317115617</v>
      </c>
      <c r="AO2555" s="130">
        <f t="shared" si="761"/>
        <v>1.671687907041271E-4</v>
      </c>
      <c r="AP2555" s="130" t="str">
        <f t="shared" si="762"/>
        <v/>
      </c>
      <c r="AQ2555" s="130" t="str">
        <f t="shared" si="757"/>
        <v/>
      </c>
      <c r="AR2555" s="150">
        <f t="shared" si="758"/>
        <v>0</v>
      </c>
      <c r="AS2555" s="150" t="str">
        <f t="shared" si="759"/>
        <v/>
      </c>
      <c r="AT2555" s="150" t="str">
        <f t="shared" si="760"/>
        <v/>
      </c>
      <c r="AU2555" s="150"/>
      <c r="AV2555" s="150"/>
      <c r="AW2555" s="150"/>
      <c r="AX2555" s="150"/>
      <c r="AY2555" s="150"/>
      <c r="AZ2555" s="150"/>
      <c r="BA2555" s="150"/>
      <c r="BB2555" s="131"/>
      <c r="BC2555" s="132"/>
      <c r="BD2555" s="131"/>
      <c r="BE2555" s="153"/>
      <c r="BF2555" s="154"/>
      <c r="BG2555" s="155"/>
      <c r="BH2555" s="155"/>
      <c r="BI2555" s="156"/>
      <c r="BJ2555" s="156"/>
      <c r="BK2555" s="133"/>
      <c r="BM2555" s="134">
        <v>1963</v>
      </c>
      <c r="BN2555" s="157">
        <f t="shared" si="741"/>
        <v>12.556799999999662</v>
      </c>
      <c r="BO2555" s="158">
        <f t="shared" si="742"/>
        <v>8.3671914380666179E-2</v>
      </c>
      <c r="BP2555" s="159">
        <f t="shared" si="743"/>
        <v>1.7828039526433803E-4</v>
      </c>
      <c r="BQ2555" s="160" t="str">
        <f t="shared" si="744"/>
        <v/>
      </c>
      <c r="BR2555" s="160" t="str">
        <f t="shared" si="740"/>
        <v/>
      </c>
    </row>
    <row r="2556" spans="11:70" ht="20.100000000000001" customHeight="1" x14ac:dyDescent="0.25">
      <c r="K2556" s="134">
        <v>1987</v>
      </c>
      <c r="L2556" s="130">
        <f t="shared" si="745"/>
        <v>374.43952943064306</v>
      </c>
      <c r="M2556" s="149">
        <f t="shared" si="746"/>
        <v>1.7349851018923877E-6</v>
      </c>
      <c r="N2556" s="149">
        <f t="shared" si="747"/>
        <v>0.999960596597675</v>
      </c>
      <c r="O2556" s="130">
        <f t="shared" si="748"/>
        <v>1.7349851018923877E-6</v>
      </c>
      <c r="P2556" s="130" t="str">
        <f t="shared" si="749"/>
        <v/>
      </c>
      <c r="Q2556" s="130" t="str">
        <f t="shared" si="750"/>
        <v/>
      </c>
      <c r="R2556" s="130">
        <f t="shared" si="751"/>
        <v>3.833640469576708E-3</v>
      </c>
      <c r="S2556" s="130" t="str">
        <f t="shared" si="752"/>
        <v/>
      </c>
      <c r="T2556" s="130" t="str">
        <f t="shared" si="753"/>
        <v/>
      </c>
      <c r="X2556" s="134"/>
      <c r="Z2556" s="149"/>
      <c r="AA2556" s="149"/>
      <c r="AE2556" s="151"/>
      <c r="AF2556" s="150"/>
      <c r="AK2556" s="134">
        <v>1987</v>
      </c>
      <c r="AL2556" s="130">
        <f t="shared" si="754"/>
        <v>3.9480000000000004</v>
      </c>
      <c r="AM2556" s="149">
        <f t="shared" si="755"/>
        <v>1.6455091315140853E-4</v>
      </c>
      <c r="AN2556" s="149">
        <f t="shared" si="756"/>
        <v>0.999960596597675</v>
      </c>
      <c r="AO2556" s="130">
        <f t="shared" si="761"/>
        <v>1.6455091315140853E-4</v>
      </c>
      <c r="AP2556" s="130" t="str">
        <f t="shared" si="762"/>
        <v/>
      </c>
      <c r="AQ2556" s="130" t="str">
        <f t="shared" si="757"/>
        <v/>
      </c>
      <c r="AR2556" s="150">
        <f t="shared" si="758"/>
        <v>0</v>
      </c>
      <c r="AS2556" s="150" t="str">
        <f t="shared" si="759"/>
        <v/>
      </c>
      <c r="AT2556" s="150" t="str">
        <f t="shared" si="760"/>
        <v/>
      </c>
      <c r="AU2556" s="150"/>
      <c r="AV2556" s="150"/>
      <c r="AW2556" s="150"/>
      <c r="AX2556" s="150"/>
      <c r="AY2556" s="150"/>
      <c r="AZ2556" s="150"/>
      <c r="BA2556" s="150"/>
      <c r="BB2556" s="131"/>
      <c r="BC2556" s="132"/>
      <c r="BD2556" s="131"/>
      <c r="BE2556" s="153"/>
      <c r="BF2556" s="154"/>
      <c r="BG2556" s="155"/>
      <c r="BH2556" s="155"/>
      <c r="BI2556" s="156"/>
      <c r="BJ2556" s="156"/>
      <c r="BK2556" s="133"/>
      <c r="BM2556" s="134">
        <v>1964</v>
      </c>
      <c r="BN2556" s="157">
        <f t="shared" si="741"/>
        <v>12.563199999999661</v>
      </c>
      <c r="BO2556" s="158">
        <f t="shared" si="742"/>
        <v>8.3493633985401841E-2</v>
      </c>
      <c r="BP2556" s="159">
        <f t="shared" si="743"/>
        <v>1.7793727956612326E-4</v>
      </c>
      <c r="BQ2556" s="160" t="str">
        <f t="shared" si="744"/>
        <v/>
      </c>
      <c r="BR2556" s="160" t="str">
        <f t="shared" si="740"/>
        <v/>
      </c>
    </row>
    <row r="2557" spans="11:70" ht="20.100000000000001" customHeight="1" x14ac:dyDescent="0.25">
      <c r="K2557" s="134">
        <v>1988</v>
      </c>
      <c r="L2557" s="130">
        <f t="shared" si="745"/>
        <v>374.81890078771556</v>
      </c>
      <c r="M2557" s="149">
        <f t="shared" si="746"/>
        <v>1.7077877620601405E-6</v>
      </c>
      <c r="N2557" s="149">
        <f t="shared" si="747"/>
        <v>0.99996124962966726</v>
      </c>
      <c r="O2557" s="130">
        <f t="shared" si="748"/>
        <v>1.7077877620601405E-6</v>
      </c>
      <c r="P2557" s="130" t="str">
        <f t="shared" si="749"/>
        <v/>
      </c>
      <c r="Q2557" s="130" t="str">
        <f t="shared" si="750"/>
        <v/>
      </c>
      <c r="R2557" s="130">
        <f t="shared" si="751"/>
        <v>3.8402210857320963E-3</v>
      </c>
      <c r="S2557" s="130" t="str">
        <f t="shared" si="752"/>
        <v/>
      </c>
      <c r="T2557" s="130" t="str">
        <f t="shared" si="753"/>
        <v/>
      </c>
      <c r="X2557" s="134"/>
      <c r="Z2557" s="149"/>
      <c r="AA2557" s="149"/>
      <c r="AE2557" s="151"/>
      <c r="AF2557" s="150"/>
      <c r="AK2557" s="134">
        <v>1988</v>
      </c>
      <c r="AL2557" s="130">
        <f t="shared" si="754"/>
        <v>3.952</v>
      </c>
      <c r="AM2557" s="149">
        <f t="shared" si="755"/>
        <v>1.6197144022117723E-4</v>
      </c>
      <c r="AN2557" s="149">
        <f t="shared" si="756"/>
        <v>0.99996124962966726</v>
      </c>
      <c r="AO2557" s="130">
        <f t="shared" si="761"/>
        <v>1.6197144022117723E-4</v>
      </c>
      <c r="AP2557" s="130" t="str">
        <f t="shared" si="762"/>
        <v/>
      </c>
      <c r="AQ2557" s="130" t="str">
        <f t="shared" si="757"/>
        <v/>
      </c>
      <c r="AR2557" s="150">
        <f t="shared" si="758"/>
        <v>0</v>
      </c>
      <c r="AS2557" s="150" t="str">
        <f t="shared" si="759"/>
        <v/>
      </c>
      <c r="AT2557" s="150" t="str">
        <f t="shared" si="760"/>
        <v/>
      </c>
      <c r="AU2557" s="150"/>
      <c r="AV2557" s="150"/>
      <c r="AW2557" s="150"/>
      <c r="AX2557" s="150"/>
      <c r="AY2557" s="150"/>
      <c r="AZ2557" s="150"/>
      <c r="BA2557" s="150"/>
      <c r="BB2557" s="131"/>
      <c r="BC2557" s="132"/>
      <c r="BD2557" s="131"/>
      <c r="BE2557" s="153"/>
      <c r="BF2557" s="154"/>
      <c r="BG2557" s="155"/>
      <c r="BH2557" s="155"/>
      <c r="BI2557" s="156"/>
      <c r="BJ2557" s="156"/>
      <c r="BK2557" s="133"/>
      <c r="BM2557" s="134">
        <v>1965</v>
      </c>
      <c r="BN2557" s="157">
        <f t="shared" si="741"/>
        <v>12.56959999999966</v>
      </c>
      <c r="BO2557" s="158">
        <f t="shared" si="742"/>
        <v>8.3315696705835718E-2</v>
      </c>
      <c r="BP2557" s="159">
        <f t="shared" si="743"/>
        <v>1.7759470906125729E-4</v>
      </c>
      <c r="BQ2557" s="160" t="str">
        <f t="shared" si="744"/>
        <v/>
      </c>
      <c r="BR2557" s="160" t="str">
        <f t="shared" si="740"/>
        <v/>
      </c>
    </row>
    <row r="2558" spans="11:70" ht="20.100000000000001" customHeight="1" x14ac:dyDescent="0.25">
      <c r="K2558" s="134">
        <v>1989</v>
      </c>
      <c r="L2558" s="130">
        <f t="shared" si="745"/>
        <v>375.19827214478818</v>
      </c>
      <c r="M2558" s="149">
        <f t="shared" si="746"/>
        <v>1.6809898671809689E-6</v>
      </c>
      <c r="N2558" s="149">
        <f t="shared" si="747"/>
        <v>0.99996189241970912</v>
      </c>
      <c r="O2558" s="130">
        <f t="shared" si="748"/>
        <v>1.6809898671809689E-6</v>
      </c>
      <c r="P2558" s="130" t="str">
        <f t="shared" si="749"/>
        <v/>
      </c>
      <c r="Q2558" s="130" t="str">
        <f t="shared" si="750"/>
        <v/>
      </c>
      <c r="R2558" s="130">
        <f t="shared" si="751"/>
        <v>3.8467514492952835E-3</v>
      </c>
      <c r="S2558" s="130" t="str">
        <f t="shared" si="752"/>
        <v/>
      </c>
      <c r="T2558" s="130" t="str">
        <f t="shared" si="753"/>
        <v/>
      </c>
      <c r="X2558" s="134"/>
      <c r="Z2558" s="149"/>
      <c r="AA2558" s="149"/>
      <c r="AE2558" s="151"/>
      <c r="AF2558" s="150"/>
      <c r="AK2558" s="134">
        <v>1989</v>
      </c>
      <c r="AL2558" s="130">
        <f t="shared" si="754"/>
        <v>3.9560000000000004</v>
      </c>
      <c r="AM2558" s="149">
        <f t="shared" si="755"/>
        <v>1.59429851784427E-4</v>
      </c>
      <c r="AN2558" s="149">
        <f t="shared" si="756"/>
        <v>0.99996189241970912</v>
      </c>
      <c r="AO2558" s="130">
        <f t="shared" si="761"/>
        <v>1.59429851784427E-4</v>
      </c>
      <c r="AP2558" s="130" t="str">
        <f t="shared" si="762"/>
        <v/>
      </c>
      <c r="AQ2558" s="130" t="str">
        <f t="shared" si="757"/>
        <v/>
      </c>
      <c r="AR2558" s="150">
        <f t="shared" si="758"/>
        <v>0</v>
      </c>
      <c r="AS2558" s="150" t="str">
        <f t="shared" si="759"/>
        <v/>
      </c>
      <c r="AT2558" s="150" t="str">
        <f t="shared" si="760"/>
        <v/>
      </c>
      <c r="AU2558" s="150"/>
      <c r="AV2558" s="150"/>
      <c r="AW2558" s="150"/>
      <c r="AX2558" s="150"/>
      <c r="AY2558" s="150"/>
      <c r="AZ2558" s="150"/>
      <c r="BA2558" s="150"/>
      <c r="BB2558" s="131"/>
      <c r="BC2558" s="132"/>
      <c r="BD2558" s="131"/>
      <c r="BE2558" s="153"/>
      <c r="BF2558" s="154"/>
      <c r="BG2558" s="155"/>
      <c r="BH2558" s="155"/>
      <c r="BI2558" s="156"/>
      <c r="BJ2558" s="156"/>
      <c r="BK2558" s="133"/>
      <c r="BM2558" s="134">
        <v>1966</v>
      </c>
      <c r="BN2558" s="157">
        <f t="shared" si="741"/>
        <v>12.575999999999659</v>
      </c>
      <c r="BO2558" s="158">
        <f t="shared" si="742"/>
        <v>8.3138101996774461E-2</v>
      </c>
      <c r="BP2558" s="159">
        <f t="shared" si="743"/>
        <v>1.7725268326103383E-4</v>
      </c>
      <c r="BQ2558" s="160" t="str">
        <f t="shared" si="744"/>
        <v/>
      </c>
      <c r="BR2558" s="160" t="str">
        <f t="shared" si="740"/>
        <v/>
      </c>
    </row>
    <row r="2559" spans="11:70" ht="20.100000000000001" customHeight="1" x14ac:dyDescent="0.25">
      <c r="K2559" s="134">
        <v>1990</v>
      </c>
      <c r="L2559" s="130">
        <f t="shared" si="745"/>
        <v>375.57764350186079</v>
      </c>
      <c r="M2559" s="149">
        <f t="shared" si="746"/>
        <v>1.6545860001287054E-6</v>
      </c>
      <c r="N2559" s="149">
        <f t="shared" si="747"/>
        <v>0.99996252511830896</v>
      </c>
      <c r="O2559" s="130">
        <f t="shared" si="748"/>
        <v>1.6545860001287054E-6</v>
      </c>
      <c r="P2559" s="130" t="str">
        <f t="shared" si="749"/>
        <v/>
      </c>
      <c r="Q2559" s="130" t="str">
        <f t="shared" si="750"/>
        <v/>
      </c>
      <c r="R2559" s="130">
        <f t="shared" si="751"/>
        <v>3.8532312656632101E-3</v>
      </c>
      <c r="S2559" s="130" t="str">
        <f t="shared" si="752"/>
        <v/>
      </c>
      <c r="T2559" s="130" t="str">
        <f t="shared" si="753"/>
        <v/>
      </c>
      <c r="X2559" s="134"/>
      <c r="Z2559" s="149"/>
      <c r="AA2559" s="149"/>
      <c r="AE2559" s="151"/>
      <c r="AF2559" s="150"/>
      <c r="AK2559" s="134">
        <v>1990</v>
      </c>
      <c r="AL2559" s="130">
        <f t="shared" si="754"/>
        <v>3.96</v>
      </c>
      <c r="AM2559" s="149">
        <f t="shared" si="755"/>
        <v>1.5692563406553226E-4</v>
      </c>
      <c r="AN2559" s="149">
        <f t="shared" si="756"/>
        <v>0.99996252511830896</v>
      </c>
      <c r="AO2559" s="130">
        <f t="shared" si="761"/>
        <v>1.5692563406553226E-4</v>
      </c>
      <c r="AP2559" s="130" t="str">
        <f t="shared" si="762"/>
        <v/>
      </c>
      <c r="AQ2559" s="130" t="str">
        <f t="shared" si="757"/>
        <v/>
      </c>
      <c r="AR2559" s="150">
        <f t="shared" si="758"/>
        <v>0</v>
      </c>
      <c r="AS2559" s="150" t="str">
        <f t="shared" si="759"/>
        <v/>
      </c>
      <c r="AT2559" s="150" t="str">
        <f t="shared" si="760"/>
        <v/>
      </c>
      <c r="AU2559" s="150"/>
      <c r="AV2559" s="150"/>
      <c r="AW2559" s="150"/>
      <c r="AX2559" s="150"/>
      <c r="AY2559" s="150"/>
      <c r="AZ2559" s="150"/>
      <c r="BA2559" s="150"/>
      <c r="BB2559" s="131"/>
      <c r="BC2559" s="132"/>
      <c r="BD2559" s="131"/>
      <c r="BE2559" s="153"/>
      <c r="BF2559" s="154"/>
      <c r="BG2559" s="155"/>
      <c r="BH2559" s="155"/>
      <c r="BI2559" s="156"/>
      <c r="BJ2559" s="156"/>
      <c r="BK2559" s="133"/>
      <c r="BM2559" s="134">
        <v>1967</v>
      </c>
      <c r="BN2559" s="157">
        <f t="shared" si="741"/>
        <v>12.582399999999659</v>
      </c>
      <c r="BO2559" s="158">
        <f t="shared" si="742"/>
        <v>8.2960849313513427E-2</v>
      </c>
      <c r="BP2559" s="159">
        <f t="shared" si="743"/>
        <v>1.769112016755392E-4</v>
      </c>
      <c r="BQ2559" s="160" t="str">
        <f t="shared" si="744"/>
        <v/>
      </c>
      <c r="BR2559" s="160" t="str">
        <f t="shared" si="740"/>
        <v/>
      </c>
    </row>
    <row r="2560" spans="11:70" ht="20.100000000000001" customHeight="1" x14ac:dyDescent="0.25">
      <c r="K2560" s="134">
        <v>1991</v>
      </c>
      <c r="L2560" s="130">
        <f t="shared" si="745"/>
        <v>375.95701485893341</v>
      </c>
      <c r="M2560" s="149">
        <f t="shared" si="746"/>
        <v>1.6285708100584859E-6</v>
      </c>
      <c r="N2560" s="149">
        <f t="shared" si="747"/>
        <v>0.99996314787393237</v>
      </c>
      <c r="O2560" s="130">
        <f t="shared" si="748"/>
        <v>1.6285708100584859E-6</v>
      </c>
      <c r="P2560" s="130" t="str">
        <f t="shared" si="749"/>
        <v/>
      </c>
      <c r="Q2560" s="130" t="str">
        <f t="shared" si="750"/>
        <v/>
      </c>
      <c r="R2560" s="130">
        <f t="shared" si="751"/>
        <v>3.8596602421624975E-3</v>
      </c>
      <c r="S2560" s="130" t="str">
        <f t="shared" si="752"/>
        <v/>
      </c>
      <c r="T2560" s="130" t="str">
        <f t="shared" si="753"/>
        <v/>
      </c>
      <c r="X2560" s="134"/>
      <c r="Z2560" s="149"/>
      <c r="AA2560" s="149"/>
      <c r="AE2560" s="151"/>
      <c r="AF2560" s="150"/>
      <c r="AK2560" s="134">
        <v>1991</v>
      </c>
      <c r="AL2560" s="130">
        <f t="shared" si="754"/>
        <v>3.9640000000000004</v>
      </c>
      <c r="AM2560" s="149">
        <f t="shared" si="755"/>
        <v>1.5445827957517213E-4</v>
      </c>
      <c r="AN2560" s="149">
        <f t="shared" si="756"/>
        <v>0.99996314787393237</v>
      </c>
      <c r="AO2560" s="130">
        <f t="shared" si="761"/>
        <v>1.5445827957517213E-4</v>
      </c>
      <c r="AP2560" s="130" t="str">
        <f t="shared" si="762"/>
        <v/>
      </c>
      <c r="AQ2560" s="130" t="str">
        <f t="shared" si="757"/>
        <v/>
      </c>
      <c r="AR2560" s="150">
        <f t="shared" si="758"/>
        <v>0</v>
      </c>
      <c r="AS2560" s="150" t="str">
        <f t="shared" si="759"/>
        <v/>
      </c>
      <c r="AT2560" s="150" t="str">
        <f t="shared" si="760"/>
        <v/>
      </c>
      <c r="AU2560" s="150"/>
      <c r="AV2560" s="150"/>
      <c r="AW2560" s="150"/>
      <c r="AX2560" s="150"/>
      <c r="AY2560" s="150"/>
      <c r="AZ2560" s="150"/>
      <c r="BA2560" s="150"/>
      <c r="BB2560" s="131"/>
      <c r="BC2560" s="132"/>
      <c r="BD2560" s="131"/>
      <c r="BE2560" s="153"/>
      <c r="BF2560" s="154"/>
      <c r="BG2560" s="155"/>
      <c r="BH2560" s="155"/>
      <c r="BI2560" s="156"/>
      <c r="BJ2560" s="156"/>
      <c r="BK2560" s="133"/>
      <c r="BM2560" s="134">
        <v>1968</v>
      </c>
      <c r="BN2560" s="157">
        <f t="shared" si="741"/>
        <v>12.588799999999658</v>
      </c>
      <c r="BO2560" s="158">
        <f t="shared" si="742"/>
        <v>8.2783938111837888E-2</v>
      </c>
      <c r="BP2560" s="159">
        <f t="shared" si="743"/>
        <v>1.7657026381424912E-4</v>
      </c>
      <c r="BQ2560" s="160" t="str">
        <f t="shared" si="744"/>
        <v/>
      </c>
      <c r="BR2560" s="160" t="str">
        <f t="shared" si="740"/>
        <v/>
      </c>
    </row>
    <row r="2561" spans="11:70" ht="20.100000000000001" customHeight="1" x14ac:dyDescent="0.25">
      <c r="K2561" s="134">
        <v>1992</v>
      </c>
      <c r="L2561" s="130">
        <f t="shared" si="745"/>
        <v>376.33638621600591</v>
      </c>
      <c r="M2561" s="149">
        <f t="shared" si="746"/>
        <v>1.6029390117054127E-6</v>
      </c>
      <c r="N2561" s="149">
        <f t="shared" si="747"/>
        <v>0.99996376083302785</v>
      </c>
      <c r="O2561" s="130">
        <f t="shared" si="748"/>
        <v>1.6029390117054127E-6</v>
      </c>
      <c r="P2561" s="130" t="str">
        <f t="shared" si="749"/>
        <v/>
      </c>
      <c r="Q2561" s="130" t="str">
        <f t="shared" si="750"/>
        <v/>
      </c>
      <c r="R2561" s="130">
        <f t="shared" si="751"/>
        <v>3.8660380880714438E-3</v>
      </c>
      <c r="S2561" s="130" t="str">
        <f t="shared" si="752"/>
        <v/>
      </c>
      <c r="T2561" s="130" t="str">
        <f t="shared" si="753"/>
        <v/>
      </c>
      <c r="X2561" s="134"/>
      <c r="Z2561" s="149"/>
      <c r="AA2561" s="149"/>
      <c r="AE2561" s="151"/>
      <c r="AF2561" s="150"/>
      <c r="AK2561" s="134">
        <v>1992</v>
      </c>
      <c r="AL2561" s="130">
        <f t="shared" si="754"/>
        <v>3.968</v>
      </c>
      <c r="AM2561" s="149">
        <f t="shared" si="755"/>
        <v>1.5202728704381778E-4</v>
      </c>
      <c r="AN2561" s="149">
        <f t="shared" si="756"/>
        <v>0.99996376083302785</v>
      </c>
      <c r="AO2561" s="130">
        <f t="shared" si="761"/>
        <v>1.5202728704381778E-4</v>
      </c>
      <c r="AP2561" s="130" t="str">
        <f t="shared" si="762"/>
        <v/>
      </c>
      <c r="AQ2561" s="130" t="str">
        <f t="shared" si="757"/>
        <v/>
      </c>
      <c r="AR2561" s="150">
        <f t="shared" si="758"/>
        <v>0</v>
      </c>
      <c r="AS2561" s="150" t="str">
        <f t="shared" si="759"/>
        <v/>
      </c>
      <c r="AT2561" s="150" t="str">
        <f t="shared" si="760"/>
        <v/>
      </c>
      <c r="AU2561" s="150"/>
      <c r="AV2561" s="150"/>
      <c r="AW2561" s="150"/>
      <c r="AX2561" s="150"/>
      <c r="AY2561" s="150"/>
      <c r="AZ2561" s="150"/>
      <c r="BA2561" s="150"/>
      <c r="BB2561" s="131"/>
      <c r="BC2561" s="132"/>
      <c r="BD2561" s="131"/>
      <c r="BE2561" s="153"/>
      <c r="BF2561" s="154"/>
      <c r="BG2561" s="155"/>
      <c r="BH2561" s="155"/>
      <c r="BI2561" s="156"/>
      <c r="BJ2561" s="156"/>
      <c r="BK2561" s="133"/>
      <c r="BM2561" s="134">
        <v>1969</v>
      </c>
      <c r="BN2561" s="157">
        <f t="shared" si="741"/>
        <v>12.595199999999657</v>
      </c>
      <c r="BO2561" s="158">
        <f t="shared" si="742"/>
        <v>8.2607367848023638E-2</v>
      </c>
      <c r="BP2561" s="159">
        <f t="shared" si="743"/>
        <v>1.762298691853903E-4</v>
      </c>
      <c r="BQ2561" s="160" t="str">
        <f t="shared" si="744"/>
        <v/>
      </c>
      <c r="BR2561" s="160" t="str">
        <f t="shared" si="740"/>
        <v/>
      </c>
    </row>
    <row r="2562" spans="11:70" ht="20.100000000000001" customHeight="1" x14ac:dyDescent="0.25">
      <c r="K2562" s="134">
        <v>1993</v>
      </c>
      <c r="L2562" s="130">
        <f t="shared" si="745"/>
        <v>376.71575757307852</v>
      </c>
      <c r="M2562" s="149">
        <f t="shared" si="746"/>
        <v>1.5776853846889968E-6</v>
      </c>
      <c r="N2562" s="149">
        <f t="shared" si="747"/>
        <v>0.99996436414005097</v>
      </c>
      <c r="O2562" s="130">
        <f t="shared" si="748"/>
        <v>1.5776853846889968E-6</v>
      </c>
      <c r="P2562" s="130" t="str">
        <f t="shared" si="749"/>
        <v/>
      </c>
      <c r="Q2562" s="130" t="str">
        <f t="shared" si="750"/>
        <v/>
      </c>
      <c r="R2562" s="130">
        <f t="shared" si="751"/>
        <v>3.8723645146419073E-3</v>
      </c>
      <c r="S2562" s="130" t="str">
        <f t="shared" si="752"/>
        <v/>
      </c>
      <c r="T2562" s="130" t="str">
        <f t="shared" si="753"/>
        <v/>
      </c>
      <c r="X2562" s="134"/>
      <c r="Z2562" s="149"/>
      <c r="AA2562" s="149"/>
      <c r="AE2562" s="151"/>
      <c r="AF2562" s="150"/>
      <c r="AK2562" s="134">
        <v>1993</v>
      </c>
      <c r="AL2562" s="130">
        <f t="shared" si="754"/>
        <v>3.9720000000000004</v>
      </c>
      <c r="AM2562" s="149">
        <f t="shared" si="755"/>
        <v>1.4963216135576192E-4</v>
      </c>
      <c r="AN2562" s="149">
        <f t="shared" si="756"/>
        <v>0.99996436414005097</v>
      </c>
      <c r="AO2562" s="130">
        <f t="shared" si="761"/>
        <v>1.4963216135576192E-4</v>
      </c>
      <c r="AP2562" s="130" t="str">
        <f t="shared" si="762"/>
        <v/>
      </c>
      <c r="AQ2562" s="130" t="str">
        <f t="shared" si="757"/>
        <v/>
      </c>
      <c r="AR2562" s="150">
        <f t="shared" si="758"/>
        <v>0</v>
      </c>
      <c r="AS2562" s="150" t="str">
        <f t="shared" si="759"/>
        <v/>
      </c>
      <c r="AT2562" s="150" t="str">
        <f t="shared" si="760"/>
        <v/>
      </c>
      <c r="AU2562" s="150"/>
      <c r="AV2562" s="150"/>
      <c r="AW2562" s="150"/>
      <c r="AX2562" s="150"/>
      <c r="AY2562" s="150"/>
      <c r="AZ2562" s="150"/>
      <c r="BA2562" s="150"/>
      <c r="BB2562" s="131"/>
      <c r="BC2562" s="132"/>
      <c r="BD2562" s="131"/>
      <c r="BE2562" s="153"/>
      <c r="BF2562" s="154"/>
      <c r="BG2562" s="155"/>
      <c r="BH2562" s="155"/>
      <c r="BI2562" s="156"/>
      <c r="BJ2562" s="156"/>
      <c r="BK2562" s="133"/>
      <c r="BM2562" s="134">
        <v>1970</v>
      </c>
      <c r="BN2562" s="157">
        <f t="shared" si="741"/>
        <v>12.601599999999657</v>
      </c>
      <c r="BO2562" s="158">
        <f t="shared" si="742"/>
        <v>8.2431137978838248E-2</v>
      </c>
      <c r="BP2562" s="159">
        <f t="shared" si="743"/>
        <v>1.7589001729628739E-4</v>
      </c>
      <c r="BQ2562" s="160" t="str">
        <f t="shared" si="744"/>
        <v/>
      </c>
      <c r="BR2562" s="160" t="str">
        <f t="shared" si="740"/>
        <v/>
      </c>
    </row>
    <row r="2563" spans="11:70" ht="20.100000000000001" customHeight="1" x14ac:dyDescent="0.25">
      <c r="K2563" s="134">
        <v>1994</v>
      </c>
      <c r="L2563" s="130">
        <f t="shared" si="745"/>
        <v>377.09512893015113</v>
      </c>
      <c r="M2563" s="149">
        <f t="shared" si="746"/>
        <v>1.5528047728234674E-6</v>
      </c>
      <c r="N2563" s="149">
        <f t="shared" si="747"/>
        <v>0.99996495793748885</v>
      </c>
      <c r="O2563" s="130">
        <f t="shared" si="748"/>
        <v>1.5528047728234674E-6</v>
      </c>
      <c r="P2563" s="130" t="str">
        <f t="shared" si="749"/>
        <v/>
      </c>
      <c r="Q2563" s="130" t="str">
        <f t="shared" si="750"/>
        <v/>
      </c>
      <c r="R2563" s="130">
        <f t="shared" si="751"/>
        <v>3.8786392351210534E-3</v>
      </c>
      <c r="S2563" s="130" t="str">
        <f t="shared" si="752"/>
        <v/>
      </c>
      <c r="T2563" s="130" t="str">
        <f t="shared" si="753"/>
        <v/>
      </c>
      <c r="X2563" s="134"/>
      <c r="Z2563" s="149"/>
      <c r="AA2563" s="149"/>
      <c r="AE2563" s="151"/>
      <c r="AF2563" s="150"/>
      <c r="AK2563" s="134">
        <v>1994</v>
      </c>
      <c r="AL2563" s="130">
        <f t="shared" si="754"/>
        <v>3.976</v>
      </c>
      <c r="AM2563" s="149">
        <f t="shared" si="755"/>
        <v>1.4727241348370685E-4</v>
      </c>
      <c r="AN2563" s="149">
        <f t="shared" si="756"/>
        <v>0.99996495793748885</v>
      </c>
      <c r="AO2563" s="130">
        <f t="shared" si="761"/>
        <v>1.4727241348370685E-4</v>
      </c>
      <c r="AP2563" s="130" t="str">
        <f t="shared" si="762"/>
        <v/>
      </c>
      <c r="AQ2563" s="130" t="str">
        <f t="shared" si="757"/>
        <v/>
      </c>
      <c r="AR2563" s="150">
        <f t="shared" si="758"/>
        <v>0</v>
      </c>
      <c r="AS2563" s="150" t="str">
        <f t="shared" si="759"/>
        <v/>
      </c>
      <c r="AT2563" s="150" t="str">
        <f t="shared" si="760"/>
        <v/>
      </c>
      <c r="AU2563" s="150"/>
      <c r="AV2563" s="150"/>
      <c r="AW2563" s="150"/>
      <c r="AX2563" s="150"/>
      <c r="AY2563" s="150"/>
      <c r="AZ2563" s="150"/>
      <c r="BA2563" s="150"/>
      <c r="BB2563" s="131"/>
      <c r="BC2563" s="132"/>
      <c r="BD2563" s="131"/>
      <c r="BE2563" s="153"/>
      <c r="BF2563" s="154"/>
      <c r="BG2563" s="155"/>
      <c r="BH2563" s="155"/>
      <c r="BI2563" s="156"/>
      <c r="BJ2563" s="156"/>
      <c r="BK2563" s="133"/>
      <c r="BM2563" s="134">
        <v>1971</v>
      </c>
      <c r="BN2563" s="157">
        <f t="shared" si="741"/>
        <v>12.607999999999656</v>
      </c>
      <c r="BO2563" s="158">
        <f t="shared" si="742"/>
        <v>8.2255247961541961E-2</v>
      </c>
      <c r="BP2563" s="159">
        <f t="shared" si="743"/>
        <v>1.7555070765340464E-4</v>
      </c>
      <c r="BQ2563" s="160" t="str">
        <f t="shared" si="744"/>
        <v/>
      </c>
      <c r="BR2563" s="160" t="str">
        <f t="shared" si="740"/>
        <v/>
      </c>
    </row>
    <row r="2564" spans="11:70" ht="20.100000000000001" customHeight="1" x14ac:dyDescent="0.25">
      <c r="K2564" s="134">
        <v>1995</v>
      </c>
      <c r="L2564" s="130">
        <f t="shared" si="745"/>
        <v>377.47450028722375</v>
      </c>
      <c r="M2564" s="149">
        <f t="shared" si="746"/>
        <v>1.5282920834337832E-6</v>
      </c>
      <c r="N2564" s="149">
        <f t="shared" si="747"/>
        <v>0.99996554236588497</v>
      </c>
      <c r="O2564" s="130">
        <f t="shared" si="748"/>
        <v>1.5282920834337832E-6</v>
      </c>
      <c r="P2564" s="130" t="str">
        <f t="shared" si="749"/>
        <v/>
      </c>
      <c r="Q2564" s="130" t="str">
        <f t="shared" si="750"/>
        <v/>
      </c>
      <c r="R2564" s="130">
        <f t="shared" si="751"/>
        <v>3.884861964772991E-3</v>
      </c>
      <c r="S2564" s="130" t="str">
        <f t="shared" si="752"/>
        <v/>
      </c>
      <c r="T2564" s="130" t="str">
        <f t="shared" si="753"/>
        <v/>
      </c>
      <c r="X2564" s="134"/>
      <c r="Z2564" s="149"/>
      <c r="AA2564" s="149"/>
      <c r="AE2564" s="151"/>
      <c r="AF2564" s="150"/>
      <c r="AK2564" s="134">
        <v>1995</v>
      </c>
      <c r="AL2564" s="130">
        <f t="shared" si="754"/>
        <v>3.9800000000000004</v>
      </c>
      <c r="AM2564" s="149">
        <f t="shared" si="755"/>
        <v>1.4494756042389079E-4</v>
      </c>
      <c r="AN2564" s="149">
        <f t="shared" si="756"/>
        <v>0.99996554236588497</v>
      </c>
      <c r="AO2564" s="130">
        <f t="shared" si="761"/>
        <v>1.4494756042389079E-4</v>
      </c>
      <c r="AP2564" s="130" t="str">
        <f t="shared" si="762"/>
        <v/>
      </c>
      <c r="AQ2564" s="130" t="str">
        <f t="shared" si="757"/>
        <v/>
      </c>
      <c r="AR2564" s="150">
        <f t="shared" si="758"/>
        <v>0</v>
      </c>
      <c r="AS2564" s="150" t="str">
        <f t="shared" si="759"/>
        <v/>
      </c>
      <c r="AT2564" s="150" t="str">
        <f t="shared" si="760"/>
        <v/>
      </c>
      <c r="AU2564" s="150"/>
      <c r="AV2564" s="150"/>
      <c r="AW2564" s="150"/>
      <c r="AX2564" s="150"/>
      <c r="AY2564" s="150"/>
      <c r="AZ2564" s="150"/>
      <c r="BA2564" s="150"/>
      <c r="BB2564" s="131"/>
      <c r="BC2564" s="132"/>
      <c r="BD2564" s="131"/>
      <c r="BE2564" s="153"/>
      <c r="BF2564" s="154"/>
      <c r="BG2564" s="155"/>
      <c r="BH2564" s="155"/>
      <c r="BI2564" s="156"/>
      <c r="BJ2564" s="156"/>
      <c r="BK2564" s="133"/>
      <c r="BM2564" s="134">
        <v>1972</v>
      </c>
      <c r="BN2564" s="157">
        <f t="shared" si="741"/>
        <v>12.614399999999655</v>
      </c>
      <c r="BO2564" s="158">
        <f t="shared" si="742"/>
        <v>8.2079697253888556E-2</v>
      </c>
      <c r="BP2564" s="159">
        <f t="shared" si="743"/>
        <v>1.7521193976231808E-4</v>
      </c>
      <c r="BQ2564" s="160" t="str">
        <f t="shared" si="744"/>
        <v/>
      </c>
      <c r="BR2564" s="160" t="str">
        <f t="shared" si="740"/>
        <v/>
      </c>
    </row>
    <row r="2565" spans="11:70" ht="20.100000000000001" customHeight="1" x14ac:dyDescent="0.25">
      <c r="K2565" s="134">
        <v>1996</v>
      </c>
      <c r="L2565" s="130">
        <f t="shared" si="745"/>
        <v>377.85387164429636</v>
      </c>
      <c r="M2565" s="149">
        <f t="shared" si="746"/>
        <v>1.5041422866773924E-6</v>
      </c>
      <c r="N2565" s="149">
        <f t="shared" si="747"/>
        <v>0.99996611756386233</v>
      </c>
      <c r="O2565" s="130">
        <f t="shared" si="748"/>
        <v>1.5041422866773924E-6</v>
      </c>
      <c r="P2565" s="130" t="str">
        <f t="shared" si="749"/>
        <v/>
      </c>
      <c r="Q2565" s="130" t="str">
        <f t="shared" si="750"/>
        <v/>
      </c>
      <c r="R2565" s="130">
        <f t="shared" si="751"/>
        <v>3.8910324209002803E-3</v>
      </c>
      <c r="S2565" s="130" t="str">
        <f t="shared" si="752"/>
        <v/>
      </c>
      <c r="T2565" s="130" t="str">
        <f t="shared" si="753"/>
        <v/>
      </c>
      <c r="X2565" s="134"/>
      <c r="Z2565" s="149"/>
      <c r="AA2565" s="149"/>
      <c r="AE2565" s="151"/>
      <c r="AF2565" s="150"/>
      <c r="AK2565" s="134">
        <v>1996</v>
      </c>
      <c r="AL2565" s="130">
        <f t="shared" si="754"/>
        <v>3.984</v>
      </c>
      <c r="AM2565" s="149">
        <f t="shared" si="755"/>
        <v>1.4265712513176652E-4</v>
      </c>
      <c r="AN2565" s="149">
        <f t="shared" si="756"/>
        <v>0.99996611756386233</v>
      </c>
      <c r="AO2565" s="130">
        <f t="shared" si="761"/>
        <v>1.4265712513176652E-4</v>
      </c>
      <c r="AP2565" s="130" t="str">
        <f t="shared" si="762"/>
        <v/>
      </c>
      <c r="AQ2565" s="130" t="str">
        <f t="shared" si="757"/>
        <v/>
      </c>
      <c r="AR2565" s="150">
        <f t="shared" si="758"/>
        <v>0</v>
      </c>
      <c r="AS2565" s="150" t="str">
        <f t="shared" si="759"/>
        <v/>
      </c>
      <c r="AT2565" s="150" t="str">
        <f t="shared" si="760"/>
        <v/>
      </c>
      <c r="AU2565" s="150"/>
      <c r="AV2565" s="150"/>
      <c r="AW2565" s="150"/>
      <c r="AX2565" s="150"/>
      <c r="AY2565" s="150"/>
      <c r="AZ2565" s="150"/>
      <c r="BA2565" s="150"/>
      <c r="BB2565" s="131"/>
      <c r="BC2565" s="132"/>
      <c r="BD2565" s="131"/>
      <c r="BE2565" s="153"/>
      <c r="BF2565" s="154"/>
      <c r="BG2565" s="155"/>
      <c r="BH2565" s="155"/>
      <c r="BI2565" s="156"/>
      <c r="BJ2565" s="156"/>
      <c r="BK2565" s="133"/>
      <c r="BM2565" s="134">
        <v>1973</v>
      </c>
      <c r="BN2565" s="157">
        <f t="shared" si="741"/>
        <v>12.620799999999655</v>
      </c>
      <c r="BO2565" s="158">
        <f t="shared" si="742"/>
        <v>8.1904485314126238E-2</v>
      </c>
      <c r="BP2565" s="159">
        <f t="shared" si="743"/>
        <v>1.7487371312745192E-4</v>
      </c>
      <c r="BQ2565" s="160" t="str">
        <f t="shared" si="744"/>
        <v/>
      </c>
      <c r="BR2565" s="160" t="str">
        <f t="shared" si="740"/>
        <v/>
      </c>
    </row>
    <row r="2566" spans="11:70" ht="20.100000000000001" customHeight="1" x14ac:dyDescent="0.25">
      <c r="K2566" s="134">
        <v>1997</v>
      </c>
      <c r="L2566" s="130">
        <f t="shared" si="745"/>
        <v>378.23324300136886</v>
      </c>
      <c r="M2566" s="149">
        <f t="shared" si="746"/>
        <v>1.4803504148717423E-6</v>
      </c>
      <c r="N2566" s="149">
        <f t="shared" si="747"/>
        <v>0.99996668366814789</v>
      </c>
      <c r="O2566" s="130">
        <f t="shared" si="748"/>
        <v>1.4803504148717423E-6</v>
      </c>
      <c r="P2566" s="130" t="str">
        <f t="shared" si="749"/>
        <v/>
      </c>
      <c r="Q2566" s="130" t="str">
        <f t="shared" si="750"/>
        <v/>
      </c>
      <c r="R2566" s="130">
        <f t="shared" si="751"/>
        <v>3.8971503228653068E-3</v>
      </c>
      <c r="S2566" s="130" t="str">
        <f t="shared" si="752"/>
        <v/>
      </c>
      <c r="T2566" s="130" t="str">
        <f t="shared" si="753"/>
        <v/>
      </c>
      <c r="X2566" s="134"/>
      <c r="Z2566" s="149"/>
      <c r="AA2566" s="149"/>
      <c r="AE2566" s="151"/>
      <c r="AF2566" s="150"/>
      <c r="AK2566" s="134">
        <v>1997</v>
      </c>
      <c r="AL2566" s="130">
        <f t="shared" si="754"/>
        <v>3.9880000000000004</v>
      </c>
      <c r="AM2566" s="149">
        <f t="shared" si="755"/>
        <v>1.4040063645821415E-4</v>
      </c>
      <c r="AN2566" s="149">
        <f t="shared" si="756"/>
        <v>0.99996668366814789</v>
      </c>
      <c r="AO2566" s="130">
        <f t="shared" si="761"/>
        <v>1.4040063645821415E-4</v>
      </c>
      <c r="AP2566" s="130" t="str">
        <f t="shared" si="762"/>
        <v/>
      </c>
      <c r="AQ2566" s="130" t="str">
        <f t="shared" si="757"/>
        <v/>
      </c>
      <c r="AR2566" s="150">
        <f t="shared" si="758"/>
        <v>0</v>
      </c>
      <c r="AS2566" s="150" t="str">
        <f t="shared" si="759"/>
        <v/>
      </c>
      <c r="AT2566" s="150" t="str">
        <f t="shared" si="760"/>
        <v/>
      </c>
      <c r="AU2566" s="150"/>
      <c r="AV2566" s="150"/>
      <c r="AW2566" s="150"/>
      <c r="AX2566" s="150"/>
      <c r="AY2566" s="150"/>
      <c r="AZ2566" s="150"/>
      <c r="BA2566" s="150"/>
      <c r="BB2566" s="131"/>
      <c r="BC2566" s="132"/>
      <c r="BD2566" s="131"/>
      <c r="BE2566" s="153"/>
      <c r="BF2566" s="154"/>
      <c r="BG2566" s="155"/>
      <c r="BH2566" s="155"/>
      <c r="BI2566" s="156"/>
      <c r="BJ2566" s="156"/>
      <c r="BK2566" s="133"/>
      <c r="BM2566" s="134">
        <v>1974</v>
      </c>
      <c r="BN2566" s="157">
        <f t="shared" si="741"/>
        <v>12.627199999999654</v>
      </c>
      <c r="BO2566" s="158">
        <f t="shared" si="742"/>
        <v>8.1729611600998786E-2</v>
      </c>
      <c r="BP2566" s="159">
        <f t="shared" si="743"/>
        <v>1.7453602725257811E-4</v>
      </c>
      <c r="BQ2566" s="160" t="str">
        <f t="shared" si="744"/>
        <v/>
      </c>
      <c r="BR2566" s="160" t="str">
        <f t="shared" si="740"/>
        <v/>
      </c>
    </row>
    <row r="2567" spans="11:70" ht="20.100000000000001" customHeight="1" x14ac:dyDescent="0.25">
      <c r="K2567" s="134">
        <v>1998</v>
      </c>
      <c r="L2567" s="130">
        <f t="shared" si="745"/>
        <v>378.61261435844148</v>
      </c>
      <c r="M2567" s="149">
        <f t="shared" si="746"/>
        <v>1.4569115618274145E-6</v>
      </c>
      <c r="N2567" s="149">
        <f t="shared" si="747"/>
        <v>0.99996724081359545</v>
      </c>
      <c r="O2567" s="130">
        <f t="shared" si="748"/>
        <v>1.4569115618274145E-6</v>
      </c>
      <c r="P2567" s="130" t="str">
        <f t="shared" si="749"/>
        <v/>
      </c>
      <c r="Q2567" s="130" t="str">
        <f t="shared" si="750"/>
        <v/>
      </c>
      <c r="R2567" s="130">
        <f t="shared" si="751"/>
        <v>3.9032153921115319E-3</v>
      </c>
      <c r="S2567" s="130" t="str">
        <f t="shared" si="752"/>
        <v/>
      </c>
      <c r="T2567" s="130" t="str">
        <f t="shared" si="753"/>
        <v/>
      </c>
      <c r="X2567" s="134"/>
      <c r="Z2567" s="149"/>
      <c r="AA2567" s="149"/>
      <c r="AE2567" s="151"/>
      <c r="AF2567" s="150"/>
      <c r="AK2567" s="134">
        <v>1998</v>
      </c>
      <c r="AL2567" s="130">
        <f t="shared" si="754"/>
        <v>3.992</v>
      </c>
      <c r="AM2567" s="149">
        <f t="shared" si="755"/>
        <v>1.3817762908630173E-4</v>
      </c>
      <c r="AN2567" s="149">
        <f t="shared" si="756"/>
        <v>0.99996724081359545</v>
      </c>
      <c r="AO2567" s="130">
        <f t="shared" si="761"/>
        <v>1.3817762908630173E-4</v>
      </c>
      <c r="AP2567" s="130" t="str">
        <f t="shared" si="762"/>
        <v/>
      </c>
      <c r="AQ2567" s="130" t="str">
        <f t="shared" si="757"/>
        <v/>
      </c>
      <c r="AR2567" s="150">
        <f t="shared" si="758"/>
        <v>0</v>
      </c>
      <c r="AS2567" s="150" t="str">
        <f t="shared" si="759"/>
        <v/>
      </c>
      <c r="AT2567" s="150" t="str">
        <f t="shared" si="760"/>
        <v/>
      </c>
      <c r="AU2567" s="150"/>
      <c r="AV2567" s="150"/>
      <c r="AW2567" s="150"/>
      <c r="AX2567" s="150"/>
      <c r="AY2567" s="150"/>
      <c r="AZ2567" s="150"/>
      <c r="BA2567" s="150"/>
      <c r="BB2567" s="131"/>
      <c r="BC2567" s="132"/>
      <c r="BD2567" s="131"/>
      <c r="BE2567" s="153"/>
      <c r="BF2567" s="154"/>
      <c r="BG2567" s="155"/>
      <c r="BH2567" s="155"/>
      <c r="BI2567" s="156"/>
      <c r="BJ2567" s="156"/>
      <c r="BK2567" s="133"/>
      <c r="BM2567" s="134">
        <v>1975</v>
      </c>
      <c r="BN2567" s="157">
        <f t="shared" si="741"/>
        <v>12.633599999999653</v>
      </c>
      <c r="BO2567" s="158">
        <f t="shared" si="742"/>
        <v>8.1555075573746208E-2</v>
      </c>
      <c r="BP2567" s="159">
        <f t="shared" si="743"/>
        <v>1.7419888164037223E-4</v>
      </c>
      <c r="BQ2567" s="160" t="str">
        <f t="shared" si="744"/>
        <v/>
      </c>
      <c r="BR2567" s="160" t="str">
        <f t="shared" si="740"/>
        <v/>
      </c>
    </row>
    <row r="2568" spans="11:70" ht="20.100000000000001" customHeight="1" x14ac:dyDescent="0.25">
      <c r="K2568" s="134">
        <v>1999</v>
      </c>
      <c r="L2568" s="130">
        <f t="shared" si="745"/>
        <v>378.99198571551409</v>
      </c>
      <c r="M2568" s="149">
        <f t="shared" si="746"/>
        <v>1.4338208821870082E-6</v>
      </c>
      <c r="N2568" s="149">
        <f t="shared" si="747"/>
        <v>0.99996778913320938</v>
      </c>
      <c r="O2568" s="130">
        <f t="shared" si="748"/>
        <v>1.4338208821870082E-6</v>
      </c>
      <c r="P2568" s="130" t="str">
        <f t="shared" si="749"/>
        <v/>
      </c>
      <c r="Q2568" s="130" t="str">
        <f t="shared" si="750"/>
        <v/>
      </c>
      <c r="R2568" s="130">
        <f t="shared" si="751"/>
        <v>3.9092273521845996E-3</v>
      </c>
      <c r="S2568" s="130" t="str">
        <f t="shared" si="752"/>
        <v/>
      </c>
      <c r="T2568" s="130" t="str">
        <f t="shared" si="753"/>
        <v/>
      </c>
      <c r="X2568" s="134"/>
      <c r="Z2568" s="149"/>
      <c r="AA2568" s="149"/>
      <c r="AE2568" s="151"/>
      <c r="AF2568" s="150"/>
      <c r="AK2568" s="134">
        <v>1999</v>
      </c>
      <c r="AL2568" s="130">
        <f t="shared" si="754"/>
        <v>3.9960000000000004</v>
      </c>
      <c r="AM2568" s="149">
        <f t="shared" si="755"/>
        <v>1.3598764346857423E-4</v>
      </c>
      <c r="AN2568" s="149">
        <f t="shared" si="756"/>
        <v>0.99996778913320938</v>
      </c>
      <c r="AO2568" s="130">
        <f t="shared" si="761"/>
        <v>1.3598764346857423E-4</v>
      </c>
      <c r="AP2568" s="130" t="str">
        <f t="shared" si="762"/>
        <v/>
      </c>
      <c r="AQ2568" s="130" t="str">
        <f t="shared" si="757"/>
        <v/>
      </c>
      <c r="AR2568" s="150">
        <f t="shared" si="758"/>
        <v>0</v>
      </c>
      <c r="AS2568" s="150" t="str">
        <f t="shared" si="759"/>
        <v/>
      </c>
      <c r="AT2568" s="150" t="str">
        <f t="shared" si="760"/>
        <v/>
      </c>
      <c r="AU2568" s="150"/>
      <c r="AV2568" s="150"/>
      <c r="AW2568" s="150"/>
      <c r="AX2568" s="150"/>
      <c r="AY2568" s="150"/>
      <c r="AZ2568" s="150"/>
      <c r="BA2568" s="150"/>
      <c r="BB2568" s="131"/>
      <c r="BC2568" s="132"/>
      <c r="BD2568" s="131"/>
      <c r="BE2568" s="153"/>
      <c r="BF2568" s="154"/>
      <c r="BG2568" s="155"/>
      <c r="BH2568" s="155"/>
      <c r="BI2568" s="156"/>
      <c r="BJ2568" s="156"/>
      <c r="BK2568" s="133"/>
      <c r="BM2568" s="134">
        <v>1976</v>
      </c>
      <c r="BN2568" s="157">
        <f t="shared" si="741"/>
        <v>12.639999999999652</v>
      </c>
      <c r="BO2568" s="158">
        <f t="shared" si="742"/>
        <v>8.1380876692105836E-2</v>
      </c>
      <c r="BP2568" s="159">
        <f t="shared" si="743"/>
        <v>1.7386227579259395E-4</v>
      </c>
      <c r="BQ2568" s="160" t="str">
        <f t="shared" si="744"/>
        <v/>
      </c>
      <c r="BR2568" s="160" t="str">
        <f t="shared" si="740"/>
        <v/>
      </c>
    </row>
    <row r="2569" spans="11:70" ht="20.100000000000001" customHeight="1" x14ac:dyDescent="0.25">
      <c r="K2569" s="134">
        <v>2000</v>
      </c>
      <c r="L2569" s="130">
        <f t="shared" si="745"/>
        <v>379.3713570725867</v>
      </c>
      <c r="M2569" s="149">
        <f t="shared" si="746"/>
        <v>1.4110735907695748E-6</v>
      </c>
      <c r="N2569" s="149">
        <f t="shared" si="747"/>
        <v>0.99996832875816688</v>
      </c>
      <c r="O2569" s="130">
        <f t="shared" si="748"/>
        <v>1.4110735907695748E-6</v>
      </c>
      <c r="P2569" s="130" t="str">
        <f t="shared" si="749"/>
        <v/>
      </c>
      <c r="Q2569" s="130" t="str">
        <f t="shared" si="750"/>
        <v/>
      </c>
      <c r="R2569" s="130">
        <f t="shared" si="751"/>
        <v>3.915185928753325E-3</v>
      </c>
      <c r="S2569" s="130">
        <f t="shared" si="752"/>
        <v>1.4110735907695748E-6</v>
      </c>
      <c r="T2569" s="130">
        <f t="shared" si="753"/>
        <v>1.4110735907695748E-6</v>
      </c>
      <c r="X2569" s="134"/>
      <c r="Z2569" s="149"/>
      <c r="AA2569" s="149"/>
      <c r="AE2569" s="151"/>
      <c r="AF2569" s="150"/>
      <c r="AK2569" s="134">
        <v>2000</v>
      </c>
      <c r="AL2569" s="130">
        <f t="shared" si="754"/>
        <v>4</v>
      </c>
      <c r="AM2569" s="149">
        <f t="shared" si="755"/>
        <v>1.3383022576488537E-4</v>
      </c>
      <c r="AN2569" s="149">
        <f t="shared" si="756"/>
        <v>0.99996832875816688</v>
      </c>
      <c r="AO2569" s="130">
        <f t="shared" si="761"/>
        <v>1.3383022576488537E-4</v>
      </c>
      <c r="AP2569" s="130" t="str">
        <f t="shared" si="762"/>
        <v/>
      </c>
      <c r="AQ2569" s="130" t="str">
        <f t="shared" si="757"/>
        <v/>
      </c>
      <c r="AR2569" s="150">
        <f t="shared" si="758"/>
        <v>0</v>
      </c>
      <c r="AS2569" s="150" t="str">
        <f t="shared" si="759"/>
        <v/>
      </c>
      <c r="AT2569" s="150" t="str">
        <f t="shared" si="760"/>
        <v/>
      </c>
      <c r="AU2569" s="150"/>
      <c r="AV2569" s="150"/>
      <c r="AW2569" s="150"/>
      <c r="AX2569" s="150"/>
      <c r="AY2569" s="150"/>
      <c r="AZ2569" s="150"/>
      <c r="BA2569" s="150"/>
      <c r="BB2569" s="131"/>
      <c r="BC2569" s="132"/>
      <c r="BD2569" s="131"/>
      <c r="BE2569" s="153"/>
      <c r="BF2569" s="154"/>
      <c r="BG2569" s="155"/>
      <c r="BH2569" s="155"/>
      <c r="BI2569" s="156"/>
      <c r="BJ2569" s="156"/>
      <c r="BK2569" s="133"/>
      <c r="BM2569" s="134">
        <v>1977</v>
      </c>
      <c r="BN2569" s="157">
        <f t="shared" si="741"/>
        <v>12.646399999999652</v>
      </c>
      <c r="BO2569" s="158">
        <f t="shared" si="742"/>
        <v>8.1207014416313242E-2</v>
      </c>
      <c r="BP2569" s="159">
        <f t="shared" si="743"/>
        <v>1.7352620921019801E-4</v>
      </c>
      <c r="BQ2569" s="160" t="str">
        <f t="shared" si="744"/>
        <v/>
      </c>
      <c r="BR2569" s="160" t="str">
        <f t="shared" si="740"/>
        <v/>
      </c>
    </row>
    <row r="2570" spans="11:70" ht="20.100000000000001" customHeight="1" x14ac:dyDescent="0.25">
      <c r="K2570" s="11"/>
      <c r="M2570" s="173"/>
      <c r="N2570" s="173"/>
      <c r="AK2570" s="134"/>
      <c r="AM2570" s="149"/>
      <c r="AN2570" s="149"/>
      <c r="AR2570" s="150"/>
      <c r="AS2570" s="150"/>
      <c r="AT2570" s="150"/>
      <c r="AU2570" s="150"/>
      <c r="AV2570" s="150"/>
      <c r="AW2570" s="150"/>
      <c r="AX2570" s="150"/>
      <c r="AY2570" s="150"/>
      <c r="AZ2570" s="150"/>
      <c r="BA2570" s="150"/>
      <c r="BB2570" s="131"/>
      <c r="BC2570" s="132"/>
      <c r="BD2570" s="131"/>
      <c r="BE2570" s="153"/>
      <c r="BF2570" s="154"/>
      <c r="BG2570" s="155"/>
      <c r="BH2570" s="155"/>
      <c r="BI2570" s="156"/>
      <c r="BJ2570" s="156"/>
      <c r="BK2570" s="133"/>
      <c r="BM2570" s="134">
        <v>1978</v>
      </c>
      <c r="BN2570" s="157">
        <f t="shared" si="741"/>
        <v>12.652799999999651</v>
      </c>
      <c r="BO2570" s="158">
        <f t="shared" si="742"/>
        <v>8.1033488207103044E-2</v>
      </c>
      <c r="BP2570" s="159">
        <f t="shared" si="743"/>
        <v>1.7319068139322324E-4</v>
      </c>
      <c r="BQ2570" s="160" t="str">
        <f t="shared" si="744"/>
        <v/>
      </c>
      <c r="BR2570" s="160" t="str">
        <f t="shared" si="740"/>
        <v/>
      </c>
    </row>
    <row r="2571" spans="11:70" ht="20.100000000000001" customHeight="1" x14ac:dyDescent="0.25">
      <c r="K2571" s="11"/>
      <c r="M2571" s="173"/>
      <c r="N2571" s="173"/>
      <c r="T2571" s="130" t="str">
        <f t="shared" ref="T2571:T2581" si="763">IF(S2571=MIN($S$569:$S$2581),S2571,"")</f>
        <v/>
      </c>
      <c r="AK2571" s="134"/>
      <c r="AM2571" s="149"/>
      <c r="AN2571" s="149"/>
      <c r="AR2571" s="150"/>
      <c r="AS2571" s="150"/>
      <c r="AT2571" s="150"/>
      <c r="AU2571" s="150"/>
      <c r="AV2571" s="150"/>
      <c r="AW2571" s="150"/>
      <c r="AX2571" s="150"/>
      <c r="AY2571" s="150"/>
      <c r="AZ2571" s="150"/>
      <c r="BA2571" s="150"/>
      <c r="BB2571" s="131"/>
      <c r="BC2571" s="132"/>
      <c r="BD2571" s="131"/>
      <c r="BE2571" s="153"/>
      <c r="BF2571" s="154"/>
      <c r="BG2571" s="155"/>
      <c r="BH2571" s="155"/>
      <c r="BI2571" s="156"/>
      <c r="BJ2571" s="156"/>
      <c r="BK2571" s="133"/>
      <c r="BM2571" s="134">
        <v>1979</v>
      </c>
      <c r="BN2571" s="157">
        <f t="shared" si="741"/>
        <v>12.65919999999965</v>
      </c>
      <c r="BO2571" s="158">
        <f t="shared" si="742"/>
        <v>8.0860297525709821E-2</v>
      </c>
      <c r="BP2571" s="159">
        <f t="shared" si="743"/>
        <v>1.7285569184070926E-4</v>
      </c>
      <c r="BQ2571" s="160" t="str">
        <f t="shared" si="744"/>
        <v/>
      </c>
      <c r="BR2571" s="160" t="str">
        <f t="shared" si="740"/>
        <v/>
      </c>
    </row>
    <row r="2572" spans="11:70" ht="20.100000000000001" customHeight="1" x14ac:dyDescent="0.25">
      <c r="K2572" s="11"/>
      <c r="M2572" s="173"/>
      <c r="N2572" s="173"/>
      <c r="T2572" s="130" t="str">
        <f t="shared" si="763"/>
        <v/>
      </c>
      <c r="AK2572" s="134"/>
      <c r="AM2572" s="149"/>
      <c r="AN2572" s="149"/>
      <c r="AR2572" s="150"/>
      <c r="AS2572" s="150"/>
      <c r="AT2572" s="150"/>
      <c r="AU2572" s="150"/>
      <c r="AV2572" s="150"/>
      <c r="AW2572" s="150"/>
      <c r="AX2572" s="150"/>
      <c r="AY2572" s="150"/>
      <c r="AZ2572" s="150"/>
      <c r="BA2572" s="150"/>
      <c r="BB2572" s="131"/>
      <c r="BC2572" s="132"/>
      <c r="BD2572" s="131"/>
      <c r="BE2572" s="153"/>
      <c r="BF2572" s="154"/>
      <c r="BG2572" s="155"/>
      <c r="BH2572" s="155"/>
      <c r="BI2572" s="156"/>
      <c r="BJ2572" s="156"/>
      <c r="BK2572" s="133"/>
      <c r="BM2572" s="134">
        <v>1980</v>
      </c>
      <c r="BN2572" s="157">
        <f t="shared" si="741"/>
        <v>12.66559999999965</v>
      </c>
      <c r="BO2572" s="158">
        <f t="shared" si="742"/>
        <v>8.0687441833869111E-2</v>
      </c>
      <c r="BP2572" s="159">
        <f t="shared" si="743"/>
        <v>1.7252124005104341E-4</v>
      </c>
      <c r="BQ2572" s="160" t="str">
        <f t="shared" si="744"/>
        <v/>
      </c>
      <c r="BR2572" s="160" t="str">
        <f t="shared" si="740"/>
        <v/>
      </c>
    </row>
    <row r="2573" spans="11:70" ht="20.100000000000001" customHeight="1" x14ac:dyDescent="0.25">
      <c r="K2573" s="11"/>
      <c r="M2573" s="173"/>
      <c r="N2573" s="173"/>
      <c r="T2573" s="130" t="str">
        <f t="shared" si="763"/>
        <v/>
      </c>
      <c r="AK2573" s="134"/>
      <c r="AM2573" s="149"/>
      <c r="AN2573" s="149"/>
      <c r="AR2573" s="150"/>
      <c r="AS2573" s="150"/>
      <c r="AT2573" s="150"/>
      <c r="AU2573" s="150"/>
      <c r="AV2573" s="150"/>
      <c r="AW2573" s="150"/>
      <c r="AX2573" s="150"/>
      <c r="AY2573" s="150"/>
      <c r="AZ2573" s="150"/>
      <c r="BA2573" s="150"/>
      <c r="BB2573" s="131"/>
      <c r="BC2573" s="132"/>
      <c r="BD2573" s="131"/>
      <c r="BE2573" s="153"/>
      <c r="BF2573" s="154"/>
      <c r="BG2573" s="155"/>
      <c r="BH2573" s="155"/>
      <c r="BI2573" s="156"/>
      <c r="BJ2573" s="156"/>
      <c r="BK2573" s="133"/>
      <c r="BM2573" s="134">
        <v>1981</v>
      </c>
      <c r="BN2573" s="157">
        <f t="shared" si="741"/>
        <v>12.671999999999649</v>
      </c>
      <c r="BO2573" s="158">
        <f t="shared" si="742"/>
        <v>8.0514920593818068E-2</v>
      </c>
      <c r="BP2573" s="159">
        <f t="shared" si="743"/>
        <v>1.7218732552150284E-4</v>
      </c>
      <c r="BQ2573" s="160" t="str">
        <f t="shared" si="744"/>
        <v/>
      </c>
      <c r="BR2573" s="160" t="str">
        <f t="shared" si="740"/>
        <v/>
      </c>
    </row>
    <row r="2574" spans="11:70" ht="20.100000000000001" customHeight="1" x14ac:dyDescent="0.25">
      <c r="K2574" s="11"/>
      <c r="M2574" s="173"/>
      <c r="N2574" s="173"/>
      <c r="T2574" s="130" t="str">
        <f t="shared" si="763"/>
        <v/>
      </c>
      <c r="AK2574" s="134"/>
      <c r="AM2574" s="149"/>
      <c r="AN2574" s="149"/>
      <c r="AR2574" s="150"/>
      <c r="AS2574" s="150"/>
      <c r="AT2574" s="150"/>
      <c r="AU2574" s="150"/>
      <c r="AV2574" s="150"/>
      <c r="AW2574" s="150"/>
      <c r="AX2574" s="150"/>
      <c r="AY2574" s="150"/>
      <c r="AZ2574" s="150"/>
      <c r="BA2574" s="150"/>
      <c r="BB2574" s="131"/>
      <c r="BC2574" s="132"/>
      <c r="BD2574" s="131"/>
      <c r="BE2574" s="153"/>
      <c r="BF2574" s="154"/>
      <c r="BG2574" s="155"/>
      <c r="BH2574" s="155"/>
      <c r="BI2574" s="156"/>
      <c r="BJ2574" s="156"/>
      <c r="BK2574" s="133"/>
      <c r="BM2574" s="134">
        <v>1982</v>
      </c>
      <c r="BN2574" s="157">
        <f t="shared" si="741"/>
        <v>12.678399999999648</v>
      </c>
      <c r="BO2574" s="158">
        <f t="shared" si="742"/>
        <v>8.0342733268296565E-2</v>
      </c>
      <c r="BP2574" s="159">
        <f t="shared" si="743"/>
        <v>1.7185394774850427E-4</v>
      </c>
      <c r="BQ2574" s="160" t="str">
        <f t="shared" si="744"/>
        <v/>
      </c>
      <c r="BR2574" s="160" t="str">
        <f t="shared" si="740"/>
        <v/>
      </c>
    </row>
    <row r="2575" spans="11:70" ht="20.100000000000001" customHeight="1" x14ac:dyDescent="0.25">
      <c r="T2575" s="130" t="str">
        <f t="shared" si="763"/>
        <v/>
      </c>
      <c r="AK2575" s="134"/>
      <c r="AM2575" s="149"/>
      <c r="AN2575" s="149"/>
      <c r="AR2575" s="150"/>
      <c r="AS2575" s="150"/>
      <c r="AT2575" s="150"/>
      <c r="AU2575" s="150"/>
      <c r="AV2575" s="150"/>
      <c r="AW2575" s="150"/>
      <c r="AX2575" s="150"/>
      <c r="AY2575" s="150"/>
      <c r="AZ2575" s="150"/>
      <c r="BA2575" s="150"/>
      <c r="BB2575" s="131"/>
      <c r="BC2575" s="132"/>
      <c r="BD2575" s="131"/>
      <c r="BE2575" s="153"/>
      <c r="BF2575" s="154"/>
      <c r="BG2575" s="155"/>
      <c r="BH2575" s="155"/>
      <c r="BI2575" s="156"/>
      <c r="BJ2575" s="156"/>
      <c r="BK2575" s="133"/>
      <c r="BM2575" s="134">
        <v>1983</v>
      </c>
      <c r="BN2575" s="157">
        <f t="shared" si="741"/>
        <v>12.684799999999647</v>
      </c>
      <c r="BO2575" s="158">
        <f t="shared" si="742"/>
        <v>8.0170879320548061E-2</v>
      </c>
      <c r="BP2575" s="159">
        <f t="shared" si="743"/>
        <v>1.7152110622800643E-4</v>
      </c>
      <c r="BQ2575" s="160" t="str">
        <f t="shared" si="744"/>
        <v/>
      </c>
      <c r="BR2575" s="160" t="str">
        <f t="shared" si="740"/>
        <v/>
      </c>
    </row>
    <row r="2576" spans="11:70" ht="20.100000000000001" customHeight="1" x14ac:dyDescent="0.25">
      <c r="T2576" s="130" t="str">
        <f t="shared" si="763"/>
        <v/>
      </c>
      <c r="AK2576" s="134"/>
      <c r="AM2576" s="149"/>
      <c r="AN2576" s="149"/>
      <c r="AR2576" s="150"/>
      <c r="AS2576" s="150"/>
      <c r="AT2576" s="150"/>
      <c r="AU2576" s="150"/>
      <c r="AV2576" s="150"/>
      <c r="AW2576" s="150"/>
      <c r="AX2576" s="150"/>
      <c r="AY2576" s="150"/>
      <c r="AZ2576" s="150"/>
      <c r="BA2576" s="150"/>
      <c r="BB2576" s="131"/>
      <c r="BC2576" s="132"/>
      <c r="BD2576" s="131"/>
      <c r="BE2576" s="153"/>
      <c r="BF2576" s="154"/>
      <c r="BG2576" s="155"/>
      <c r="BH2576" s="155"/>
      <c r="BI2576" s="156"/>
      <c r="BJ2576" s="156"/>
      <c r="BK2576" s="133"/>
      <c r="BM2576" s="134">
        <v>1984</v>
      </c>
      <c r="BN2576" s="157">
        <f t="shared" si="741"/>
        <v>12.691199999999647</v>
      </c>
      <c r="BO2576" s="158">
        <f t="shared" si="742"/>
        <v>7.9999358214320054E-2</v>
      </c>
      <c r="BP2576" s="159">
        <f t="shared" si="743"/>
        <v>1.7118880045435825E-4</v>
      </c>
      <c r="BQ2576" s="160" t="str">
        <f t="shared" si="744"/>
        <v/>
      </c>
      <c r="BR2576" s="160" t="str">
        <f t="shared" si="740"/>
        <v/>
      </c>
    </row>
    <row r="2577" spans="20:70" ht="20.100000000000001" customHeight="1" x14ac:dyDescent="0.25">
      <c r="T2577" s="130" t="str">
        <f t="shared" si="763"/>
        <v/>
      </c>
      <c r="AK2577" s="134"/>
      <c r="AM2577" s="149"/>
      <c r="AN2577" s="149"/>
      <c r="AR2577" s="150"/>
      <c r="AS2577" s="150"/>
      <c r="AT2577" s="150"/>
      <c r="AU2577" s="150"/>
      <c r="AV2577" s="150"/>
      <c r="AW2577" s="150"/>
      <c r="AX2577" s="150"/>
      <c r="AY2577" s="150"/>
      <c r="AZ2577" s="150"/>
      <c r="BA2577" s="150"/>
      <c r="BB2577" s="131"/>
      <c r="BC2577" s="132"/>
      <c r="BD2577" s="131"/>
      <c r="BE2577" s="153"/>
      <c r="BF2577" s="154"/>
      <c r="BG2577" s="155"/>
      <c r="BH2577" s="155"/>
      <c r="BI2577" s="156"/>
      <c r="BJ2577" s="156"/>
      <c r="BK2577" s="133"/>
      <c r="BM2577" s="134">
        <v>1985</v>
      </c>
      <c r="BN2577" s="157">
        <f t="shared" si="741"/>
        <v>12.697599999999646</v>
      </c>
      <c r="BO2577" s="158">
        <f t="shared" si="742"/>
        <v>7.9828169413865696E-2</v>
      </c>
      <c r="BP2577" s="159">
        <f t="shared" si="743"/>
        <v>1.7085702992181151E-4</v>
      </c>
      <c r="BQ2577" s="160" t="str">
        <f t="shared" si="744"/>
        <v/>
      </c>
      <c r="BR2577" s="160" t="str">
        <f t="shared" ref="BR2577:BR2640" si="764">IF($BO2577&lt;(1-$BK$605),$BP2577,"")</f>
        <v/>
      </c>
    </row>
    <row r="2578" spans="20:70" ht="20.100000000000001" customHeight="1" x14ac:dyDescent="0.25">
      <c r="T2578" s="130" t="str">
        <f t="shared" si="763"/>
        <v/>
      </c>
      <c r="AK2578" s="134"/>
      <c r="AM2578" s="149"/>
      <c r="AN2578" s="149"/>
      <c r="AR2578" s="150"/>
      <c r="AS2578" s="150"/>
      <c r="AT2578" s="150"/>
      <c r="AU2578" s="150"/>
      <c r="AV2578" s="150"/>
      <c r="AW2578" s="150"/>
      <c r="AX2578" s="150"/>
      <c r="AY2578" s="150"/>
      <c r="AZ2578" s="150"/>
      <c r="BA2578" s="150"/>
      <c r="BB2578" s="131"/>
      <c r="BC2578" s="132"/>
      <c r="BD2578" s="131"/>
      <c r="BE2578" s="153"/>
      <c r="BF2578" s="154"/>
      <c r="BG2578" s="155"/>
      <c r="BH2578" s="155"/>
      <c r="BI2578" s="156"/>
      <c r="BJ2578" s="156"/>
      <c r="BK2578" s="133"/>
      <c r="BM2578" s="134">
        <v>1986</v>
      </c>
      <c r="BN2578" s="157">
        <f t="shared" ref="BN2578:BN2641" si="765">BN2577+$BQ$590</f>
        <v>12.703999999999645</v>
      </c>
      <c r="BO2578" s="158">
        <f t="shared" ref="BO2578:BO2641" si="766">_xlfn.CHISQ.DIST.RT(BN2578,7)</f>
        <v>7.9657312383943885E-2</v>
      </c>
      <c r="BP2578" s="159">
        <f t="shared" ref="BP2578:BP2641" si="767">BO2578-BO2579</f>
        <v>1.7052579412335511E-4</v>
      </c>
      <c r="BQ2578" s="160" t="str">
        <f t="shared" ref="BQ2578:BQ2641" si="768">IF(BO2578&lt;(1-$BK$597),BP2578,"")</f>
        <v/>
      </c>
      <c r="BR2578" s="160" t="str">
        <f t="shared" si="764"/>
        <v/>
      </c>
    </row>
    <row r="2579" spans="20:70" ht="20.100000000000001" customHeight="1" x14ac:dyDescent="0.25">
      <c r="T2579" s="130" t="str">
        <f t="shared" si="763"/>
        <v/>
      </c>
      <c r="AK2579" s="134"/>
      <c r="AM2579" s="149"/>
      <c r="AN2579" s="149"/>
      <c r="AR2579" s="150"/>
      <c r="AS2579" s="150"/>
      <c r="AT2579" s="150"/>
      <c r="AU2579" s="150"/>
      <c r="AV2579" s="150"/>
      <c r="AW2579" s="150"/>
      <c r="AX2579" s="150"/>
      <c r="AY2579" s="150"/>
      <c r="AZ2579" s="150"/>
      <c r="BA2579" s="150"/>
      <c r="BB2579" s="131"/>
      <c r="BC2579" s="132"/>
      <c r="BD2579" s="131"/>
      <c r="BE2579" s="153"/>
      <c r="BF2579" s="154"/>
      <c r="BG2579" s="155"/>
      <c r="BH2579" s="155"/>
      <c r="BI2579" s="156"/>
      <c r="BJ2579" s="156"/>
      <c r="BK2579" s="133"/>
      <c r="BM2579" s="134">
        <v>1987</v>
      </c>
      <c r="BN2579" s="157">
        <f t="shared" si="765"/>
        <v>12.710399999999645</v>
      </c>
      <c r="BO2579" s="158">
        <f t="shared" si="766"/>
        <v>7.9486786589820529E-2</v>
      </c>
      <c r="BP2579" s="159">
        <f t="shared" si="767"/>
        <v>1.7019509255114529E-4</v>
      </c>
      <c r="BQ2579" s="160" t="str">
        <f t="shared" si="768"/>
        <v/>
      </c>
      <c r="BR2579" s="160" t="str">
        <f t="shared" si="764"/>
        <v/>
      </c>
    </row>
    <row r="2580" spans="20:70" ht="20.100000000000001" customHeight="1" x14ac:dyDescent="0.25">
      <c r="T2580" s="130" t="str">
        <f t="shared" si="763"/>
        <v/>
      </c>
      <c r="AK2580" s="134"/>
      <c r="AM2580" s="149"/>
      <c r="AN2580" s="149"/>
      <c r="AR2580" s="150"/>
      <c r="AS2580" s="150"/>
      <c r="AT2580" s="150"/>
      <c r="AU2580" s="150"/>
      <c r="AV2580" s="150"/>
      <c r="AW2580" s="150"/>
      <c r="AX2580" s="150"/>
      <c r="AY2580" s="150"/>
      <c r="AZ2580" s="150"/>
      <c r="BA2580" s="150"/>
      <c r="BB2580" s="131"/>
      <c r="BC2580" s="132"/>
      <c r="BD2580" s="131"/>
      <c r="BE2580" s="153"/>
      <c r="BF2580" s="154"/>
      <c r="BG2580" s="155"/>
      <c r="BH2580" s="155"/>
      <c r="BI2580" s="156"/>
      <c r="BJ2580" s="156"/>
      <c r="BK2580" s="133"/>
      <c r="BM2580" s="134">
        <v>1988</v>
      </c>
      <c r="BN2580" s="157">
        <f t="shared" si="765"/>
        <v>12.716799999999644</v>
      </c>
      <c r="BO2580" s="158">
        <f t="shared" si="766"/>
        <v>7.9316591497269384E-2</v>
      </c>
      <c r="BP2580" s="159">
        <f t="shared" si="767"/>
        <v>1.6986492469694969E-4</v>
      </c>
      <c r="BQ2580" s="160" t="str">
        <f t="shared" si="768"/>
        <v/>
      </c>
      <c r="BR2580" s="160" t="str">
        <f t="shared" si="764"/>
        <v/>
      </c>
    </row>
    <row r="2581" spans="20:70" ht="20.100000000000001" customHeight="1" x14ac:dyDescent="0.25">
      <c r="T2581" s="130" t="str">
        <f t="shared" si="763"/>
        <v/>
      </c>
      <c r="AK2581" s="134"/>
      <c r="AM2581" s="149"/>
      <c r="AN2581" s="149"/>
      <c r="AR2581" s="150"/>
      <c r="AS2581" s="150"/>
      <c r="AT2581" s="150"/>
      <c r="AU2581" s="150"/>
      <c r="AV2581" s="150"/>
      <c r="AW2581" s="150"/>
      <c r="AX2581" s="150"/>
      <c r="AY2581" s="150"/>
      <c r="AZ2581" s="150"/>
      <c r="BA2581" s="150"/>
      <c r="BB2581" s="131"/>
      <c r="BC2581" s="132"/>
      <c r="BD2581" s="131"/>
      <c r="BE2581" s="153"/>
      <c r="BF2581" s="154"/>
      <c r="BG2581" s="155"/>
      <c r="BH2581" s="155"/>
      <c r="BI2581" s="156"/>
      <c r="BJ2581" s="156"/>
      <c r="BK2581" s="133"/>
      <c r="BM2581" s="134">
        <v>1989</v>
      </c>
      <c r="BN2581" s="157">
        <f t="shared" si="765"/>
        <v>12.723199999999643</v>
      </c>
      <c r="BO2581" s="158">
        <f t="shared" si="766"/>
        <v>7.9146726572572434E-2</v>
      </c>
      <c r="BP2581" s="159">
        <f t="shared" si="767"/>
        <v>1.6953529005092616E-4</v>
      </c>
      <c r="BQ2581" s="160" t="str">
        <f t="shared" si="768"/>
        <v/>
      </c>
      <c r="BR2581" s="160" t="str">
        <f t="shared" si="764"/>
        <v/>
      </c>
    </row>
    <row r="2582" spans="20:70" ht="20.100000000000001" customHeight="1" x14ac:dyDescent="0.25">
      <c r="BB2582" s="131"/>
      <c r="BC2582" s="132"/>
      <c r="BD2582" s="131"/>
      <c r="BE2582" s="153"/>
      <c r="BF2582" s="154"/>
      <c r="BG2582" s="155"/>
      <c r="BH2582" s="155"/>
      <c r="BI2582" s="156"/>
      <c r="BJ2582" s="156"/>
      <c r="BK2582" s="133"/>
      <c r="BM2582" s="134">
        <v>1990</v>
      </c>
      <c r="BN2582" s="157">
        <f t="shared" si="765"/>
        <v>12.729599999999643</v>
      </c>
      <c r="BO2582" s="158">
        <f t="shared" si="766"/>
        <v>7.8977191282521508E-2</v>
      </c>
      <c r="BP2582" s="159">
        <f t="shared" si="767"/>
        <v>1.6920618810312149E-4</v>
      </c>
      <c r="BQ2582" s="160" t="str">
        <f t="shared" si="768"/>
        <v/>
      </c>
      <c r="BR2582" s="160" t="str">
        <f t="shared" si="764"/>
        <v/>
      </c>
    </row>
    <row r="2583" spans="20:70" ht="20.100000000000001" customHeight="1" x14ac:dyDescent="0.25">
      <c r="BB2583" s="131"/>
      <c r="BC2583" s="132"/>
      <c r="BD2583" s="131"/>
      <c r="BE2583" s="153"/>
      <c r="BF2583" s="154"/>
      <c r="BG2583" s="155"/>
      <c r="BH2583" s="155"/>
      <c r="BI2583" s="156"/>
      <c r="BJ2583" s="156"/>
      <c r="BK2583" s="133"/>
      <c r="BM2583" s="134">
        <v>1991</v>
      </c>
      <c r="BN2583" s="157">
        <f t="shared" si="765"/>
        <v>12.735999999999642</v>
      </c>
      <c r="BO2583" s="158">
        <f t="shared" si="766"/>
        <v>7.8807985094418387E-2</v>
      </c>
      <c r="BP2583" s="159">
        <f t="shared" si="767"/>
        <v>1.6887761834256942E-4</v>
      </c>
      <c r="BQ2583" s="160" t="str">
        <f t="shared" si="768"/>
        <v/>
      </c>
      <c r="BR2583" s="160" t="str">
        <f t="shared" si="764"/>
        <v/>
      </c>
    </row>
    <row r="2584" spans="20:70" ht="20.100000000000001" customHeight="1" x14ac:dyDescent="0.25">
      <c r="BB2584" s="131"/>
      <c r="BC2584" s="132"/>
      <c r="BD2584" s="131"/>
      <c r="BE2584" s="153"/>
      <c r="BF2584" s="154"/>
      <c r="BG2584" s="155"/>
      <c r="BH2584" s="155"/>
      <c r="BI2584" s="156"/>
      <c r="BJ2584" s="156"/>
      <c r="BK2584" s="133"/>
      <c r="BM2584" s="134">
        <v>1992</v>
      </c>
      <c r="BN2584" s="157">
        <f t="shared" si="765"/>
        <v>12.742399999999641</v>
      </c>
      <c r="BO2584" s="158">
        <f t="shared" si="766"/>
        <v>7.8639107476075817E-2</v>
      </c>
      <c r="BP2584" s="159">
        <f t="shared" si="767"/>
        <v>1.685495802572351E-4</v>
      </c>
      <c r="BQ2584" s="160" t="str">
        <f t="shared" si="768"/>
        <v/>
      </c>
      <c r="BR2584" s="160" t="str">
        <f t="shared" si="764"/>
        <v/>
      </c>
    </row>
    <row r="2585" spans="20:70" ht="20.100000000000001" customHeight="1" x14ac:dyDescent="0.25">
      <c r="BB2585" s="131"/>
      <c r="BC2585" s="132"/>
      <c r="BD2585" s="131"/>
      <c r="BE2585" s="153"/>
      <c r="BF2585" s="154"/>
      <c r="BG2585" s="155"/>
      <c r="BH2585" s="155"/>
      <c r="BI2585" s="156"/>
      <c r="BJ2585" s="156"/>
      <c r="BK2585" s="133"/>
      <c r="BM2585" s="134">
        <v>1993</v>
      </c>
      <c r="BN2585" s="157">
        <f t="shared" si="765"/>
        <v>12.74879999999964</v>
      </c>
      <c r="BO2585" s="158">
        <f t="shared" si="766"/>
        <v>7.8470557895818582E-2</v>
      </c>
      <c r="BP2585" s="159">
        <f t="shared" si="767"/>
        <v>1.6822207333469508E-4</v>
      </c>
      <c r="BQ2585" s="160" t="str">
        <f t="shared" si="768"/>
        <v/>
      </c>
      <c r="BR2585" s="160" t="str">
        <f t="shared" si="764"/>
        <v/>
      </c>
    </row>
    <row r="2586" spans="20:70" ht="20.100000000000001" customHeight="1" x14ac:dyDescent="0.25">
      <c r="BB2586" s="131"/>
      <c r="BC2586" s="132"/>
      <c r="BD2586" s="131"/>
      <c r="BE2586" s="153"/>
      <c r="BF2586" s="154"/>
      <c r="BG2586" s="155"/>
      <c r="BH2586" s="155"/>
      <c r="BI2586" s="156"/>
      <c r="BJ2586" s="156"/>
      <c r="BK2586" s="133"/>
      <c r="BM2586" s="134">
        <v>1994</v>
      </c>
      <c r="BN2586" s="157">
        <f t="shared" si="765"/>
        <v>12.75519999999964</v>
      </c>
      <c r="BO2586" s="158">
        <f t="shared" si="766"/>
        <v>7.8302335822483887E-2</v>
      </c>
      <c r="BP2586" s="159">
        <f t="shared" si="767"/>
        <v>1.6789509706144345E-4</v>
      </c>
      <c r="BQ2586" s="160" t="str">
        <f t="shared" si="768"/>
        <v/>
      </c>
      <c r="BR2586" s="160" t="str">
        <f t="shared" si="764"/>
        <v/>
      </c>
    </row>
    <row r="2587" spans="20:70" ht="20.100000000000001" customHeight="1" x14ac:dyDescent="0.25">
      <c r="BB2587" s="131"/>
      <c r="BC2587" s="132"/>
      <c r="BD2587" s="131"/>
      <c r="BE2587" s="153"/>
      <c r="BF2587" s="154"/>
      <c r="BG2587" s="155"/>
      <c r="BH2587" s="155"/>
      <c r="BI2587" s="156"/>
      <c r="BJ2587" s="156"/>
      <c r="BK2587" s="133"/>
      <c r="BM2587" s="134">
        <v>1995</v>
      </c>
      <c r="BN2587" s="157">
        <f t="shared" si="765"/>
        <v>12.761599999999639</v>
      </c>
      <c r="BO2587" s="158">
        <f t="shared" si="766"/>
        <v>7.8134440725422444E-2</v>
      </c>
      <c r="BP2587" s="159">
        <f t="shared" si="767"/>
        <v>1.6756865092334983E-4</v>
      </c>
      <c r="BQ2587" s="160" t="str">
        <f t="shared" si="768"/>
        <v/>
      </c>
      <c r="BR2587" s="160" t="str">
        <f t="shared" si="764"/>
        <v/>
      </c>
    </row>
    <row r="2588" spans="20:70" ht="20.100000000000001" customHeight="1" x14ac:dyDescent="0.25">
      <c r="BB2588" s="131"/>
      <c r="BC2588" s="132"/>
      <c r="BD2588" s="131"/>
      <c r="BE2588" s="153"/>
      <c r="BF2588" s="154"/>
      <c r="BG2588" s="155"/>
      <c r="BH2588" s="155"/>
      <c r="BI2588" s="156"/>
      <c r="BJ2588" s="156"/>
      <c r="BK2588" s="133"/>
      <c r="BM2588" s="134">
        <v>1996</v>
      </c>
      <c r="BN2588" s="157">
        <f t="shared" si="765"/>
        <v>12.767999999999638</v>
      </c>
      <c r="BO2588" s="158">
        <f t="shared" si="766"/>
        <v>7.7966872074499094E-2</v>
      </c>
      <c r="BP2588" s="159">
        <f t="shared" si="767"/>
        <v>1.6724273440536785E-4</v>
      </c>
      <c r="BQ2588" s="160" t="str">
        <f t="shared" si="768"/>
        <v/>
      </c>
      <c r="BR2588" s="160" t="str">
        <f t="shared" si="764"/>
        <v/>
      </c>
    </row>
    <row r="2589" spans="20:70" ht="20.100000000000001" customHeight="1" x14ac:dyDescent="0.25">
      <c r="BB2589" s="131"/>
      <c r="BC2589" s="132"/>
      <c r="BD2589" s="131"/>
      <c r="BE2589" s="153"/>
      <c r="BF2589" s="154"/>
      <c r="BG2589" s="155"/>
      <c r="BH2589" s="155"/>
      <c r="BI2589" s="156"/>
      <c r="BJ2589" s="156"/>
      <c r="BK2589" s="133"/>
      <c r="BM2589" s="134">
        <v>1997</v>
      </c>
      <c r="BN2589" s="157">
        <f t="shared" si="765"/>
        <v>12.774399999999638</v>
      </c>
      <c r="BO2589" s="158">
        <f t="shared" si="766"/>
        <v>7.7799629340093726E-2</v>
      </c>
      <c r="BP2589" s="159">
        <f t="shared" si="767"/>
        <v>1.6691734699175731E-4</v>
      </c>
      <c r="BQ2589" s="160" t="str">
        <f t="shared" si="768"/>
        <v/>
      </c>
      <c r="BR2589" s="160" t="str">
        <f t="shared" si="764"/>
        <v/>
      </c>
    </row>
    <row r="2590" spans="20:70" ht="20.100000000000001" customHeight="1" x14ac:dyDescent="0.25">
      <c r="BB2590" s="131"/>
      <c r="BC2590" s="132"/>
      <c r="BD2590" s="131"/>
      <c r="BE2590" s="153"/>
      <c r="BF2590" s="154"/>
      <c r="BG2590" s="155"/>
      <c r="BH2590" s="155"/>
      <c r="BI2590" s="156"/>
      <c r="BJ2590" s="156"/>
      <c r="BK2590" s="133"/>
      <c r="BM2590" s="134">
        <v>1998</v>
      </c>
      <c r="BN2590" s="157">
        <f t="shared" si="765"/>
        <v>12.780799999999637</v>
      </c>
      <c r="BO2590" s="158">
        <f t="shared" si="766"/>
        <v>7.7632711993101969E-2</v>
      </c>
      <c r="BP2590" s="159">
        <f t="shared" si="767"/>
        <v>1.6659248816613959E-4</v>
      </c>
      <c r="BQ2590" s="160" t="str">
        <f t="shared" si="768"/>
        <v/>
      </c>
      <c r="BR2590" s="160" t="str">
        <f t="shared" si="764"/>
        <v/>
      </c>
    </row>
    <row r="2591" spans="20:70" ht="20.100000000000001" customHeight="1" x14ac:dyDescent="0.25">
      <c r="BM2591" s="134">
        <v>1999</v>
      </c>
      <c r="BN2591" s="157">
        <f t="shared" si="765"/>
        <v>12.787199999999636</v>
      </c>
      <c r="BO2591" s="158">
        <f t="shared" si="766"/>
        <v>7.7466119504935829E-2</v>
      </c>
      <c r="BP2591" s="159">
        <f t="shared" si="767"/>
        <v>1.6626815741097034E-4</v>
      </c>
      <c r="BQ2591" s="160" t="str">
        <f t="shared" si="768"/>
        <v/>
      </c>
      <c r="BR2591" s="160" t="str">
        <f t="shared" si="764"/>
        <v/>
      </c>
    </row>
    <row r="2592" spans="20:70" ht="20.100000000000001" customHeight="1" x14ac:dyDescent="0.25">
      <c r="BM2592" s="134">
        <v>2000</v>
      </c>
      <c r="BN2592" s="157">
        <f t="shared" si="765"/>
        <v>12.793599999999635</v>
      </c>
      <c r="BO2592" s="158">
        <f t="shared" si="766"/>
        <v>7.7299851347524859E-2</v>
      </c>
      <c r="BP2592" s="159">
        <f t="shared" si="767"/>
        <v>1.6594435420867748E-4</v>
      </c>
      <c r="BQ2592" s="160" t="str">
        <f t="shared" si="768"/>
        <v/>
      </c>
      <c r="BR2592" s="160" t="str">
        <f t="shared" si="764"/>
        <v/>
      </c>
    </row>
    <row r="2593" spans="65:70" ht="20.100000000000001" customHeight="1" x14ac:dyDescent="0.25">
      <c r="BM2593" s="134">
        <v>2001</v>
      </c>
      <c r="BN2593" s="157">
        <f t="shared" si="765"/>
        <v>12.799999999999635</v>
      </c>
      <c r="BO2593" s="158">
        <f t="shared" si="766"/>
        <v>7.7133906993316181E-2</v>
      </c>
      <c r="BP2593" s="159">
        <f t="shared" si="767"/>
        <v>1.6562107804013459E-4</v>
      </c>
      <c r="BQ2593" s="160" t="str">
        <f t="shared" si="768"/>
        <v/>
      </c>
      <c r="BR2593" s="160" t="str">
        <f t="shared" si="764"/>
        <v/>
      </c>
    </row>
    <row r="2594" spans="65:70" ht="20.100000000000001" customHeight="1" x14ac:dyDescent="0.25">
      <c r="BM2594" s="134">
        <v>2002</v>
      </c>
      <c r="BN2594" s="157">
        <f t="shared" si="765"/>
        <v>12.806399999999634</v>
      </c>
      <c r="BO2594" s="158">
        <f t="shared" si="766"/>
        <v>7.6968285915276047E-2</v>
      </c>
      <c r="BP2594" s="159">
        <f t="shared" si="767"/>
        <v>1.6529832838599323E-4</v>
      </c>
      <c r="BQ2594" s="160" t="str">
        <f t="shared" si="768"/>
        <v/>
      </c>
      <c r="BR2594" s="160" t="str">
        <f t="shared" si="764"/>
        <v/>
      </c>
    </row>
    <row r="2595" spans="65:70" ht="20.100000000000001" customHeight="1" x14ac:dyDescent="0.25">
      <c r="BM2595" s="134">
        <v>2003</v>
      </c>
      <c r="BN2595" s="157">
        <f t="shared" si="765"/>
        <v>12.812799999999633</v>
      </c>
      <c r="BO2595" s="158">
        <f t="shared" si="766"/>
        <v>7.6802987586890054E-2</v>
      </c>
      <c r="BP2595" s="159">
        <f t="shared" si="767"/>
        <v>1.6497610472597513E-4</v>
      </c>
      <c r="BQ2595" s="160" t="str">
        <f t="shared" si="768"/>
        <v/>
      </c>
      <c r="BR2595" s="160" t="str">
        <f t="shared" si="764"/>
        <v/>
      </c>
    </row>
    <row r="2596" spans="65:70" ht="20.100000000000001" customHeight="1" x14ac:dyDescent="0.25">
      <c r="BM2596" s="134">
        <v>2004</v>
      </c>
      <c r="BN2596" s="157">
        <f t="shared" si="765"/>
        <v>12.819199999999633</v>
      </c>
      <c r="BO2596" s="158">
        <f t="shared" si="766"/>
        <v>7.6638011482164078E-2</v>
      </c>
      <c r="BP2596" s="159">
        <f t="shared" si="767"/>
        <v>1.6465440653908037E-4</v>
      </c>
      <c r="BQ2596" s="160" t="str">
        <f t="shared" si="768"/>
        <v/>
      </c>
      <c r="BR2596" s="160" t="str">
        <f t="shared" si="764"/>
        <v/>
      </c>
    </row>
    <row r="2597" spans="65:70" ht="20.100000000000001" customHeight="1" x14ac:dyDescent="0.25">
      <c r="BM2597" s="134">
        <v>2005</v>
      </c>
      <c r="BN2597" s="157">
        <f t="shared" si="765"/>
        <v>12.825599999999632</v>
      </c>
      <c r="BO2597" s="158">
        <f t="shared" si="766"/>
        <v>7.6473357075624998E-2</v>
      </c>
      <c r="BP2597" s="159">
        <f t="shared" si="767"/>
        <v>1.6433323330368454E-4</v>
      </c>
      <c r="BQ2597" s="160" t="str">
        <f t="shared" si="768"/>
        <v/>
      </c>
      <c r="BR2597" s="160" t="str">
        <f t="shared" si="764"/>
        <v/>
      </c>
    </row>
    <row r="2598" spans="65:70" ht="20.100000000000001" customHeight="1" x14ac:dyDescent="0.25">
      <c r="BM2598" s="134">
        <v>2006</v>
      </c>
      <c r="BN2598" s="157">
        <f t="shared" si="765"/>
        <v>12.831999999999631</v>
      </c>
      <c r="BO2598" s="158">
        <f t="shared" si="766"/>
        <v>7.6309023842321314E-2</v>
      </c>
      <c r="BP2598" s="159">
        <f t="shared" si="767"/>
        <v>1.6401258449748324E-4</v>
      </c>
      <c r="BQ2598" s="160" t="str">
        <f t="shared" si="768"/>
        <v/>
      </c>
      <c r="BR2598" s="160" t="str">
        <f t="shared" si="764"/>
        <v/>
      </c>
    </row>
    <row r="2599" spans="65:70" ht="20.100000000000001" customHeight="1" x14ac:dyDescent="0.25">
      <c r="BM2599" s="134">
        <v>2007</v>
      </c>
      <c r="BN2599" s="157">
        <f t="shared" si="765"/>
        <v>12.838399999999631</v>
      </c>
      <c r="BO2599" s="158">
        <f t="shared" si="766"/>
        <v>7.614501125782383E-2</v>
      </c>
      <c r="BP2599" s="159">
        <f t="shared" si="767"/>
        <v>1.6369245959722833E-4</v>
      </c>
      <c r="BQ2599" s="160" t="str">
        <f t="shared" si="768"/>
        <v/>
      </c>
      <c r="BR2599" s="160" t="str">
        <f t="shared" si="764"/>
        <v/>
      </c>
    </row>
    <row r="2600" spans="65:70" ht="20.100000000000001" customHeight="1" x14ac:dyDescent="0.25">
      <c r="BM2600" s="134">
        <v>2008</v>
      </c>
      <c r="BN2600" s="157">
        <f t="shared" si="765"/>
        <v>12.84479999999963</v>
      </c>
      <c r="BO2600" s="158">
        <f t="shared" si="766"/>
        <v>7.5981318798226602E-2</v>
      </c>
      <c r="BP2600" s="159">
        <f t="shared" si="767"/>
        <v>1.6337285807908886E-4</v>
      </c>
      <c r="BQ2600" s="160" t="str">
        <f t="shared" si="768"/>
        <v/>
      </c>
      <c r="BR2600" s="160" t="str">
        <f t="shared" si="764"/>
        <v/>
      </c>
    </row>
    <row r="2601" spans="65:70" ht="20.100000000000001" customHeight="1" x14ac:dyDescent="0.25">
      <c r="BM2601" s="134">
        <v>2009</v>
      </c>
      <c r="BN2601" s="157">
        <f t="shared" si="765"/>
        <v>12.851199999999629</v>
      </c>
      <c r="BO2601" s="158">
        <f t="shared" si="766"/>
        <v>7.5817945940147513E-2</v>
      </c>
      <c r="BP2601" s="159">
        <f t="shared" si="767"/>
        <v>1.6305377941876198E-4</v>
      </c>
      <c r="BQ2601" s="160" t="str">
        <f t="shared" si="768"/>
        <v/>
      </c>
      <c r="BR2601" s="160" t="str">
        <f t="shared" si="764"/>
        <v/>
      </c>
    </row>
    <row r="2602" spans="65:70" ht="20.100000000000001" customHeight="1" x14ac:dyDescent="0.25">
      <c r="BM2602" s="134">
        <v>2010</v>
      </c>
      <c r="BN2602" s="157">
        <f t="shared" si="765"/>
        <v>12.857599999999628</v>
      </c>
      <c r="BO2602" s="158">
        <f t="shared" si="766"/>
        <v>7.5654892160728751E-2</v>
      </c>
      <c r="BP2602" s="159">
        <f t="shared" si="767"/>
        <v>1.6273522309083466E-4</v>
      </c>
      <c r="BQ2602" s="160" t="str">
        <f t="shared" si="768"/>
        <v/>
      </c>
      <c r="BR2602" s="160" t="str">
        <f t="shared" si="764"/>
        <v/>
      </c>
    </row>
    <row r="2603" spans="65:70" ht="20.100000000000001" customHeight="1" x14ac:dyDescent="0.25">
      <c r="BM2603" s="134">
        <v>2011</v>
      </c>
      <c r="BN2603" s="157">
        <f t="shared" si="765"/>
        <v>12.863999999999628</v>
      </c>
      <c r="BO2603" s="158">
        <f t="shared" si="766"/>
        <v>7.5492156937637916E-2</v>
      </c>
      <c r="BP2603" s="159">
        <f t="shared" si="767"/>
        <v>1.6241718856963017E-4</v>
      </c>
      <c r="BQ2603" s="160" t="str">
        <f t="shared" si="768"/>
        <v/>
      </c>
      <c r="BR2603" s="160" t="str">
        <f t="shared" si="764"/>
        <v/>
      </c>
    </row>
    <row r="2604" spans="65:70" ht="20.100000000000001" customHeight="1" x14ac:dyDescent="0.25">
      <c r="BM2604" s="134">
        <v>2012</v>
      </c>
      <c r="BN2604" s="157">
        <f t="shared" si="765"/>
        <v>12.870399999999627</v>
      </c>
      <c r="BO2604" s="158">
        <f t="shared" si="766"/>
        <v>7.5329739749068286E-2</v>
      </c>
      <c r="BP2604" s="159">
        <f t="shared" si="767"/>
        <v>1.6209967532840319E-4</v>
      </c>
      <c r="BQ2604" s="160" t="str">
        <f t="shared" si="768"/>
        <v/>
      </c>
      <c r="BR2604" s="160" t="str">
        <f t="shared" si="764"/>
        <v/>
      </c>
    </row>
    <row r="2605" spans="65:70" ht="20.100000000000001" customHeight="1" x14ac:dyDescent="0.25">
      <c r="BM2605" s="134">
        <v>2013</v>
      </c>
      <c r="BN2605" s="157">
        <f t="shared" si="765"/>
        <v>12.876799999999626</v>
      </c>
      <c r="BO2605" s="158">
        <f t="shared" si="766"/>
        <v>7.5167640073739883E-2</v>
      </c>
      <c r="BP2605" s="159">
        <f t="shared" si="767"/>
        <v>1.6178268284010311E-4</v>
      </c>
      <c r="BQ2605" s="160" t="str">
        <f t="shared" si="768"/>
        <v/>
      </c>
      <c r="BR2605" s="160" t="str">
        <f t="shared" si="764"/>
        <v/>
      </c>
    </row>
    <row r="2606" spans="65:70" ht="20.100000000000001" customHeight="1" x14ac:dyDescent="0.25">
      <c r="BM2606" s="134">
        <v>2014</v>
      </c>
      <c r="BN2606" s="157">
        <f t="shared" si="765"/>
        <v>12.883199999999626</v>
      </c>
      <c r="BO2606" s="158">
        <f t="shared" si="766"/>
        <v>7.500585739089978E-2</v>
      </c>
      <c r="BP2606" s="159">
        <f t="shared" si="767"/>
        <v>1.6146621057665234E-4</v>
      </c>
      <c r="BQ2606" s="160" t="str">
        <f t="shared" si="768"/>
        <v/>
      </c>
      <c r="BR2606" s="160" t="str">
        <f t="shared" si="764"/>
        <v/>
      </c>
    </row>
    <row r="2607" spans="65:70" ht="20.100000000000001" customHeight="1" x14ac:dyDescent="0.25">
      <c r="BM2607" s="134">
        <v>2015</v>
      </c>
      <c r="BN2607" s="157">
        <f t="shared" si="765"/>
        <v>12.889599999999625</v>
      </c>
      <c r="BO2607" s="158">
        <f t="shared" si="766"/>
        <v>7.4844391180323128E-2</v>
      </c>
      <c r="BP2607" s="159">
        <f t="shared" si="767"/>
        <v>1.6115025800962635E-4</v>
      </c>
      <c r="BQ2607" s="160" t="str">
        <f t="shared" si="768"/>
        <v/>
      </c>
      <c r="BR2607" s="160" t="str">
        <f t="shared" si="764"/>
        <v/>
      </c>
    </row>
    <row r="2608" spans="65:70" ht="20.100000000000001" customHeight="1" x14ac:dyDescent="0.25">
      <c r="BM2608" s="134">
        <v>2016</v>
      </c>
      <c r="BN2608" s="157">
        <f t="shared" si="765"/>
        <v>12.895999999999624</v>
      </c>
      <c r="BO2608" s="158">
        <f t="shared" si="766"/>
        <v>7.4683240922313501E-2</v>
      </c>
      <c r="BP2608" s="159">
        <f t="shared" si="767"/>
        <v>1.6083482460982346E-4</v>
      </c>
      <c r="BQ2608" s="160" t="str">
        <f t="shared" si="768"/>
        <v/>
      </c>
      <c r="BR2608" s="160" t="str">
        <f t="shared" si="764"/>
        <v/>
      </c>
    </row>
    <row r="2609" spans="65:70" ht="20.100000000000001" customHeight="1" x14ac:dyDescent="0.25">
      <c r="BM2609" s="134">
        <v>2017</v>
      </c>
      <c r="BN2609" s="157">
        <f t="shared" si="765"/>
        <v>12.902399999999624</v>
      </c>
      <c r="BO2609" s="158">
        <f t="shared" si="766"/>
        <v>7.4522406097703678E-2</v>
      </c>
      <c r="BP2609" s="159">
        <f t="shared" si="767"/>
        <v>1.6051990984733422E-4</v>
      </c>
      <c r="BQ2609" s="160" t="str">
        <f t="shared" si="768"/>
        <v/>
      </c>
      <c r="BR2609" s="160" t="str">
        <f t="shared" si="764"/>
        <v/>
      </c>
    </row>
    <row r="2610" spans="65:70" ht="20.100000000000001" customHeight="1" x14ac:dyDescent="0.25">
      <c r="BM2610" s="134">
        <v>2018</v>
      </c>
      <c r="BN2610" s="157">
        <f t="shared" si="765"/>
        <v>12.908799999999623</v>
      </c>
      <c r="BO2610" s="158">
        <f t="shared" si="766"/>
        <v>7.4361886187856344E-2</v>
      </c>
      <c r="BP2610" s="159">
        <f t="shared" si="767"/>
        <v>1.6020551319177734E-4</v>
      </c>
      <c r="BQ2610" s="160" t="str">
        <f t="shared" si="768"/>
        <v/>
      </c>
      <c r="BR2610" s="160" t="str">
        <f t="shared" si="764"/>
        <v/>
      </c>
    </row>
    <row r="2611" spans="65:70" ht="20.100000000000001" customHeight="1" x14ac:dyDescent="0.25">
      <c r="BM2611" s="134">
        <v>2019</v>
      </c>
      <c r="BN2611" s="157">
        <f t="shared" si="765"/>
        <v>12.915199999999622</v>
      </c>
      <c r="BO2611" s="158">
        <f t="shared" si="766"/>
        <v>7.4201680674664566E-2</v>
      </c>
      <c r="BP2611" s="159">
        <f t="shared" si="767"/>
        <v>1.5989163411181395E-4</v>
      </c>
      <c r="BQ2611" s="160" t="str">
        <f t="shared" si="768"/>
        <v/>
      </c>
      <c r="BR2611" s="160" t="str">
        <f t="shared" si="764"/>
        <v/>
      </c>
    </row>
    <row r="2612" spans="65:70" ht="20.100000000000001" customHeight="1" x14ac:dyDescent="0.25">
      <c r="BM2612" s="134">
        <v>2020</v>
      </c>
      <c r="BN2612" s="157">
        <f t="shared" si="765"/>
        <v>12.921599999999621</v>
      </c>
      <c r="BO2612" s="158">
        <f t="shared" si="766"/>
        <v>7.4041789040552752E-2</v>
      </c>
      <c r="BP2612" s="159">
        <f t="shared" si="767"/>
        <v>1.5957827207574438E-4</v>
      </c>
      <c r="BQ2612" s="160" t="str">
        <f t="shared" si="768"/>
        <v/>
      </c>
      <c r="BR2612" s="160" t="str">
        <f t="shared" si="764"/>
        <v/>
      </c>
    </row>
    <row r="2613" spans="65:70" ht="20.100000000000001" customHeight="1" x14ac:dyDescent="0.25">
      <c r="BM2613" s="134">
        <v>2021</v>
      </c>
      <c r="BN2613" s="157">
        <f t="shared" si="765"/>
        <v>12.927999999999621</v>
      </c>
      <c r="BO2613" s="158">
        <f t="shared" si="766"/>
        <v>7.3882210768477008E-2</v>
      </c>
      <c r="BP2613" s="159">
        <f t="shared" si="767"/>
        <v>1.592654265513832E-4</v>
      </c>
      <c r="BQ2613" s="160" t="str">
        <f t="shared" si="768"/>
        <v/>
      </c>
      <c r="BR2613" s="160" t="str">
        <f t="shared" si="764"/>
        <v/>
      </c>
    </row>
    <row r="2614" spans="65:70" ht="20.100000000000001" customHeight="1" x14ac:dyDescent="0.25">
      <c r="BM2614" s="134">
        <v>2022</v>
      </c>
      <c r="BN2614" s="157">
        <f t="shared" si="765"/>
        <v>12.93439999999962</v>
      </c>
      <c r="BO2614" s="158">
        <f t="shared" si="766"/>
        <v>7.3722945341925625E-2</v>
      </c>
      <c r="BP2614" s="159">
        <f t="shared" si="767"/>
        <v>1.5895309700554583E-4</v>
      </c>
      <c r="BQ2614" s="160" t="str">
        <f t="shared" si="768"/>
        <v/>
      </c>
      <c r="BR2614" s="160" t="str">
        <f t="shared" si="764"/>
        <v/>
      </c>
    </row>
    <row r="2615" spans="65:70" ht="20.100000000000001" customHeight="1" x14ac:dyDescent="0.25">
      <c r="BM2615" s="134">
        <v>2023</v>
      </c>
      <c r="BN2615" s="157">
        <f t="shared" si="765"/>
        <v>12.940799999999619</v>
      </c>
      <c r="BO2615" s="158">
        <f t="shared" si="766"/>
        <v>7.3563992244920079E-2</v>
      </c>
      <c r="BP2615" s="159">
        <f t="shared" si="767"/>
        <v>1.586412829045758E-4</v>
      </c>
      <c r="BQ2615" s="160" t="str">
        <f t="shared" si="768"/>
        <v/>
      </c>
      <c r="BR2615" s="160" t="str">
        <f t="shared" si="764"/>
        <v/>
      </c>
    </row>
    <row r="2616" spans="65:70" ht="20.100000000000001" customHeight="1" x14ac:dyDescent="0.25">
      <c r="BM2616" s="134">
        <v>2024</v>
      </c>
      <c r="BN2616" s="157">
        <f t="shared" si="765"/>
        <v>12.947199999999619</v>
      </c>
      <c r="BO2616" s="158">
        <f t="shared" si="766"/>
        <v>7.3405350962015503E-2</v>
      </c>
      <c r="BP2616" s="159">
        <f t="shared" si="767"/>
        <v>1.5832998371433094E-4</v>
      </c>
      <c r="BQ2616" s="160" t="str">
        <f t="shared" si="768"/>
        <v/>
      </c>
      <c r="BR2616" s="160" t="str">
        <f t="shared" si="764"/>
        <v/>
      </c>
    </row>
    <row r="2617" spans="65:70" ht="20.100000000000001" customHeight="1" x14ac:dyDescent="0.25">
      <c r="BM2617" s="134">
        <v>2025</v>
      </c>
      <c r="BN2617" s="157">
        <f t="shared" si="765"/>
        <v>12.953599999999618</v>
      </c>
      <c r="BO2617" s="158">
        <f t="shared" si="766"/>
        <v>7.3247020978301172E-2</v>
      </c>
      <c r="BP2617" s="159">
        <f t="shared" si="767"/>
        <v>1.5801919890001681E-4</v>
      </c>
      <c r="BQ2617" s="160" t="str">
        <f t="shared" si="768"/>
        <v/>
      </c>
      <c r="BR2617" s="160" t="str">
        <f t="shared" si="764"/>
        <v/>
      </c>
    </row>
    <row r="2618" spans="65:70" ht="20.100000000000001" customHeight="1" x14ac:dyDescent="0.25">
      <c r="BM2618" s="134">
        <v>2026</v>
      </c>
      <c r="BN2618" s="157">
        <f t="shared" si="765"/>
        <v>12.959999999999617</v>
      </c>
      <c r="BO2618" s="158">
        <f t="shared" si="766"/>
        <v>7.3089001779401155E-2</v>
      </c>
      <c r="BP2618" s="159">
        <f t="shared" si="767"/>
        <v>1.5770892792606184E-4</v>
      </c>
      <c r="BQ2618" s="160" t="str">
        <f t="shared" si="768"/>
        <v/>
      </c>
      <c r="BR2618" s="160" t="str">
        <f t="shared" si="764"/>
        <v/>
      </c>
    </row>
    <row r="2619" spans="65:70" ht="20.100000000000001" customHeight="1" x14ac:dyDescent="0.25">
      <c r="BM2619" s="134">
        <v>2027</v>
      </c>
      <c r="BN2619" s="157">
        <f t="shared" si="765"/>
        <v>12.966399999999616</v>
      </c>
      <c r="BO2619" s="158">
        <f t="shared" si="766"/>
        <v>7.2931292851475094E-2</v>
      </c>
      <c r="BP2619" s="159">
        <f t="shared" si="767"/>
        <v>1.5739917025660299E-4</v>
      </c>
      <c r="BQ2619" s="160" t="str">
        <f t="shared" si="768"/>
        <v/>
      </c>
      <c r="BR2619" s="160" t="str">
        <f t="shared" si="764"/>
        <v/>
      </c>
    </row>
    <row r="2620" spans="65:70" ht="20.100000000000001" customHeight="1" x14ac:dyDescent="0.25">
      <c r="BM2620" s="134">
        <v>2028</v>
      </c>
      <c r="BN2620" s="157">
        <f t="shared" si="765"/>
        <v>12.972799999999616</v>
      </c>
      <c r="BO2620" s="158">
        <f t="shared" si="766"/>
        <v>7.2773893681218491E-2</v>
      </c>
      <c r="BP2620" s="159">
        <f t="shared" si="767"/>
        <v>1.5708992535495847E-4</v>
      </c>
      <c r="BQ2620" s="160" t="str">
        <f t="shared" si="768"/>
        <v/>
      </c>
      <c r="BR2620" s="160" t="str">
        <f t="shared" si="764"/>
        <v/>
      </c>
    </row>
    <row r="2621" spans="65:70" ht="20.100000000000001" customHeight="1" x14ac:dyDescent="0.25">
      <c r="BM2621" s="134">
        <v>2029</v>
      </c>
      <c r="BN2621" s="157">
        <f t="shared" si="765"/>
        <v>12.979199999999615</v>
      </c>
      <c r="BO2621" s="158">
        <f t="shared" si="766"/>
        <v>7.2616803755863532E-2</v>
      </c>
      <c r="BP2621" s="159">
        <f t="shared" si="767"/>
        <v>1.5678119268401625E-4</v>
      </c>
      <c r="BQ2621" s="160" t="str">
        <f t="shared" si="768"/>
        <v/>
      </c>
      <c r="BR2621" s="160" t="str">
        <f t="shared" si="764"/>
        <v/>
      </c>
    </row>
    <row r="2622" spans="65:70" ht="20.100000000000001" customHeight="1" x14ac:dyDescent="0.25">
      <c r="BM2622" s="134">
        <v>2030</v>
      </c>
      <c r="BN2622" s="157">
        <f t="shared" si="765"/>
        <v>12.985599999999614</v>
      </c>
      <c r="BO2622" s="158">
        <f t="shared" si="766"/>
        <v>7.2460022563179516E-2</v>
      </c>
      <c r="BP2622" s="159">
        <f t="shared" si="767"/>
        <v>1.5647297170590102E-4</v>
      </c>
      <c r="BQ2622" s="160" t="str">
        <f t="shared" si="768"/>
        <v/>
      </c>
      <c r="BR2622" s="160" t="str">
        <f t="shared" si="764"/>
        <v/>
      </c>
    </row>
    <row r="2623" spans="65:70" ht="20.100000000000001" customHeight="1" x14ac:dyDescent="0.25">
      <c r="BM2623" s="134">
        <v>2031</v>
      </c>
      <c r="BN2623" s="157">
        <f t="shared" si="765"/>
        <v>12.991999999999614</v>
      </c>
      <c r="BO2623" s="158">
        <f t="shared" si="766"/>
        <v>7.2303549591473615E-2</v>
      </c>
      <c r="BP2623" s="159">
        <f t="shared" si="767"/>
        <v>1.5616526188250157E-4</v>
      </c>
      <c r="BQ2623" s="160" t="str">
        <f t="shared" si="768"/>
        <v/>
      </c>
      <c r="BR2623" s="160" t="str">
        <f t="shared" si="764"/>
        <v/>
      </c>
    </row>
    <row r="2624" spans="65:70" ht="20.100000000000001" customHeight="1" x14ac:dyDescent="0.25">
      <c r="BM2624" s="134">
        <v>2032</v>
      </c>
      <c r="BN2624" s="157">
        <f t="shared" si="765"/>
        <v>12.998399999999613</v>
      </c>
      <c r="BO2624" s="158">
        <f t="shared" si="766"/>
        <v>7.2147384329591113E-2</v>
      </c>
      <c r="BP2624" s="159">
        <f t="shared" si="767"/>
        <v>1.5585806267472135E-4</v>
      </c>
      <c r="BQ2624" s="160" t="str">
        <f t="shared" si="768"/>
        <v/>
      </c>
      <c r="BR2624" s="160" t="str">
        <f t="shared" si="764"/>
        <v/>
      </c>
    </row>
    <row r="2625" spans="65:70" ht="20.100000000000001" customHeight="1" x14ac:dyDescent="0.25">
      <c r="BM2625" s="134">
        <v>2033</v>
      </c>
      <c r="BN2625" s="157">
        <f t="shared" si="765"/>
        <v>13.004799999999612</v>
      </c>
      <c r="BO2625" s="158">
        <f t="shared" si="766"/>
        <v>7.1991526266916392E-2</v>
      </c>
      <c r="BP2625" s="159">
        <f t="shared" si="767"/>
        <v>1.5555137354331117E-4</v>
      </c>
      <c r="BQ2625" s="160" t="str">
        <f t="shared" si="768"/>
        <v/>
      </c>
      <c r="BR2625" s="160" t="str">
        <f t="shared" si="764"/>
        <v/>
      </c>
    </row>
    <row r="2626" spans="65:70" ht="20.100000000000001" customHeight="1" x14ac:dyDescent="0.25">
      <c r="BM2626" s="134">
        <v>2034</v>
      </c>
      <c r="BN2626" s="157">
        <f t="shared" si="765"/>
        <v>13.011199999999612</v>
      </c>
      <c r="BO2626" s="158">
        <f t="shared" si="766"/>
        <v>7.1835974893373081E-2</v>
      </c>
      <c r="BP2626" s="159">
        <f t="shared" si="767"/>
        <v>1.5524519394814751E-4</v>
      </c>
      <c r="BQ2626" s="160" t="str">
        <f t="shared" si="768"/>
        <v/>
      </c>
      <c r="BR2626" s="160" t="str">
        <f t="shared" si="764"/>
        <v/>
      </c>
    </row>
    <row r="2627" spans="65:70" ht="20.100000000000001" customHeight="1" x14ac:dyDescent="0.25">
      <c r="BM2627" s="134">
        <v>2035</v>
      </c>
      <c r="BN2627" s="157">
        <f t="shared" si="765"/>
        <v>13.017599999999611</v>
      </c>
      <c r="BO2627" s="158">
        <f t="shared" si="766"/>
        <v>7.1680729699424933E-2</v>
      </c>
      <c r="BP2627" s="159">
        <f t="shared" si="767"/>
        <v>1.5493952334873218E-4</v>
      </c>
      <c r="BQ2627" s="160" t="str">
        <f t="shared" si="768"/>
        <v/>
      </c>
      <c r="BR2627" s="160" t="str">
        <f t="shared" si="764"/>
        <v/>
      </c>
    </row>
    <row r="2628" spans="65:70" ht="20.100000000000001" customHeight="1" x14ac:dyDescent="0.25">
      <c r="BM2628" s="134">
        <v>2036</v>
      </c>
      <c r="BN2628" s="157">
        <f t="shared" si="765"/>
        <v>13.02399999999961</v>
      </c>
      <c r="BO2628" s="158">
        <f t="shared" si="766"/>
        <v>7.1525790176076201E-2</v>
      </c>
      <c r="BP2628" s="159">
        <f t="shared" si="767"/>
        <v>1.5463436120401186E-4</v>
      </c>
      <c r="BQ2628" s="160" t="str">
        <f t="shared" si="768"/>
        <v/>
      </c>
      <c r="BR2628" s="160" t="str">
        <f t="shared" si="764"/>
        <v/>
      </c>
    </row>
    <row r="2629" spans="65:70" ht="20.100000000000001" customHeight="1" x14ac:dyDescent="0.25">
      <c r="BM2629" s="134">
        <v>2037</v>
      </c>
      <c r="BN2629" s="157">
        <f t="shared" si="765"/>
        <v>13.030399999999609</v>
      </c>
      <c r="BO2629" s="158">
        <f t="shared" si="766"/>
        <v>7.1371155814872189E-2</v>
      </c>
      <c r="BP2629" s="159">
        <f t="shared" si="767"/>
        <v>1.5432970697250303E-4</v>
      </c>
      <c r="BQ2629" s="160" t="str">
        <f t="shared" si="768"/>
        <v/>
      </c>
      <c r="BR2629" s="160" t="str">
        <f t="shared" si="764"/>
        <v/>
      </c>
    </row>
    <row r="2630" spans="65:70" ht="20.100000000000001" customHeight="1" x14ac:dyDescent="0.25">
      <c r="BM2630" s="134">
        <v>2038</v>
      </c>
      <c r="BN2630" s="157">
        <f t="shared" si="765"/>
        <v>13.036799999999609</v>
      </c>
      <c r="BO2630" s="158">
        <f t="shared" si="766"/>
        <v>7.1216826107899686E-2</v>
      </c>
      <c r="BP2630" s="159">
        <f t="shared" si="767"/>
        <v>1.5402556011177848E-4</v>
      </c>
      <c r="BQ2630" s="160" t="str">
        <f t="shared" si="768"/>
        <v/>
      </c>
      <c r="BR2630" s="160" t="str">
        <f t="shared" si="764"/>
        <v/>
      </c>
    </row>
    <row r="2631" spans="65:70" ht="20.100000000000001" customHeight="1" x14ac:dyDescent="0.25">
      <c r="BM2631" s="134">
        <v>2039</v>
      </c>
      <c r="BN2631" s="157">
        <f t="shared" si="765"/>
        <v>13.043199999999608</v>
      </c>
      <c r="BO2631" s="158">
        <f t="shared" si="766"/>
        <v>7.1062800547787908E-2</v>
      </c>
      <c r="BP2631" s="159">
        <f t="shared" si="767"/>
        <v>1.5372192007948038E-4</v>
      </c>
      <c r="BQ2631" s="160" t="str">
        <f t="shared" si="768"/>
        <v/>
      </c>
      <c r="BR2631" s="160" t="str">
        <f t="shared" si="764"/>
        <v/>
      </c>
    </row>
    <row r="2632" spans="65:70" ht="20.100000000000001" customHeight="1" x14ac:dyDescent="0.25">
      <c r="BM2632" s="134">
        <v>2040</v>
      </c>
      <c r="BN2632" s="157">
        <f t="shared" si="765"/>
        <v>13.049599999999607</v>
      </c>
      <c r="BO2632" s="158">
        <f t="shared" si="766"/>
        <v>7.0909078627708427E-2</v>
      </c>
      <c r="BP2632" s="159">
        <f t="shared" si="767"/>
        <v>1.5341878633221007E-4</v>
      </c>
      <c r="BQ2632" s="160" t="str">
        <f t="shared" si="768"/>
        <v/>
      </c>
      <c r="BR2632" s="160" t="str">
        <f t="shared" si="764"/>
        <v/>
      </c>
    </row>
    <row r="2633" spans="65:70" ht="20.100000000000001" customHeight="1" x14ac:dyDescent="0.25">
      <c r="BM2633" s="134">
        <v>2041</v>
      </c>
      <c r="BN2633" s="157">
        <f t="shared" si="765"/>
        <v>13.055999999999607</v>
      </c>
      <c r="BO2633" s="158">
        <f t="shared" si="766"/>
        <v>7.0755659841376217E-2</v>
      </c>
      <c r="BP2633" s="159">
        <f t="shared" si="767"/>
        <v>1.5311615832658276E-4</v>
      </c>
      <c r="BQ2633" s="160" t="str">
        <f t="shared" si="768"/>
        <v/>
      </c>
      <c r="BR2633" s="160" t="str">
        <f t="shared" si="764"/>
        <v/>
      </c>
    </row>
    <row r="2634" spans="65:70" ht="20.100000000000001" customHeight="1" x14ac:dyDescent="0.25">
      <c r="BM2634" s="134">
        <v>2042</v>
      </c>
      <c r="BN2634" s="157">
        <f t="shared" si="765"/>
        <v>13.062399999999606</v>
      </c>
      <c r="BO2634" s="158">
        <f t="shared" si="766"/>
        <v>7.0602543683049634E-2</v>
      </c>
      <c r="BP2634" s="159">
        <f t="shared" si="767"/>
        <v>1.528140355180202E-4</v>
      </c>
      <c r="BQ2634" s="160" t="str">
        <f t="shared" si="768"/>
        <v/>
      </c>
      <c r="BR2634" s="160" t="str">
        <f t="shared" si="764"/>
        <v/>
      </c>
    </row>
    <row r="2635" spans="65:70" ht="20.100000000000001" customHeight="1" x14ac:dyDescent="0.25">
      <c r="BM2635" s="134">
        <v>2043</v>
      </c>
      <c r="BN2635" s="157">
        <f t="shared" si="765"/>
        <v>13.068799999999605</v>
      </c>
      <c r="BO2635" s="158">
        <f t="shared" si="766"/>
        <v>7.0449729647531614E-2</v>
      </c>
      <c r="BP2635" s="159">
        <f t="shared" si="767"/>
        <v>1.5251241736215226E-4</v>
      </c>
      <c r="BQ2635" s="160" t="str">
        <f t="shared" si="768"/>
        <v/>
      </c>
      <c r="BR2635" s="160" t="str">
        <f t="shared" si="764"/>
        <v/>
      </c>
    </row>
    <row r="2636" spans="65:70" ht="20.100000000000001" customHeight="1" x14ac:dyDescent="0.25">
      <c r="BM2636" s="134">
        <v>2044</v>
      </c>
      <c r="BN2636" s="157">
        <f t="shared" si="765"/>
        <v>13.075199999999604</v>
      </c>
      <c r="BO2636" s="158">
        <f t="shared" si="766"/>
        <v>7.0297217230169462E-2</v>
      </c>
      <c r="BP2636" s="159">
        <f t="shared" si="767"/>
        <v>1.522113033135819E-4</v>
      </c>
      <c r="BQ2636" s="160" t="str">
        <f t="shared" si="768"/>
        <v/>
      </c>
      <c r="BR2636" s="160" t="str">
        <f t="shared" si="764"/>
        <v/>
      </c>
    </row>
    <row r="2637" spans="65:70" ht="20.100000000000001" customHeight="1" x14ac:dyDescent="0.25">
      <c r="BM2637" s="134">
        <v>2045</v>
      </c>
      <c r="BN2637" s="157">
        <f t="shared" si="765"/>
        <v>13.081599999999604</v>
      </c>
      <c r="BO2637" s="158">
        <f t="shared" si="766"/>
        <v>7.014500592685588E-2</v>
      </c>
      <c r="BP2637" s="159">
        <f t="shared" si="767"/>
        <v>1.5191069282680103E-4</v>
      </c>
      <c r="BQ2637" s="160" t="str">
        <f t="shared" si="768"/>
        <v/>
      </c>
      <c r="BR2637" s="160" t="str">
        <f t="shared" si="764"/>
        <v/>
      </c>
    </row>
    <row r="2638" spans="65:70" ht="20.100000000000001" customHeight="1" x14ac:dyDescent="0.25">
      <c r="BM2638" s="134">
        <v>2046</v>
      </c>
      <c r="BN2638" s="157">
        <f t="shared" si="765"/>
        <v>13.087999999999603</v>
      </c>
      <c r="BO2638" s="158">
        <f t="shared" si="766"/>
        <v>6.9993095234029079E-2</v>
      </c>
      <c r="BP2638" s="159">
        <f t="shared" si="767"/>
        <v>1.516105853554689E-4</v>
      </c>
      <c r="BQ2638" s="160" t="str">
        <f t="shared" si="768"/>
        <v/>
      </c>
      <c r="BR2638" s="160" t="str">
        <f t="shared" si="764"/>
        <v/>
      </c>
    </row>
    <row r="2639" spans="65:70" ht="20.100000000000001" customHeight="1" x14ac:dyDescent="0.25">
      <c r="BM2639" s="134">
        <v>2047</v>
      </c>
      <c r="BN2639" s="157">
        <f t="shared" si="765"/>
        <v>13.094399999999602</v>
      </c>
      <c r="BO2639" s="158">
        <f t="shared" si="766"/>
        <v>6.984148464867361E-2</v>
      </c>
      <c r="BP2639" s="159">
        <f t="shared" si="767"/>
        <v>1.5131098035307822E-4</v>
      </c>
      <c r="BQ2639" s="160" t="str">
        <f t="shared" si="768"/>
        <v/>
      </c>
      <c r="BR2639" s="160" t="str">
        <f t="shared" si="764"/>
        <v/>
      </c>
    </row>
    <row r="2640" spans="65:70" ht="20.100000000000001" customHeight="1" x14ac:dyDescent="0.25">
      <c r="BM2640" s="134">
        <v>2048</v>
      </c>
      <c r="BN2640" s="157">
        <f t="shared" si="765"/>
        <v>13.100799999999602</v>
      </c>
      <c r="BO2640" s="158">
        <f t="shared" si="766"/>
        <v>6.9690173668320532E-2</v>
      </c>
      <c r="BP2640" s="159">
        <f t="shared" si="767"/>
        <v>1.5101187727241394E-4</v>
      </c>
      <c r="BQ2640" s="160" t="str">
        <f t="shared" si="768"/>
        <v/>
      </c>
      <c r="BR2640" s="160" t="str">
        <f t="shared" si="764"/>
        <v/>
      </c>
    </row>
    <row r="2641" spans="65:70" ht="20.100000000000001" customHeight="1" x14ac:dyDescent="0.25">
      <c r="BM2641" s="134">
        <v>2049</v>
      </c>
      <c r="BN2641" s="157">
        <f t="shared" si="765"/>
        <v>13.107199999999601</v>
      </c>
      <c r="BO2641" s="158">
        <f t="shared" si="766"/>
        <v>6.9539161791048118E-2</v>
      </c>
      <c r="BP2641" s="159">
        <f t="shared" si="767"/>
        <v>1.5071327556608061E-4</v>
      </c>
      <c r="BQ2641" s="160" t="str">
        <f t="shared" si="768"/>
        <v/>
      </c>
      <c r="BR2641" s="160" t="str">
        <f t="shared" ref="BR2641:BR2704" si="769">IF($BO2641&lt;(1-$BK$605),$BP2641,"")</f>
        <v/>
      </c>
    </row>
    <row r="2642" spans="65:70" ht="20.100000000000001" customHeight="1" x14ac:dyDescent="0.25">
      <c r="BM2642" s="134">
        <v>2050</v>
      </c>
      <c r="BN2642" s="157">
        <f t="shared" ref="BN2642:BN2705" si="770">BN2641+$BQ$590</f>
        <v>13.1135999999996</v>
      </c>
      <c r="BO2642" s="158">
        <f t="shared" ref="BO2642:BO2705" si="771">_xlfn.CHISQ.DIST.RT(BN2642,7)</f>
        <v>6.9388448515482037E-2</v>
      </c>
      <c r="BP2642" s="159">
        <f t="shared" ref="BP2642:BP2705" si="772">BO2642-BO2643</f>
        <v>1.5041517468571131E-4</v>
      </c>
      <c r="BQ2642" s="160" t="str">
        <f t="shared" ref="BQ2642:BQ2705" si="773">IF(BO2642&lt;(1-$BK$597),BP2642,"")</f>
        <v/>
      </c>
      <c r="BR2642" s="160" t="str">
        <f t="shared" si="769"/>
        <v/>
      </c>
    </row>
    <row r="2643" spans="65:70" ht="20.100000000000001" customHeight="1" x14ac:dyDescent="0.25">
      <c r="BM2643" s="134">
        <v>2051</v>
      </c>
      <c r="BN2643" s="157">
        <f t="shared" si="770"/>
        <v>13.1199999999996</v>
      </c>
      <c r="BO2643" s="158">
        <f t="shared" si="771"/>
        <v>6.9238033340796326E-2</v>
      </c>
      <c r="BP2643" s="159">
        <f t="shared" si="772"/>
        <v>1.5011757408311954E-4</v>
      </c>
      <c r="BQ2643" s="160" t="str">
        <f t="shared" si="773"/>
        <v/>
      </c>
      <c r="BR2643" s="160" t="str">
        <f t="shared" si="769"/>
        <v/>
      </c>
    </row>
    <row r="2644" spans="65:70" ht="20.100000000000001" customHeight="1" x14ac:dyDescent="0.25">
      <c r="BM2644" s="134">
        <v>2052</v>
      </c>
      <c r="BN2644" s="157">
        <f t="shared" si="770"/>
        <v>13.126399999999599</v>
      </c>
      <c r="BO2644" s="158">
        <f t="shared" si="771"/>
        <v>6.9087915766713207E-2</v>
      </c>
      <c r="BP2644" s="159">
        <f t="shared" si="772"/>
        <v>1.4982047320909186E-4</v>
      </c>
      <c r="BQ2644" s="160" t="str">
        <f t="shared" si="773"/>
        <v/>
      </c>
      <c r="BR2644" s="160" t="str">
        <f t="shared" si="769"/>
        <v/>
      </c>
    </row>
    <row r="2645" spans="65:70" ht="20.100000000000001" customHeight="1" x14ac:dyDescent="0.25">
      <c r="BM2645" s="134">
        <v>2053</v>
      </c>
      <c r="BN2645" s="157">
        <f t="shared" si="770"/>
        <v>13.132799999999598</v>
      </c>
      <c r="BO2645" s="158">
        <f t="shared" si="771"/>
        <v>6.8938095293504115E-2</v>
      </c>
      <c r="BP2645" s="159">
        <f t="shared" si="772"/>
        <v>1.4952387151437319E-4</v>
      </c>
      <c r="BQ2645" s="160" t="str">
        <f t="shared" si="773"/>
        <v/>
      </c>
      <c r="BR2645" s="160" t="str">
        <f t="shared" si="769"/>
        <v/>
      </c>
    </row>
    <row r="2646" spans="65:70" ht="20.100000000000001" customHeight="1" x14ac:dyDescent="0.25">
      <c r="BM2646" s="134">
        <v>2054</v>
      </c>
      <c r="BN2646" s="157">
        <f t="shared" si="770"/>
        <v>13.139199999999597</v>
      </c>
      <c r="BO2646" s="158">
        <f t="shared" si="771"/>
        <v>6.8788571421989742E-2</v>
      </c>
      <c r="BP2646" s="159">
        <f t="shared" si="772"/>
        <v>1.4922776844904229E-4</v>
      </c>
      <c r="BQ2646" s="160" t="str">
        <f t="shared" si="773"/>
        <v/>
      </c>
      <c r="BR2646" s="160" t="str">
        <f t="shared" si="769"/>
        <v/>
      </c>
    </row>
    <row r="2647" spans="65:70" ht="20.100000000000001" customHeight="1" x14ac:dyDescent="0.25">
      <c r="BM2647" s="134">
        <v>2055</v>
      </c>
      <c r="BN2647" s="157">
        <f t="shared" si="770"/>
        <v>13.145599999999597</v>
      </c>
      <c r="BO2647" s="158">
        <f t="shared" si="771"/>
        <v>6.8639343653540699E-2</v>
      </c>
      <c r="BP2647" s="159">
        <f t="shared" si="772"/>
        <v>1.4893216346278937E-4</v>
      </c>
      <c r="BQ2647" s="160" t="str">
        <f t="shared" si="773"/>
        <v/>
      </c>
      <c r="BR2647" s="160" t="str">
        <f t="shared" si="769"/>
        <v/>
      </c>
    </row>
    <row r="2648" spans="65:70" ht="20.100000000000001" customHeight="1" x14ac:dyDescent="0.25">
      <c r="BM2648" s="134">
        <v>2056</v>
      </c>
      <c r="BN2648" s="157">
        <f t="shared" si="770"/>
        <v>13.151999999999596</v>
      </c>
      <c r="BO2648" s="158">
        <f t="shared" si="771"/>
        <v>6.849041149007791E-2</v>
      </c>
      <c r="BP2648" s="159">
        <f t="shared" si="772"/>
        <v>1.4863705600497157E-4</v>
      </c>
      <c r="BQ2648" s="160" t="str">
        <f t="shared" si="773"/>
        <v/>
      </c>
      <c r="BR2648" s="160" t="str">
        <f t="shared" si="769"/>
        <v/>
      </c>
    </row>
    <row r="2649" spans="65:70" ht="20.100000000000001" customHeight="1" x14ac:dyDescent="0.25">
      <c r="BM2649" s="134">
        <v>2057</v>
      </c>
      <c r="BN2649" s="157">
        <f t="shared" si="770"/>
        <v>13.158399999999595</v>
      </c>
      <c r="BO2649" s="158">
        <f t="shared" si="771"/>
        <v>6.8341774434072938E-2</v>
      </c>
      <c r="BP2649" s="159">
        <f t="shared" si="772"/>
        <v>1.4834244552436315E-4</v>
      </c>
      <c r="BQ2649" s="160" t="str">
        <f t="shared" si="773"/>
        <v/>
      </c>
      <c r="BR2649" s="160" t="str">
        <f t="shared" si="769"/>
        <v/>
      </c>
    </row>
    <row r="2650" spans="65:70" ht="20.100000000000001" customHeight="1" x14ac:dyDescent="0.25">
      <c r="BM2650" s="134">
        <v>2058</v>
      </c>
      <c r="BN2650" s="157">
        <f t="shared" si="770"/>
        <v>13.164799999999595</v>
      </c>
      <c r="BO2650" s="158">
        <f t="shared" si="771"/>
        <v>6.8193431988548575E-2</v>
      </c>
      <c r="BP2650" s="159">
        <f t="shared" si="772"/>
        <v>1.480483314694192E-4</v>
      </c>
      <c r="BQ2650" s="160" t="str">
        <f t="shared" si="773"/>
        <v/>
      </c>
      <c r="BR2650" s="160" t="str">
        <f t="shared" si="769"/>
        <v/>
      </c>
    </row>
    <row r="2651" spans="65:70" ht="20.100000000000001" customHeight="1" x14ac:dyDescent="0.25">
      <c r="BM2651" s="134">
        <v>2059</v>
      </c>
      <c r="BN2651" s="157">
        <f t="shared" si="770"/>
        <v>13.171199999999594</v>
      </c>
      <c r="BO2651" s="158">
        <f t="shared" si="771"/>
        <v>6.8045383657079156E-2</v>
      </c>
      <c r="BP2651" s="159">
        <f t="shared" si="772"/>
        <v>1.4775471328810907E-4</v>
      </c>
      <c r="BQ2651" s="160" t="str">
        <f t="shared" si="773"/>
        <v/>
      </c>
      <c r="BR2651" s="160" t="str">
        <f t="shared" si="769"/>
        <v/>
      </c>
    </row>
    <row r="2652" spans="65:70" ht="20.100000000000001" customHeight="1" x14ac:dyDescent="0.25">
      <c r="BM2652" s="134">
        <v>2060</v>
      </c>
      <c r="BN2652" s="157">
        <f t="shared" si="770"/>
        <v>13.177599999999593</v>
      </c>
      <c r="BO2652" s="158">
        <f t="shared" si="771"/>
        <v>6.7897628943791047E-2</v>
      </c>
      <c r="BP2652" s="159">
        <f t="shared" si="772"/>
        <v>1.4746159042808293E-4</v>
      </c>
      <c r="BQ2652" s="160" t="str">
        <f t="shared" si="773"/>
        <v/>
      </c>
      <c r="BR2652" s="160" t="str">
        <f t="shared" si="769"/>
        <v/>
      </c>
    </row>
    <row r="2653" spans="65:70" ht="20.100000000000001" customHeight="1" x14ac:dyDescent="0.25">
      <c r="BM2653" s="134">
        <v>2061</v>
      </c>
      <c r="BN2653" s="157">
        <f t="shared" si="770"/>
        <v>13.183999999999592</v>
      </c>
      <c r="BO2653" s="158">
        <f t="shared" si="771"/>
        <v>6.7750167353362964E-2</v>
      </c>
      <c r="BP2653" s="159">
        <f t="shared" si="772"/>
        <v>1.4716896233650523E-4</v>
      </c>
      <c r="BQ2653" s="160" t="str">
        <f t="shared" si="773"/>
        <v/>
      </c>
      <c r="BR2653" s="160" t="str">
        <f t="shared" si="769"/>
        <v/>
      </c>
    </row>
    <row r="2654" spans="65:70" ht="20.100000000000001" customHeight="1" x14ac:dyDescent="0.25">
      <c r="BM2654" s="134">
        <v>2062</v>
      </c>
      <c r="BN2654" s="157">
        <f t="shared" si="770"/>
        <v>13.190399999999592</v>
      </c>
      <c r="BO2654" s="158">
        <f t="shared" si="771"/>
        <v>6.7602998391026459E-2</v>
      </c>
      <c r="BP2654" s="159">
        <f t="shared" si="772"/>
        <v>1.4687682846009631E-4</v>
      </c>
      <c r="BQ2654" s="160" t="str">
        <f t="shared" si="773"/>
        <v/>
      </c>
      <c r="BR2654" s="160" t="str">
        <f t="shared" si="769"/>
        <v/>
      </c>
    </row>
    <row r="2655" spans="65:70" ht="20.100000000000001" customHeight="1" x14ac:dyDescent="0.25">
      <c r="BM2655" s="134">
        <v>2063</v>
      </c>
      <c r="BN2655" s="157">
        <f t="shared" si="770"/>
        <v>13.196799999999591</v>
      </c>
      <c r="BO2655" s="158">
        <f t="shared" si="771"/>
        <v>6.7456121562566362E-2</v>
      </c>
      <c r="BP2655" s="159">
        <f t="shared" si="772"/>
        <v>1.4658518824541E-4</v>
      </c>
      <c r="BQ2655" s="160" t="str">
        <f t="shared" si="773"/>
        <v/>
      </c>
      <c r="BR2655" s="160" t="str">
        <f t="shared" si="769"/>
        <v/>
      </c>
    </row>
    <row r="2656" spans="65:70" ht="20.100000000000001" customHeight="1" x14ac:dyDescent="0.25">
      <c r="BM2656" s="134">
        <v>2064</v>
      </c>
      <c r="BN2656" s="157">
        <f t="shared" si="770"/>
        <v>13.20319999999959</v>
      </c>
      <c r="BO2656" s="158">
        <f t="shared" si="771"/>
        <v>6.7309536374320952E-2</v>
      </c>
      <c r="BP2656" s="159">
        <f t="shared" si="772"/>
        <v>1.462940411382091E-4</v>
      </c>
      <c r="BQ2656" s="160" t="str">
        <f t="shared" si="773"/>
        <v/>
      </c>
      <c r="BR2656" s="160" t="str">
        <f t="shared" si="769"/>
        <v/>
      </c>
    </row>
    <row r="2657" spans="65:70" ht="20.100000000000001" customHeight="1" x14ac:dyDescent="0.25">
      <c r="BM2657" s="134">
        <v>2065</v>
      </c>
      <c r="BN2657" s="157">
        <f t="shared" si="770"/>
        <v>13.20959999999959</v>
      </c>
      <c r="BO2657" s="158">
        <f t="shared" si="771"/>
        <v>6.7163242333182743E-2</v>
      </c>
      <c r="BP2657" s="159">
        <f t="shared" si="772"/>
        <v>1.4600338658428413E-4</v>
      </c>
      <c r="BQ2657" s="160" t="str">
        <f t="shared" si="773"/>
        <v/>
      </c>
      <c r="BR2657" s="160" t="str">
        <f t="shared" si="769"/>
        <v/>
      </c>
    </row>
    <row r="2658" spans="65:70" ht="20.100000000000001" customHeight="1" x14ac:dyDescent="0.25">
      <c r="BM2658" s="134">
        <v>2066</v>
      </c>
      <c r="BN2658" s="157">
        <f t="shared" si="770"/>
        <v>13.215999999999589</v>
      </c>
      <c r="BO2658" s="158">
        <f t="shared" si="771"/>
        <v>6.7017238946598459E-2</v>
      </c>
      <c r="BP2658" s="159">
        <f t="shared" si="772"/>
        <v>1.4571322402884279E-4</v>
      </c>
      <c r="BQ2658" s="160" t="str">
        <f t="shared" si="773"/>
        <v/>
      </c>
      <c r="BR2658" s="160" t="str">
        <f t="shared" si="769"/>
        <v/>
      </c>
    </row>
    <row r="2659" spans="65:70" ht="20.100000000000001" customHeight="1" x14ac:dyDescent="0.25">
      <c r="BM2659" s="134">
        <v>2067</v>
      </c>
      <c r="BN2659" s="157">
        <f t="shared" si="770"/>
        <v>13.222399999999588</v>
      </c>
      <c r="BO2659" s="158">
        <f t="shared" si="771"/>
        <v>6.6871525722569616E-2</v>
      </c>
      <c r="BP2659" s="159">
        <f t="shared" si="772"/>
        <v>1.4542355291667641E-4</v>
      </c>
      <c r="BQ2659" s="160" t="str">
        <f t="shared" si="773"/>
        <v/>
      </c>
      <c r="BR2659" s="160" t="str">
        <f t="shared" si="769"/>
        <v/>
      </c>
    </row>
    <row r="2660" spans="65:70" ht="20.100000000000001" customHeight="1" x14ac:dyDescent="0.25">
      <c r="BM2660" s="134">
        <v>2068</v>
      </c>
      <c r="BN2660" s="157">
        <f t="shared" si="770"/>
        <v>13.228799999999588</v>
      </c>
      <c r="BO2660" s="158">
        <f t="shared" si="771"/>
        <v>6.672610216965294E-2</v>
      </c>
      <c r="BP2660" s="159">
        <f t="shared" si="772"/>
        <v>1.4513437269218776E-4</v>
      </c>
      <c r="BQ2660" s="160" t="str">
        <f t="shared" si="773"/>
        <v/>
      </c>
      <c r="BR2660" s="160" t="str">
        <f t="shared" si="769"/>
        <v/>
      </c>
    </row>
    <row r="2661" spans="65:70" ht="20.100000000000001" customHeight="1" x14ac:dyDescent="0.25">
      <c r="BM2661" s="134">
        <v>2069</v>
      </c>
      <c r="BN2661" s="157">
        <f t="shared" si="770"/>
        <v>13.235199999999587</v>
      </c>
      <c r="BO2661" s="158">
        <f t="shared" si="771"/>
        <v>6.6580967796960752E-2</v>
      </c>
      <c r="BP2661" s="159">
        <f t="shared" si="772"/>
        <v>1.4484568279966858E-4</v>
      </c>
      <c r="BQ2661" s="160" t="str">
        <f t="shared" si="773"/>
        <v/>
      </c>
      <c r="BR2661" s="160" t="str">
        <f t="shared" si="769"/>
        <v/>
      </c>
    </row>
    <row r="2662" spans="65:70" ht="20.100000000000001" customHeight="1" x14ac:dyDescent="0.25">
      <c r="BM2662" s="134">
        <v>2070</v>
      </c>
      <c r="BN2662" s="157">
        <f t="shared" si="770"/>
        <v>13.241599999999586</v>
      </c>
      <c r="BO2662" s="158">
        <f t="shared" si="771"/>
        <v>6.6436122114161084E-2</v>
      </c>
      <c r="BP2662" s="159">
        <f t="shared" si="772"/>
        <v>1.4455748268274449E-4</v>
      </c>
      <c r="BQ2662" s="160" t="str">
        <f t="shared" si="773"/>
        <v/>
      </c>
      <c r="BR2662" s="160" t="str">
        <f t="shared" si="769"/>
        <v/>
      </c>
    </row>
    <row r="2663" spans="65:70" ht="20.100000000000001" customHeight="1" x14ac:dyDescent="0.25">
      <c r="BM2663" s="134">
        <v>2071</v>
      </c>
      <c r="BN2663" s="157">
        <f t="shared" si="770"/>
        <v>13.247999999999585</v>
      </c>
      <c r="BO2663" s="158">
        <f t="shared" si="771"/>
        <v>6.6291564631478339E-2</v>
      </c>
      <c r="BP2663" s="159">
        <f t="shared" si="772"/>
        <v>1.4426977178479128E-4</v>
      </c>
      <c r="BQ2663" s="160" t="str">
        <f t="shared" si="773"/>
        <v/>
      </c>
      <c r="BR2663" s="160" t="str">
        <f t="shared" si="769"/>
        <v/>
      </c>
    </row>
    <row r="2664" spans="65:70" ht="20.100000000000001" customHeight="1" x14ac:dyDescent="0.25">
      <c r="BM2664" s="134">
        <v>2072</v>
      </c>
      <c r="BN2664" s="157">
        <f t="shared" si="770"/>
        <v>13.254399999999585</v>
      </c>
      <c r="BO2664" s="158">
        <f t="shared" si="771"/>
        <v>6.6147294859693548E-2</v>
      </c>
      <c r="BP2664" s="159">
        <f t="shared" si="772"/>
        <v>1.4398254954890721E-4</v>
      </c>
      <c r="BQ2664" s="160" t="str">
        <f t="shared" si="773"/>
        <v/>
      </c>
      <c r="BR2664" s="160" t="str">
        <f t="shared" si="769"/>
        <v/>
      </c>
    </row>
    <row r="2665" spans="65:70" ht="20.100000000000001" customHeight="1" x14ac:dyDescent="0.25">
      <c r="BM2665" s="134">
        <v>2073</v>
      </c>
      <c r="BN2665" s="157">
        <f t="shared" si="770"/>
        <v>13.260799999999584</v>
      </c>
      <c r="BO2665" s="158">
        <f t="shared" si="771"/>
        <v>6.6003312310144641E-2</v>
      </c>
      <c r="BP2665" s="159">
        <f t="shared" si="772"/>
        <v>1.4369581541770482E-4</v>
      </c>
      <c r="BQ2665" s="160" t="str">
        <f t="shared" si="773"/>
        <v/>
      </c>
      <c r="BR2665" s="160" t="str">
        <f t="shared" si="769"/>
        <v/>
      </c>
    </row>
    <row r="2666" spans="65:70" ht="20.100000000000001" customHeight="1" x14ac:dyDescent="0.25">
      <c r="BM2666" s="134">
        <v>2074</v>
      </c>
      <c r="BN2666" s="157">
        <f t="shared" si="770"/>
        <v>13.267199999999583</v>
      </c>
      <c r="BO2666" s="158">
        <f t="shared" si="771"/>
        <v>6.5859616494726936E-2</v>
      </c>
      <c r="BP2666" s="159">
        <f t="shared" si="772"/>
        <v>1.4340956883356071E-4</v>
      </c>
      <c r="BQ2666" s="160" t="str">
        <f t="shared" si="773"/>
        <v/>
      </c>
      <c r="BR2666" s="160" t="str">
        <f t="shared" si="769"/>
        <v/>
      </c>
    </row>
    <row r="2667" spans="65:70" ht="20.100000000000001" customHeight="1" x14ac:dyDescent="0.25">
      <c r="BM2667" s="134">
        <v>2075</v>
      </c>
      <c r="BN2667" s="157">
        <f t="shared" si="770"/>
        <v>13.273599999999583</v>
      </c>
      <c r="BO2667" s="158">
        <f t="shared" si="771"/>
        <v>6.5716206925893375E-2</v>
      </c>
      <c r="BP2667" s="159">
        <f t="shared" si="772"/>
        <v>1.431238092385323E-4</v>
      </c>
      <c r="BQ2667" s="160" t="str">
        <f t="shared" si="773"/>
        <v/>
      </c>
      <c r="BR2667" s="160" t="str">
        <f t="shared" si="769"/>
        <v/>
      </c>
    </row>
    <row r="2668" spans="65:70" ht="20.100000000000001" customHeight="1" x14ac:dyDescent="0.25">
      <c r="BM2668" s="134">
        <v>2076</v>
      </c>
      <c r="BN2668" s="157">
        <f t="shared" si="770"/>
        <v>13.279999999999582</v>
      </c>
      <c r="BO2668" s="158">
        <f t="shared" si="771"/>
        <v>6.5573083116654843E-2</v>
      </c>
      <c r="BP2668" s="159">
        <f t="shared" si="772"/>
        <v>1.4283853607424679E-4</v>
      </c>
      <c r="BQ2668" s="160" t="str">
        <f t="shared" si="773"/>
        <v/>
      </c>
      <c r="BR2668" s="160" t="str">
        <f t="shared" si="769"/>
        <v/>
      </c>
    </row>
    <row r="2669" spans="65:70" ht="20.100000000000001" customHeight="1" x14ac:dyDescent="0.25">
      <c r="BM2669" s="134">
        <v>2077</v>
      </c>
      <c r="BN2669" s="157">
        <f t="shared" si="770"/>
        <v>13.286399999999581</v>
      </c>
      <c r="BO2669" s="158">
        <f t="shared" si="771"/>
        <v>6.5430244580580596E-2</v>
      </c>
      <c r="BP2669" s="159">
        <f t="shared" si="772"/>
        <v>1.4255374878202609E-4</v>
      </c>
      <c r="BQ2669" s="160" t="str">
        <f t="shared" si="773"/>
        <v/>
      </c>
      <c r="BR2669" s="160" t="str">
        <f t="shared" si="769"/>
        <v/>
      </c>
    </row>
    <row r="2670" spans="65:70" ht="20.100000000000001" customHeight="1" x14ac:dyDescent="0.25">
      <c r="BM2670" s="134">
        <v>2078</v>
      </c>
      <c r="BN2670" s="157">
        <f t="shared" si="770"/>
        <v>13.292799999999581</v>
      </c>
      <c r="BO2670" s="158">
        <f t="shared" si="771"/>
        <v>6.528769083179857E-2</v>
      </c>
      <c r="BP2670" s="159">
        <f t="shared" si="772"/>
        <v>1.4226944680281739E-4</v>
      </c>
      <c r="BQ2670" s="160" t="str">
        <f t="shared" si="773"/>
        <v/>
      </c>
      <c r="BR2670" s="160" t="str">
        <f t="shared" si="769"/>
        <v/>
      </c>
    </row>
    <row r="2671" spans="65:70" ht="20.100000000000001" customHeight="1" x14ac:dyDescent="0.25">
      <c r="BM2671" s="134">
        <v>2079</v>
      </c>
      <c r="BN2671" s="157">
        <f t="shared" si="770"/>
        <v>13.29919999999958</v>
      </c>
      <c r="BO2671" s="158">
        <f t="shared" si="771"/>
        <v>6.5145421384995753E-2</v>
      </c>
      <c r="BP2671" s="159">
        <f t="shared" si="772"/>
        <v>1.4198562957745686E-4</v>
      </c>
      <c r="BQ2671" s="160" t="str">
        <f t="shared" si="773"/>
        <v/>
      </c>
      <c r="BR2671" s="160" t="str">
        <f t="shared" si="769"/>
        <v/>
      </c>
    </row>
    <row r="2672" spans="65:70" ht="20.100000000000001" customHeight="1" x14ac:dyDescent="0.25">
      <c r="BM2672" s="134">
        <v>2080</v>
      </c>
      <c r="BN2672" s="157">
        <f t="shared" si="770"/>
        <v>13.305599999999579</v>
      </c>
      <c r="BO2672" s="158">
        <f t="shared" si="771"/>
        <v>6.5003435755418296E-2</v>
      </c>
      <c r="BP2672" s="159">
        <f t="shared" si="772"/>
        <v>1.4170229654628108E-4</v>
      </c>
      <c r="BQ2672" s="160" t="str">
        <f t="shared" si="773"/>
        <v/>
      </c>
      <c r="BR2672" s="160" t="str">
        <f t="shared" si="769"/>
        <v/>
      </c>
    </row>
    <row r="2673" spans="65:70" ht="20.100000000000001" customHeight="1" x14ac:dyDescent="0.25">
      <c r="BM2673" s="134">
        <v>2081</v>
      </c>
      <c r="BN2673" s="157">
        <f t="shared" si="770"/>
        <v>13.311999999999578</v>
      </c>
      <c r="BO2673" s="158">
        <f t="shared" si="771"/>
        <v>6.4861733458872015E-2</v>
      </c>
      <c r="BP2673" s="159">
        <f t="shared" si="772"/>
        <v>1.414194471492658E-4</v>
      </c>
      <c r="BQ2673" s="160" t="str">
        <f t="shared" si="773"/>
        <v/>
      </c>
      <c r="BR2673" s="160" t="str">
        <f t="shared" si="769"/>
        <v/>
      </c>
    </row>
    <row r="2674" spans="65:70" ht="20.100000000000001" customHeight="1" x14ac:dyDescent="0.25">
      <c r="BM2674" s="134">
        <v>2082</v>
      </c>
      <c r="BN2674" s="157">
        <f t="shared" si="770"/>
        <v>13.318399999999578</v>
      </c>
      <c r="BO2674" s="158">
        <f t="shared" si="771"/>
        <v>6.4720314011722749E-2</v>
      </c>
      <c r="BP2674" s="159">
        <f t="shared" si="772"/>
        <v>1.4113708082633125E-4</v>
      </c>
      <c r="BQ2674" s="160" t="str">
        <f t="shared" si="773"/>
        <v/>
      </c>
      <c r="BR2674" s="160" t="str">
        <f t="shared" si="769"/>
        <v/>
      </c>
    </row>
    <row r="2675" spans="65:70" ht="20.100000000000001" customHeight="1" x14ac:dyDescent="0.25">
      <c r="BM2675" s="134">
        <v>2083</v>
      </c>
      <c r="BN2675" s="157">
        <f t="shared" si="770"/>
        <v>13.324799999999577</v>
      </c>
      <c r="BO2675" s="158">
        <f t="shared" si="771"/>
        <v>6.4579176930896418E-2</v>
      </c>
      <c r="BP2675" s="159">
        <f t="shared" si="772"/>
        <v>1.4085519701682869E-4</v>
      </c>
      <c r="BQ2675" s="160" t="str">
        <f t="shared" si="773"/>
        <v/>
      </c>
      <c r="BR2675" s="160" t="str">
        <f t="shared" si="769"/>
        <v/>
      </c>
    </row>
    <row r="2676" spans="65:70" ht="20.100000000000001" customHeight="1" x14ac:dyDescent="0.25">
      <c r="BM2676" s="134">
        <v>2084</v>
      </c>
      <c r="BN2676" s="157">
        <f t="shared" si="770"/>
        <v>13.331199999999576</v>
      </c>
      <c r="BO2676" s="158">
        <f t="shared" si="771"/>
        <v>6.4438321733879589E-2</v>
      </c>
      <c r="BP2676" s="159">
        <f t="shared" si="772"/>
        <v>1.4057379515988733E-4</v>
      </c>
      <c r="BQ2676" s="160" t="str">
        <f t="shared" si="773"/>
        <v/>
      </c>
      <c r="BR2676" s="160" t="str">
        <f t="shared" si="769"/>
        <v/>
      </c>
    </row>
    <row r="2677" spans="65:70" ht="20.100000000000001" customHeight="1" x14ac:dyDescent="0.25">
      <c r="BM2677" s="134">
        <v>2085</v>
      </c>
      <c r="BN2677" s="157">
        <f t="shared" si="770"/>
        <v>13.337599999999576</v>
      </c>
      <c r="BO2677" s="158">
        <f t="shared" si="771"/>
        <v>6.4297747938719702E-2</v>
      </c>
      <c r="BP2677" s="159">
        <f t="shared" si="772"/>
        <v>1.4029287469449758E-4</v>
      </c>
      <c r="BQ2677" s="160" t="str">
        <f t="shared" si="773"/>
        <v/>
      </c>
      <c r="BR2677" s="160" t="str">
        <f t="shared" si="769"/>
        <v/>
      </c>
    </row>
    <row r="2678" spans="65:70" ht="20.100000000000001" customHeight="1" x14ac:dyDescent="0.25">
      <c r="BM2678" s="134">
        <v>2086</v>
      </c>
      <c r="BN2678" s="157">
        <f t="shared" si="770"/>
        <v>13.343999999999575</v>
      </c>
      <c r="BO2678" s="158">
        <f t="shared" si="771"/>
        <v>6.4157455064025204E-2</v>
      </c>
      <c r="BP2678" s="159">
        <f t="shared" si="772"/>
        <v>1.4001243505927519E-4</v>
      </c>
      <c r="BQ2678" s="160" t="str">
        <f t="shared" si="773"/>
        <v/>
      </c>
      <c r="BR2678" s="160" t="str">
        <f t="shared" si="769"/>
        <v/>
      </c>
    </row>
    <row r="2679" spans="65:70" ht="20.100000000000001" customHeight="1" x14ac:dyDescent="0.25">
      <c r="BM2679" s="134">
        <v>2087</v>
      </c>
      <c r="BN2679" s="157">
        <f t="shared" si="770"/>
        <v>13.350399999999574</v>
      </c>
      <c r="BO2679" s="158">
        <f t="shared" si="771"/>
        <v>6.4017442628965929E-2</v>
      </c>
      <c r="BP2679" s="159">
        <f t="shared" si="772"/>
        <v>1.3973247569229463E-4</v>
      </c>
      <c r="BQ2679" s="160" t="str">
        <f t="shared" si="773"/>
        <v/>
      </c>
      <c r="BR2679" s="160" t="str">
        <f t="shared" si="769"/>
        <v/>
      </c>
    </row>
    <row r="2680" spans="65:70" ht="20.100000000000001" customHeight="1" x14ac:dyDescent="0.25">
      <c r="BM2680" s="134">
        <v>2088</v>
      </c>
      <c r="BN2680" s="157">
        <f t="shared" si="770"/>
        <v>13.356799999999573</v>
      </c>
      <c r="BO2680" s="158">
        <f t="shared" si="771"/>
        <v>6.3877710153273634E-2</v>
      </c>
      <c r="BP2680" s="159">
        <f t="shared" si="772"/>
        <v>1.3945299603178307E-4</v>
      </c>
      <c r="BQ2680" s="160" t="str">
        <f t="shared" si="773"/>
        <v/>
      </c>
      <c r="BR2680" s="160" t="str">
        <f t="shared" si="769"/>
        <v/>
      </c>
    </row>
    <row r="2681" spans="65:70" ht="20.100000000000001" customHeight="1" x14ac:dyDescent="0.25">
      <c r="BM2681" s="134">
        <v>2089</v>
      </c>
      <c r="BN2681" s="157">
        <f t="shared" si="770"/>
        <v>13.363199999999573</v>
      </c>
      <c r="BO2681" s="158">
        <f t="shared" si="771"/>
        <v>6.3738257157241851E-2</v>
      </c>
      <c r="BP2681" s="159">
        <f t="shared" si="772"/>
        <v>1.3917399551553744E-4</v>
      </c>
      <c r="BQ2681" s="160" t="str">
        <f t="shared" si="773"/>
        <v/>
      </c>
      <c r="BR2681" s="160" t="str">
        <f t="shared" si="769"/>
        <v/>
      </c>
    </row>
    <row r="2682" spans="65:70" ht="20.100000000000001" customHeight="1" x14ac:dyDescent="0.25">
      <c r="BM2682" s="134">
        <v>2090</v>
      </c>
      <c r="BN2682" s="157">
        <f t="shared" si="770"/>
        <v>13.369599999999572</v>
      </c>
      <c r="BO2682" s="158">
        <f t="shared" si="771"/>
        <v>6.3599083161726314E-2</v>
      </c>
      <c r="BP2682" s="159">
        <f t="shared" si="772"/>
        <v>1.3889547358086896E-4</v>
      </c>
      <c r="BQ2682" s="160" t="str">
        <f t="shared" si="773"/>
        <v/>
      </c>
      <c r="BR2682" s="160" t="str">
        <f t="shared" si="769"/>
        <v/>
      </c>
    </row>
    <row r="2683" spans="65:70" ht="20.100000000000001" customHeight="1" x14ac:dyDescent="0.25">
      <c r="BM2683" s="134">
        <v>2091</v>
      </c>
      <c r="BN2683" s="157">
        <f t="shared" si="770"/>
        <v>13.375999999999571</v>
      </c>
      <c r="BO2683" s="158">
        <f t="shared" si="771"/>
        <v>6.3460187688145445E-2</v>
      </c>
      <c r="BP2683" s="159">
        <f t="shared" si="772"/>
        <v>1.3861742966501944E-4</v>
      </c>
      <c r="BQ2683" s="160" t="str">
        <f t="shared" si="773"/>
        <v/>
      </c>
      <c r="BR2683" s="160" t="str">
        <f t="shared" si="769"/>
        <v/>
      </c>
    </row>
    <row r="2684" spans="65:70" ht="20.100000000000001" customHeight="1" x14ac:dyDescent="0.25">
      <c r="BM2684" s="134">
        <v>2092</v>
      </c>
      <c r="BN2684" s="157">
        <f t="shared" si="770"/>
        <v>13.382399999999571</v>
      </c>
      <c r="BO2684" s="158">
        <f t="shared" si="771"/>
        <v>6.3321570258480425E-2</v>
      </c>
      <c r="BP2684" s="159">
        <f t="shared" si="772"/>
        <v>1.3833986320511971E-4</v>
      </c>
      <c r="BQ2684" s="160" t="str">
        <f t="shared" si="773"/>
        <v/>
      </c>
      <c r="BR2684" s="160" t="str">
        <f t="shared" si="769"/>
        <v/>
      </c>
    </row>
    <row r="2685" spans="65:70" ht="20.100000000000001" customHeight="1" x14ac:dyDescent="0.25">
      <c r="BM2685" s="134">
        <v>2093</v>
      </c>
      <c r="BN2685" s="157">
        <f t="shared" si="770"/>
        <v>13.38879999999957</v>
      </c>
      <c r="BO2685" s="158">
        <f t="shared" si="771"/>
        <v>6.3183230395275305E-2</v>
      </c>
      <c r="BP2685" s="159">
        <f t="shared" si="772"/>
        <v>1.3806277363767605E-4</v>
      </c>
      <c r="BQ2685" s="160" t="str">
        <f t="shared" si="773"/>
        <v/>
      </c>
      <c r="BR2685" s="160" t="str">
        <f t="shared" si="769"/>
        <v/>
      </c>
    </row>
    <row r="2686" spans="65:70" ht="20.100000000000001" customHeight="1" x14ac:dyDescent="0.25">
      <c r="BM2686" s="134">
        <v>2094</v>
      </c>
      <c r="BN2686" s="157">
        <f t="shared" si="770"/>
        <v>13.395199999999569</v>
      </c>
      <c r="BO2686" s="158">
        <f t="shared" si="771"/>
        <v>6.3045167621637629E-2</v>
      </c>
      <c r="BP2686" s="159">
        <f t="shared" si="772"/>
        <v>1.3778616039927805E-4</v>
      </c>
      <c r="BQ2686" s="160" t="str">
        <f t="shared" si="773"/>
        <v/>
      </c>
      <c r="BR2686" s="160" t="str">
        <f t="shared" si="769"/>
        <v/>
      </c>
    </row>
    <row r="2687" spans="65:70" ht="20.100000000000001" customHeight="1" x14ac:dyDescent="0.25">
      <c r="BM2687" s="134">
        <v>2095</v>
      </c>
      <c r="BN2687" s="157">
        <f t="shared" si="770"/>
        <v>13.401599999999569</v>
      </c>
      <c r="BO2687" s="158">
        <f t="shared" si="771"/>
        <v>6.2907381461238351E-2</v>
      </c>
      <c r="BP2687" s="159">
        <f t="shared" si="772"/>
        <v>1.3751002292596015E-4</v>
      </c>
      <c r="BQ2687" s="160" t="str">
        <f t="shared" si="773"/>
        <v/>
      </c>
      <c r="BR2687" s="160" t="str">
        <f t="shared" si="769"/>
        <v/>
      </c>
    </row>
    <row r="2688" spans="65:70" ht="20.100000000000001" customHeight="1" x14ac:dyDescent="0.25">
      <c r="BM2688" s="134">
        <v>2096</v>
      </c>
      <c r="BN2688" s="157">
        <f t="shared" si="770"/>
        <v>13.407999999999568</v>
      </c>
      <c r="BO2688" s="158">
        <f t="shared" si="771"/>
        <v>6.2769871438312391E-2</v>
      </c>
      <c r="BP2688" s="159">
        <f t="shared" si="772"/>
        <v>1.3723436065390948E-4</v>
      </c>
      <c r="BQ2688" s="160" t="str">
        <f t="shared" si="773"/>
        <v/>
      </c>
      <c r="BR2688" s="160" t="str">
        <f t="shared" si="769"/>
        <v/>
      </c>
    </row>
    <row r="2689" spans="65:70" ht="20.100000000000001" customHeight="1" x14ac:dyDescent="0.25">
      <c r="BM2689" s="134">
        <v>2097</v>
      </c>
      <c r="BN2689" s="157">
        <f t="shared" si="770"/>
        <v>13.414399999999567</v>
      </c>
      <c r="BO2689" s="158">
        <f t="shared" si="771"/>
        <v>6.2632637077658482E-2</v>
      </c>
      <c r="BP2689" s="159">
        <f t="shared" si="772"/>
        <v>1.3695917301865396E-4</v>
      </c>
      <c r="BQ2689" s="160" t="str">
        <f t="shared" si="773"/>
        <v/>
      </c>
      <c r="BR2689" s="160" t="str">
        <f t="shared" si="769"/>
        <v/>
      </c>
    </row>
    <row r="2690" spans="65:70" ht="20.100000000000001" customHeight="1" x14ac:dyDescent="0.25">
      <c r="BM2690" s="134">
        <v>2098</v>
      </c>
      <c r="BN2690" s="157">
        <f t="shared" si="770"/>
        <v>13.420799999999566</v>
      </c>
      <c r="BO2690" s="158">
        <f t="shared" si="771"/>
        <v>6.2495677904639828E-2</v>
      </c>
      <c r="BP2690" s="159">
        <f t="shared" si="772"/>
        <v>1.3668445945590191E-4</v>
      </c>
      <c r="BQ2690" s="160" t="str">
        <f t="shared" si="773"/>
        <v/>
      </c>
      <c r="BR2690" s="160" t="str">
        <f t="shared" si="769"/>
        <v/>
      </c>
    </row>
    <row r="2691" spans="65:70" ht="20.100000000000001" customHeight="1" x14ac:dyDescent="0.25">
      <c r="BM2691" s="134">
        <v>2099</v>
      </c>
      <c r="BN2691" s="157">
        <f t="shared" si="770"/>
        <v>13.427199999999566</v>
      </c>
      <c r="BO2691" s="158">
        <f t="shared" si="771"/>
        <v>6.2358993445183926E-2</v>
      </c>
      <c r="BP2691" s="159">
        <f t="shared" si="772"/>
        <v>1.3641021940057063E-4</v>
      </c>
      <c r="BQ2691" s="160" t="str">
        <f t="shared" si="773"/>
        <v/>
      </c>
      <c r="BR2691" s="160" t="str">
        <f t="shared" si="769"/>
        <v/>
      </c>
    </row>
    <row r="2692" spans="65:70" ht="20.100000000000001" customHeight="1" x14ac:dyDescent="0.25">
      <c r="BM2692" s="134">
        <v>2100</v>
      </c>
      <c r="BN2692" s="157">
        <f t="shared" si="770"/>
        <v>13.433599999999565</v>
      </c>
      <c r="BO2692" s="158">
        <f t="shared" si="771"/>
        <v>6.2222583225783355E-2</v>
      </c>
      <c r="BP2692" s="159">
        <f t="shared" si="772"/>
        <v>1.3613645228804927E-4</v>
      </c>
      <c r="BQ2692" s="160" t="str">
        <f t="shared" si="773"/>
        <v/>
      </c>
      <c r="BR2692" s="160" t="str">
        <f t="shared" si="769"/>
        <v/>
      </c>
    </row>
    <row r="2693" spans="65:70" ht="20.100000000000001" customHeight="1" x14ac:dyDescent="0.25">
      <c r="BM2693" s="134">
        <v>2101</v>
      </c>
      <c r="BN2693" s="157">
        <f t="shared" si="770"/>
        <v>13.439999999999564</v>
      </c>
      <c r="BO2693" s="158">
        <f t="shared" si="771"/>
        <v>6.2086446773495306E-2</v>
      </c>
      <c r="BP2693" s="159">
        <f t="shared" si="772"/>
        <v>1.3586315755297063E-4</v>
      </c>
      <c r="BQ2693" s="160" t="str">
        <f t="shared" si="773"/>
        <v/>
      </c>
      <c r="BR2693" s="160" t="str">
        <f t="shared" si="769"/>
        <v/>
      </c>
    </row>
    <row r="2694" spans="65:70" ht="20.100000000000001" customHeight="1" x14ac:dyDescent="0.25">
      <c r="BM2694" s="134">
        <v>2102</v>
      </c>
      <c r="BN2694" s="157">
        <f t="shared" si="770"/>
        <v>13.446399999999564</v>
      </c>
      <c r="BO2694" s="158">
        <f t="shared" si="771"/>
        <v>6.1950583615942335E-2</v>
      </c>
      <c r="BP2694" s="159">
        <f t="shared" si="772"/>
        <v>1.3559033462996056E-4</v>
      </c>
      <c r="BQ2694" s="160" t="str">
        <f t="shared" si="773"/>
        <v/>
      </c>
      <c r="BR2694" s="160" t="str">
        <f t="shared" si="769"/>
        <v/>
      </c>
    </row>
    <row r="2695" spans="65:70" ht="20.100000000000001" customHeight="1" x14ac:dyDescent="0.25">
      <c r="BM2695" s="134">
        <v>2103</v>
      </c>
      <c r="BN2695" s="157">
        <f t="shared" si="770"/>
        <v>13.452799999999563</v>
      </c>
      <c r="BO2695" s="158">
        <f t="shared" si="771"/>
        <v>6.1814993281312375E-2</v>
      </c>
      <c r="BP2695" s="159">
        <f t="shared" si="772"/>
        <v>1.3531798295340208E-4</v>
      </c>
      <c r="BQ2695" s="160" t="str">
        <f t="shared" si="773"/>
        <v/>
      </c>
      <c r="BR2695" s="160" t="str">
        <f t="shared" si="769"/>
        <v/>
      </c>
    </row>
    <row r="2696" spans="65:70" ht="20.100000000000001" customHeight="1" x14ac:dyDescent="0.25">
      <c r="BM2696" s="134">
        <v>2104</v>
      </c>
      <c r="BN2696" s="157">
        <f t="shared" si="770"/>
        <v>13.459199999999562</v>
      </c>
      <c r="BO2696" s="158">
        <f t="shared" si="771"/>
        <v>6.1679675298358973E-2</v>
      </c>
      <c r="BP2696" s="159">
        <f t="shared" si="772"/>
        <v>1.3504610195753247E-4</v>
      </c>
      <c r="BQ2696" s="160" t="str">
        <f t="shared" si="773"/>
        <v/>
      </c>
      <c r="BR2696" s="160" t="str">
        <f t="shared" si="769"/>
        <v/>
      </c>
    </row>
    <row r="2697" spans="65:70" ht="20.100000000000001" customHeight="1" x14ac:dyDescent="0.25">
      <c r="BM2697" s="134">
        <v>2105</v>
      </c>
      <c r="BN2697" s="157">
        <f t="shared" si="770"/>
        <v>13.465599999999561</v>
      </c>
      <c r="BO2697" s="158">
        <f t="shared" si="771"/>
        <v>6.154462919640144E-2</v>
      </c>
      <c r="BP2697" s="159">
        <f t="shared" si="772"/>
        <v>1.3477469107624207E-4</v>
      </c>
      <c r="BQ2697" s="160" t="str">
        <f t="shared" si="773"/>
        <v/>
      </c>
      <c r="BR2697" s="160" t="str">
        <f t="shared" si="769"/>
        <v/>
      </c>
    </row>
    <row r="2698" spans="65:70" ht="20.100000000000001" customHeight="1" x14ac:dyDescent="0.25">
      <c r="BM2698" s="134">
        <v>2106</v>
      </c>
      <c r="BN2698" s="157">
        <f t="shared" si="770"/>
        <v>13.471999999999561</v>
      </c>
      <c r="BO2698" s="158">
        <f t="shared" si="771"/>
        <v>6.1409854505325198E-2</v>
      </c>
      <c r="BP2698" s="159">
        <f t="shared" si="772"/>
        <v>1.3450374974337959E-4</v>
      </c>
      <c r="BQ2698" s="160" t="str">
        <f t="shared" si="773"/>
        <v/>
      </c>
      <c r="BR2698" s="160" t="str">
        <f t="shared" si="769"/>
        <v/>
      </c>
    </row>
    <row r="2699" spans="65:70" ht="20.100000000000001" customHeight="1" x14ac:dyDescent="0.25">
      <c r="BM2699" s="134">
        <v>2107</v>
      </c>
      <c r="BN2699" s="157">
        <f t="shared" si="770"/>
        <v>13.47839999999956</v>
      </c>
      <c r="BO2699" s="158">
        <f t="shared" si="771"/>
        <v>6.1275350755581819E-2</v>
      </c>
      <c r="BP2699" s="159">
        <f t="shared" si="772"/>
        <v>1.3423327739249535E-4</v>
      </c>
      <c r="BQ2699" s="160" t="str">
        <f t="shared" si="773"/>
        <v/>
      </c>
      <c r="BR2699" s="160" t="str">
        <f t="shared" si="769"/>
        <v/>
      </c>
    </row>
    <row r="2700" spans="65:70" ht="20.100000000000001" customHeight="1" x14ac:dyDescent="0.25">
      <c r="BM2700" s="134">
        <v>2108</v>
      </c>
      <c r="BN2700" s="157">
        <f t="shared" si="770"/>
        <v>13.484799999999559</v>
      </c>
      <c r="BO2700" s="158">
        <f t="shared" si="771"/>
        <v>6.1141117478189323E-2</v>
      </c>
      <c r="BP2700" s="159">
        <f t="shared" si="772"/>
        <v>1.3396327345696624E-4</v>
      </c>
      <c r="BQ2700" s="160" t="str">
        <f t="shared" si="773"/>
        <v/>
      </c>
      <c r="BR2700" s="160" t="str">
        <f t="shared" si="769"/>
        <v/>
      </c>
    </row>
    <row r="2701" spans="65:70" ht="20.100000000000001" customHeight="1" x14ac:dyDescent="0.25">
      <c r="BM2701" s="134">
        <v>2109</v>
      </c>
      <c r="BN2701" s="157">
        <f t="shared" si="770"/>
        <v>13.491199999999559</v>
      </c>
      <c r="BO2701" s="158">
        <f t="shared" si="771"/>
        <v>6.1007154204732357E-2</v>
      </c>
      <c r="BP2701" s="159">
        <f t="shared" si="772"/>
        <v>1.3369373736987766E-4</v>
      </c>
      <c r="BQ2701" s="160" t="str">
        <f t="shared" si="773"/>
        <v/>
      </c>
      <c r="BR2701" s="160" t="str">
        <f t="shared" si="769"/>
        <v/>
      </c>
    </row>
    <row r="2702" spans="65:70" ht="20.100000000000001" customHeight="1" x14ac:dyDescent="0.25">
      <c r="BM2702" s="134">
        <v>2110</v>
      </c>
      <c r="BN2702" s="157">
        <f t="shared" si="770"/>
        <v>13.497599999999558</v>
      </c>
      <c r="BO2702" s="158">
        <f t="shared" si="771"/>
        <v>6.0873460467362479E-2</v>
      </c>
      <c r="BP2702" s="159">
        <f t="shared" si="772"/>
        <v>1.3342466856463425E-4</v>
      </c>
      <c r="BQ2702" s="160" t="str">
        <f t="shared" si="773"/>
        <v/>
      </c>
      <c r="BR2702" s="160" t="str">
        <f t="shared" si="769"/>
        <v/>
      </c>
    </row>
    <row r="2703" spans="65:70" ht="20.100000000000001" customHeight="1" x14ac:dyDescent="0.25">
      <c r="BM2703" s="134">
        <v>2111</v>
      </c>
      <c r="BN2703" s="157">
        <f t="shared" si="770"/>
        <v>13.503999999999557</v>
      </c>
      <c r="BO2703" s="158">
        <f t="shared" si="771"/>
        <v>6.0740035798797845E-2</v>
      </c>
      <c r="BP2703" s="159">
        <f t="shared" si="772"/>
        <v>1.3315606647360673E-4</v>
      </c>
      <c r="BQ2703" s="160" t="str">
        <f t="shared" si="773"/>
        <v/>
      </c>
      <c r="BR2703" s="160" t="str">
        <f t="shared" si="769"/>
        <v/>
      </c>
    </row>
    <row r="2704" spans="65:70" ht="20.100000000000001" customHeight="1" x14ac:dyDescent="0.25">
      <c r="BM2704" s="134">
        <v>2112</v>
      </c>
      <c r="BN2704" s="157">
        <f t="shared" si="770"/>
        <v>13.510399999999557</v>
      </c>
      <c r="BO2704" s="158">
        <f t="shared" si="771"/>
        <v>6.0606879732324238E-2</v>
      </c>
      <c r="BP2704" s="159">
        <f t="shared" si="772"/>
        <v>1.3288793052981807E-4</v>
      </c>
      <c r="BQ2704" s="160" t="str">
        <f t="shared" si="773"/>
        <v/>
      </c>
      <c r="BR2704" s="160" t="str">
        <f t="shared" si="769"/>
        <v/>
      </c>
    </row>
    <row r="2705" spans="65:70" ht="20.100000000000001" customHeight="1" x14ac:dyDescent="0.25">
      <c r="BM2705" s="134">
        <v>2113</v>
      </c>
      <c r="BN2705" s="157">
        <f t="shared" si="770"/>
        <v>13.516799999999556</v>
      </c>
      <c r="BO2705" s="158">
        <f t="shared" si="771"/>
        <v>6.047399180179442E-2</v>
      </c>
      <c r="BP2705" s="159">
        <f t="shared" si="772"/>
        <v>1.3262026016548634E-4</v>
      </c>
      <c r="BQ2705" s="160" t="str">
        <f t="shared" si="773"/>
        <v/>
      </c>
      <c r="BR2705" s="160" t="str">
        <f t="shared" ref="BR2705:BR2768" si="774">IF($BO2705&lt;(1-$BK$605),$BP2705,"")</f>
        <v/>
      </c>
    </row>
    <row r="2706" spans="65:70" ht="20.100000000000001" customHeight="1" x14ac:dyDescent="0.25">
      <c r="BM2706" s="134">
        <v>2114</v>
      </c>
      <c r="BN2706" s="157">
        <f t="shared" ref="BN2706:BN2769" si="775">BN2705+$BQ$590</f>
        <v>13.523199999999555</v>
      </c>
      <c r="BO2706" s="158">
        <f t="shared" ref="BO2706:BO2769" si="776">_xlfn.CHISQ.DIST.RT(BN2706,7)</f>
        <v>6.0341371541628934E-2</v>
      </c>
      <c r="BP2706" s="159">
        <f t="shared" ref="BP2706:BP2769" si="777">BO2706-BO2707</f>
        <v>1.3235305481320431E-4</v>
      </c>
      <c r="BQ2706" s="160" t="str">
        <f t="shared" ref="BQ2706:BQ2769" si="778">IF(BO2706&lt;(1-$BK$597),BP2706,"")</f>
        <v/>
      </c>
      <c r="BR2706" s="160" t="str">
        <f t="shared" si="774"/>
        <v/>
      </c>
    </row>
    <row r="2707" spans="65:70" ht="20.100000000000001" customHeight="1" x14ac:dyDescent="0.25">
      <c r="BM2707" s="134">
        <v>2115</v>
      </c>
      <c r="BN2707" s="157">
        <f t="shared" si="775"/>
        <v>13.529599999999554</v>
      </c>
      <c r="BO2707" s="158">
        <f t="shared" si="776"/>
        <v>6.020901848681573E-2</v>
      </c>
      <c r="BP2707" s="159">
        <f t="shared" si="777"/>
        <v>1.3208631390497494E-4</v>
      </c>
      <c r="BQ2707" s="160" t="str">
        <f t="shared" si="778"/>
        <v/>
      </c>
      <c r="BR2707" s="160" t="str">
        <f t="shared" si="774"/>
        <v/>
      </c>
    </row>
    <row r="2708" spans="65:70" ht="20.100000000000001" customHeight="1" x14ac:dyDescent="0.25">
      <c r="BM2708" s="134">
        <v>2116</v>
      </c>
      <c r="BN2708" s="157">
        <f t="shared" si="775"/>
        <v>13.535999999999554</v>
      </c>
      <c r="BO2708" s="158">
        <f t="shared" si="776"/>
        <v>6.0076932172910755E-2</v>
      </c>
      <c r="BP2708" s="159">
        <f t="shared" si="777"/>
        <v>1.318200368728914E-4</v>
      </c>
      <c r="BQ2708" s="160" t="str">
        <f t="shared" si="778"/>
        <v/>
      </c>
      <c r="BR2708" s="160" t="str">
        <f t="shared" si="774"/>
        <v/>
      </c>
    </row>
    <row r="2709" spans="65:70" ht="20.100000000000001" customHeight="1" x14ac:dyDescent="0.25">
      <c r="BM2709" s="134">
        <v>2117</v>
      </c>
      <c r="BN2709" s="157">
        <f t="shared" si="775"/>
        <v>13.542399999999553</v>
      </c>
      <c r="BO2709" s="158">
        <f t="shared" si="776"/>
        <v>5.9945112136037863E-2</v>
      </c>
      <c r="BP2709" s="159">
        <f t="shared" si="777"/>
        <v>1.3155422314867216E-4</v>
      </c>
      <c r="BQ2709" s="160" t="str">
        <f t="shared" si="778"/>
        <v/>
      </c>
      <c r="BR2709" s="160" t="str">
        <f t="shared" si="774"/>
        <v/>
      </c>
    </row>
    <row r="2710" spans="65:70" ht="20.100000000000001" customHeight="1" x14ac:dyDescent="0.25">
      <c r="BM2710" s="134">
        <v>2118</v>
      </c>
      <c r="BN2710" s="157">
        <f t="shared" si="775"/>
        <v>13.548799999999552</v>
      </c>
      <c r="BO2710" s="158">
        <f t="shared" si="776"/>
        <v>5.9813557912889191E-2</v>
      </c>
      <c r="BP2710" s="159">
        <f t="shared" si="777"/>
        <v>1.3128887216424384E-4</v>
      </c>
      <c r="BQ2710" s="160" t="str">
        <f t="shared" si="778"/>
        <v/>
      </c>
      <c r="BR2710" s="160" t="str">
        <f t="shared" si="774"/>
        <v/>
      </c>
    </row>
    <row r="2711" spans="65:70" ht="20.100000000000001" customHeight="1" x14ac:dyDescent="0.25">
      <c r="BM2711" s="134">
        <v>2119</v>
      </c>
      <c r="BN2711" s="157">
        <f t="shared" si="775"/>
        <v>13.555199999999552</v>
      </c>
      <c r="BO2711" s="158">
        <f t="shared" si="776"/>
        <v>5.9682269040724947E-2</v>
      </c>
      <c r="BP2711" s="159">
        <f t="shared" si="777"/>
        <v>1.310239833509988E-4</v>
      </c>
      <c r="BQ2711" s="160" t="str">
        <f t="shared" si="778"/>
        <v/>
      </c>
      <c r="BR2711" s="160" t="str">
        <f t="shared" si="774"/>
        <v/>
      </c>
    </row>
    <row r="2712" spans="65:70" ht="20.100000000000001" customHeight="1" x14ac:dyDescent="0.25">
      <c r="BM2712" s="134">
        <v>2120</v>
      </c>
      <c r="BN2712" s="157">
        <f t="shared" si="775"/>
        <v>13.561599999999551</v>
      </c>
      <c r="BO2712" s="158">
        <f t="shared" si="776"/>
        <v>5.9551245057373949E-2</v>
      </c>
      <c r="BP2712" s="159">
        <f t="shared" si="777"/>
        <v>1.3075955614040569E-4</v>
      </c>
      <c r="BQ2712" s="160" t="str">
        <f t="shared" si="778"/>
        <v/>
      </c>
      <c r="BR2712" s="160" t="str">
        <f t="shared" si="774"/>
        <v/>
      </c>
    </row>
    <row r="2713" spans="65:70" ht="20.100000000000001" customHeight="1" x14ac:dyDescent="0.25">
      <c r="BM2713" s="134">
        <v>2121</v>
      </c>
      <c r="BN2713" s="157">
        <f t="shared" si="775"/>
        <v>13.56799999999955</v>
      </c>
      <c r="BO2713" s="158">
        <f t="shared" si="776"/>
        <v>5.9420485501233543E-2</v>
      </c>
      <c r="BP2713" s="159">
        <f t="shared" si="777"/>
        <v>1.304955899637944E-4</v>
      </c>
      <c r="BQ2713" s="160" t="str">
        <f t="shared" si="778"/>
        <v/>
      </c>
      <c r="BR2713" s="160" t="str">
        <f t="shared" si="774"/>
        <v/>
      </c>
    </row>
    <row r="2714" spans="65:70" ht="20.100000000000001" customHeight="1" x14ac:dyDescent="0.25">
      <c r="BM2714" s="134">
        <v>2122</v>
      </c>
      <c r="BN2714" s="157">
        <f t="shared" si="775"/>
        <v>13.574399999999549</v>
      </c>
      <c r="BO2714" s="158">
        <f t="shared" si="776"/>
        <v>5.9289989911269748E-2</v>
      </c>
      <c r="BP2714" s="159">
        <f t="shared" si="777"/>
        <v>1.3023208425225891E-4</v>
      </c>
      <c r="BQ2714" s="160" t="str">
        <f t="shared" si="778"/>
        <v/>
      </c>
      <c r="BR2714" s="160" t="str">
        <f t="shared" si="774"/>
        <v/>
      </c>
    </row>
    <row r="2715" spans="65:70" ht="20.100000000000001" customHeight="1" x14ac:dyDescent="0.25">
      <c r="BM2715" s="134">
        <v>2123</v>
      </c>
      <c r="BN2715" s="157">
        <f t="shared" si="775"/>
        <v>13.580799999999549</v>
      </c>
      <c r="BO2715" s="158">
        <f t="shared" si="776"/>
        <v>5.915975782701749E-2</v>
      </c>
      <c r="BP2715" s="159">
        <f t="shared" si="777"/>
        <v>1.2996903843674745E-4</v>
      </c>
      <c r="BQ2715" s="160" t="str">
        <f t="shared" si="778"/>
        <v/>
      </c>
      <c r="BR2715" s="160" t="str">
        <f t="shared" si="774"/>
        <v/>
      </c>
    </row>
    <row r="2716" spans="65:70" ht="20.100000000000001" customHeight="1" x14ac:dyDescent="0.25">
      <c r="BM2716" s="134">
        <v>2124</v>
      </c>
      <c r="BN2716" s="157">
        <f t="shared" si="775"/>
        <v>13.587199999999548</v>
      </c>
      <c r="BO2716" s="158">
        <f t="shared" si="776"/>
        <v>5.9029788788580742E-2</v>
      </c>
      <c r="BP2716" s="159">
        <f t="shared" si="777"/>
        <v>1.2970645194831237E-4</v>
      </c>
      <c r="BQ2716" s="160" t="str">
        <f t="shared" si="778"/>
        <v/>
      </c>
      <c r="BR2716" s="160" t="str">
        <f t="shared" si="774"/>
        <v/>
      </c>
    </row>
    <row r="2717" spans="65:70" ht="20.100000000000001" customHeight="1" x14ac:dyDescent="0.25">
      <c r="BM2717" s="134">
        <v>2125</v>
      </c>
      <c r="BN2717" s="157">
        <f t="shared" si="775"/>
        <v>13.593599999999547</v>
      </c>
      <c r="BO2717" s="158">
        <f t="shared" si="776"/>
        <v>5.890008233663243E-2</v>
      </c>
      <c r="BP2717" s="159">
        <f t="shared" si="777"/>
        <v>1.2944432421767293E-4</v>
      </c>
      <c r="BQ2717" s="160" t="str">
        <f t="shared" si="778"/>
        <v/>
      </c>
      <c r="BR2717" s="160" t="str">
        <f t="shared" si="774"/>
        <v/>
      </c>
    </row>
    <row r="2718" spans="65:70" ht="20.100000000000001" customHeight="1" x14ac:dyDescent="0.25">
      <c r="BM2718" s="134">
        <v>2126</v>
      </c>
      <c r="BN2718" s="157">
        <f t="shared" si="775"/>
        <v>13.599999999999547</v>
      </c>
      <c r="BO2718" s="158">
        <f t="shared" si="776"/>
        <v>5.8770638012414757E-2</v>
      </c>
      <c r="BP2718" s="159">
        <f t="shared" si="777"/>
        <v>1.2918265467543738E-4</v>
      </c>
      <c r="BQ2718" s="160" t="str">
        <f t="shared" si="778"/>
        <v/>
      </c>
      <c r="BR2718" s="160" t="str">
        <f t="shared" si="774"/>
        <v/>
      </c>
    </row>
    <row r="2719" spans="65:70" ht="20.100000000000001" customHeight="1" x14ac:dyDescent="0.25">
      <c r="BM2719" s="134">
        <v>2127</v>
      </c>
      <c r="BN2719" s="157">
        <f t="shared" si="775"/>
        <v>13.606399999999546</v>
      </c>
      <c r="BO2719" s="158">
        <f t="shared" si="776"/>
        <v>5.8641455357739319E-2</v>
      </c>
      <c r="BP2719" s="159">
        <f t="shared" si="777"/>
        <v>1.2892144275205436E-4</v>
      </c>
      <c r="BQ2719" s="160" t="str">
        <f t="shared" si="778"/>
        <v/>
      </c>
      <c r="BR2719" s="160" t="str">
        <f t="shared" si="774"/>
        <v/>
      </c>
    </row>
    <row r="2720" spans="65:70" ht="20.100000000000001" customHeight="1" x14ac:dyDescent="0.25">
      <c r="BM2720" s="134">
        <v>2128</v>
      </c>
      <c r="BN2720" s="157">
        <f t="shared" si="775"/>
        <v>13.612799999999545</v>
      </c>
      <c r="BO2720" s="158">
        <f t="shared" si="776"/>
        <v>5.8512533914987265E-2</v>
      </c>
      <c r="BP2720" s="159">
        <f t="shared" si="777"/>
        <v>1.2866068787818763E-4</v>
      </c>
      <c r="BQ2720" s="160" t="str">
        <f t="shared" si="778"/>
        <v/>
      </c>
      <c r="BR2720" s="160" t="str">
        <f t="shared" si="774"/>
        <v/>
      </c>
    </row>
    <row r="2721" spans="65:70" ht="20.100000000000001" customHeight="1" x14ac:dyDescent="0.25">
      <c r="BM2721" s="134">
        <v>2129</v>
      </c>
      <c r="BN2721" s="157">
        <f t="shared" si="775"/>
        <v>13.619199999999545</v>
      </c>
      <c r="BO2721" s="158">
        <f t="shared" si="776"/>
        <v>5.8383873227109077E-2</v>
      </c>
      <c r="BP2721" s="159">
        <f t="shared" si="777"/>
        <v>1.2840038948398746E-4</v>
      </c>
      <c r="BQ2721" s="160" t="str">
        <f t="shared" si="778"/>
        <v/>
      </c>
      <c r="BR2721" s="160" t="str">
        <f t="shared" si="774"/>
        <v/>
      </c>
    </row>
    <row r="2722" spans="65:70" ht="20.100000000000001" customHeight="1" x14ac:dyDescent="0.25">
      <c r="BM2722" s="134">
        <v>2130</v>
      </c>
      <c r="BN2722" s="157">
        <f t="shared" si="775"/>
        <v>13.625599999999544</v>
      </c>
      <c r="BO2722" s="158">
        <f t="shared" si="776"/>
        <v>5.825547283762509E-2</v>
      </c>
      <c r="BP2722" s="159">
        <f t="shared" si="777"/>
        <v>1.2814054699970823E-4</v>
      </c>
      <c r="BQ2722" s="160" t="str">
        <f t="shared" si="778"/>
        <v/>
      </c>
      <c r="BR2722" s="160" t="str">
        <f t="shared" si="774"/>
        <v/>
      </c>
    </row>
    <row r="2723" spans="65:70" ht="20.100000000000001" customHeight="1" x14ac:dyDescent="0.25">
      <c r="BM2723" s="134">
        <v>2131</v>
      </c>
      <c r="BN2723" s="157">
        <f t="shared" si="775"/>
        <v>13.631999999999543</v>
      </c>
      <c r="BO2723" s="158">
        <f t="shared" si="776"/>
        <v>5.8127332290625382E-2</v>
      </c>
      <c r="BP2723" s="159">
        <f t="shared" si="777"/>
        <v>1.2788115985541693E-4</v>
      </c>
      <c r="BQ2723" s="160" t="str">
        <f t="shared" si="778"/>
        <v/>
      </c>
      <c r="BR2723" s="160" t="str">
        <f t="shared" si="774"/>
        <v/>
      </c>
    </row>
    <row r="2724" spans="65:70" ht="20.100000000000001" customHeight="1" x14ac:dyDescent="0.25">
      <c r="BM2724" s="134">
        <v>2132</v>
      </c>
      <c r="BN2724" s="157">
        <f t="shared" si="775"/>
        <v>13.638399999999542</v>
      </c>
      <c r="BO2724" s="158">
        <f t="shared" si="776"/>
        <v>5.7999451130769965E-2</v>
      </c>
      <c r="BP2724" s="159">
        <f t="shared" si="777"/>
        <v>1.2762222748131241E-4</v>
      </c>
      <c r="BQ2724" s="160" t="str">
        <f t="shared" si="778"/>
        <v/>
      </c>
      <c r="BR2724" s="160" t="str">
        <f t="shared" si="774"/>
        <v/>
      </c>
    </row>
    <row r="2725" spans="65:70" ht="20.100000000000001" customHeight="1" x14ac:dyDescent="0.25">
      <c r="BM2725" s="134">
        <v>2133</v>
      </c>
      <c r="BN2725" s="157">
        <f t="shared" si="775"/>
        <v>13.644799999999542</v>
      </c>
      <c r="BO2725" s="158">
        <f t="shared" si="776"/>
        <v>5.7871828903288652E-2</v>
      </c>
      <c r="BP2725" s="159">
        <f t="shared" si="777"/>
        <v>1.2736374930713557E-4</v>
      </c>
      <c r="BQ2725" s="160" t="str">
        <f t="shared" si="778"/>
        <v/>
      </c>
      <c r="BR2725" s="160" t="str">
        <f t="shared" si="774"/>
        <v/>
      </c>
    </row>
    <row r="2726" spans="65:70" ht="20.100000000000001" customHeight="1" x14ac:dyDescent="0.25">
      <c r="BM2726" s="134">
        <v>2134</v>
      </c>
      <c r="BN2726" s="157">
        <f t="shared" si="775"/>
        <v>13.651199999999541</v>
      </c>
      <c r="BO2726" s="158">
        <f t="shared" si="776"/>
        <v>5.7744465153981517E-2</v>
      </c>
      <c r="BP2726" s="159">
        <f t="shared" si="777"/>
        <v>1.2710572476275911E-4</v>
      </c>
      <c r="BQ2726" s="160" t="str">
        <f t="shared" si="778"/>
        <v/>
      </c>
      <c r="BR2726" s="160" t="str">
        <f t="shared" si="774"/>
        <v/>
      </c>
    </row>
    <row r="2727" spans="65:70" ht="20.100000000000001" customHeight="1" x14ac:dyDescent="0.25">
      <c r="BM2727" s="134">
        <v>2135</v>
      </c>
      <c r="BN2727" s="157">
        <f t="shared" si="775"/>
        <v>13.65759999999954</v>
      </c>
      <c r="BO2727" s="158">
        <f t="shared" si="776"/>
        <v>5.7617359429218758E-2</v>
      </c>
      <c r="BP2727" s="159">
        <f t="shared" si="777"/>
        <v>1.268481532780627E-4</v>
      </c>
      <c r="BQ2727" s="160" t="str">
        <f t="shared" si="778"/>
        <v/>
      </c>
      <c r="BR2727" s="160" t="str">
        <f t="shared" si="774"/>
        <v/>
      </c>
    </row>
    <row r="2728" spans="65:70" ht="20.100000000000001" customHeight="1" x14ac:dyDescent="0.25">
      <c r="BM2728" s="134">
        <v>2136</v>
      </c>
      <c r="BN2728" s="157">
        <f t="shared" si="775"/>
        <v>13.66399999999954</v>
      </c>
      <c r="BO2728" s="158">
        <f t="shared" si="776"/>
        <v>5.7490511275940695E-2</v>
      </c>
      <c r="BP2728" s="159">
        <f t="shared" si="777"/>
        <v>1.2659103428266927E-4</v>
      </c>
      <c r="BQ2728" s="160" t="str">
        <f t="shared" si="778"/>
        <v/>
      </c>
      <c r="BR2728" s="160" t="str">
        <f t="shared" si="774"/>
        <v/>
      </c>
    </row>
    <row r="2729" spans="65:70" ht="20.100000000000001" customHeight="1" x14ac:dyDescent="0.25">
      <c r="BM2729" s="134">
        <v>2137</v>
      </c>
      <c r="BN2729" s="157">
        <f t="shared" si="775"/>
        <v>13.670399999999539</v>
      </c>
      <c r="BO2729" s="158">
        <f t="shared" si="776"/>
        <v>5.7363920241658026E-2</v>
      </c>
      <c r="BP2729" s="159">
        <f t="shared" si="777"/>
        <v>1.2633436720607683E-4</v>
      </c>
      <c r="BQ2729" s="160" t="str">
        <f t="shared" si="778"/>
        <v/>
      </c>
      <c r="BR2729" s="160" t="str">
        <f t="shared" si="774"/>
        <v/>
      </c>
    </row>
    <row r="2730" spans="65:70" ht="20.100000000000001" customHeight="1" x14ac:dyDescent="0.25">
      <c r="BM2730" s="134">
        <v>2138</v>
      </c>
      <c r="BN2730" s="157">
        <f t="shared" si="775"/>
        <v>13.676799999999538</v>
      </c>
      <c r="BO2730" s="158">
        <f t="shared" si="776"/>
        <v>5.7237585874451949E-2</v>
      </c>
      <c r="BP2730" s="159">
        <f t="shared" si="777"/>
        <v>1.2607815147797768E-4</v>
      </c>
      <c r="BQ2730" s="160" t="str">
        <f t="shared" si="778"/>
        <v/>
      </c>
      <c r="BR2730" s="160" t="str">
        <f t="shared" si="774"/>
        <v/>
      </c>
    </row>
    <row r="2731" spans="65:70" ht="20.100000000000001" customHeight="1" x14ac:dyDescent="0.25">
      <c r="BM2731" s="134">
        <v>2139</v>
      </c>
      <c r="BN2731" s="157">
        <f t="shared" si="775"/>
        <v>13.683199999999538</v>
      </c>
      <c r="BO2731" s="158">
        <f t="shared" si="776"/>
        <v>5.7111507722973971E-2</v>
      </c>
      <c r="BP2731" s="159">
        <f t="shared" si="777"/>
        <v>1.2582238652775884E-4</v>
      </c>
      <c r="BQ2731" s="160" t="str">
        <f t="shared" si="778"/>
        <v/>
      </c>
      <c r="BR2731" s="160" t="str">
        <f t="shared" si="774"/>
        <v/>
      </c>
    </row>
    <row r="2732" spans="65:70" ht="20.100000000000001" customHeight="1" x14ac:dyDescent="0.25">
      <c r="BM2732" s="134">
        <v>2140</v>
      </c>
      <c r="BN2732" s="157">
        <f t="shared" si="775"/>
        <v>13.689599999999537</v>
      </c>
      <c r="BO2732" s="158">
        <f t="shared" si="776"/>
        <v>5.6985685336446212E-2</v>
      </c>
      <c r="BP2732" s="159">
        <f t="shared" si="777"/>
        <v>1.2556707178479343E-4</v>
      </c>
      <c r="BQ2732" s="160" t="str">
        <f t="shared" si="778"/>
        <v/>
      </c>
      <c r="BR2732" s="160" t="str">
        <f t="shared" si="774"/>
        <v/>
      </c>
    </row>
    <row r="2733" spans="65:70" ht="20.100000000000001" customHeight="1" x14ac:dyDescent="0.25">
      <c r="BM2733" s="134">
        <v>2141</v>
      </c>
      <c r="BN2733" s="157">
        <f t="shared" si="775"/>
        <v>13.695999999999536</v>
      </c>
      <c r="BO2733" s="158">
        <f t="shared" si="776"/>
        <v>5.6860118264661419E-2</v>
      </c>
      <c r="BP2733" s="159">
        <f t="shared" si="777"/>
        <v>1.2531220667850312E-4</v>
      </c>
      <c r="BQ2733" s="160" t="str">
        <f t="shared" si="778"/>
        <v/>
      </c>
      <c r="BR2733" s="160" t="str">
        <f t="shared" si="774"/>
        <v/>
      </c>
    </row>
    <row r="2734" spans="65:70" ht="20.100000000000001" customHeight="1" x14ac:dyDescent="0.25">
      <c r="BM2734" s="134">
        <v>2142</v>
      </c>
      <c r="BN2734" s="157">
        <f t="shared" si="775"/>
        <v>13.702399999999535</v>
      </c>
      <c r="BO2734" s="158">
        <f t="shared" si="776"/>
        <v>5.6734806057982916E-2</v>
      </c>
      <c r="BP2734" s="159">
        <f t="shared" si="777"/>
        <v>1.2505779063806677E-4</v>
      </c>
      <c r="BQ2734" s="160" t="str">
        <f t="shared" si="778"/>
        <v/>
      </c>
      <c r="BR2734" s="160" t="str">
        <f t="shared" si="774"/>
        <v/>
      </c>
    </row>
    <row r="2735" spans="65:70" ht="20.100000000000001" customHeight="1" x14ac:dyDescent="0.25">
      <c r="BM2735" s="134">
        <v>2143</v>
      </c>
      <c r="BN2735" s="157">
        <f t="shared" si="775"/>
        <v>13.708799999999535</v>
      </c>
      <c r="BO2735" s="158">
        <f t="shared" si="776"/>
        <v>5.6609748267344849E-2</v>
      </c>
      <c r="BP2735" s="159">
        <f t="shared" si="777"/>
        <v>1.2480382309279503E-4</v>
      </c>
      <c r="BQ2735" s="160" t="str">
        <f t="shared" si="778"/>
        <v/>
      </c>
      <c r="BR2735" s="160" t="str">
        <f t="shared" si="774"/>
        <v/>
      </c>
    </row>
    <row r="2736" spans="65:70" ht="20.100000000000001" customHeight="1" x14ac:dyDescent="0.25">
      <c r="BM2736" s="134">
        <v>2144</v>
      </c>
      <c r="BN2736" s="157">
        <f t="shared" si="775"/>
        <v>13.715199999999534</v>
      </c>
      <c r="BO2736" s="158">
        <f t="shared" si="776"/>
        <v>5.6484944444252054E-2</v>
      </c>
      <c r="BP2736" s="159">
        <f t="shared" si="777"/>
        <v>1.2455030347175572E-4</v>
      </c>
      <c r="BQ2736" s="160" t="str">
        <f t="shared" si="778"/>
        <v/>
      </c>
      <c r="BR2736" s="160" t="str">
        <f t="shared" si="774"/>
        <v/>
      </c>
    </row>
    <row r="2737" spans="65:70" ht="20.100000000000001" customHeight="1" x14ac:dyDescent="0.25">
      <c r="BM2737" s="134">
        <v>2145</v>
      </c>
      <c r="BN2737" s="157">
        <f t="shared" si="775"/>
        <v>13.721599999999533</v>
      </c>
      <c r="BO2737" s="158">
        <f t="shared" si="776"/>
        <v>5.6360394140780298E-2</v>
      </c>
      <c r="BP2737" s="159">
        <f t="shared" si="777"/>
        <v>1.2429723120419012E-4</v>
      </c>
      <c r="BQ2737" s="160" t="str">
        <f t="shared" si="778"/>
        <v/>
      </c>
      <c r="BR2737" s="160" t="str">
        <f t="shared" si="774"/>
        <v/>
      </c>
    </row>
    <row r="2738" spans="65:70" ht="20.100000000000001" customHeight="1" x14ac:dyDescent="0.25">
      <c r="BM2738" s="134">
        <v>2146</v>
      </c>
      <c r="BN2738" s="157">
        <f t="shared" si="775"/>
        <v>13.727999999999533</v>
      </c>
      <c r="BO2738" s="158">
        <f t="shared" si="776"/>
        <v>5.6236096909576108E-2</v>
      </c>
      <c r="BP2738" s="159">
        <f t="shared" si="777"/>
        <v>1.2404460571911052E-4</v>
      </c>
      <c r="BQ2738" s="160" t="str">
        <f t="shared" si="778"/>
        <v/>
      </c>
      <c r="BR2738" s="160" t="str">
        <f t="shared" si="774"/>
        <v/>
      </c>
    </row>
    <row r="2739" spans="65:70" ht="20.100000000000001" customHeight="1" x14ac:dyDescent="0.25">
      <c r="BM2739" s="134">
        <v>2147</v>
      </c>
      <c r="BN2739" s="157">
        <f t="shared" si="775"/>
        <v>13.734399999999532</v>
      </c>
      <c r="BO2739" s="158">
        <f t="shared" si="776"/>
        <v>5.6112052303856998E-2</v>
      </c>
      <c r="BP2739" s="159">
        <f t="shared" si="777"/>
        <v>1.237924264456125E-4</v>
      </c>
      <c r="BQ2739" s="160" t="str">
        <f t="shared" si="778"/>
        <v/>
      </c>
      <c r="BR2739" s="160" t="str">
        <f t="shared" si="774"/>
        <v/>
      </c>
    </row>
    <row r="2740" spans="65:70" ht="20.100000000000001" customHeight="1" x14ac:dyDescent="0.25">
      <c r="BM2740" s="134">
        <v>2148</v>
      </c>
      <c r="BN2740" s="157">
        <f t="shared" si="775"/>
        <v>13.740799999999531</v>
      </c>
      <c r="BO2740" s="158">
        <f t="shared" si="776"/>
        <v>5.5988259877411385E-2</v>
      </c>
      <c r="BP2740" s="159">
        <f t="shared" si="777"/>
        <v>1.2354069281263202E-4</v>
      </c>
      <c r="BQ2740" s="160" t="str">
        <f t="shared" si="778"/>
        <v/>
      </c>
      <c r="BR2740" s="160" t="str">
        <f t="shared" si="774"/>
        <v/>
      </c>
    </row>
    <row r="2741" spans="65:70" ht="20.100000000000001" customHeight="1" x14ac:dyDescent="0.25">
      <c r="BM2741" s="134">
        <v>2149</v>
      </c>
      <c r="BN2741" s="157">
        <f t="shared" si="775"/>
        <v>13.74719999999953</v>
      </c>
      <c r="BO2741" s="158">
        <f t="shared" si="776"/>
        <v>5.5864719184598753E-2</v>
      </c>
      <c r="BP2741" s="159">
        <f t="shared" si="777"/>
        <v>1.2328940424920914E-4</v>
      </c>
      <c r="BQ2741" s="160" t="str">
        <f t="shared" si="778"/>
        <v/>
      </c>
      <c r="BR2741" s="160" t="str">
        <f t="shared" si="774"/>
        <v/>
      </c>
    </row>
    <row r="2742" spans="65:70" ht="20.100000000000001" customHeight="1" x14ac:dyDescent="0.25">
      <c r="BM2742" s="134">
        <v>2150</v>
      </c>
      <c r="BN2742" s="157">
        <f t="shared" si="775"/>
        <v>13.75359999999953</v>
      </c>
      <c r="BO2742" s="158">
        <f t="shared" si="776"/>
        <v>5.5741429780349544E-2</v>
      </c>
      <c r="BP2742" s="159">
        <f t="shared" si="777"/>
        <v>1.2303856018424514E-4</v>
      </c>
      <c r="BQ2742" s="160" t="str">
        <f t="shared" si="778"/>
        <v/>
      </c>
      <c r="BR2742" s="160" t="str">
        <f t="shared" si="774"/>
        <v/>
      </c>
    </row>
    <row r="2743" spans="65:70" ht="20.100000000000001" customHeight="1" x14ac:dyDescent="0.25">
      <c r="BM2743" s="134">
        <v>2151</v>
      </c>
      <c r="BN2743" s="157">
        <f t="shared" si="775"/>
        <v>13.759999999999529</v>
      </c>
      <c r="BO2743" s="158">
        <f t="shared" si="776"/>
        <v>5.5618391220165299E-2</v>
      </c>
      <c r="BP2743" s="159">
        <f t="shared" si="777"/>
        <v>1.2278816004666904E-4</v>
      </c>
      <c r="BQ2743" s="160" t="str">
        <f t="shared" si="778"/>
        <v/>
      </c>
      <c r="BR2743" s="160" t="str">
        <f t="shared" si="774"/>
        <v/>
      </c>
    </row>
    <row r="2744" spans="65:70" ht="20.100000000000001" customHeight="1" x14ac:dyDescent="0.25">
      <c r="BM2744" s="134">
        <v>2152</v>
      </c>
      <c r="BN2744" s="157">
        <f t="shared" si="775"/>
        <v>13.766399999999528</v>
      </c>
      <c r="BO2744" s="158">
        <f t="shared" si="776"/>
        <v>5.549560306011863E-2</v>
      </c>
      <c r="BP2744" s="159">
        <f t="shared" si="777"/>
        <v>1.22538203265396E-4</v>
      </c>
      <c r="BQ2744" s="160" t="str">
        <f t="shared" si="778"/>
        <v/>
      </c>
      <c r="BR2744" s="160" t="str">
        <f t="shared" si="774"/>
        <v/>
      </c>
    </row>
    <row r="2745" spans="65:70" ht="20.100000000000001" customHeight="1" x14ac:dyDescent="0.25">
      <c r="BM2745" s="134">
        <v>2153</v>
      </c>
      <c r="BN2745" s="157">
        <f t="shared" si="775"/>
        <v>13.772799999999528</v>
      </c>
      <c r="BO2745" s="158">
        <f t="shared" si="776"/>
        <v>5.5373064856853234E-2</v>
      </c>
      <c r="BP2745" s="159">
        <f t="shared" si="777"/>
        <v>1.2228868926931341E-4</v>
      </c>
      <c r="BQ2745" s="160" t="str">
        <f t="shared" si="778"/>
        <v/>
      </c>
      <c r="BR2745" s="160" t="str">
        <f t="shared" si="774"/>
        <v/>
      </c>
    </row>
    <row r="2746" spans="65:70" ht="20.100000000000001" customHeight="1" x14ac:dyDescent="0.25">
      <c r="BM2746" s="134">
        <v>2154</v>
      </c>
      <c r="BN2746" s="157">
        <f t="shared" si="775"/>
        <v>13.779199999999527</v>
      </c>
      <c r="BO2746" s="158">
        <f t="shared" si="776"/>
        <v>5.525077616758392E-2</v>
      </c>
      <c r="BP2746" s="159">
        <f t="shared" si="777"/>
        <v>1.2203961748721848E-4</v>
      </c>
      <c r="BQ2746" s="160" t="str">
        <f t="shared" si="778"/>
        <v/>
      </c>
      <c r="BR2746" s="160" t="str">
        <f t="shared" si="774"/>
        <v/>
      </c>
    </row>
    <row r="2747" spans="65:70" ht="20.100000000000001" customHeight="1" x14ac:dyDescent="0.25">
      <c r="BM2747" s="134">
        <v>2155</v>
      </c>
      <c r="BN2747" s="157">
        <f t="shared" si="775"/>
        <v>13.785599999999526</v>
      </c>
      <c r="BO2747" s="158">
        <f t="shared" si="776"/>
        <v>5.5128736550096702E-2</v>
      </c>
      <c r="BP2747" s="159">
        <f t="shared" si="777"/>
        <v>1.2179098734798471E-4</v>
      </c>
      <c r="BQ2747" s="160" t="str">
        <f t="shared" si="778"/>
        <v/>
      </c>
      <c r="BR2747" s="160" t="str">
        <f t="shared" si="774"/>
        <v/>
      </c>
    </row>
    <row r="2748" spans="65:70" ht="20.100000000000001" customHeight="1" x14ac:dyDescent="0.25">
      <c r="BM2748" s="134">
        <v>2156</v>
      </c>
      <c r="BN2748" s="157">
        <f t="shared" si="775"/>
        <v>13.791999999999526</v>
      </c>
      <c r="BO2748" s="158">
        <f t="shared" si="776"/>
        <v>5.5006945562748717E-2</v>
      </c>
      <c r="BP2748" s="159">
        <f t="shared" si="777"/>
        <v>1.2154279828049258E-4</v>
      </c>
      <c r="BQ2748" s="160" t="str">
        <f t="shared" si="778"/>
        <v/>
      </c>
      <c r="BR2748" s="160" t="str">
        <f t="shared" si="774"/>
        <v/>
      </c>
    </row>
    <row r="2749" spans="65:70" ht="20.100000000000001" customHeight="1" x14ac:dyDescent="0.25">
      <c r="BM2749" s="134">
        <v>2157</v>
      </c>
      <c r="BN2749" s="157">
        <f t="shared" si="775"/>
        <v>13.798399999999525</v>
      </c>
      <c r="BO2749" s="158">
        <f t="shared" si="776"/>
        <v>5.4885402764468225E-2</v>
      </c>
      <c r="BP2749" s="159">
        <f t="shared" si="777"/>
        <v>1.212950497135809E-4</v>
      </c>
      <c r="BQ2749" s="160" t="str">
        <f t="shared" si="778"/>
        <v/>
      </c>
      <c r="BR2749" s="160" t="str">
        <f t="shared" si="774"/>
        <v/>
      </c>
    </row>
    <row r="2750" spans="65:70" ht="20.100000000000001" customHeight="1" x14ac:dyDescent="0.25">
      <c r="BM2750" s="134">
        <v>2158</v>
      </c>
      <c r="BN2750" s="157">
        <f t="shared" si="775"/>
        <v>13.804799999999524</v>
      </c>
      <c r="BO2750" s="158">
        <f t="shared" si="776"/>
        <v>5.4764107714754644E-2</v>
      </c>
      <c r="BP2750" s="159">
        <f t="shared" si="777"/>
        <v>1.2104774107606769E-4</v>
      </c>
      <c r="BQ2750" s="160" t="str">
        <f t="shared" si="778"/>
        <v/>
      </c>
      <c r="BR2750" s="160" t="str">
        <f t="shared" si="774"/>
        <v/>
      </c>
    </row>
    <row r="2751" spans="65:70" ht="20.100000000000001" customHeight="1" x14ac:dyDescent="0.25">
      <c r="BM2751" s="134">
        <v>2159</v>
      </c>
      <c r="BN2751" s="157">
        <f t="shared" si="775"/>
        <v>13.811199999999523</v>
      </c>
      <c r="BO2751" s="158">
        <f t="shared" si="776"/>
        <v>5.4643059973678576E-2</v>
      </c>
      <c r="BP2751" s="159">
        <f t="shared" si="777"/>
        <v>1.2080087179670851E-4</v>
      </c>
      <c r="BQ2751" s="160" t="str">
        <f t="shared" si="778"/>
        <v/>
      </c>
      <c r="BR2751" s="160" t="str">
        <f t="shared" si="774"/>
        <v/>
      </c>
    </row>
    <row r="2752" spans="65:70" ht="20.100000000000001" customHeight="1" x14ac:dyDescent="0.25">
      <c r="BM2752" s="134">
        <v>2160</v>
      </c>
      <c r="BN2752" s="157">
        <f t="shared" si="775"/>
        <v>13.817599999999523</v>
      </c>
      <c r="BO2752" s="158">
        <f t="shared" si="776"/>
        <v>5.4522259101881868E-2</v>
      </c>
      <c r="BP2752" s="159">
        <f t="shared" si="777"/>
        <v>1.2055444130450177E-4</v>
      </c>
      <c r="BQ2752" s="160" t="str">
        <f t="shared" si="778"/>
        <v/>
      </c>
      <c r="BR2752" s="160" t="str">
        <f t="shared" si="774"/>
        <v/>
      </c>
    </row>
    <row r="2753" spans="65:70" ht="20.100000000000001" customHeight="1" x14ac:dyDescent="0.25">
      <c r="BM2753" s="134">
        <v>2161</v>
      </c>
      <c r="BN2753" s="157">
        <f t="shared" si="775"/>
        <v>13.823999999999522</v>
      </c>
      <c r="BO2753" s="158">
        <f t="shared" si="776"/>
        <v>5.4401704660577366E-2</v>
      </c>
      <c r="BP2753" s="159">
        <f t="shared" si="777"/>
        <v>1.2030844902820997E-4</v>
      </c>
      <c r="BQ2753" s="160" t="str">
        <f t="shared" si="778"/>
        <v/>
      </c>
      <c r="BR2753" s="160" t="str">
        <f t="shared" si="774"/>
        <v/>
      </c>
    </row>
    <row r="2754" spans="65:70" ht="20.100000000000001" customHeight="1" x14ac:dyDescent="0.25">
      <c r="BM2754" s="134">
        <v>2162</v>
      </c>
      <c r="BN2754" s="157">
        <f t="shared" si="775"/>
        <v>13.830399999999521</v>
      </c>
      <c r="BO2754" s="158">
        <f t="shared" si="776"/>
        <v>5.4281396211549156E-2</v>
      </c>
      <c r="BP2754" s="159">
        <f t="shared" si="777"/>
        <v>1.2006289439658174E-4</v>
      </c>
      <c r="BQ2754" s="160" t="str">
        <f t="shared" si="778"/>
        <v/>
      </c>
      <c r="BR2754" s="160" t="str">
        <f t="shared" si="774"/>
        <v/>
      </c>
    </row>
    <row r="2755" spans="65:70" ht="20.100000000000001" customHeight="1" x14ac:dyDescent="0.25">
      <c r="BM2755" s="134">
        <v>2163</v>
      </c>
      <c r="BN2755" s="157">
        <f t="shared" si="775"/>
        <v>13.836799999999521</v>
      </c>
      <c r="BO2755" s="158">
        <f t="shared" si="776"/>
        <v>5.4161333317152574E-2</v>
      </c>
      <c r="BP2755" s="159">
        <f t="shared" si="777"/>
        <v>1.1981777683876121E-4</v>
      </c>
      <c r="BQ2755" s="160" t="str">
        <f t="shared" si="778"/>
        <v/>
      </c>
      <c r="BR2755" s="160" t="str">
        <f t="shared" si="774"/>
        <v/>
      </c>
    </row>
    <row r="2756" spans="65:70" ht="20.100000000000001" customHeight="1" x14ac:dyDescent="0.25">
      <c r="BM2756" s="134">
        <v>2164</v>
      </c>
      <c r="BN2756" s="157">
        <f t="shared" si="775"/>
        <v>13.84319999999952</v>
      </c>
      <c r="BO2756" s="158">
        <f t="shared" si="776"/>
        <v>5.4041515540313813E-2</v>
      </c>
      <c r="BP2756" s="159">
        <f t="shared" si="777"/>
        <v>1.1957309578341374E-4</v>
      </c>
      <c r="BQ2756" s="160" t="str">
        <f t="shared" si="778"/>
        <v/>
      </c>
      <c r="BR2756" s="160" t="str">
        <f t="shared" si="774"/>
        <v/>
      </c>
    </row>
    <row r="2757" spans="65:70" ht="20.100000000000001" customHeight="1" x14ac:dyDescent="0.25">
      <c r="BM2757" s="134">
        <v>2165</v>
      </c>
      <c r="BN2757" s="157">
        <f t="shared" si="775"/>
        <v>13.849599999999519</v>
      </c>
      <c r="BO2757" s="158">
        <f t="shared" si="776"/>
        <v>5.3921942444530399E-2</v>
      </c>
      <c r="BP2757" s="159">
        <f t="shared" si="777"/>
        <v>1.1932885065957938E-4</v>
      </c>
      <c r="BQ2757" s="160" t="str">
        <f t="shared" si="778"/>
        <v/>
      </c>
      <c r="BR2757" s="160" t="str">
        <f t="shared" si="774"/>
        <v/>
      </c>
    </row>
    <row r="2758" spans="65:70" ht="20.100000000000001" customHeight="1" x14ac:dyDescent="0.25">
      <c r="BM2758" s="134">
        <v>2166</v>
      </c>
      <c r="BN2758" s="157">
        <f t="shared" si="775"/>
        <v>13.855999999999518</v>
      </c>
      <c r="BO2758" s="158">
        <f t="shared" si="776"/>
        <v>5.380261359387082E-2</v>
      </c>
      <c r="BP2758" s="159">
        <f t="shared" si="777"/>
        <v>1.1908504089613164E-4</v>
      </c>
      <c r="BQ2758" s="160" t="str">
        <f t="shared" si="778"/>
        <v/>
      </c>
      <c r="BR2758" s="160" t="str">
        <f t="shared" si="774"/>
        <v/>
      </c>
    </row>
    <row r="2759" spans="65:70" ht="20.100000000000001" customHeight="1" x14ac:dyDescent="0.25">
      <c r="BM2759" s="134">
        <v>2167</v>
      </c>
      <c r="BN2759" s="157">
        <f t="shared" si="775"/>
        <v>13.862399999999518</v>
      </c>
      <c r="BO2759" s="158">
        <f t="shared" si="776"/>
        <v>5.3683528552974688E-2</v>
      </c>
      <c r="BP2759" s="159">
        <f t="shared" si="777"/>
        <v>1.1884166592208284E-4</v>
      </c>
      <c r="BQ2759" s="160" t="str">
        <f t="shared" si="778"/>
        <v/>
      </c>
      <c r="BR2759" s="160" t="str">
        <f t="shared" si="774"/>
        <v/>
      </c>
    </row>
    <row r="2760" spans="65:70" ht="20.100000000000001" customHeight="1" x14ac:dyDescent="0.25">
      <c r="BM2760" s="134">
        <v>2168</v>
      </c>
      <c r="BN2760" s="157">
        <f t="shared" si="775"/>
        <v>13.868799999999517</v>
      </c>
      <c r="BO2760" s="158">
        <f t="shared" si="776"/>
        <v>5.3564686887052605E-2</v>
      </c>
      <c r="BP2760" s="159">
        <f t="shared" si="777"/>
        <v>1.1859872516641057E-4</v>
      </c>
      <c r="BQ2760" s="160" t="str">
        <f t="shared" si="778"/>
        <v/>
      </c>
      <c r="BR2760" s="160" t="str">
        <f t="shared" si="774"/>
        <v/>
      </c>
    </row>
    <row r="2761" spans="65:70" ht="20.100000000000001" customHeight="1" x14ac:dyDescent="0.25">
      <c r="BM2761" s="134">
        <v>2169</v>
      </c>
      <c r="BN2761" s="157">
        <f t="shared" si="775"/>
        <v>13.875199999999516</v>
      </c>
      <c r="BO2761" s="158">
        <f t="shared" si="776"/>
        <v>5.3446088161886195E-2</v>
      </c>
      <c r="BP2761" s="159">
        <f t="shared" si="777"/>
        <v>1.1835621805816876E-4</v>
      </c>
      <c r="BQ2761" s="160" t="str">
        <f t="shared" si="778"/>
        <v/>
      </c>
      <c r="BR2761" s="160" t="str">
        <f t="shared" si="774"/>
        <v/>
      </c>
    </row>
    <row r="2762" spans="65:70" ht="20.100000000000001" customHeight="1" x14ac:dyDescent="0.25">
      <c r="BM2762" s="134">
        <v>2170</v>
      </c>
      <c r="BN2762" s="157">
        <f t="shared" si="775"/>
        <v>13.881599999999516</v>
      </c>
      <c r="BO2762" s="158">
        <f t="shared" si="776"/>
        <v>5.3327731943828026E-2</v>
      </c>
      <c r="BP2762" s="159">
        <f t="shared" si="777"/>
        <v>1.1811414402645992E-4</v>
      </c>
      <c r="BQ2762" s="160" t="str">
        <f t="shared" si="778"/>
        <v/>
      </c>
      <c r="BR2762" s="160" t="str">
        <f t="shared" si="774"/>
        <v/>
      </c>
    </row>
    <row r="2763" spans="65:70" ht="20.100000000000001" customHeight="1" x14ac:dyDescent="0.25">
      <c r="BM2763" s="134">
        <v>2171</v>
      </c>
      <c r="BN2763" s="157">
        <f t="shared" si="775"/>
        <v>13.887999999999515</v>
      </c>
      <c r="BO2763" s="158">
        <f t="shared" si="776"/>
        <v>5.3209617799801566E-2</v>
      </c>
      <c r="BP2763" s="159">
        <f t="shared" si="777"/>
        <v>1.1787250250033798E-4</v>
      </c>
      <c r="BQ2763" s="160" t="str">
        <f t="shared" si="778"/>
        <v/>
      </c>
      <c r="BR2763" s="160" t="str">
        <f t="shared" si="774"/>
        <v/>
      </c>
    </row>
    <row r="2764" spans="65:70" ht="20.100000000000001" customHeight="1" x14ac:dyDescent="0.25">
      <c r="BM2764" s="134">
        <v>2172</v>
      </c>
      <c r="BN2764" s="157">
        <f t="shared" si="775"/>
        <v>13.894399999999514</v>
      </c>
      <c r="BO2764" s="158">
        <f t="shared" si="776"/>
        <v>5.3091745297301228E-2</v>
      </c>
      <c r="BP2764" s="159">
        <f t="shared" si="777"/>
        <v>1.1763129290898178E-4</v>
      </c>
      <c r="BQ2764" s="160" t="str">
        <f t="shared" si="778"/>
        <v/>
      </c>
      <c r="BR2764" s="160" t="str">
        <f t="shared" si="774"/>
        <v/>
      </c>
    </row>
    <row r="2765" spans="65:70" ht="20.100000000000001" customHeight="1" x14ac:dyDescent="0.25">
      <c r="BM2765" s="134">
        <v>2173</v>
      </c>
      <c r="BN2765" s="157">
        <f t="shared" si="775"/>
        <v>13.900799999999514</v>
      </c>
      <c r="BO2765" s="158">
        <f t="shared" si="776"/>
        <v>5.2974114004392246E-2</v>
      </c>
      <c r="BP2765" s="159">
        <f t="shared" si="777"/>
        <v>1.1739051468166034E-4</v>
      </c>
      <c r="BQ2765" s="160" t="str">
        <f t="shared" si="778"/>
        <v/>
      </c>
      <c r="BR2765" s="160" t="str">
        <f t="shared" si="774"/>
        <v/>
      </c>
    </row>
    <row r="2766" spans="65:70" ht="20.100000000000001" customHeight="1" x14ac:dyDescent="0.25">
      <c r="BM2766" s="134">
        <v>2174</v>
      </c>
      <c r="BN2766" s="157">
        <f t="shared" si="775"/>
        <v>13.907199999999513</v>
      </c>
      <c r="BO2766" s="158">
        <f t="shared" si="776"/>
        <v>5.2856723489710586E-2</v>
      </c>
      <c r="BP2766" s="159">
        <f t="shared" si="777"/>
        <v>1.1715016724749006E-4</v>
      </c>
      <c r="BQ2766" s="160" t="str">
        <f t="shared" si="778"/>
        <v/>
      </c>
      <c r="BR2766" s="160" t="str">
        <f t="shared" si="774"/>
        <v/>
      </c>
    </row>
    <row r="2767" spans="65:70" ht="20.100000000000001" customHeight="1" x14ac:dyDescent="0.25">
      <c r="BM2767" s="134">
        <v>2175</v>
      </c>
      <c r="BN2767" s="157">
        <f t="shared" si="775"/>
        <v>13.913599999999512</v>
      </c>
      <c r="BO2767" s="158">
        <f t="shared" si="776"/>
        <v>5.2739573322463096E-2</v>
      </c>
      <c r="BP2767" s="159">
        <f t="shared" si="777"/>
        <v>1.169102500359967E-4</v>
      </c>
      <c r="BQ2767" s="160" t="str">
        <f t="shared" si="778"/>
        <v/>
      </c>
      <c r="BR2767" s="160" t="str">
        <f t="shared" si="774"/>
        <v/>
      </c>
    </row>
    <row r="2768" spans="65:70" ht="20.100000000000001" customHeight="1" x14ac:dyDescent="0.25">
      <c r="BM2768" s="134">
        <v>2176</v>
      </c>
      <c r="BN2768" s="157">
        <f t="shared" si="775"/>
        <v>13.919999999999511</v>
      </c>
      <c r="BO2768" s="158">
        <f t="shared" si="776"/>
        <v>5.2622663072427099E-2</v>
      </c>
      <c r="BP2768" s="159">
        <f t="shared" si="777"/>
        <v>1.1667076247640074E-4</v>
      </c>
      <c r="BQ2768" s="160" t="str">
        <f t="shared" si="778"/>
        <v/>
      </c>
      <c r="BR2768" s="160" t="str">
        <f t="shared" si="774"/>
        <v/>
      </c>
    </row>
    <row r="2769" spans="65:70" ht="20.100000000000001" customHeight="1" x14ac:dyDescent="0.25">
      <c r="BM2769" s="134">
        <v>2177</v>
      </c>
      <c r="BN2769" s="157">
        <f t="shared" si="775"/>
        <v>13.926399999999511</v>
      </c>
      <c r="BO2769" s="158">
        <f t="shared" si="776"/>
        <v>5.2505992309950698E-2</v>
      </c>
      <c r="BP2769" s="159">
        <f t="shared" si="777"/>
        <v>1.1643170399810998E-4</v>
      </c>
      <c r="BQ2769" s="160" t="str">
        <f t="shared" si="778"/>
        <v/>
      </c>
      <c r="BR2769" s="160" t="str">
        <f t="shared" ref="BR2769:BR2832" si="779">IF($BO2769&lt;(1-$BK$605),$BP2769,"")</f>
        <v/>
      </c>
    </row>
    <row r="2770" spans="65:70" ht="20.100000000000001" customHeight="1" x14ac:dyDescent="0.25">
      <c r="BM2770" s="134">
        <v>2178</v>
      </c>
      <c r="BN2770" s="157">
        <f t="shared" ref="BN2770:BN2833" si="780">BN2769+$BQ$590</f>
        <v>13.93279999999951</v>
      </c>
      <c r="BO2770" s="158">
        <f t="shared" ref="BO2770:BO2833" si="781">_xlfn.CHISQ.DIST.RT(BN2770,7)</f>
        <v>5.2389560605952588E-2</v>
      </c>
      <c r="BP2770" s="159">
        <f t="shared" ref="BP2770:BP2833" si="782">BO2770-BO2771</f>
        <v>1.1619307403073348E-4</v>
      </c>
      <c r="BQ2770" s="160" t="str">
        <f t="shared" ref="BQ2770:BQ2833" si="783">IF(BO2770&lt;(1-$BK$597),BP2770,"")</f>
        <v/>
      </c>
      <c r="BR2770" s="160" t="str">
        <f t="shared" si="779"/>
        <v/>
      </c>
    </row>
    <row r="2771" spans="65:70" ht="20.100000000000001" customHeight="1" x14ac:dyDescent="0.25">
      <c r="BM2771" s="134">
        <v>2179</v>
      </c>
      <c r="BN2771" s="157">
        <f t="shared" si="780"/>
        <v>13.939199999999509</v>
      </c>
      <c r="BO2771" s="158">
        <f t="shared" si="781"/>
        <v>5.2273367531921855E-2</v>
      </c>
      <c r="BP2771" s="159">
        <f t="shared" si="782"/>
        <v>1.1595487200373455E-4</v>
      </c>
      <c r="BQ2771" s="160" t="str">
        <f t="shared" si="783"/>
        <v/>
      </c>
      <c r="BR2771" s="160" t="str">
        <f t="shared" si="779"/>
        <v/>
      </c>
    </row>
    <row r="2772" spans="65:70" ht="20.100000000000001" customHeight="1" x14ac:dyDescent="0.25">
      <c r="BM2772" s="134">
        <v>2180</v>
      </c>
      <c r="BN2772" s="157">
        <f t="shared" si="780"/>
        <v>13.945599999999509</v>
      </c>
      <c r="BO2772" s="158">
        <f t="shared" si="781"/>
        <v>5.215741265991812E-2</v>
      </c>
      <c r="BP2772" s="159">
        <f t="shared" si="782"/>
        <v>1.1571709734686797E-4</v>
      </c>
      <c r="BQ2772" s="160" t="str">
        <f t="shared" si="783"/>
        <v/>
      </c>
      <c r="BR2772" s="160" t="str">
        <f t="shared" si="779"/>
        <v/>
      </c>
    </row>
    <row r="2773" spans="65:70" ht="20.100000000000001" customHeight="1" x14ac:dyDescent="0.25">
      <c r="BM2773" s="134">
        <v>2181</v>
      </c>
      <c r="BN2773" s="157">
        <f t="shared" si="780"/>
        <v>13.951999999999508</v>
      </c>
      <c r="BO2773" s="158">
        <f t="shared" si="781"/>
        <v>5.2041695562571252E-2</v>
      </c>
      <c r="BP2773" s="159">
        <f t="shared" si="782"/>
        <v>1.1547974948968726E-4</v>
      </c>
      <c r="BQ2773" s="160" t="str">
        <f t="shared" si="783"/>
        <v/>
      </c>
      <c r="BR2773" s="160" t="str">
        <f t="shared" si="779"/>
        <v/>
      </c>
    </row>
    <row r="2774" spans="65:70" ht="20.100000000000001" customHeight="1" x14ac:dyDescent="0.25">
      <c r="BM2774" s="134">
        <v>2182</v>
      </c>
      <c r="BN2774" s="157">
        <f t="shared" si="780"/>
        <v>13.958399999999507</v>
      </c>
      <c r="BO2774" s="158">
        <f t="shared" si="781"/>
        <v>5.1926215813081565E-2</v>
      </c>
      <c r="BP2774" s="159">
        <f t="shared" si="782"/>
        <v>1.1524282786198187E-4</v>
      </c>
      <c r="BQ2774" s="160" t="str">
        <f t="shared" si="783"/>
        <v/>
      </c>
      <c r="BR2774" s="160" t="str">
        <f t="shared" si="779"/>
        <v/>
      </c>
    </row>
    <row r="2775" spans="65:70" ht="20.100000000000001" customHeight="1" x14ac:dyDescent="0.25">
      <c r="BM2775" s="134">
        <v>2183</v>
      </c>
      <c r="BN2775" s="157">
        <f t="shared" si="780"/>
        <v>13.964799999999506</v>
      </c>
      <c r="BO2775" s="158">
        <f t="shared" si="781"/>
        <v>5.1810972985219583E-2</v>
      </c>
      <c r="BP2775" s="159">
        <f t="shared" si="782"/>
        <v>1.1500633189381881E-4</v>
      </c>
      <c r="BQ2775" s="160" t="str">
        <f t="shared" si="783"/>
        <v/>
      </c>
      <c r="BR2775" s="160" t="str">
        <f t="shared" si="779"/>
        <v/>
      </c>
    </row>
    <row r="2776" spans="65:70" ht="20.100000000000001" customHeight="1" x14ac:dyDescent="0.25">
      <c r="BM2776" s="134">
        <v>2184</v>
      </c>
      <c r="BN2776" s="157">
        <f t="shared" si="780"/>
        <v>13.971199999999506</v>
      </c>
      <c r="BO2776" s="158">
        <f t="shared" si="781"/>
        <v>5.1695966653325764E-2</v>
      </c>
      <c r="BP2776" s="159">
        <f t="shared" si="782"/>
        <v>1.1477026101486265E-4</v>
      </c>
      <c r="BQ2776" s="160" t="str">
        <f t="shared" si="783"/>
        <v/>
      </c>
      <c r="BR2776" s="160" t="str">
        <f t="shared" si="779"/>
        <v/>
      </c>
    </row>
    <row r="2777" spans="65:70" ht="20.100000000000001" customHeight="1" x14ac:dyDescent="0.25">
      <c r="BM2777" s="134">
        <v>2185</v>
      </c>
      <c r="BN2777" s="157">
        <f t="shared" si="780"/>
        <v>13.977599999999505</v>
      </c>
      <c r="BO2777" s="158">
        <f t="shared" si="781"/>
        <v>5.1581196392310902E-2</v>
      </c>
      <c r="BP2777" s="159">
        <f t="shared" si="782"/>
        <v>1.1453461465529835E-4</v>
      </c>
      <c r="BQ2777" s="160" t="str">
        <f t="shared" si="783"/>
        <v/>
      </c>
      <c r="BR2777" s="160" t="str">
        <f t="shared" si="779"/>
        <v/>
      </c>
    </row>
    <row r="2778" spans="65:70" ht="20.100000000000001" customHeight="1" x14ac:dyDescent="0.25">
      <c r="BM2778" s="134">
        <v>2186</v>
      </c>
      <c r="BN2778" s="157">
        <f t="shared" si="780"/>
        <v>13.983999999999504</v>
      </c>
      <c r="BO2778" s="158">
        <f t="shared" si="781"/>
        <v>5.1466661777655603E-2</v>
      </c>
      <c r="BP2778" s="159">
        <f t="shared" si="782"/>
        <v>1.142993922451721E-4</v>
      </c>
      <c r="BQ2778" s="160" t="str">
        <f t="shared" si="783"/>
        <v/>
      </c>
      <c r="BR2778" s="160" t="str">
        <f t="shared" si="779"/>
        <v/>
      </c>
    </row>
    <row r="2779" spans="65:70" ht="20.100000000000001" customHeight="1" x14ac:dyDescent="0.25">
      <c r="BM2779" s="134">
        <v>2187</v>
      </c>
      <c r="BN2779" s="157">
        <f t="shared" si="780"/>
        <v>13.990399999999504</v>
      </c>
      <c r="BO2779" s="158">
        <f t="shared" si="781"/>
        <v>5.1352362385410431E-2</v>
      </c>
      <c r="BP2779" s="159">
        <f t="shared" si="782"/>
        <v>1.1406459321477297E-4</v>
      </c>
      <c r="BQ2779" s="160" t="str">
        <f t="shared" si="783"/>
        <v/>
      </c>
      <c r="BR2779" s="160" t="str">
        <f t="shared" si="779"/>
        <v/>
      </c>
    </row>
    <row r="2780" spans="65:70" ht="20.100000000000001" customHeight="1" x14ac:dyDescent="0.25">
      <c r="BM2780" s="134">
        <v>2188</v>
      </c>
      <c r="BN2780" s="157">
        <f t="shared" si="780"/>
        <v>13.996799999999503</v>
      </c>
      <c r="BO2780" s="158">
        <f t="shared" si="781"/>
        <v>5.1238297792195658E-2</v>
      </c>
      <c r="BP2780" s="159">
        <f t="shared" si="782"/>
        <v>1.138302169943553E-4</v>
      </c>
      <c r="BQ2780" s="160" t="str">
        <f t="shared" si="783"/>
        <v/>
      </c>
      <c r="BR2780" s="160" t="str">
        <f t="shared" si="779"/>
        <v/>
      </c>
    </row>
    <row r="2781" spans="65:70" ht="20.100000000000001" customHeight="1" x14ac:dyDescent="0.25">
      <c r="BM2781" s="134">
        <v>2189</v>
      </c>
      <c r="BN2781" s="157">
        <f t="shared" si="780"/>
        <v>14.003199999999502</v>
      </c>
      <c r="BO2781" s="158">
        <f t="shared" si="781"/>
        <v>5.1124467575201303E-2</v>
      </c>
      <c r="BP2781" s="159">
        <f t="shared" si="782"/>
        <v>1.1359626301417347E-4</v>
      </c>
      <c r="BQ2781" s="160" t="str">
        <f t="shared" si="783"/>
        <v/>
      </c>
      <c r="BR2781" s="160" t="str">
        <f t="shared" si="779"/>
        <v/>
      </c>
    </row>
    <row r="2782" spans="65:70" ht="20.100000000000001" customHeight="1" x14ac:dyDescent="0.25">
      <c r="BM2782" s="134">
        <v>2190</v>
      </c>
      <c r="BN2782" s="157">
        <f t="shared" si="780"/>
        <v>14.009599999999502</v>
      </c>
      <c r="BO2782" s="158">
        <f t="shared" si="781"/>
        <v>5.101087131218713E-2</v>
      </c>
      <c r="BP2782" s="159">
        <f t="shared" si="782"/>
        <v>1.1336273070496061E-4</v>
      </c>
      <c r="BQ2782" s="160" t="str">
        <f t="shared" si="783"/>
        <v/>
      </c>
      <c r="BR2782" s="160" t="str">
        <f t="shared" si="779"/>
        <v/>
      </c>
    </row>
    <row r="2783" spans="65:70" ht="20.100000000000001" customHeight="1" x14ac:dyDescent="0.25">
      <c r="BM2783" s="134">
        <v>2191</v>
      </c>
      <c r="BN2783" s="157">
        <f t="shared" si="780"/>
        <v>14.015999999999501</v>
      </c>
      <c r="BO2783" s="158">
        <f t="shared" si="781"/>
        <v>5.0897508581482169E-2</v>
      </c>
      <c r="BP2783" s="159">
        <f t="shared" si="782"/>
        <v>1.1312961949717232E-4</v>
      </c>
      <c r="BQ2783" s="160" t="str">
        <f t="shared" si="783"/>
        <v/>
      </c>
      <c r="BR2783" s="160" t="str">
        <f t="shared" si="779"/>
        <v/>
      </c>
    </row>
    <row r="2784" spans="65:70" ht="20.100000000000001" customHeight="1" x14ac:dyDescent="0.25">
      <c r="BM2784" s="134">
        <v>2192</v>
      </c>
      <c r="BN2784" s="157">
        <f t="shared" si="780"/>
        <v>14.0223999999995</v>
      </c>
      <c r="BO2784" s="158">
        <f t="shared" si="781"/>
        <v>5.0784378961984997E-2</v>
      </c>
      <c r="BP2784" s="159">
        <f t="shared" si="782"/>
        <v>1.1289692882149316E-4</v>
      </c>
      <c r="BQ2784" s="160" t="str">
        <f t="shared" si="783"/>
        <v/>
      </c>
      <c r="BR2784" s="160" t="str">
        <f t="shared" si="779"/>
        <v/>
      </c>
    </row>
    <row r="2785" spans="65:70" ht="20.100000000000001" customHeight="1" x14ac:dyDescent="0.25">
      <c r="BM2785" s="134">
        <v>2193</v>
      </c>
      <c r="BN2785" s="157">
        <f t="shared" si="780"/>
        <v>14.028799999999499</v>
      </c>
      <c r="BO2785" s="158">
        <f t="shared" si="781"/>
        <v>5.0671482033163504E-2</v>
      </c>
      <c r="BP2785" s="159">
        <f t="shared" si="782"/>
        <v>1.1266465810883669E-4</v>
      </c>
      <c r="BQ2785" s="160" t="str">
        <f t="shared" si="783"/>
        <v/>
      </c>
      <c r="BR2785" s="160" t="str">
        <f t="shared" si="779"/>
        <v/>
      </c>
    </row>
    <row r="2786" spans="65:70" ht="20.100000000000001" customHeight="1" x14ac:dyDescent="0.25">
      <c r="BM2786" s="134">
        <v>2194</v>
      </c>
      <c r="BN2786" s="157">
        <f t="shared" si="780"/>
        <v>14.035199999999499</v>
      </c>
      <c r="BO2786" s="158">
        <f t="shared" si="781"/>
        <v>5.0558817375054667E-2</v>
      </c>
      <c r="BP2786" s="159">
        <f t="shared" si="782"/>
        <v>1.1243280679001239E-4</v>
      </c>
      <c r="BQ2786" s="160" t="str">
        <f t="shared" si="783"/>
        <v/>
      </c>
      <c r="BR2786" s="160" t="str">
        <f t="shared" si="779"/>
        <v/>
      </c>
    </row>
    <row r="2787" spans="65:70" ht="20.100000000000001" customHeight="1" x14ac:dyDescent="0.25">
      <c r="BM2787" s="134">
        <v>2195</v>
      </c>
      <c r="BN2787" s="157">
        <f t="shared" si="780"/>
        <v>14.041599999999498</v>
      </c>
      <c r="BO2787" s="158">
        <f t="shared" si="781"/>
        <v>5.0446384568264654E-2</v>
      </c>
      <c r="BP2787" s="159">
        <f t="shared" si="782"/>
        <v>1.122013742961836E-4</v>
      </c>
      <c r="BQ2787" s="160" t="str">
        <f t="shared" si="783"/>
        <v/>
      </c>
      <c r="BR2787" s="160" t="str">
        <f t="shared" si="779"/>
        <v/>
      </c>
    </row>
    <row r="2788" spans="65:70" ht="20.100000000000001" customHeight="1" x14ac:dyDescent="0.25">
      <c r="BM2788" s="134">
        <v>2196</v>
      </c>
      <c r="BN2788" s="157">
        <f t="shared" si="780"/>
        <v>14.047999999999497</v>
      </c>
      <c r="BO2788" s="158">
        <f t="shared" si="781"/>
        <v>5.0334183193968471E-2</v>
      </c>
      <c r="BP2788" s="159">
        <f t="shared" si="782"/>
        <v>1.119703600583194E-4</v>
      </c>
      <c r="BQ2788" s="160" t="str">
        <f t="shared" si="783"/>
        <v/>
      </c>
      <c r="BR2788" s="160" t="str">
        <f t="shared" si="779"/>
        <v/>
      </c>
    </row>
    <row r="2789" spans="65:70" ht="20.100000000000001" customHeight="1" x14ac:dyDescent="0.25">
      <c r="BM2789" s="134">
        <v>2197</v>
      </c>
      <c r="BN2789" s="157">
        <f t="shared" si="780"/>
        <v>14.054399999999497</v>
      </c>
      <c r="BO2789" s="158">
        <f t="shared" si="781"/>
        <v>5.0222212833910151E-2</v>
      </c>
      <c r="BP2789" s="159">
        <f t="shared" si="782"/>
        <v>1.1173976350788151E-4</v>
      </c>
      <c r="BQ2789" s="160" t="str">
        <f t="shared" si="783"/>
        <v/>
      </c>
      <c r="BR2789" s="160" t="str">
        <f t="shared" si="779"/>
        <v/>
      </c>
    </row>
    <row r="2790" spans="65:70" ht="20.100000000000001" customHeight="1" x14ac:dyDescent="0.25">
      <c r="BM2790" s="134">
        <v>2198</v>
      </c>
      <c r="BN2790" s="157">
        <f t="shared" si="780"/>
        <v>14.060799999999496</v>
      </c>
      <c r="BO2790" s="158">
        <f t="shared" si="781"/>
        <v>5.011047307040227E-2</v>
      </c>
      <c r="BP2790" s="159">
        <f t="shared" si="782"/>
        <v>1.1150958407619288E-4</v>
      </c>
      <c r="BQ2790" s="160" t="str">
        <f t="shared" si="783"/>
        <v/>
      </c>
      <c r="BR2790" s="160" t="str">
        <f t="shared" si="779"/>
        <v/>
      </c>
    </row>
    <row r="2791" spans="65:70" ht="20.100000000000001" customHeight="1" x14ac:dyDescent="0.25">
      <c r="BM2791" s="134">
        <v>2199</v>
      </c>
      <c r="BN2791" s="157">
        <f t="shared" si="780"/>
        <v>14.067199999999495</v>
      </c>
      <c r="BO2791" s="158">
        <f t="shared" si="781"/>
        <v>4.9998963486326077E-2</v>
      </c>
      <c r="BP2791" s="159">
        <f t="shared" si="782"/>
        <v>1.1127982119468055E-4</v>
      </c>
      <c r="BQ2791" s="160">
        <f t="shared" si="783"/>
        <v>1.1127982119468055E-4</v>
      </c>
      <c r="BR2791" s="160" t="str">
        <f t="shared" si="779"/>
        <v/>
      </c>
    </row>
    <row r="2792" spans="65:70" ht="20.100000000000001" customHeight="1" x14ac:dyDescent="0.25">
      <c r="BM2792" s="134">
        <v>2200</v>
      </c>
      <c r="BN2792" s="157">
        <f t="shared" si="780"/>
        <v>14.073599999999495</v>
      </c>
      <c r="BO2792" s="158">
        <f t="shared" si="781"/>
        <v>4.9887683665131397E-2</v>
      </c>
      <c r="BP2792" s="159">
        <f t="shared" si="782"/>
        <v>1.1105047429515319E-4</v>
      </c>
      <c r="BQ2792" s="160">
        <f t="shared" si="783"/>
        <v>1.1105047429515319E-4</v>
      </c>
      <c r="BR2792" s="160" t="str">
        <f t="shared" si="779"/>
        <v/>
      </c>
    </row>
    <row r="2793" spans="65:70" ht="20.100000000000001" customHeight="1" x14ac:dyDescent="0.25">
      <c r="BM2793" s="134">
        <v>2201</v>
      </c>
      <c r="BN2793" s="157">
        <f t="shared" si="780"/>
        <v>14.079999999999494</v>
      </c>
      <c r="BO2793" s="158">
        <f t="shared" si="781"/>
        <v>4.9776633190836243E-2</v>
      </c>
      <c r="BP2793" s="159">
        <f t="shared" si="782"/>
        <v>1.1082154280930845E-4</v>
      </c>
      <c r="BQ2793" s="160">
        <f t="shared" si="783"/>
        <v>1.1082154280930845E-4</v>
      </c>
      <c r="BR2793" s="160" t="str">
        <f t="shared" si="779"/>
        <v/>
      </c>
    </row>
    <row r="2794" spans="65:70" ht="20.100000000000001" customHeight="1" x14ac:dyDescent="0.25">
      <c r="BM2794" s="134">
        <v>2202</v>
      </c>
      <c r="BN2794" s="157">
        <f t="shared" si="780"/>
        <v>14.086399999999493</v>
      </c>
      <c r="BO2794" s="158">
        <f t="shared" si="781"/>
        <v>4.9665811648026935E-2</v>
      </c>
      <c r="BP2794" s="159">
        <f t="shared" si="782"/>
        <v>1.1059302616903827E-4</v>
      </c>
      <c r="BQ2794" s="160">
        <f t="shared" si="783"/>
        <v>1.1059302616903827E-4</v>
      </c>
      <c r="BR2794" s="160" t="str">
        <f t="shared" si="779"/>
        <v/>
      </c>
    </row>
    <row r="2795" spans="65:70" ht="20.100000000000001" customHeight="1" x14ac:dyDescent="0.25">
      <c r="BM2795" s="134">
        <v>2203</v>
      </c>
      <c r="BN2795" s="157">
        <f t="shared" si="780"/>
        <v>14.092799999999492</v>
      </c>
      <c r="BO2795" s="158">
        <f t="shared" si="781"/>
        <v>4.9555218621857897E-2</v>
      </c>
      <c r="BP2795" s="159">
        <f t="shared" si="782"/>
        <v>1.1036492380655377E-4</v>
      </c>
      <c r="BQ2795" s="160">
        <f t="shared" si="783"/>
        <v>1.1036492380655377E-4</v>
      </c>
      <c r="BR2795" s="160" t="str">
        <f t="shared" si="779"/>
        <v/>
      </c>
    </row>
    <row r="2796" spans="65:70" ht="20.100000000000001" customHeight="1" x14ac:dyDescent="0.25">
      <c r="BM2796" s="134">
        <v>2204</v>
      </c>
      <c r="BN2796" s="157">
        <f t="shared" si="780"/>
        <v>14.099199999999492</v>
      </c>
      <c r="BO2796" s="158">
        <f t="shared" si="781"/>
        <v>4.9444853698051343E-2</v>
      </c>
      <c r="BP2796" s="159">
        <f t="shared" si="782"/>
        <v>1.1013723515378854E-4</v>
      </c>
      <c r="BQ2796" s="160">
        <f t="shared" si="783"/>
        <v>1.1013723515378854E-4</v>
      </c>
      <c r="BR2796" s="160" t="str">
        <f t="shared" si="779"/>
        <v/>
      </c>
    </row>
    <row r="2797" spans="65:70" ht="20.100000000000001" customHeight="1" x14ac:dyDescent="0.25">
      <c r="BM2797" s="134">
        <v>2205</v>
      </c>
      <c r="BN2797" s="157">
        <f t="shared" si="780"/>
        <v>14.105599999999491</v>
      </c>
      <c r="BO2797" s="158">
        <f t="shared" si="781"/>
        <v>4.9334716462897554E-2</v>
      </c>
      <c r="BP2797" s="159">
        <f t="shared" si="782"/>
        <v>1.0990995964325206E-4</v>
      </c>
      <c r="BQ2797" s="160">
        <f t="shared" si="783"/>
        <v>1.0990995964325206E-4</v>
      </c>
      <c r="BR2797" s="160" t="str">
        <f t="shared" si="779"/>
        <v/>
      </c>
    </row>
    <row r="2798" spans="65:70" ht="20.100000000000001" customHeight="1" x14ac:dyDescent="0.25">
      <c r="BM2798" s="134">
        <v>2206</v>
      </c>
      <c r="BN2798" s="157">
        <f t="shared" si="780"/>
        <v>14.11199999999949</v>
      </c>
      <c r="BO2798" s="158">
        <f t="shared" si="781"/>
        <v>4.9224806503254302E-2</v>
      </c>
      <c r="BP2798" s="159">
        <f t="shared" si="782"/>
        <v>1.0968309670740528E-4</v>
      </c>
      <c r="BQ2798" s="160">
        <f t="shared" si="783"/>
        <v>1.0968309670740528E-4</v>
      </c>
      <c r="BR2798" s="160" t="str">
        <f t="shared" si="779"/>
        <v/>
      </c>
    </row>
    <row r="2799" spans="65:70" ht="20.100000000000001" customHeight="1" x14ac:dyDescent="0.25">
      <c r="BM2799" s="134">
        <v>2207</v>
      </c>
      <c r="BN2799" s="157">
        <f t="shared" si="780"/>
        <v>14.11839999999949</v>
      </c>
      <c r="BO2799" s="158">
        <f t="shared" si="781"/>
        <v>4.9115123406546897E-2</v>
      </c>
      <c r="BP2799" s="159">
        <f t="shared" si="782"/>
        <v>1.0945664577888953E-4</v>
      </c>
      <c r="BQ2799" s="160">
        <f t="shared" si="783"/>
        <v>1.0945664577888953E-4</v>
      </c>
      <c r="BR2799" s="160" t="str">
        <f t="shared" si="779"/>
        <v/>
      </c>
    </row>
    <row r="2800" spans="65:70" ht="20.100000000000001" customHeight="1" x14ac:dyDescent="0.25">
      <c r="BM2800" s="134">
        <v>2208</v>
      </c>
      <c r="BN2800" s="157">
        <f t="shared" si="780"/>
        <v>14.124799999999489</v>
      </c>
      <c r="BO2800" s="158">
        <f t="shared" si="781"/>
        <v>4.9005666760768007E-2</v>
      </c>
      <c r="BP2800" s="159">
        <f t="shared" si="782"/>
        <v>1.0923060629031839E-4</v>
      </c>
      <c r="BQ2800" s="160">
        <f t="shared" si="783"/>
        <v>1.0923060629031839E-4</v>
      </c>
      <c r="BR2800" s="160" t="str">
        <f t="shared" si="779"/>
        <v/>
      </c>
    </row>
    <row r="2801" spans="65:70" ht="20.100000000000001" customHeight="1" x14ac:dyDescent="0.25">
      <c r="BM2801" s="134">
        <v>2209</v>
      </c>
      <c r="BN2801" s="157">
        <f t="shared" si="780"/>
        <v>14.131199999999488</v>
      </c>
      <c r="BO2801" s="158">
        <f t="shared" si="781"/>
        <v>4.8896436154477689E-2</v>
      </c>
      <c r="BP2801" s="159">
        <f t="shared" si="782"/>
        <v>1.090049776749577E-4</v>
      </c>
      <c r="BQ2801" s="160">
        <f t="shared" si="783"/>
        <v>1.090049776749577E-4</v>
      </c>
      <c r="BR2801" s="160" t="str">
        <f t="shared" si="779"/>
        <v/>
      </c>
    </row>
    <row r="2802" spans="65:70" ht="20.100000000000001" customHeight="1" x14ac:dyDescent="0.25">
      <c r="BM2802" s="134">
        <v>2210</v>
      </c>
      <c r="BN2802" s="157">
        <f t="shared" si="780"/>
        <v>14.137599999999487</v>
      </c>
      <c r="BO2802" s="158">
        <f t="shared" si="781"/>
        <v>4.8787431176802731E-2</v>
      </c>
      <c r="BP2802" s="159">
        <f t="shared" si="782"/>
        <v>1.0877975936551126E-4</v>
      </c>
      <c r="BQ2802" s="160">
        <f t="shared" si="783"/>
        <v>1.0877975936551126E-4</v>
      </c>
      <c r="BR2802" s="160" t="str">
        <f t="shared" si="779"/>
        <v/>
      </c>
    </row>
    <row r="2803" spans="65:70" ht="20.100000000000001" customHeight="1" x14ac:dyDescent="0.25">
      <c r="BM2803" s="134">
        <v>2211</v>
      </c>
      <c r="BN2803" s="157">
        <f t="shared" si="780"/>
        <v>14.143999999999487</v>
      </c>
      <c r="BO2803" s="158">
        <f t="shared" si="781"/>
        <v>4.867865141743722E-2</v>
      </c>
      <c r="BP2803" s="159">
        <f t="shared" si="782"/>
        <v>1.0855495079555716E-4</v>
      </c>
      <c r="BQ2803" s="160">
        <f t="shared" si="783"/>
        <v>1.0855495079555716E-4</v>
      </c>
      <c r="BR2803" s="160" t="str">
        <f t="shared" si="779"/>
        <v/>
      </c>
    </row>
    <row r="2804" spans="65:70" ht="20.100000000000001" customHeight="1" x14ac:dyDescent="0.25">
      <c r="BM2804" s="134">
        <v>2212</v>
      </c>
      <c r="BN2804" s="157">
        <f t="shared" si="780"/>
        <v>14.150399999999486</v>
      </c>
      <c r="BO2804" s="158">
        <f t="shared" si="781"/>
        <v>4.8570096466641663E-2</v>
      </c>
      <c r="BP2804" s="159">
        <f t="shared" si="782"/>
        <v>1.0833055139826409E-4</v>
      </c>
      <c r="BQ2804" s="160">
        <f t="shared" si="783"/>
        <v>1.0833055139826409E-4</v>
      </c>
      <c r="BR2804" s="160" t="str">
        <f t="shared" si="779"/>
        <v/>
      </c>
    </row>
    <row r="2805" spans="65:70" ht="20.100000000000001" customHeight="1" x14ac:dyDescent="0.25">
      <c r="BM2805" s="134">
        <v>2213</v>
      </c>
      <c r="BN2805" s="157">
        <f t="shared" si="780"/>
        <v>14.156799999999485</v>
      </c>
      <c r="BO2805" s="158">
        <f t="shared" si="781"/>
        <v>4.8461765915243399E-2</v>
      </c>
      <c r="BP2805" s="159">
        <f t="shared" si="782"/>
        <v>1.0810656060721013E-4</v>
      </c>
      <c r="BQ2805" s="160">
        <f t="shared" si="783"/>
        <v>1.0810656060721013E-4</v>
      </c>
      <c r="BR2805" s="160" t="str">
        <f t="shared" si="779"/>
        <v/>
      </c>
    </row>
    <row r="2806" spans="65:70" ht="20.100000000000001" customHeight="1" x14ac:dyDescent="0.25">
      <c r="BM2806" s="134">
        <v>2214</v>
      </c>
      <c r="BN2806" s="157">
        <f t="shared" si="780"/>
        <v>14.163199999999485</v>
      </c>
      <c r="BO2806" s="158">
        <f t="shared" si="781"/>
        <v>4.8353659354636189E-2</v>
      </c>
      <c r="BP2806" s="159">
        <f t="shared" si="782"/>
        <v>1.0788297785641748E-4</v>
      </c>
      <c r="BQ2806" s="160">
        <f t="shared" si="783"/>
        <v>1.0788297785641748E-4</v>
      </c>
      <c r="BR2806" s="160" t="str">
        <f t="shared" si="779"/>
        <v/>
      </c>
    </row>
    <row r="2807" spans="65:70" ht="20.100000000000001" customHeight="1" x14ac:dyDescent="0.25">
      <c r="BM2807" s="134">
        <v>2215</v>
      </c>
      <c r="BN2807" s="157">
        <f t="shared" si="780"/>
        <v>14.169599999999484</v>
      </c>
      <c r="BO2807" s="158">
        <f t="shared" si="781"/>
        <v>4.8245776376779771E-2</v>
      </c>
      <c r="BP2807" s="159">
        <f t="shared" si="782"/>
        <v>1.0765980257942953E-4</v>
      </c>
      <c r="BQ2807" s="160">
        <f t="shared" si="783"/>
        <v>1.0765980257942953E-4</v>
      </c>
      <c r="BR2807" s="160" t="str">
        <f t="shared" si="779"/>
        <v/>
      </c>
    </row>
    <row r="2808" spans="65:70" ht="20.100000000000001" customHeight="1" x14ac:dyDescent="0.25">
      <c r="BM2808" s="134">
        <v>2216</v>
      </c>
      <c r="BN2808" s="157">
        <f t="shared" si="780"/>
        <v>14.175999999999483</v>
      </c>
      <c r="BO2808" s="158">
        <f t="shared" si="781"/>
        <v>4.8138116574200342E-2</v>
      </c>
      <c r="BP2808" s="159">
        <f t="shared" si="782"/>
        <v>1.0743703421054601E-4</v>
      </c>
      <c r="BQ2808" s="160">
        <f t="shared" si="783"/>
        <v>1.0743703421054601E-4</v>
      </c>
      <c r="BR2808" s="160" t="str">
        <f t="shared" si="779"/>
        <v/>
      </c>
    </row>
    <row r="2809" spans="65:70" ht="20.100000000000001" customHeight="1" x14ac:dyDescent="0.25">
      <c r="BM2809" s="134">
        <v>2217</v>
      </c>
      <c r="BN2809" s="157">
        <f t="shared" si="780"/>
        <v>14.182399999999483</v>
      </c>
      <c r="BO2809" s="158">
        <f t="shared" si="781"/>
        <v>4.8030679539989796E-2</v>
      </c>
      <c r="BP2809" s="159">
        <f t="shared" si="782"/>
        <v>1.0721467218394176E-4</v>
      </c>
      <c r="BQ2809" s="160">
        <f t="shared" si="783"/>
        <v>1.0721467218394176E-4</v>
      </c>
      <c r="BR2809" s="160" t="str">
        <f t="shared" si="779"/>
        <v/>
      </c>
    </row>
    <row r="2810" spans="65:70" ht="20.100000000000001" customHeight="1" x14ac:dyDescent="0.25">
      <c r="BM2810" s="134">
        <v>2218</v>
      </c>
      <c r="BN2810" s="157">
        <f t="shared" si="780"/>
        <v>14.188799999999482</v>
      </c>
      <c r="BO2810" s="158">
        <f t="shared" si="781"/>
        <v>4.7923464867805854E-2</v>
      </c>
      <c r="BP2810" s="159">
        <f t="shared" si="782"/>
        <v>1.0699271593404835E-4</v>
      </c>
      <c r="BQ2810" s="160">
        <f t="shared" si="783"/>
        <v>1.0699271593404835E-4</v>
      </c>
      <c r="BR2810" s="160" t="str">
        <f t="shared" si="779"/>
        <v/>
      </c>
    </row>
    <row r="2811" spans="65:70" ht="20.100000000000001" customHeight="1" x14ac:dyDescent="0.25">
      <c r="BM2811" s="134">
        <v>2219</v>
      </c>
      <c r="BN2811" s="157">
        <f t="shared" si="780"/>
        <v>14.195199999999481</v>
      </c>
      <c r="BO2811" s="158">
        <f t="shared" si="781"/>
        <v>4.7816472151871806E-2</v>
      </c>
      <c r="BP2811" s="159">
        <f t="shared" si="782"/>
        <v>1.0677116489557492E-4</v>
      </c>
      <c r="BQ2811" s="160">
        <f t="shared" si="783"/>
        <v>1.0677116489557492E-4</v>
      </c>
      <c r="BR2811" s="160" t="str">
        <f t="shared" si="779"/>
        <v/>
      </c>
    </row>
    <row r="2812" spans="65:70" ht="20.100000000000001" customHeight="1" x14ac:dyDescent="0.25">
      <c r="BM2812" s="134">
        <v>2220</v>
      </c>
      <c r="BN2812" s="157">
        <f t="shared" si="780"/>
        <v>14.20159999999948</v>
      </c>
      <c r="BO2812" s="158">
        <f t="shared" si="781"/>
        <v>4.7709700986976231E-2</v>
      </c>
      <c r="BP2812" s="159">
        <f t="shared" si="782"/>
        <v>1.065500185031959E-4</v>
      </c>
      <c r="BQ2812" s="160">
        <f t="shared" si="783"/>
        <v>1.065500185031959E-4</v>
      </c>
      <c r="BR2812" s="160" t="str">
        <f t="shared" si="779"/>
        <v/>
      </c>
    </row>
    <row r="2813" spans="65:70" ht="20.100000000000001" customHeight="1" x14ac:dyDescent="0.25">
      <c r="BM2813" s="134">
        <v>2221</v>
      </c>
      <c r="BN2813" s="157">
        <f t="shared" si="780"/>
        <v>14.20799999999948</v>
      </c>
      <c r="BO2813" s="158">
        <f t="shared" si="781"/>
        <v>4.7603150968473035E-2</v>
      </c>
      <c r="BP2813" s="159">
        <f t="shared" si="782"/>
        <v>1.0632927619192573E-4</v>
      </c>
      <c r="BQ2813" s="160">
        <f t="shared" si="783"/>
        <v>1.0632927619192573E-4</v>
      </c>
      <c r="BR2813" s="160" t="str">
        <f t="shared" si="779"/>
        <v/>
      </c>
    </row>
    <row r="2814" spans="65:70" ht="20.100000000000001" customHeight="1" x14ac:dyDescent="0.25">
      <c r="BM2814" s="134">
        <v>2222</v>
      </c>
      <c r="BN2814" s="157">
        <f t="shared" si="780"/>
        <v>14.214399999999479</v>
      </c>
      <c r="BO2814" s="158">
        <f t="shared" si="781"/>
        <v>4.7496821692281109E-2</v>
      </c>
      <c r="BP2814" s="159">
        <f t="shared" si="782"/>
        <v>1.0610893739683436E-4</v>
      </c>
      <c r="BQ2814" s="160">
        <f t="shared" si="783"/>
        <v>1.0610893739683436E-4</v>
      </c>
      <c r="BR2814" s="160" t="str">
        <f t="shared" si="779"/>
        <v/>
      </c>
    </row>
    <row r="2815" spans="65:70" ht="20.100000000000001" customHeight="1" x14ac:dyDescent="0.25">
      <c r="BM2815" s="134">
        <v>2223</v>
      </c>
      <c r="BN2815" s="157">
        <f t="shared" si="780"/>
        <v>14.220799999999478</v>
      </c>
      <c r="BO2815" s="158">
        <f t="shared" si="781"/>
        <v>4.7390712754884275E-2</v>
      </c>
      <c r="BP2815" s="159">
        <f t="shared" si="782"/>
        <v>1.0588900155353992E-4</v>
      </c>
      <c r="BQ2815" s="160">
        <f t="shared" si="783"/>
        <v>1.0588900155353992E-4</v>
      </c>
      <c r="BR2815" s="160" t="str">
        <f t="shared" si="779"/>
        <v/>
      </c>
    </row>
    <row r="2816" spans="65:70" ht="20.100000000000001" customHeight="1" x14ac:dyDescent="0.25">
      <c r="BM2816" s="134">
        <v>2224</v>
      </c>
      <c r="BN2816" s="157">
        <f t="shared" si="780"/>
        <v>14.227199999999478</v>
      </c>
      <c r="BO2816" s="158">
        <f t="shared" si="781"/>
        <v>4.7284823753330735E-2</v>
      </c>
      <c r="BP2816" s="159">
        <f t="shared" si="782"/>
        <v>1.0566946809736216E-4</v>
      </c>
      <c r="BQ2816" s="160">
        <f t="shared" si="783"/>
        <v>1.0566946809736216E-4</v>
      </c>
      <c r="BR2816" s="160" t="str">
        <f t="shared" si="779"/>
        <v/>
      </c>
    </row>
    <row r="2817" spans="65:70" ht="20.100000000000001" customHeight="1" x14ac:dyDescent="0.25">
      <c r="BM2817" s="134">
        <v>2225</v>
      </c>
      <c r="BN2817" s="157">
        <f t="shared" si="780"/>
        <v>14.233599999999477</v>
      </c>
      <c r="BO2817" s="158">
        <f t="shared" si="781"/>
        <v>4.7179154285233373E-2</v>
      </c>
      <c r="BP2817" s="159">
        <f t="shared" si="782"/>
        <v>1.0545033646401636E-4</v>
      </c>
      <c r="BQ2817" s="160">
        <f t="shared" si="783"/>
        <v>1.0545033646401636E-4</v>
      </c>
      <c r="BR2817" s="160" t="str">
        <f t="shared" si="779"/>
        <v/>
      </c>
    </row>
    <row r="2818" spans="65:70" ht="20.100000000000001" customHeight="1" x14ac:dyDescent="0.25">
      <c r="BM2818" s="134">
        <v>2226</v>
      </c>
      <c r="BN2818" s="157">
        <f t="shared" si="780"/>
        <v>14.239999999999476</v>
      </c>
      <c r="BO2818" s="158">
        <f t="shared" si="781"/>
        <v>4.7073703948769356E-2</v>
      </c>
      <c r="BP2818" s="159">
        <f t="shared" si="782"/>
        <v>1.0523160608962717E-4</v>
      </c>
      <c r="BQ2818" s="160">
        <f t="shared" si="783"/>
        <v>1.0523160608962717E-4</v>
      </c>
      <c r="BR2818" s="160" t="str">
        <f t="shared" si="779"/>
        <v/>
      </c>
    </row>
    <row r="2819" spans="65:70" ht="20.100000000000001" customHeight="1" x14ac:dyDescent="0.25">
      <c r="BM2819" s="134">
        <v>2227</v>
      </c>
      <c r="BN2819" s="157">
        <f t="shared" si="780"/>
        <v>14.246399999999475</v>
      </c>
      <c r="BO2819" s="158">
        <f t="shared" si="781"/>
        <v>4.6968472342679729E-2</v>
      </c>
      <c r="BP2819" s="159">
        <f t="shared" si="782"/>
        <v>1.0501327641020824E-4</v>
      </c>
      <c r="BQ2819" s="160">
        <f t="shared" si="783"/>
        <v>1.0501327641020824E-4</v>
      </c>
      <c r="BR2819" s="160" t="str">
        <f t="shared" si="779"/>
        <v/>
      </c>
    </row>
    <row r="2820" spans="65:70" ht="20.100000000000001" customHeight="1" x14ac:dyDescent="0.25">
      <c r="BM2820" s="134">
        <v>2228</v>
      </c>
      <c r="BN2820" s="157">
        <f t="shared" si="780"/>
        <v>14.252799999999475</v>
      </c>
      <c r="BO2820" s="158">
        <f t="shared" si="781"/>
        <v>4.6863459066269521E-2</v>
      </c>
      <c r="BP2820" s="159">
        <f t="shared" si="782"/>
        <v>1.0479534686212016E-4</v>
      </c>
      <c r="BQ2820" s="160">
        <f t="shared" si="783"/>
        <v>1.0479534686212016E-4</v>
      </c>
      <c r="BR2820" s="160" t="str">
        <f t="shared" si="779"/>
        <v/>
      </c>
    </row>
    <row r="2821" spans="65:70" ht="20.100000000000001" customHeight="1" x14ac:dyDescent="0.25">
      <c r="BM2821" s="134">
        <v>2229</v>
      </c>
      <c r="BN2821" s="157">
        <f t="shared" si="780"/>
        <v>14.259199999999474</v>
      </c>
      <c r="BO2821" s="158">
        <f t="shared" si="781"/>
        <v>4.6758663719407401E-2</v>
      </c>
      <c r="BP2821" s="159">
        <f t="shared" si="782"/>
        <v>1.045778168818623E-4</v>
      </c>
      <c r="BQ2821" s="160">
        <f t="shared" si="783"/>
        <v>1.045778168818623E-4</v>
      </c>
      <c r="BR2821" s="160" t="str">
        <f t="shared" si="779"/>
        <v/>
      </c>
    </row>
    <row r="2822" spans="65:70" ht="20.100000000000001" customHeight="1" x14ac:dyDescent="0.25">
      <c r="BM2822" s="134">
        <v>2230</v>
      </c>
      <c r="BN2822" s="157">
        <f t="shared" si="780"/>
        <v>14.265599999999473</v>
      </c>
      <c r="BO2822" s="158">
        <f t="shared" si="781"/>
        <v>4.6654085902525538E-2</v>
      </c>
      <c r="BP2822" s="159">
        <f t="shared" si="782"/>
        <v>1.0436068590627401E-4</v>
      </c>
      <c r="BQ2822" s="160">
        <f t="shared" si="783"/>
        <v>1.0436068590627401E-4</v>
      </c>
      <c r="BR2822" s="160" t="str">
        <f t="shared" si="779"/>
        <v/>
      </c>
    </row>
    <row r="2823" spans="65:70" ht="20.100000000000001" customHeight="1" x14ac:dyDescent="0.25">
      <c r="BM2823" s="134">
        <v>2231</v>
      </c>
      <c r="BN2823" s="157">
        <f t="shared" si="780"/>
        <v>14.271999999999473</v>
      </c>
      <c r="BO2823" s="158">
        <f t="shared" si="781"/>
        <v>4.6549725216619264E-2</v>
      </c>
      <c r="BP2823" s="159">
        <f t="shared" si="782"/>
        <v>1.0414395337231264E-4</v>
      </c>
      <c r="BQ2823" s="160">
        <f t="shared" si="783"/>
        <v>1.0414395337231264E-4</v>
      </c>
      <c r="BR2823" s="160" t="str">
        <f t="shared" si="779"/>
        <v/>
      </c>
    </row>
    <row r="2824" spans="65:70" ht="20.100000000000001" customHeight="1" x14ac:dyDescent="0.25">
      <c r="BM2824" s="134">
        <v>2232</v>
      </c>
      <c r="BN2824" s="157">
        <f t="shared" si="780"/>
        <v>14.278399999999472</v>
      </c>
      <c r="BO2824" s="158">
        <f t="shared" si="781"/>
        <v>4.6445581263246952E-2</v>
      </c>
      <c r="BP2824" s="159">
        <f t="shared" si="782"/>
        <v>1.0392761871710204E-4</v>
      </c>
      <c r="BQ2824" s="160">
        <f t="shared" si="783"/>
        <v>1.0392761871710204E-4</v>
      </c>
      <c r="BR2824" s="160" t="str">
        <f t="shared" si="779"/>
        <v/>
      </c>
    </row>
    <row r="2825" spans="65:70" ht="20.100000000000001" customHeight="1" x14ac:dyDescent="0.25">
      <c r="BM2825" s="134">
        <v>2233</v>
      </c>
      <c r="BN2825" s="157">
        <f t="shared" si="780"/>
        <v>14.284799999999471</v>
      </c>
      <c r="BO2825" s="158">
        <f t="shared" si="781"/>
        <v>4.634165364452985E-2</v>
      </c>
      <c r="BP2825" s="159">
        <f t="shared" si="782"/>
        <v>1.0371168137805059E-4</v>
      </c>
      <c r="BQ2825" s="160">
        <f t="shared" si="783"/>
        <v>1.0371168137805059E-4</v>
      </c>
      <c r="BR2825" s="160" t="str">
        <f t="shared" si="779"/>
        <v/>
      </c>
    </row>
    <row r="2826" spans="65:70" ht="20.100000000000001" customHeight="1" x14ac:dyDescent="0.25">
      <c r="BM2826" s="134">
        <v>2234</v>
      </c>
      <c r="BN2826" s="157">
        <f t="shared" si="780"/>
        <v>14.291199999999471</v>
      </c>
      <c r="BO2826" s="158">
        <f t="shared" si="781"/>
        <v>4.6237941963151799E-2</v>
      </c>
      <c r="BP2826" s="159">
        <f t="shared" si="782"/>
        <v>1.0349614079271235E-4</v>
      </c>
      <c r="BQ2826" s="160">
        <f t="shared" si="783"/>
        <v>1.0349614079271235E-4</v>
      </c>
      <c r="BR2826" s="160" t="str">
        <f t="shared" si="779"/>
        <v/>
      </c>
    </row>
    <row r="2827" spans="65:70" ht="20.100000000000001" customHeight="1" x14ac:dyDescent="0.25">
      <c r="BM2827" s="134">
        <v>2235</v>
      </c>
      <c r="BN2827" s="157">
        <f t="shared" si="780"/>
        <v>14.29759999999947</v>
      </c>
      <c r="BO2827" s="158">
        <f t="shared" si="781"/>
        <v>4.6134445822359087E-2</v>
      </c>
      <c r="BP2827" s="159">
        <f t="shared" si="782"/>
        <v>1.032809963989953E-4</v>
      </c>
      <c r="BQ2827" s="160">
        <f t="shared" si="783"/>
        <v>1.032809963989953E-4</v>
      </c>
      <c r="BR2827" s="160" t="str">
        <f t="shared" si="779"/>
        <v/>
      </c>
    </row>
    <row r="2828" spans="65:70" ht="20.100000000000001" customHeight="1" x14ac:dyDescent="0.25">
      <c r="BM2828" s="134">
        <v>2236</v>
      </c>
      <c r="BN2828" s="157">
        <f t="shared" si="780"/>
        <v>14.303999999999469</v>
      </c>
      <c r="BO2828" s="158">
        <f t="shared" si="781"/>
        <v>4.6031164825960091E-2</v>
      </c>
      <c r="BP2828" s="159">
        <f t="shared" si="782"/>
        <v>1.0306624763493227E-4</v>
      </c>
      <c r="BQ2828" s="160">
        <f t="shared" si="783"/>
        <v>1.0306624763493227E-4</v>
      </c>
      <c r="BR2828" s="160" t="str">
        <f t="shared" si="779"/>
        <v/>
      </c>
    </row>
    <row r="2829" spans="65:70" ht="20.100000000000001" customHeight="1" x14ac:dyDescent="0.25">
      <c r="BM2829" s="134">
        <v>2237</v>
      </c>
      <c r="BN2829" s="157">
        <f t="shared" si="780"/>
        <v>14.310399999999468</v>
      </c>
      <c r="BO2829" s="158">
        <f t="shared" si="781"/>
        <v>4.5928098578325159E-2</v>
      </c>
      <c r="BP2829" s="159">
        <f t="shared" si="782"/>
        <v>1.0285189393881983E-4</v>
      </c>
      <c r="BQ2829" s="160">
        <f t="shared" si="783"/>
        <v>1.0285189393881983E-4</v>
      </c>
      <c r="BR2829" s="160" t="str">
        <f t="shared" si="779"/>
        <v/>
      </c>
    </row>
    <row r="2830" spans="65:70" ht="20.100000000000001" customHeight="1" x14ac:dyDescent="0.25">
      <c r="BM2830" s="134">
        <v>2238</v>
      </c>
      <c r="BN2830" s="157">
        <f t="shared" si="780"/>
        <v>14.316799999999468</v>
      </c>
      <c r="BO2830" s="158">
        <f t="shared" si="781"/>
        <v>4.5825246684386339E-2</v>
      </c>
      <c r="BP2830" s="159">
        <f t="shared" si="782"/>
        <v>1.026379347489198E-4</v>
      </c>
      <c r="BQ2830" s="160">
        <f t="shared" si="783"/>
        <v>1.026379347489198E-4</v>
      </c>
      <c r="BR2830" s="160" t="str">
        <f t="shared" si="779"/>
        <v/>
      </c>
    </row>
    <row r="2831" spans="65:70" ht="20.100000000000001" customHeight="1" x14ac:dyDescent="0.25">
      <c r="BM2831" s="134">
        <v>2239</v>
      </c>
      <c r="BN2831" s="157">
        <f t="shared" si="780"/>
        <v>14.323199999999467</v>
      </c>
      <c r="BO2831" s="158">
        <f t="shared" si="781"/>
        <v>4.572260874963742E-2</v>
      </c>
      <c r="BP2831" s="159">
        <f t="shared" si="782"/>
        <v>1.0242436950434058E-4</v>
      </c>
      <c r="BQ2831" s="160">
        <f t="shared" si="783"/>
        <v>1.0242436950434058E-4</v>
      </c>
      <c r="BR2831" s="160" t="str">
        <f t="shared" si="779"/>
        <v/>
      </c>
    </row>
    <row r="2832" spans="65:70" ht="20.100000000000001" customHeight="1" x14ac:dyDescent="0.25">
      <c r="BM2832" s="134">
        <v>2240</v>
      </c>
      <c r="BN2832" s="157">
        <f t="shared" si="780"/>
        <v>14.329599999999466</v>
      </c>
      <c r="BO2832" s="158">
        <f t="shared" si="781"/>
        <v>4.5620184380133079E-2</v>
      </c>
      <c r="BP2832" s="159">
        <f t="shared" si="782"/>
        <v>1.0221119764380199E-4</v>
      </c>
      <c r="BQ2832" s="160">
        <f t="shared" si="783"/>
        <v>1.0221119764380199E-4</v>
      </c>
      <c r="BR2832" s="160" t="str">
        <f t="shared" si="779"/>
        <v/>
      </c>
    </row>
    <row r="2833" spans="65:70" ht="20.100000000000001" customHeight="1" x14ac:dyDescent="0.25">
      <c r="BM2833" s="134">
        <v>2241</v>
      </c>
      <c r="BN2833" s="157">
        <f t="shared" si="780"/>
        <v>14.335999999999466</v>
      </c>
      <c r="BO2833" s="158">
        <f t="shared" si="781"/>
        <v>4.5517973182489277E-2</v>
      </c>
      <c r="BP2833" s="159">
        <f t="shared" si="782"/>
        <v>1.0199841860637077E-4</v>
      </c>
      <c r="BQ2833" s="160">
        <f t="shared" si="783"/>
        <v>1.0199841860637077E-4</v>
      </c>
      <c r="BR2833" s="160" t="str">
        <f t="shared" ref="BR2833:BR2896" si="784">IF($BO2833&lt;(1-$BK$605),$BP2833,"")</f>
        <v/>
      </c>
    </row>
    <row r="2834" spans="65:70" ht="20.100000000000001" customHeight="1" x14ac:dyDescent="0.25">
      <c r="BM2834" s="134">
        <v>2242</v>
      </c>
      <c r="BN2834" s="157">
        <f t="shared" ref="BN2834:BN2897" si="785">BN2833+$BQ$590</f>
        <v>14.342399999999465</v>
      </c>
      <c r="BO2834" s="158">
        <f t="shared" ref="BO2834:BO2897" si="786">_xlfn.CHISQ.DIST.RT(BN2834,7)</f>
        <v>4.5415974763882906E-2</v>
      </c>
      <c r="BP2834" s="159">
        <f t="shared" ref="BP2834:BP2897" si="787">BO2834-BO2835</f>
        <v>1.0178603183184226E-4</v>
      </c>
      <c r="BQ2834" s="160">
        <f t="shared" ref="BQ2834:BQ2897" si="788">IF(BO2834&lt;(1-$BK$597),BP2834,"")</f>
        <v>1.0178603183184226E-4</v>
      </c>
      <c r="BR2834" s="160" t="str">
        <f t="shared" si="784"/>
        <v/>
      </c>
    </row>
    <row r="2835" spans="65:70" ht="20.100000000000001" customHeight="1" x14ac:dyDescent="0.25">
      <c r="BM2835" s="134">
        <v>2243</v>
      </c>
      <c r="BN2835" s="157">
        <f t="shared" si="785"/>
        <v>14.348799999999464</v>
      </c>
      <c r="BO2835" s="158">
        <f t="shared" si="786"/>
        <v>4.5314188732051064E-2</v>
      </c>
      <c r="BP2835" s="159">
        <f t="shared" si="787"/>
        <v>1.0157403675961629E-4</v>
      </c>
      <c r="BQ2835" s="160">
        <f t="shared" si="788"/>
        <v>1.0157403675961629E-4</v>
      </c>
      <c r="BR2835" s="160" t="str">
        <f t="shared" si="784"/>
        <v/>
      </c>
    </row>
    <row r="2836" spans="65:70" ht="20.100000000000001" customHeight="1" x14ac:dyDescent="0.25">
      <c r="BM2836" s="134">
        <v>2244</v>
      </c>
      <c r="BN2836" s="157">
        <f t="shared" si="785"/>
        <v>14.355199999999464</v>
      </c>
      <c r="BO2836" s="158">
        <f t="shared" si="786"/>
        <v>4.5212614695291448E-2</v>
      </c>
      <c r="BP2836" s="159">
        <f t="shared" si="787"/>
        <v>1.0136243282948126E-4</v>
      </c>
      <c r="BQ2836" s="160">
        <f t="shared" si="788"/>
        <v>1.0136243282948126E-4</v>
      </c>
      <c r="BR2836" s="160" t="str">
        <f t="shared" si="784"/>
        <v/>
      </c>
    </row>
    <row r="2837" spans="65:70" ht="20.100000000000001" customHeight="1" x14ac:dyDescent="0.25">
      <c r="BM2837" s="134">
        <v>2245</v>
      </c>
      <c r="BN2837" s="157">
        <f t="shared" si="785"/>
        <v>14.361599999999463</v>
      </c>
      <c r="BO2837" s="158">
        <f t="shared" si="786"/>
        <v>4.5111252262461966E-2</v>
      </c>
      <c r="BP2837" s="159">
        <f t="shared" si="787"/>
        <v>1.0115121948203742E-4</v>
      </c>
      <c r="BQ2837" s="160">
        <f t="shared" si="788"/>
        <v>1.0115121948203742E-4</v>
      </c>
      <c r="BR2837" s="160" t="str">
        <f t="shared" si="784"/>
        <v/>
      </c>
    </row>
    <row r="2838" spans="65:70" ht="20.100000000000001" customHeight="1" x14ac:dyDescent="0.25">
      <c r="BM2838" s="134">
        <v>2246</v>
      </c>
      <c r="BN2838" s="157">
        <f t="shared" si="785"/>
        <v>14.367999999999462</v>
      </c>
      <c r="BO2838" s="158">
        <f t="shared" si="786"/>
        <v>4.5010101042979929E-2</v>
      </c>
      <c r="BP2838" s="159">
        <f t="shared" si="787"/>
        <v>1.0094039615706624E-4</v>
      </c>
      <c r="BQ2838" s="160">
        <f t="shared" si="788"/>
        <v>1.0094039615706624E-4</v>
      </c>
      <c r="BR2838" s="160" t="str">
        <f t="shared" si="784"/>
        <v/>
      </c>
    </row>
    <row r="2839" spans="65:70" ht="20.100000000000001" customHeight="1" x14ac:dyDescent="0.25">
      <c r="BM2839" s="134">
        <v>2247</v>
      </c>
      <c r="BN2839" s="157">
        <f t="shared" si="785"/>
        <v>14.374399999999461</v>
      </c>
      <c r="BO2839" s="158">
        <f t="shared" si="786"/>
        <v>4.4909160646822863E-2</v>
      </c>
      <c r="BP2839" s="159">
        <f t="shared" si="787"/>
        <v>1.0072996229575776E-4</v>
      </c>
      <c r="BQ2839" s="160">
        <f t="shared" si="788"/>
        <v>1.0072996229575776E-4</v>
      </c>
      <c r="BR2839" s="160" t="str">
        <f t="shared" si="784"/>
        <v/>
      </c>
    </row>
    <row r="2840" spans="65:70" ht="20.100000000000001" customHeight="1" x14ac:dyDescent="0.25">
      <c r="BM2840" s="134">
        <v>2248</v>
      </c>
      <c r="BN2840" s="157">
        <f t="shared" si="785"/>
        <v>14.380799999999461</v>
      </c>
      <c r="BO2840" s="158">
        <f t="shared" si="786"/>
        <v>4.4808430684527105E-2</v>
      </c>
      <c r="BP2840" s="159">
        <f t="shared" si="787"/>
        <v>1.0051991733866367E-4</v>
      </c>
      <c r="BQ2840" s="160">
        <f t="shared" si="788"/>
        <v>1.0051991733866367E-4</v>
      </c>
      <c r="BR2840" s="160" t="str">
        <f t="shared" si="784"/>
        <v/>
      </c>
    </row>
    <row r="2841" spans="65:70" ht="20.100000000000001" customHeight="1" x14ac:dyDescent="0.25">
      <c r="BM2841" s="134">
        <v>2249</v>
      </c>
      <c r="BN2841" s="157">
        <f t="shared" si="785"/>
        <v>14.38719999999946</v>
      </c>
      <c r="BO2841" s="158">
        <f t="shared" si="786"/>
        <v>4.4707910767188441E-2</v>
      </c>
      <c r="BP2841" s="159">
        <f t="shared" si="787"/>
        <v>1.0031026072702259E-4</v>
      </c>
      <c r="BQ2841" s="160">
        <f t="shared" si="788"/>
        <v>1.0031026072702259E-4</v>
      </c>
      <c r="BR2841" s="160" t="str">
        <f t="shared" si="784"/>
        <v/>
      </c>
    </row>
    <row r="2842" spans="65:70" ht="20.100000000000001" customHeight="1" x14ac:dyDescent="0.25">
      <c r="BM2842" s="134">
        <v>2250</v>
      </c>
      <c r="BN2842" s="157">
        <f t="shared" si="785"/>
        <v>14.393599999999459</v>
      </c>
      <c r="BO2842" s="158">
        <f t="shared" si="786"/>
        <v>4.4607600506461419E-2</v>
      </c>
      <c r="BP2842" s="159">
        <f t="shared" si="787"/>
        <v>1.0010099190217725E-4</v>
      </c>
      <c r="BQ2842" s="160">
        <f t="shared" si="788"/>
        <v>1.0010099190217725E-4</v>
      </c>
      <c r="BR2842" s="160" t="str">
        <f t="shared" si="784"/>
        <v/>
      </c>
    </row>
    <row r="2843" spans="65:70" ht="20.100000000000001" customHeight="1" x14ac:dyDescent="0.25">
      <c r="BM2843" s="134">
        <v>2251</v>
      </c>
      <c r="BN2843" s="157">
        <f t="shared" si="785"/>
        <v>14.399999999999459</v>
      </c>
      <c r="BO2843" s="158">
        <f t="shared" si="786"/>
        <v>4.4507499514559241E-2</v>
      </c>
      <c r="BP2843" s="159">
        <f t="shared" si="787"/>
        <v>9.9892110305914439E-5</v>
      </c>
      <c r="BQ2843" s="160">
        <f t="shared" si="788"/>
        <v>9.9892110305914439E-5</v>
      </c>
      <c r="BR2843" s="160" t="str">
        <f t="shared" si="784"/>
        <v/>
      </c>
    </row>
    <row r="2844" spans="65:70" ht="20.100000000000001" customHeight="1" x14ac:dyDescent="0.25">
      <c r="BM2844" s="134">
        <v>2252</v>
      </c>
      <c r="BN2844" s="157">
        <f t="shared" si="785"/>
        <v>14.406399999999458</v>
      </c>
      <c r="BO2844" s="158">
        <f t="shared" si="786"/>
        <v>4.4407607404253327E-2</v>
      </c>
      <c r="BP2844" s="159">
        <f t="shared" si="787"/>
        <v>9.9683615379965451E-5</v>
      </c>
      <c r="BQ2844" s="160">
        <f t="shared" si="788"/>
        <v>9.9683615379965451E-5</v>
      </c>
      <c r="BR2844" s="160" t="str">
        <f t="shared" si="784"/>
        <v/>
      </c>
    </row>
    <row r="2845" spans="65:70" ht="20.100000000000001" customHeight="1" x14ac:dyDescent="0.25">
      <c r="BM2845" s="134">
        <v>2253</v>
      </c>
      <c r="BN2845" s="157">
        <f t="shared" si="785"/>
        <v>14.412799999999457</v>
      </c>
      <c r="BO2845" s="158">
        <f t="shared" si="786"/>
        <v>4.4307923788873362E-2</v>
      </c>
      <c r="BP2845" s="159">
        <f t="shared" si="787"/>
        <v>9.9475506566554239E-5</v>
      </c>
      <c r="BQ2845" s="160">
        <f t="shared" si="788"/>
        <v>9.9475506566554239E-5</v>
      </c>
      <c r="BR2845" s="160" t="str">
        <f t="shared" si="784"/>
        <v/>
      </c>
    </row>
    <row r="2846" spans="65:70" ht="20.100000000000001" customHeight="1" x14ac:dyDescent="0.25">
      <c r="BM2846" s="134">
        <v>2254</v>
      </c>
      <c r="BN2846" s="157">
        <f t="shared" si="785"/>
        <v>14.419199999999456</v>
      </c>
      <c r="BO2846" s="158">
        <f t="shared" si="786"/>
        <v>4.4208448282306807E-2</v>
      </c>
      <c r="BP2846" s="159">
        <f t="shared" si="787"/>
        <v>9.9267783308147617E-5</v>
      </c>
      <c r="BQ2846" s="160">
        <f t="shared" si="788"/>
        <v>9.9267783308147617E-5</v>
      </c>
      <c r="BR2846" s="160" t="str">
        <f t="shared" si="784"/>
        <v/>
      </c>
    </row>
    <row r="2847" spans="65:70" ht="20.100000000000001" customHeight="1" x14ac:dyDescent="0.25">
      <c r="BM2847" s="134">
        <v>2255</v>
      </c>
      <c r="BN2847" s="157">
        <f t="shared" si="785"/>
        <v>14.425599999999456</v>
      </c>
      <c r="BO2847" s="158">
        <f t="shared" si="786"/>
        <v>4.410918049899866E-2</v>
      </c>
      <c r="BP2847" s="159">
        <f t="shared" si="787"/>
        <v>9.9060445047413626E-5</v>
      </c>
      <c r="BQ2847" s="160">
        <f t="shared" si="788"/>
        <v>9.9060445047413626E-5</v>
      </c>
      <c r="BR2847" s="160" t="str">
        <f t="shared" si="784"/>
        <v/>
      </c>
    </row>
    <row r="2848" spans="65:70" ht="20.100000000000001" customHeight="1" x14ac:dyDescent="0.25">
      <c r="BM2848" s="134">
        <v>2256</v>
      </c>
      <c r="BN2848" s="157">
        <f t="shared" si="785"/>
        <v>14.431999999999455</v>
      </c>
      <c r="BO2848" s="158">
        <f t="shared" si="786"/>
        <v>4.4010120053951246E-2</v>
      </c>
      <c r="BP2848" s="159">
        <f t="shared" si="787"/>
        <v>9.8853491227256229E-5</v>
      </c>
      <c r="BQ2848" s="160">
        <f t="shared" si="788"/>
        <v>9.8853491227256229E-5</v>
      </c>
      <c r="BR2848" s="160" t="str">
        <f t="shared" si="784"/>
        <v/>
      </c>
    </row>
    <row r="2849" spans="65:70" ht="20.100000000000001" customHeight="1" x14ac:dyDescent="0.25">
      <c r="BM2849" s="134">
        <v>2257</v>
      </c>
      <c r="BN2849" s="157">
        <f t="shared" si="785"/>
        <v>14.438399999999454</v>
      </c>
      <c r="BO2849" s="158">
        <f t="shared" si="786"/>
        <v>4.391126656272399E-2</v>
      </c>
      <c r="BP2849" s="159">
        <f t="shared" si="787"/>
        <v>9.8646921290995726E-5</v>
      </c>
      <c r="BQ2849" s="160">
        <f t="shared" si="788"/>
        <v>9.8646921290995726E-5</v>
      </c>
      <c r="BR2849" s="160" t="str">
        <f t="shared" si="784"/>
        <v/>
      </c>
    </row>
    <row r="2850" spans="65:70" ht="20.100000000000001" customHeight="1" x14ac:dyDescent="0.25">
      <c r="BM2850" s="134">
        <v>2258</v>
      </c>
      <c r="BN2850" s="157">
        <f t="shared" si="785"/>
        <v>14.444799999999454</v>
      </c>
      <c r="BO2850" s="158">
        <f t="shared" si="786"/>
        <v>4.3812619641432994E-2</v>
      </c>
      <c r="BP2850" s="159">
        <f t="shared" si="787"/>
        <v>9.844073468197323E-5</v>
      </c>
      <c r="BQ2850" s="160">
        <f t="shared" si="788"/>
        <v>9.844073468197323E-5</v>
      </c>
      <c r="BR2850" s="160" t="str">
        <f t="shared" si="784"/>
        <v/>
      </c>
    </row>
    <row r="2851" spans="65:70" ht="20.100000000000001" customHeight="1" x14ac:dyDescent="0.25">
      <c r="BM2851" s="134">
        <v>2259</v>
      </c>
      <c r="BN2851" s="157">
        <f t="shared" si="785"/>
        <v>14.451199999999453</v>
      </c>
      <c r="BO2851" s="158">
        <f t="shared" si="786"/>
        <v>4.3714178906751021E-2</v>
      </c>
      <c r="BP2851" s="159">
        <f t="shared" si="787"/>
        <v>9.823493084418905E-5</v>
      </c>
      <c r="BQ2851" s="160">
        <f t="shared" si="788"/>
        <v>9.823493084418905E-5</v>
      </c>
      <c r="BR2851" s="160" t="str">
        <f t="shared" si="784"/>
        <v/>
      </c>
    </row>
    <row r="2852" spans="65:70" ht="20.100000000000001" customHeight="1" x14ac:dyDescent="0.25">
      <c r="BM2852" s="134">
        <v>2260</v>
      </c>
      <c r="BN2852" s="157">
        <f t="shared" si="785"/>
        <v>14.457599999999452</v>
      </c>
      <c r="BO2852" s="158">
        <f t="shared" si="786"/>
        <v>4.3615943975906832E-2</v>
      </c>
      <c r="BP2852" s="159">
        <f t="shared" si="787"/>
        <v>9.8029509221442268E-5</v>
      </c>
      <c r="BQ2852" s="160">
        <f t="shared" si="788"/>
        <v>9.8029509221442268E-5</v>
      </c>
      <c r="BR2852" s="160" t="str">
        <f t="shared" si="784"/>
        <v/>
      </c>
    </row>
    <row r="2853" spans="65:70" ht="20.100000000000001" customHeight="1" x14ac:dyDescent="0.25">
      <c r="BM2853" s="134">
        <v>2261</v>
      </c>
      <c r="BN2853" s="157">
        <f t="shared" si="785"/>
        <v>14.463999999999452</v>
      </c>
      <c r="BO2853" s="158">
        <f t="shared" si="786"/>
        <v>4.351791446668539E-2</v>
      </c>
      <c r="BP2853" s="159">
        <f t="shared" si="787"/>
        <v>9.7824469258205038E-5</v>
      </c>
      <c r="BQ2853" s="160">
        <f t="shared" si="788"/>
        <v>9.7824469258205038E-5</v>
      </c>
      <c r="BR2853" s="160" t="str">
        <f t="shared" si="784"/>
        <v/>
      </c>
    </row>
    <row r="2854" spans="65:70" ht="20.100000000000001" customHeight="1" x14ac:dyDescent="0.25">
      <c r="BM2854" s="134">
        <v>2262</v>
      </c>
      <c r="BN2854" s="157">
        <f t="shared" si="785"/>
        <v>14.470399999999451</v>
      </c>
      <c r="BO2854" s="158">
        <f t="shared" si="786"/>
        <v>4.3420089997427185E-2</v>
      </c>
      <c r="BP2854" s="159">
        <f t="shared" si="787"/>
        <v>9.7619810399088291E-5</v>
      </c>
      <c r="BQ2854" s="160">
        <f t="shared" si="788"/>
        <v>9.7619810399088291E-5</v>
      </c>
      <c r="BR2854" s="160" t="str">
        <f t="shared" si="784"/>
        <v/>
      </c>
    </row>
    <row r="2855" spans="65:70" ht="20.100000000000001" customHeight="1" x14ac:dyDescent="0.25">
      <c r="BM2855" s="134">
        <v>2263</v>
      </c>
      <c r="BN2855" s="157">
        <f t="shared" si="785"/>
        <v>14.47679999999945</v>
      </c>
      <c r="BO2855" s="158">
        <f t="shared" si="786"/>
        <v>4.3322470187028096E-2</v>
      </c>
      <c r="BP2855" s="159">
        <f t="shared" si="787"/>
        <v>9.7415532088890311E-5</v>
      </c>
      <c r="BQ2855" s="160">
        <f t="shared" si="788"/>
        <v>9.7415532088890311E-5</v>
      </c>
      <c r="BR2855" s="160" t="str">
        <f t="shared" si="784"/>
        <v/>
      </c>
    </row>
    <row r="2856" spans="65:70" ht="20.100000000000001" customHeight="1" x14ac:dyDescent="0.25">
      <c r="BM2856" s="134">
        <v>2264</v>
      </c>
      <c r="BN2856" s="157">
        <f t="shared" si="785"/>
        <v>14.483199999999449</v>
      </c>
      <c r="BO2856" s="158">
        <f t="shared" si="786"/>
        <v>4.3225054654939206E-2</v>
      </c>
      <c r="BP2856" s="159">
        <f t="shared" si="787"/>
        <v>9.7211633772735506E-5</v>
      </c>
      <c r="BQ2856" s="160">
        <f t="shared" si="788"/>
        <v>9.7211633772735506E-5</v>
      </c>
      <c r="BR2856" s="160" t="str">
        <f t="shared" si="784"/>
        <v/>
      </c>
    </row>
    <row r="2857" spans="65:70" ht="20.100000000000001" customHeight="1" x14ac:dyDescent="0.25">
      <c r="BM2857" s="134">
        <v>2265</v>
      </c>
      <c r="BN2857" s="157">
        <f t="shared" si="785"/>
        <v>14.489599999999449</v>
      </c>
      <c r="BO2857" s="158">
        <f t="shared" si="786"/>
        <v>4.312784302116647E-2</v>
      </c>
      <c r="BP2857" s="159">
        <f t="shared" si="787"/>
        <v>9.7008114896254827E-5</v>
      </c>
      <c r="BQ2857" s="160">
        <f t="shared" si="788"/>
        <v>9.7008114896254827E-5</v>
      </c>
      <c r="BR2857" s="160" t="str">
        <f t="shared" si="784"/>
        <v/>
      </c>
    </row>
    <row r="2858" spans="65:70" ht="20.100000000000001" customHeight="1" x14ac:dyDescent="0.25">
      <c r="BM2858" s="134">
        <v>2266</v>
      </c>
      <c r="BN2858" s="157">
        <f t="shared" si="785"/>
        <v>14.495999999999448</v>
      </c>
      <c r="BO2858" s="158">
        <f t="shared" si="786"/>
        <v>4.3030834906270216E-2</v>
      </c>
      <c r="BP2858" s="159">
        <f t="shared" si="787"/>
        <v>9.6804974904954322E-5</v>
      </c>
      <c r="BQ2858" s="160">
        <f t="shared" si="788"/>
        <v>9.6804974904954322E-5</v>
      </c>
      <c r="BR2858" s="160" t="str">
        <f t="shared" si="784"/>
        <v/>
      </c>
    </row>
    <row r="2859" spans="65:70" ht="20.100000000000001" customHeight="1" x14ac:dyDescent="0.25">
      <c r="BM2859" s="134">
        <v>2267</v>
      </c>
      <c r="BN2859" s="157">
        <f t="shared" si="785"/>
        <v>14.502399999999447</v>
      </c>
      <c r="BO2859" s="158">
        <f t="shared" si="786"/>
        <v>4.2934029931365261E-2</v>
      </c>
      <c r="BP2859" s="159">
        <f t="shared" si="787"/>
        <v>9.6602213245040869E-5</v>
      </c>
      <c r="BQ2859" s="160">
        <f t="shared" si="788"/>
        <v>9.6602213245040869E-5</v>
      </c>
      <c r="BR2859" s="160" t="str">
        <f t="shared" si="784"/>
        <v/>
      </c>
    </row>
    <row r="2860" spans="65:70" ht="20.100000000000001" customHeight="1" x14ac:dyDescent="0.25">
      <c r="BM2860" s="134">
        <v>2268</v>
      </c>
      <c r="BN2860" s="157">
        <f t="shared" si="785"/>
        <v>14.508799999999447</v>
      </c>
      <c r="BO2860" s="158">
        <f t="shared" si="786"/>
        <v>4.283742771812022E-2</v>
      </c>
      <c r="BP2860" s="159">
        <f t="shared" si="787"/>
        <v>9.6399829362846245E-5</v>
      </c>
      <c r="BQ2860" s="160">
        <f t="shared" si="788"/>
        <v>9.6399829362846245E-5</v>
      </c>
      <c r="BR2860" s="160" t="str">
        <f t="shared" si="784"/>
        <v/>
      </c>
    </row>
    <row r="2861" spans="65:70" ht="20.100000000000001" customHeight="1" x14ac:dyDescent="0.25">
      <c r="BM2861" s="134">
        <v>2269</v>
      </c>
      <c r="BN2861" s="157">
        <f t="shared" si="785"/>
        <v>14.515199999999446</v>
      </c>
      <c r="BO2861" s="158">
        <f t="shared" si="786"/>
        <v>4.2741027888757374E-2</v>
      </c>
      <c r="BP2861" s="159">
        <f t="shared" si="787"/>
        <v>9.6197822704778557E-5</v>
      </c>
      <c r="BQ2861" s="160">
        <f t="shared" si="788"/>
        <v>9.6197822704778557E-5</v>
      </c>
      <c r="BR2861" s="160" t="str">
        <f t="shared" si="784"/>
        <v/>
      </c>
    </row>
    <row r="2862" spans="65:70" ht="20.100000000000001" customHeight="1" x14ac:dyDescent="0.25">
      <c r="BM2862" s="134">
        <v>2270</v>
      </c>
      <c r="BN2862" s="157">
        <f t="shared" si="785"/>
        <v>14.521599999999445</v>
      </c>
      <c r="BO2862" s="158">
        <f t="shared" si="786"/>
        <v>4.2644830066052596E-2</v>
      </c>
      <c r="BP2862" s="159">
        <f t="shared" si="787"/>
        <v>9.5996192717946738E-5</v>
      </c>
      <c r="BQ2862" s="160">
        <f t="shared" si="788"/>
        <v>9.5996192717946738E-5</v>
      </c>
      <c r="BR2862" s="160" t="str">
        <f t="shared" si="784"/>
        <v/>
      </c>
    </row>
    <row r="2863" spans="65:70" ht="20.100000000000001" customHeight="1" x14ac:dyDescent="0.25">
      <c r="BM2863" s="134">
        <v>2271</v>
      </c>
      <c r="BN2863" s="157">
        <f t="shared" si="785"/>
        <v>14.527999999999444</v>
      </c>
      <c r="BO2863" s="158">
        <f t="shared" si="786"/>
        <v>4.2548833873334649E-2</v>
      </c>
      <c r="BP2863" s="159">
        <f t="shared" si="787"/>
        <v>9.5794938849445843E-5</v>
      </c>
      <c r="BQ2863" s="160">
        <f t="shared" si="788"/>
        <v>9.5794938849445843E-5</v>
      </c>
      <c r="BR2863" s="160" t="str">
        <f t="shared" si="784"/>
        <v/>
      </c>
    </row>
    <row r="2864" spans="65:70" ht="20.100000000000001" customHeight="1" x14ac:dyDescent="0.25">
      <c r="BM2864" s="134">
        <v>2272</v>
      </c>
      <c r="BN2864" s="157">
        <f t="shared" si="785"/>
        <v>14.534399999999444</v>
      </c>
      <c r="BO2864" s="158">
        <f t="shared" si="786"/>
        <v>4.2453038934485203E-2</v>
      </c>
      <c r="BP2864" s="159">
        <f t="shared" si="787"/>
        <v>9.5594060546787263E-5</v>
      </c>
      <c r="BQ2864" s="160">
        <f t="shared" si="788"/>
        <v>9.5594060546787263E-5</v>
      </c>
      <c r="BR2864" s="160" t="str">
        <f t="shared" si="784"/>
        <v/>
      </c>
    </row>
    <row r="2865" spans="65:70" ht="20.100000000000001" customHeight="1" x14ac:dyDescent="0.25">
      <c r="BM2865" s="134">
        <v>2273</v>
      </c>
      <c r="BN2865" s="157">
        <f t="shared" si="785"/>
        <v>14.540799999999443</v>
      </c>
      <c r="BO2865" s="158">
        <f t="shared" si="786"/>
        <v>4.2357444873938416E-2</v>
      </c>
      <c r="BP2865" s="159">
        <f t="shared" si="787"/>
        <v>9.5393557257843209E-5</v>
      </c>
      <c r="BQ2865" s="160">
        <f t="shared" si="788"/>
        <v>9.5393557257843209E-5</v>
      </c>
      <c r="BR2865" s="160" t="str">
        <f t="shared" si="784"/>
        <v/>
      </c>
    </row>
    <row r="2866" spans="65:70" ht="20.100000000000001" customHeight="1" x14ac:dyDescent="0.25">
      <c r="BM2866" s="134">
        <v>2274</v>
      </c>
      <c r="BN2866" s="157">
        <f t="shared" si="785"/>
        <v>14.547199999999442</v>
      </c>
      <c r="BO2866" s="158">
        <f t="shared" si="786"/>
        <v>4.2262051316680573E-2</v>
      </c>
      <c r="BP2866" s="159">
        <f t="shared" si="787"/>
        <v>9.5193428430687121E-5</v>
      </c>
      <c r="BQ2866" s="160">
        <f t="shared" si="788"/>
        <v>9.5193428430687121E-5</v>
      </c>
      <c r="BR2866" s="160" t="str">
        <f t="shared" si="784"/>
        <v/>
      </c>
    </row>
    <row r="2867" spans="65:70" ht="20.100000000000001" customHeight="1" x14ac:dyDescent="0.25">
      <c r="BM2867" s="134">
        <v>2275</v>
      </c>
      <c r="BN2867" s="157">
        <f t="shared" si="785"/>
        <v>14.553599999999442</v>
      </c>
      <c r="BO2867" s="158">
        <f t="shared" si="786"/>
        <v>4.2166857888249885E-2</v>
      </c>
      <c r="BP2867" s="159">
        <f t="shared" si="787"/>
        <v>9.4993673513628363E-5</v>
      </c>
      <c r="BQ2867" s="160">
        <f t="shared" si="788"/>
        <v>9.4993673513628363E-5</v>
      </c>
      <c r="BR2867" s="160" t="str">
        <f t="shared" si="784"/>
        <v/>
      </c>
    </row>
    <row r="2868" spans="65:70" ht="20.100000000000001" customHeight="1" x14ac:dyDescent="0.25">
      <c r="BM2868" s="134">
        <v>2276</v>
      </c>
      <c r="BN2868" s="157">
        <f t="shared" si="785"/>
        <v>14.559999999999441</v>
      </c>
      <c r="BO2868" s="158">
        <f t="shared" si="786"/>
        <v>4.2071864214736257E-2</v>
      </c>
      <c r="BP2868" s="159">
        <f t="shared" si="787"/>
        <v>9.4794291955489773E-5</v>
      </c>
      <c r="BQ2868" s="160">
        <f t="shared" si="788"/>
        <v>9.4794291955489773E-5</v>
      </c>
      <c r="BR2868" s="160" t="str">
        <f t="shared" si="784"/>
        <v/>
      </c>
    </row>
    <row r="2869" spans="65:70" ht="20.100000000000001" customHeight="1" x14ac:dyDescent="0.25">
      <c r="BM2869" s="134">
        <v>2277</v>
      </c>
      <c r="BN2869" s="157">
        <f t="shared" si="785"/>
        <v>14.56639999999944</v>
      </c>
      <c r="BO2869" s="158">
        <f t="shared" si="786"/>
        <v>4.1977069922780767E-2</v>
      </c>
      <c r="BP2869" s="159">
        <f t="shared" si="787"/>
        <v>9.459528320537175E-5</v>
      </c>
      <c r="BQ2869" s="160">
        <f t="shared" si="788"/>
        <v>9.459528320537175E-5</v>
      </c>
      <c r="BR2869" s="160" t="str">
        <f t="shared" si="784"/>
        <v/>
      </c>
    </row>
    <row r="2870" spans="65:70" ht="20.100000000000001" customHeight="1" x14ac:dyDescent="0.25">
      <c r="BM2870" s="134">
        <v>2278</v>
      </c>
      <c r="BN2870" s="157">
        <f t="shared" si="785"/>
        <v>14.57279999999944</v>
      </c>
      <c r="BO2870" s="158">
        <f t="shared" si="786"/>
        <v>4.1882474639575396E-2</v>
      </c>
      <c r="BP2870" s="159">
        <f t="shared" si="787"/>
        <v>9.4396646712402443E-5</v>
      </c>
      <c r="BQ2870" s="160">
        <f t="shared" si="788"/>
        <v>9.4396646712402443E-5</v>
      </c>
      <c r="BR2870" s="160" t="str">
        <f t="shared" si="784"/>
        <v/>
      </c>
    </row>
    <row r="2871" spans="65:70" ht="20.100000000000001" customHeight="1" x14ac:dyDescent="0.25">
      <c r="BM2871" s="134">
        <v>2279</v>
      </c>
      <c r="BN2871" s="157">
        <f t="shared" si="785"/>
        <v>14.579199999999439</v>
      </c>
      <c r="BO2871" s="158">
        <f t="shared" si="786"/>
        <v>4.1788077992862993E-2</v>
      </c>
      <c r="BP2871" s="159">
        <f t="shared" si="787"/>
        <v>9.4198381926396957E-5</v>
      </c>
      <c r="BQ2871" s="160">
        <f t="shared" si="788"/>
        <v>9.4198381926396957E-5</v>
      </c>
      <c r="BR2871" s="160" t="str">
        <f t="shared" si="784"/>
        <v/>
      </c>
    </row>
    <row r="2872" spans="65:70" ht="20.100000000000001" customHeight="1" x14ac:dyDescent="0.25">
      <c r="BM2872" s="134">
        <v>2280</v>
      </c>
      <c r="BN2872" s="157">
        <f t="shared" si="785"/>
        <v>14.585599999999438</v>
      </c>
      <c r="BO2872" s="158">
        <f t="shared" si="786"/>
        <v>4.1693879610936596E-2</v>
      </c>
      <c r="BP2872" s="159">
        <f t="shared" si="787"/>
        <v>9.4000488297350804E-5</v>
      </c>
      <c r="BQ2872" s="160">
        <f t="shared" si="788"/>
        <v>9.4000488297350804E-5</v>
      </c>
      <c r="BR2872" s="160" t="str">
        <f t="shared" si="784"/>
        <v/>
      </c>
    </row>
    <row r="2873" spans="65:70" ht="20.100000000000001" customHeight="1" x14ac:dyDescent="0.25">
      <c r="BM2873" s="134">
        <v>2281</v>
      </c>
      <c r="BN2873" s="157">
        <f t="shared" si="785"/>
        <v>14.591999999999437</v>
      </c>
      <c r="BO2873" s="158">
        <f t="shared" si="786"/>
        <v>4.1599879122639245E-2</v>
      </c>
      <c r="BP2873" s="159">
        <f t="shared" si="787"/>
        <v>9.3802965275342765E-5</v>
      </c>
      <c r="BQ2873" s="160">
        <f t="shared" si="788"/>
        <v>9.3802965275342765E-5</v>
      </c>
      <c r="BR2873" s="160" t="str">
        <f t="shared" si="784"/>
        <v/>
      </c>
    </row>
    <row r="2874" spans="65:70" ht="20.100000000000001" customHeight="1" x14ac:dyDescent="0.25">
      <c r="BM2874" s="134">
        <v>2282</v>
      </c>
      <c r="BN2874" s="157">
        <f t="shared" si="785"/>
        <v>14.598399999999437</v>
      </c>
      <c r="BO2874" s="158">
        <f t="shared" si="786"/>
        <v>4.1506076157363903E-2</v>
      </c>
      <c r="BP2874" s="159">
        <f t="shared" si="787"/>
        <v>9.3605812311159386E-5</v>
      </c>
      <c r="BQ2874" s="160">
        <f t="shared" si="788"/>
        <v>9.3605812311159386E-5</v>
      </c>
      <c r="BR2874" s="160" t="str">
        <f t="shared" si="784"/>
        <v/>
      </c>
    </row>
    <row r="2875" spans="65:70" ht="20.100000000000001" customHeight="1" x14ac:dyDescent="0.25">
      <c r="BM2875" s="134">
        <v>2283</v>
      </c>
      <c r="BN2875" s="157">
        <f t="shared" si="785"/>
        <v>14.604799999999436</v>
      </c>
      <c r="BO2875" s="158">
        <f t="shared" si="786"/>
        <v>4.1412470345052743E-2</v>
      </c>
      <c r="BP2875" s="159">
        <f t="shared" si="787"/>
        <v>9.3409028855753751E-5</v>
      </c>
      <c r="BQ2875" s="160">
        <f t="shared" si="788"/>
        <v>9.3409028855753751E-5</v>
      </c>
      <c r="BR2875" s="160" t="str">
        <f t="shared" si="784"/>
        <v/>
      </c>
    </row>
    <row r="2876" spans="65:70" ht="20.100000000000001" customHeight="1" x14ac:dyDescent="0.25">
      <c r="BM2876" s="134">
        <v>2284</v>
      </c>
      <c r="BN2876" s="157">
        <f t="shared" si="785"/>
        <v>14.611199999999435</v>
      </c>
      <c r="BO2876" s="158">
        <f t="shared" si="786"/>
        <v>4.1319061316196989E-2</v>
      </c>
      <c r="BP2876" s="159">
        <f t="shared" si="787"/>
        <v>9.3212614360092816E-5</v>
      </c>
      <c r="BQ2876" s="160">
        <f t="shared" si="788"/>
        <v>9.3212614360092816E-5</v>
      </c>
      <c r="BR2876" s="160" t="str">
        <f t="shared" si="784"/>
        <v/>
      </c>
    </row>
    <row r="2877" spans="65:70" ht="20.100000000000001" customHeight="1" x14ac:dyDescent="0.25">
      <c r="BM2877" s="134">
        <v>2285</v>
      </c>
      <c r="BN2877" s="157">
        <f t="shared" si="785"/>
        <v>14.617599999999435</v>
      </c>
      <c r="BO2877" s="158">
        <f t="shared" si="786"/>
        <v>4.1225848701836897E-2</v>
      </c>
      <c r="BP2877" s="159">
        <f t="shared" si="787"/>
        <v>9.3016568276114986E-5</v>
      </c>
      <c r="BQ2877" s="160">
        <f t="shared" si="788"/>
        <v>9.3016568276114986E-5</v>
      </c>
      <c r="BR2877" s="160" t="str">
        <f t="shared" si="784"/>
        <v/>
      </c>
    </row>
    <row r="2878" spans="65:70" ht="20.100000000000001" customHeight="1" x14ac:dyDescent="0.25">
      <c r="BM2878" s="134">
        <v>2286</v>
      </c>
      <c r="BN2878" s="157">
        <f t="shared" si="785"/>
        <v>14.623999999999434</v>
      </c>
      <c r="BO2878" s="158">
        <f t="shared" si="786"/>
        <v>4.1132832133560782E-2</v>
      </c>
      <c r="BP2878" s="159">
        <f t="shared" si="787"/>
        <v>9.2820890055377026E-5</v>
      </c>
      <c r="BQ2878" s="160">
        <f t="shared" si="788"/>
        <v>9.2820890055377026E-5</v>
      </c>
      <c r="BR2878" s="160" t="str">
        <f t="shared" si="784"/>
        <v/>
      </c>
    </row>
    <row r="2879" spans="65:70" ht="20.100000000000001" customHeight="1" x14ac:dyDescent="0.25">
      <c r="BM2879" s="134">
        <v>2287</v>
      </c>
      <c r="BN2879" s="157">
        <f t="shared" si="785"/>
        <v>14.630399999999433</v>
      </c>
      <c r="BO2879" s="158">
        <f t="shared" si="786"/>
        <v>4.1040011243505405E-2</v>
      </c>
      <c r="BP2879" s="159">
        <f t="shared" si="787"/>
        <v>9.2625579150351633E-5</v>
      </c>
      <c r="BQ2879" s="160">
        <f t="shared" si="788"/>
        <v>9.2625579150351633E-5</v>
      </c>
      <c r="BR2879" s="160" t="str">
        <f t="shared" si="784"/>
        <v/>
      </c>
    </row>
    <row r="2880" spans="65:70" ht="20.100000000000001" customHeight="1" x14ac:dyDescent="0.25">
      <c r="BM2880" s="134">
        <v>2288</v>
      </c>
      <c r="BN2880" s="157">
        <f t="shared" si="785"/>
        <v>14.636799999999432</v>
      </c>
      <c r="BO2880" s="158">
        <f t="shared" si="786"/>
        <v>4.0947385664355053E-2</v>
      </c>
      <c r="BP2880" s="159">
        <f t="shared" si="787"/>
        <v>9.2430635013386608E-5</v>
      </c>
      <c r="BQ2880" s="160">
        <f t="shared" si="788"/>
        <v>9.2430635013386608E-5</v>
      </c>
      <c r="BR2880" s="160" t="str">
        <f t="shared" si="784"/>
        <v/>
      </c>
    </row>
    <row r="2881" spans="65:70" ht="20.100000000000001" customHeight="1" x14ac:dyDescent="0.25">
      <c r="BM2881" s="134">
        <v>2289</v>
      </c>
      <c r="BN2881" s="157">
        <f t="shared" si="785"/>
        <v>14.643199999999432</v>
      </c>
      <c r="BO2881" s="158">
        <f t="shared" si="786"/>
        <v>4.0854955029341666E-2</v>
      </c>
      <c r="BP2881" s="159">
        <f t="shared" si="787"/>
        <v>9.2236057097537516E-5</v>
      </c>
      <c r="BQ2881" s="160">
        <f t="shared" si="788"/>
        <v>9.2236057097537516E-5</v>
      </c>
      <c r="BR2881" s="160" t="str">
        <f t="shared" si="784"/>
        <v/>
      </c>
    </row>
    <row r="2882" spans="65:70" ht="20.100000000000001" customHeight="1" x14ac:dyDescent="0.25">
      <c r="BM2882" s="134">
        <v>2290</v>
      </c>
      <c r="BN2882" s="157">
        <f t="shared" si="785"/>
        <v>14.649599999999431</v>
      </c>
      <c r="BO2882" s="158">
        <f t="shared" si="786"/>
        <v>4.0762718972244129E-2</v>
      </c>
      <c r="BP2882" s="159">
        <f t="shared" si="787"/>
        <v>9.204184485593625E-5</v>
      </c>
      <c r="BQ2882" s="160">
        <f t="shared" si="788"/>
        <v>9.204184485593625E-5</v>
      </c>
      <c r="BR2882" s="160" t="str">
        <f t="shared" si="784"/>
        <v/>
      </c>
    </row>
    <row r="2883" spans="65:70" ht="20.100000000000001" customHeight="1" x14ac:dyDescent="0.25">
      <c r="BM2883" s="134">
        <v>2291</v>
      </c>
      <c r="BN2883" s="157">
        <f t="shared" si="785"/>
        <v>14.65599999999943</v>
      </c>
      <c r="BO2883" s="158">
        <f t="shared" si="786"/>
        <v>4.0670677127388193E-2</v>
      </c>
      <c r="BP2883" s="159">
        <f t="shared" si="787"/>
        <v>9.1847997742089404E-5</v>
      </c>
      <c r="BQ2883" s="160">
        <f t="shared" si="788"/>
        <v>9.1847997742089404E-5</v>
      </c>
      <c r="BR2883" s="160" t="str">
        <f t="shared" si="784"/>
        <v/>
      </c>
    </row>
    <row r="2884" spans="65:70" ht="20.100000000000001" customHeight="1" x14ac:dyDescent="0.25">
      <c r="BM2884" s="134">
        <v>2292</v>
      </c>
      <c r="BN2884" s="157">
        <f t="shared" si="785"/>
        <v>14.66239999999943</v>
      </c>
      <c r="BO2884" s="158">
        <f t="shared" si="786"/>
        <v>4.0578829129646103E-2</v>
      </c>
      <c r="BP2884" s="159">
        <f t="shared" si="787"/>
        <v>9.1654515209982357E-5</v>
      </c>
      <c r="BQ2884" s="160">
        <f t="shared" si="788"/>
        <v>9.1654515209982357E-5</v>
      </c>
      <c r="BR2884" s="160" t="str">
        <f t="shared" si="784"/>
        <v/>
      </c>
    </row>
    <row r="2885" spans="65:70" ht="20.100000000000001" customHeight="1" x14ac:dyDescent="0.25">
      <c r="BM2885" s="134">
        <v>2293</v>
      </c>
      <c r="BN2885" s="157">
        <f t="shared" si="785"/>
        <v>14.668799999999429</v>
      </c>
      <c r="BO2885" s="158">
        <f t="shared" si="786"/>
        <v>4.0487174614436121E-2</v>
      </c>
      <c r="BP2885" s="159">
        <f t="shared" si="787"/>
        <v>9.1461396713704568E-5</v>
      </c>
      <c r="BQ2885" s="160">
        <f t="shared" si="788"/>
        <v>9.1461396713704568E-5</v>
      </c>
      <c r="BR2885" s="160" t="str">
        <f t="shared" si="784"/>
        <v/>
      </c>
    </row>
    <row r="2886" spans="65:70" ht="20.100000000000001" customHeight="1" x14ac:dyDescent="0.25">
      <c r="BM2886" s="134">
        <v>2294</v>
      </c>
      <c r="BN2886" s="157">
        <f t="shared" si="785"/>
        <v>14.675199999999428</v>
      </c>
      <c r="BO2886" s="158">
        <f t="shared" si="786"/>
        <v>4.0395713217722416E-2</v>
      </c>
      <c r="BP2886" s="159">
        <f t="shared" si="787"/>
        <v>9.1268641707921427E-5</v>
      </c>
      <c r="BQ2886" s="160">
        <f t="shared" si="788"/>
        <v>9.1268641707921427E-5</v>
      </c>
      <c r="BR2886" s="160" t="str">
        <f t="shared" si="784"/>
        <v/>
      </c>
    </row>
    <row r="2887" spans="65:70" ht="20.100000000000001" customHeight="1" x14ac:dyDescent="0.25">
      <c r="BM2887" s="134">
        <v>2295</v>
      </c>
      <c r="BN2887" s="157">
        <f t="shared" si="785"/>
        <v>14.681599999999428</v>
      </c>
      <c r="BO2887" s="158">
        <f t="shared" si="786"/>
        <v>4.0304444576014495E-2</v>
      </c>
      <c r="BP2887" s="159">
        <f t="shared" si="787"/>
        <v>9.1076249647520369E-5</v>
      </c>
      <c r="BQ2887" s="160">
        <f t="shared" si="788"/>
        <v>9.1076249647520369E-5</v>
      </c>
      <c r="BR2887" s="160" t="str">
        <f t="shared" si="784"/>
        <v/>
      </c>
    </row>
    <row r="2888" spans="65:70" ht="20.100000000000001" customHeight="1" x14ac:dyDescent="0.25">
      <c r="BM2888" s="134">
        <v>2296</v>
      </c>
      <c r="BN2888" s="157">
        <f t="shared" si="785"/>
        <v>14.687999999999427</v>
      </c>
      <c r="BO2888" s="158">
        <f t="shared" si="786"/>
        <v>4.0213368326366974E-2</v>
      </c>
      <c r="BP2888" s="159">
        <f t="shared" si="787"/>
        <v>9.088421998773577E-5</v>
      </c>
      <c r="BQ2888" s="160">
        <f t="shared" si="788"/>
        <v>9.088421998773577E-5</v>
      </c>
      <c r="BR2888" s="160" t="str">
        <f t="shared" si="784"/>
        <v/>
      </c>
    </row>
    <row r="2889" spans="65:70" ht="20.100000000000001" customHeight="1" x14ac:dyDescent="0.25">
      <c r="BM2889" s="134">
        <v>2297</v>
      </c>
      <c r="BN2889" s="157">
        <f t="shared" si="785"/>
        <v>14.694399999999426</v>
      </c>
      <c r="BO2889" s="158">
        <f t="shared" si="786"/>
        <v>4.0122484106379239E-2</v>
      </c>
      <c r="BP2889" s="159">
        <f t="shared" si="787"/>
        <v>9.0692552184190589E-5</v>
      </c>
      <c r="BQ2889" s="160">
        <f t="shared" si="788"/>
        <v>9.0692552184190589E-5</v>
      </c>
      <c r="BR2889" s="160" t="str">
        <f t="shared" si="784"/>
        <v/>
      </c>
    </row>
    <row r="2890" spans="65:70" ht="20.100000000000001" customHeight="1" x14ac:dyDescent="0.25">
      <c r="BM2890" s="134">
        <v>2298</v>
      </c>
      <c r="BN2890" s="157">
        <f t="shared" si="785"/>
        <v>14.700799999999425</v>
      </c>
      <c r="BO2890" s="158">
        <f t="shared" si="786"/>
        <v>4.0031791554195048E-2</v>
      </c>
      <c r="BP2890" s="159">
        <f t="shared" si="787"/>
        <v>9.0501245692688193E-5</v>
      </c>
      <c r="BQ2890" s="160">
        <f t="shared" si="788"/>
        <v>9.0501245692688193E-5</v>
      </c>
      <c r="BR2890" s="160" t="str">
        <f t="shared" si="784"/>
        <v/>
      </c>
    </row>
    <row r="2891" spans="65:70" ht="20.100000000000001" customHeight="1" x14ac:dyDescent="0.25">
      <c r="BM2891" s="134">
        <v>2299</v>
      </c>
      <c r="BN2891" s="157">
        <f t="shared" si="785"/>
        <v>14.707199999999425</v>
      </c>
      <c r="BO2891" s="158">
        <f t="shared" si="786"/>
        <v>3.994129030850236E-2</v>
      </c>
      <c r="BP2891" s="159">
        <f t="shared" si="787"/>
        <v>9.0310299969725838E-5</v>
      </c>
      <c r="BQ2891" s="160">
        <f t="shared" si="788"/>
        <v>9.0310299969725838E-5</v>
      </c>
      <c r="BR2891" s="160" t="str">
        <f t="shared" si="784"/>
        <v/>
      </c>
    </row>
    <row r="2892" spans="65:70" ht="20.100000000000001" customHeight="1" x14ac:dyDescent="0.25">
      <c r="BM2892" s="134">
        <v>2300</v>
      </c>
      <c r="BN2892" s="157">
        <f t="shared" si="785"/>
        <v>14.713599999999424</v>
      </c>
      <c r="BO2892" s="158">
        <f t="shared" si="786"/>
        <v>3.9850980008532634E-2</v>
      </c>
      <c r="BP2892" s="159">
        <f t="shared" si="787"/>
        <v>9.0119714471821599E-5</v>
      </c>
      <c r="BQ2892" s="160">
        <f t="shared" si="788"/>
        <v>9.0119714471821599E-5</v>
      </c>
      <c r="BR2892" s="160" t="str">
        <f t="shared" si="784"/>
        <v/>
      </c>
    </row>
    <row r="2893" spans="65:70" ht="20.100000000000001" customHeight="1" x14ac:dyDescent="0.25">
      <c r="BM2893" s="134">
        <v>2301</v>
      </c>
      <c r="BN2893" s="157">
        <f t="shared" si="785"/>
        <v>14.719999999999423</v>
      </c>
      <c r="BO2893" s="158">
        <f t="shared" si="786"/>
        <v>3.9760860294060812E-2</v>
      </c>
      <c r="BP2893" s="159">
        <f t="shared" si="787"/>
        <v>8.9929488655965395E-5</v>
      </c>
      <c r="BQ2893" s="160">
        <f t="shared" si="788"/>
        <v>8.9929488655965395E-5</v>
      </c>
      <c r="BR2893" s="160" t="str">
        <f t="shared" si="784"/>
        <v/>
      </c>
    </row>
    <row r="2894" spans="65:70" ht="20.100000000000001" customHeight="1" x14ac:dyDescent="0.25">
      <c r="BM2894" s="134">
        <v>2302</v>
      </c>
      <c r="BN2894" s="157">
        <f t="shared" si="785"/>
        <v>14.726399999999423</v>
      </c>
      <c r="BO2894" s="158">
        <f t="shared" si="786"/>
        <v>3.9670930805404847E-2</v>
      </c>
      <c r="BP2894" s="159">
        <f t="shared" si="787"/>
        <v>8.97396219794247E-5</v>
      </c>
      <c r="BQ2894" s="160">
        <f t="shared" si="788"/>
        <v>8.97396219794247E-5</v>
      </c>
      <c r="BR2894" s="160" t="str">
        <f t="shared" si="784"/>
        <v/>
      </c>
    </row>
    <row r="2895" spans="65:70" ht="20.100000000000001" customHeight="1" x14ac:dyDescent="0.25">
      <c r="BM2895" s="134">
        <v>2303</v>
      </c>
      <c r="BN2895" s="157">
        <f t="shared" si="785"/>
        <v>14.732799999999422</v>
      </c>
      <c r="BO2895" s="158">
        <f t="shared" si="786"/>
        <v>3.9581191183425422E-2</v>
      </c>
      <c r="BP2895" s="159">
        <f t="shared" si="787"/>
        <v>8.9550113900119244E-5</v>
      </c>
      <c r="BQ2895" s="160">
        <f t="shared" si="788"/>
        <v>8.9550113900119244E-5</v>
      </c>
      <c r="BR2895" s="160" t="str">
        <f t="shared" si="784"/>
        <v/>
      </c>
    </row>
    <row r="2896" spans="65:70" ht="20.100000000000001" customHeight="1" x14ac:dyDescent="0.25">
      <c r="BM2896" s="134">
        <v>2304</v>
      </c>
      <c r="BN2896" s="157">
        <f t="shared" si="785"/>
        <v>14.739199999999421</v>
      </c>
      <c r="BO2896" s="158">
        <f t="shared" si="786"/>
        <v>3.9491641069525303E-2</v>
      </c>
      <c r="BP2896" s="159">
        <f t="shared" si="787"/>
        <v>8.9360963875961819E-5</v>
      </c>
      <c r="BQ2896" s="160">
        <f t="shared" si="788"/>
        <v>8.9360963875961819E-5</v>
      </c>
      <c r="BR2896" s="160" t="str">
        <f t="shared" si="784"/>
        <v/>
      </c>
    </row>
    <row r="2897" spans="65:70" ht="20.100000000000001" customHeight="1" x14ac:dyDescent="0.25">
      <c r="BM2897" s="134">
        <v>2305</v>
      </c>
      <c r="BN2897" s="157">
        <f t="shared" si="785"/>
        <v>14.745599999999421</v>
      </c>
      <c r="BO2897" s="158">
        <f t="shared" si="786"/>
        <v>3.9402280105649341E-2</v>
      </c>
      <c r="BP2897" s="159">
        <f t="shared" si="787"/>
        <v>8.9172171365302366E-5</v>
      </c>
      <c r="BQ2897" s="160">
        <f t="shared" si="788"/>
        <v>8.9172171365302366E-5</v>
      </c>
      <c r="BR2897" s="160" t="str">
        <f t="shared" ref="BR2897:BR2960" si="789">IF($BO2897&lt;(1-$BK$605),$BP2897,"")</f>
        <v/>
      </c>
    </row>
    <row r="2898" spans="65:70" ht="20.100000000000001" customHeight="1" x14ac:dyDescent="0.25">
      <c r="BM2898" s="134">
        <v>2306</v>
      </c>
      <c r="BN2898" s="157">
        <f t="shared" ref="BN2898:BN2961" si="790">BN2897+$BQ$590</f>
        <v>14.75199999999942</v>
      </c>
      <c r="BO2898" s="158">
        <f t="shared" ref="BO2898:BO2961" si="791">_xlfn.CHISQ.DIST.RT(BN2898,7)</f>
        <v>3.9313107934284039E-2</v>
      </c>
      <c r="BP2898" s="159">
        <f t="shared" ref="BP2898:BP2961" si="792">BO2898-BO2899</f>
        <v>8.8983735826990429E-5</v>
      </c>
      <c r="BQ2898" s="160">
        <f t="shared" ref="BQ2898:BQ2961" si="793">IF(BO2898&lt;(1-$BK$597),BP2898,"")</f>
        <v>8.8983735826990429E-5</v>
      </c>
      <c r="BR2898" s="160" t="str">
        <f t="shared" si="789"/>
        <v/>
      </c>
    </row>
    <row r="2899" spans="65:70" ht="20.100000000000001" customHeight="1" x14ac:dyDescent="0.25">
      <c r="BM2899" s="134">
        <v>2307</v>
      </c>
      <c r="BN2899" s="157">
        <f t="shared" si="790"/>
        <v>14.758399999999419</v>
      </c>
      <c r="BO2899" s="158">
        <f t="shared" si="791"/>
        <v>3.9224124198457049E-2</v>
      </c>
      <c r="BP2899" s="159">
        <f t="shared" si="792"/>
        <v>8.8795656720201677E-5</v>
      </c>
      <c r="BQ2899" s="160">
        <f t="shared" si="793"/>
        <v>8.8795656720201677E-5</v>
      </c>
      <c r="BR2899" s="160" t="str">
        <f t="shared" si="789"/>
        <v/>
      </c>
    </row>
    <row r="2900" spans="65:70" ht="20.100000000000001" customHeight="1" x14ac:dyDescent="0.25">
      <c r="BM2900" s="134">
        <v>2308</v>
      </c>
      <c r="BN2900" s="157">
        <f t="shared" si="790"/>
        <v>14.764799999999418</v>
      </c>
      <c r="BO2900" s="158">
        <f t="shared" si="791"/>
        <v>3.9135328541736847E-2</v>
      </c>
      <c r="BP2900" s="159">
        <f t="shared" si="792"/>
        <v>8.8607933504347702E-5</v>
      </c>
      <c r="BQ2900" s="160">
        <f t="shared" si="793"/>
        <v>8.8607933504347702E-5</v>
      </c>
      <c r="BR2900" s="160" t="str">
        <f t="shared" si="789"/>
        <v/>
      </c>
    </row>
    <row r="2901" spans="65:70" ht="20.100000000000001" customHeight="1" x14ac:dyDescent="0.25">
      <c r="BM2901" s="134">
        <v>2309</v>
      </c>
      <c r="BN2901" s="157">
        <f t="shared" si="790"/>
        <v>14.771199999999418</v>
      </c>
      <c r="BO2901" s="158">
        <f t="shared" si="791"/>
        <v>3.9046720608232499E-2</v>
      </c>
      <c r="BP2901" s="159">
        <f t="shared" si="792"/>
        <v>8.8420565639422966E-5</v>
      </c>
      <c r="BQ2901" s="160">
        <f t="shared" si="793"/>
        <v>8.8420565639422966E-5</v>
      </c>
      <c r="BR2901" s="160" t="str">
        <f t="shared" si="789"/>
        <v/>
      </c>
    </row>
    <row r="2902" spans="65:70" ht="20.100000000000001" customHeight="1" x14ac:dyDescent="0.25">
      <c r="BM2902" s="134">
        <v>2310</v>
      </c>
      <c r="BN2902" s="157">
        <f t="shared" si="790"/>
        <v>14.777599999999417</v>
      </c>
      <c r="BO2902" s="158">
        <f t="shared" si="791"/>
        <v>3.8958300042593076E-2</v>
      </c>
      <c r="BP2902" s="159">
        <f t="shared" si="792"/>
        <v>8.8233552585449682E-5</v>
      </c>
      <c r="BQ2902" s="160">
        <f t="shared" si="793"/>
        <v>8.8233552585449682E-5</v>
      </c>
      <c r="BR2902" s="160" t="str">
        <f t="shared" si="789"/>
        <v/>
      </c>
    </row>
    <row r="2903" spans="65:70" ht="20.100000000000001" customHeight="1" x14ac:dyDescent="0.25">
      <c r="BM2903" s="134">
        <v>2311</v>
      </c>
      <c r="BN2903" s="157">
        <f t="shared" si="790"/>
        <v>14.783999999999416</v>
      </c>
      <c r="BO2903" s="158">
        <f t="shared" si="791"/>
        <v>3.8870066490007626E-2</v>
      </c>
      <c r="BP2903" s="159">
        <f t="shared" si="792"/>
        <v>8.8046893803192527E-5</v>
      </c>
      <c r="BQ2903" s="160">
        <f t="shared" si="793"/>
        <v>8.8046893803192527E-5</v>
      </c>
      <c r="BR2903" s="160" t="str">
        <f t="shared" si="789"/>
        <v/>
      </c>
    </row>
    <row r="2904" spans="65:70" ht="20.100000000000001" customHeight="1" x14ac:dyDescent="0.25">
      <c r="BM2904" s="134">
        <v>2312</v>
      </c>
      <c r="BN2904" s="157">
        <f t="shared" si="790"/>
        <v>14.790399999999416</v>
      </c>
      <c r="BO2904" s="158">
        <f t="shared" si="791"/>
        <v>3.8782019596204434E-2</v>
      </c>
      <c r="BP2904" s="159">
        <f t="shared" si="792"/>
        <v>8.7860588753589652E-5</v>
      </c>
      <c r="BQ2904" s="160">
        <f t="shared" si="793"/>
        <v>8.7860588753589652E-5</v>
      </c>
      <c r="BR2904" s="160" t="str">
        <f t="shared" si="789"/>
        <v/>
      </c>
    </row>
    <row r="2905" spans="65:70" ht="20.100000000000001" customHeight="1" x14ac:dyDescent="0.25">
      <c r="BM2905" s="134">
        <v>2313</v>
      </c>
      <c r="BN2905" s="157">
        <f t="shared" si="790"/>
        <v>14.796799999999415</v>
      </c>
      <c r="BO2905" s="158">
        <f t="shared" si="791"/>
        <v>3.8694159007450844E-2</v>
      </c>
      <c r="BP2905" s="159">
        <f t="shared" si="792"/>
        <v>8.7674636897995539E-5</v>
      </c>
      <c r="BQ2905" s="160">
        <f t="shared" si="793"/>
        <v>8.7674636897995539E-5</v>
      </c>
      <c r="BR2905" s="160" t="str">
        <f t="shared" si="789"/>
        <v/>
      </c>
    </row>
    <row r="2906" spans="65:70" ht="20.100000000000001" customHeight="1" x14ac:dyDescent="0.25">
      <c r="BM2906" s="134">
        <v>2314</v>
      </c>
      <c r="BN2906" s="157">
        <f t="shared" si="790"/>
        <v>14.803199999999414</v>
      </c>
      <c r="BO2906" s="158">
        <f t="shared" si="791"/>
        <v>3.8606484370552849E-2</v>
      </c>
      <c r="BP2906" s="159">
        <f t="shared" si="792"/>
        <v>8.7489037698007532E-5</v>
      </c>
      <c r="BQ2906" s="160">
        <f t="shared" si="793"/>
        <v>8.7489037698007532E-5</v>
      </c>
      <c r="BR2906" s="160" t="str">
        <f t="shared" si="789"/>
        <v/>
      </c>
    </row>
    <row r="2907" spans="65:70" ht="20.100000000000001" customHeight="1" x14ac:dyDescent="0.25">
      <c r="BM2907" s="134">
        <v>2315</v>
      </c>
      <c r="BN2907" s="157">
        <f t="shared" si="790"/>
        <v>14.809599999999413</v>
      </c>
      <c r="BO2907" s="158">
        <f t="shared" si="791"/>
        <v>3.8518995332854841E-2</v>
      </c>
      <c r="BP2907" s="159">
        <f t="shared" si="792"/>
        <v>8.7303790615791965E-5</v>
      </c>
      <c r="BQ2907" s="160">
        <f t="shared" si="793"/>
        <v>8.7303790615791965E-5</v>
      </c>
      <c r="BR2907" s="160" t="str">
        <f t="shared" si="789"/>
        <v/>
      </c>
    </row>
    <row r="2908" spans="65:70" ht="20.100000000000001" customHeight="1" x14ac:dyDescent="0.25">
      <c r="BM2908" s="134">
        <v>2316</v>
      </c>
      <c r="BN2908" s="157">
        <f t="shared" si="790"/>
        <v>14.815999999999413</v>
      </c>
      <c r="BO2908" s="158">
        <f t="shared" si="791"/>
        <v>3.8431691542239049E-2</v>
      </c>
      <c r="BP2908" s="159">
        <f t="shared" si="792"/>
        <v>8.7118895113869055E-5</v>
      </c>
      <c r="BQ2908" s="160">
        <f t="shared" si="793"/>
        <v>8.7118895113869055E-5</v>
      </c>
      <c r="BR2908" s="160" t="str">
        <f t="shared" si="789"/>
        <v/>
      </c>
    </row>
    <row r="2909" spans="65:70" ht="20.100000000000001" customHeight="1" x14ac:dyDescent="0.25">
      <c r="BM2909" s="134">
        <v>2317</v>
      </c>
      <c r="BN2909" s="157">
        <f t="shared" si="790"/>
        <v>14.822399999999412</v>
      </c>
      <c r="BO2909" s="158">
        <f t="shared" si="791"/>
        <v>3.834457264712518E-2</v>
      </c>
      <c r="BP2909" s="159">
        <f t="shared" si="792"/>
        <v>8.6934350654925552E-5</v>
      </c>
      <c r="BQ2909" s="160">
        <f t="shared" si="793"/>
        <v>8.6934350654925552E-5</v>
      </c>
      <c r="BR2909" s="160" t="str">
        <f t="shared" si="789"/>
        <v/>
      </c>
    </row>
    <row r="2910" spans="65:70" ht="20.100000000000001" customHeight="1" x14ac:dyDescent="0.25">
      <c r="BM2910" s="134">
        <v>2318</v>
      </c>
      <c r="BN2910" s="157">
        <f t="shared" si="790"/>
        <v>14.828799999999411</v>
      </c>
      <c r="BO2910" s="158">
        <f t="shared" si="791"/>
        <v>3.8257638296470255E-2</v>
      </c>
      <c r="BP2910" s="159">
        <f t="shared" si="792"/>
        <v>8.6750156702376791E-5</v>
      </c>
      <c r="BQ2910" s="160">
        <f t="shared" si="793"/>
        <v>8.6750156702376791E-5</v>
      </c>
      <c r="BR2910" s="160" t="str">
        <f t="shared" si="789"/>
        <v/>
      </c>
    </row>
    <row r="2911" spans="65:70" ht="20.100000000000001" customHeight="1" x14ac:dyDescent="0.25">
      <c r="BM2911" s="134">
        <v>2319</v>
      </c>
      <c r="BN2911" s="157">
        <f t="shared" si="790"/>
        <v>14.835199999999411</v>
      </c>
      <c r="BO2911" s="158">
        <f t="shared" si="791"/>
        <v>3.8170888139767878E-2</v>
      </c>
      <c r="BP2911" s="159">
        <f t="shared" si="792"/>
        <v>8.6566312719582594E-5</v>
      </c>
      <c r="BQ2911" s="160">
        <f t="shared" si="793"/>
        <v>8.6566312719582594E-5</v>
      </c>
      <c r="BR2911" s="160" t="str">
        <f t="shared" si="789"/>
        <v/>
      </c>
    </row>
    <row r="2912" spans="65:70" ht="20.100000000000001" customHeight="1" x14ac:dyDescent="0.25">
      <c r="BM2912" s="134">
        <v>2320</v>
      </c>
      <c r="BN2912" s="157">
        <f t="shared" si="790"/>
        <v>14.84159999999941</v>
      </c>
      <c r="BO2912" s="158">
        <f t="shared" si="791"/>
        <v>3.8084321827048295E-2</v>
      </c>
      <c r="BP2912" s="159">
        <f t="shared" si="792"/>
        <v>8.6382818170784026E-5</v>
      </c>
      <c r="BQ2912" s="160">
        <f t="shared" si="793"/>
        <v>8.6382818170784026E-5</v>
      </c>
      <c r="BR2912" s="160" t="str">
        <f t="shared" si="789"/>
        <v/>
      </c>
    </row>
    <row r="2913" spans="65:70" ht="20.100000000000001" customHeight="1" x14ac:dyDescent="0.25">
      <c r="BM2913" s="134">
        <v>2321</v>
      </c>
      <c r="BN2913" s="157">
        <f t="shared" si="790"/>
        <v>14.847999999999409</v>
      </c>
      <c r="BO2913" s="158">
        <f t="shared" si="791"/>
        <v>3.7997939008877511E-2</v>
      </c>
      <c r="BP2913" s="159">
        <f t="shared" si="792"/>
        <v>8.619967252020827E-5</v>
      </c>
      <c r="BQ2913" s="160">
        <f t="shared" si="793"/>
        <v>8.619967252020827E-5</v>
      </c>
      <c r="BR2913" s="160" t="str">
        <f t="shared" si="789"/>
        <v/>
      </c>
    </row>
    <row r="2914" spans="65:70" ht="20.100000000000001" customHeight="1" x14ac:dyDescent="0.25">
      <c r="BM2914" s="134">
        <v>2322</v>
      </c>
      <c r="BN2914" s="157">
        <f t="shared" si="790"/>
        <v>14.854399999999409</v>
      </c>
      <c r="BO2914" s="158">
        <f t="shared" si="791"/>
        <v>3.7911739336357303E-2</v>
      </c>
      <c r="BP2914" s="159">
        <f t="shared" si="792"/>
        <v>8.6016875232478029E-5</v>
      </c>
      <c r="BQ2914" s="160">
        <f t="shared" si="793"/>
        <v>8.6016875232478029E-5</v>
      </c>
      <c r="BR2914" s="160" t="str">
        <f t="shared" si="789"/>
        <v/>
      </c>
    </row>
    <row r="2915" spans="65:70" ht="20.100000000000001" customHeight="1" x14ac:dyDescent="0.25">
      <c r="BM2915" s="134">
        <v>2323</v>
      </c>
      <c r="BN2915" s="157">
        <f t="shared" si="790"/>
        <v>14.860799999999408</v>
      </c>
      <c r="BO2915" s="158">
        <f t="shared" si="791"/>
        <v>3.7825722461124825E-2</v>
      </c>
      <c r="BP2915" s="159">
        <f t="shared" si="792"/>
        <v>8.5834425772993161E-5</v>
      </c>
      <c r="BQ2915" s="160">
        <f t="shared" si="793"/>
        <v>8.5834425772993161E-5</v>
      </c>
      <c r="BR2915" s="160" t="str">
        <f t="shared" si="789"/>
        <v/>
      </c>
    </row>
    <row r="2916" spans="65:70" ht="20.100000000000001" customHeight="1" x14ac:dyDescent="0.25">
      <c r="BM2916" s="134">
        <v>2324</v>
      </c>
      <c r="BN2916" s="157">
        <f t="shared" si="790"/>
        <v>14.867199999999407</v>
      </c>
      <c r="BO2916" s="158">
        <f t="shared" si="791"/>
        <v>3.7739888035351832E-2</v>
      </c>
      <c r="BP2916" s="159">
        <f t="shared" si="792"/>
        <v>8.565232360699393E-5</v>
      </c>
      <c r="BQ2916" s="160">
        <f t="shared" si="793"/>
        <v>8.565232360699393E-5</v>
      </c>
      <c r="BR2916" s="160" t="str">
        <f t="shared" si="789"/>
        <v/>
      </c>
    </row>
    <row r="2917" spans="65:70" ht="20.100000000000001" customHeight="1" x14ac:dyDescent="0.25">
      <c r="BM2917" s="134">
        <v>2325</v>
      </c>
      <c r="BN2917" s="157">
        <f t="shared" si="790"/>
        <v>14.873599999999406</v>
      </c>
      <c r="BO2917" s="158">
        <f t="shared" si="791"/>
        <v>3.7654235711744838E-2</v>
      </c>
      <c r="BP2917" s="159">
        <f t="shared" si="792"/>
        <v>8.5470568200719799E-5</v>
      </c>
      <c r="BQ2917" s="160">
        <f t="shared" si="793"/>
        <v>8.5470568200719799E-5</v>
      </c>
      <c r="BR2917" s="160" t="str">
        <f t="shared" si="789"/>
        <v/>
      </c>
    </row>
    <row r="2918" spans="65:70" ht="20.100000000000001" customHeight="1" x14ac:dyDescent="0.25">
      <c r="BM2918" s="134">
        <v>2326</v>
      </c>
      <c r="BN2918" s="157">
        <f t="shared" si="790"/>
        <v>14.879999999999406</v>
      </c>
      <c r="BO2918" s="158">
        <f t="shared" si="791"/>
        <v>3.7568765143544118E-2</v>
      </c>
      <c r="BP2918" s="159">
        <f t="shared" si="792"/>
        <v>8.5289159020125738E-5</v>
      </c>
      <c r="BQ2918" s="160">
        <f t="shared" si="793"/>
        <v>8.5289159020125738E-5</v>
      </c>
      <c r="BR2918" s="160" t="str">
        <f t="shared" si="789"/>
        <v/>
      </c>
    </row>
    <row r="2919" spans="65:70" ht="20.100000000000001" customHeight="1" x14ac:dyDescent="0.25">
      <c r="BM2919" s="134">
        <v>2327</v>
      </c>
      <c r="BN2919" s="157">
        <f t="shared" si="790"/>
        <v>14.886399999999405</v>
      </c>
      <c r="BO2919" s="158">
        <f t="shared" si="791"/>
        <v>3.7483475984523992E-2</v>
      </c>
      <c r="BP2919" s="159">
        <f t="shared" si="792"/>
        <v>8.5108095532200612E-5</v>
      </c>
      <c r="BQ2919" s="160">
        <f t="shared" si="793"/>
        <v>8.5108095532200612E-5</v>
      </c>
      <c r="BR2919" s="160" t="str">
        <f t="shared" si="789"/>
        <v/>
      </c>
    </row>
    <row r="2920" spans="65:70" ht="20.100000000000001" customHeight="1" x14ac:dyDescent="0.25">
      <c r="BM2920" s="134">
        <v>2328</v>
      </c>
      <c r="BN2920" s="157">
        <f t="shared" si="790"/>
        <v>14.892799999999404</v>
      </c>
      <c r="BO2920" s="158">
        <f t="shared" si="791"/>
        <v>3.7398367888991792E-2</v>
      </c>
      <c r="BP2920" s="159">
        <f t="shared" si="792"/>
        <v>8.4927377203745935E-5</v>
      </c>
      <c r="BQ2920" s="160">
        <f t="shared" si="793"/>
        <v>8.4927377203745935E-5</v>
      </c>
      <c r="BR2920" s="160" t="str">
        <f t="shared" si="789"/>
        <v/>
      </c>
    </row>
    <row r="2921" spans="65:70" ht="20.100000000000001" customHeight="1" x14ac:dyDescent="0.25">
      <c r="BM2921" s="134">
        <v>2329</v>
      </c>
      <c r="BN2921" s="157">
        <f t="shared" si="790"/>
        <v>14.899199999999404</v>
      </c>
      <c r="BO2921" s="158">
        <f t="shared" si="791"/>
        <v>3.7313440511788046E-2</v>
      </c>
      <c r="BP2921" s="159">
        <f t="shared" si="792"/>
        <v>8.4747003502576301E-5</v>
      </c>
      <c r="BQ2921" s="160">
        <f t="shared" si="793"/>
        <v>8.4747003502576301E-5</v>
      </c>
      <c r="BR2921" s="160" t="str">
        <f t="shared" si="789"/>
        <v/>
      </c>
    </row>
    <row r="2922" spans="65:70" ht="20.100000000000001" customHeight="1" x14ac:dyDescent="0.25">
      <c r="BM2922" s="134">
        <v>2330</v>
      </c>
      <c r="BN2922" s="157">
        <f t="shared" si="790"/>
        <v>14.905599999999403</v>
      </c>
      <c r="BO2922" s="158">
        <f t="shared" si="791"/>
        <v>3.7228693508285469E-2</v>
      </c>
      <c r="BP2922" s="159">
        <f t="shared" si="792"/>
        <v>8.4566973896256503E-5</v>
      </c>
      <c r="BQ2922" s="160">
        <f t="shared" si="793"/>
        <v>8.4566973896256503E-5</v>
      </c>
      <c r="BR2922" s="160" t="str">
        <f t="shared" si="789"/>
        <v/>
      </c>
    </row>
    <row r="2923" spans="65:70" ht="20.100000000000001" customHeight="1" x14ac:dyDescent="0.25">
      <c r="BM2923" s="134">
        <v>2331</v>
      </c>
      <c r="BN2923" s="157">
        <f t="shared" si="790"/>
        <v>14.911999999999402</v>
      </c>
      <c r="BO2923" s="158">
        <f t="shared" si="791"/>
        <v>3.7144126534389213E-2</v>
      </c>
      <c r="BP2923" s="159">
        <f t="shared" si="792"/>
        <v>8.4387287853274207E-5</v>
      </c>
      <c r="BQ2923" s="160">
        <f t="shared" si="793"/>
        <v>8.4387287853274207E-5</v>
      </c>
      <c r="BR2923" s="160" t="str">
        <f t="shared" si="789"/>
        <v/>
      </c>
    </row>
    <row r="2924" spans="65:70" ht="20.100000000000001" customHeight="1" x14ac:dyDescent="0.25">
      <c r="BM2924" s="134">
        <v>2332</v>
      </c>
      <c r="BN2924" s="157">
        <f t="shared" si="790"/>
        <v>14.918399999999401</v>
      </c>
      <c r="BO2924" s="158">
        <f t="shared" si="791"/>
        <v>3.7059739246535939E-2</v>
      </c>
      <c r="BP2924" s="159">
        <f t="shared" si="792"/>
        <v>8.420794484216565E-5</v>
      </c>
      <c r="BQ2924" s="160">
        <f t="shared" si="793"/>
        <v>8.420794484216565E-5</v>
      </c>
      <c r="BR2924" s="160" t="str">
        <f t="shared" si="789"/>
        <v/>
      </c>
    </row>
    <row r="2925" spans="65:70" ht="20.100000000000001" customHeight="1" x14ac:dyDescent="0.25">
      <c r="BM2925" s="134">
        <v>2333</v>
      </c>
      <c r="BN2925" s="157">
        <f t="shared" si="790"/>
        <v>14.924799999999401</v>
      </c>
      <c r="BO2925" s="158">
        <f t="shared" si="791"/>
        <v>3.6975531301693773E-2</v>
      </c>
      <c r="BP2925" s="159">
        <f t="shared" si="792"/>
        <v>8.402894433209851E-5</v>
      </c>
      <c r="BQ2925" s="160">
        <f t="shared" si="793"/>
        <v>8.402894433209851E-5</v>
      </c>
      <c r="BR2925" s="160" t="str">
        <f t="shared" si="789"/>
        <v/>
      </c>
    </row>
    <row r="2926" spans="65:70" ht="20.100000000000001" customHeight="1" x14ac:dyDescent="0.25">
      <c r="BM2926" s="134">
        <v>2334</v>
      </c>
      <c r="BN2926" s="157">
        <f t="shared" si="790"/>
        <v>14.9311999999994</v>
      </c>
      <c r="BO2926" s="158">
        <f t="shared" si="791"/>
        <v>3.6891502357361675E-2</v>
      </c>
      <c r="BP2926" s="159">
        <f t="shared" si="792"/>
        <v>8.3850285792573531E-5</v>
      </c>
      <c r="BQ2926" s="160">
        <f t="shared" si="793"/>
        <v>8.3850285792573531E-5</v>
      </c>
      <c r="BR2926" s="160" t="str">
        <f t="shared" si="789"/>
        <v/>
      </c>
    </row>
    <row r="2927" spans="65:70" ht="20.100000000000001" customHeight="1" x14ac:dyDescent="0.25">
      <c r="BM2927" s="134">
        <v>2335</v>
      </c>
      <c r="BN2927" s="157">
        <f t="shared" si="790"/>
        <v>14.937599999999399</v>
      </c>
      <c r="BO2927" s="158">
        <f t="shared" si="791"/>
        <v>3.6807652071569101E-2</v>
      </c>
      <c r="BP2927" s="159">
        <f t="shared" si="792"/>
        <v>8.3671968693341259E-5</v>
      </c>
      <c r="BQ2927" s="160">
        <f t="shared" si="793"/>
        <v>8.3671968693341259E-5</v>
      </c>
      <c r="BR2927" s="160" t="str">
        <f t="shared" si="789"/>
        <v/>
      </c>
    </row>
    <row r="2928" spans="65:70" ht="20.100000000000001" customHeight="1" x14ac:dyDescent="0.25">
      <c r="BM2928" s="134">
        <v>2336</v>
      </c>
      <c r="BN2928" s="157">
        <f t="shared" si="790"/>
        <v>14.943999999999399</v>
      </c>
      <c r="BO2928" s="158">
        <f t="shared" si="791"/>
        <v>3.672398010287576E-2</v>
      </c>
      <c r="BP2928" s="159">
        <f t="shared" si="792"/>
        <v>8.3493992504790615E-5</v>
      </c>
      <c r="BQ2928" s="160">
        <f t="shared" si="793"/>
        <v>8.3493992504790615E-5</v>
      </c>
      <c r="BR2928" s="160" t="str">
        <f t="shared" si="789"/>
        <v/>
      </c>
    </row>
    <row r="2929" spans="65:70" ht="20.100000000000001" customHeight="1" x14ac:dyDescent="0.25">
      <c r="BM2929" s="134">
        <v>2337</v>
      </c>
      <c r="BN2929" s="157">
        <f t="shared" si="790"/>
        <v>14.950399999999398</v>
      </c>
      <c r="BO2929" s="158">
        <f t="shared" si="791"/>
        <v>3.6640486110370969E-2</v>
      </c>
      <c r="BP2929" s="159">
        <f t="shared" si="792"/>
        <v>8.3316356697595018E-5</v>
      </c>
      <c r="BQ2929" s="160">
        <f t="shared" si="793"/>
        <v>8.3316356697595018E-5</v>
      </c>
      <c r="BR2929" s="160" t="str">
        <f t="shared" si="789"/>
        <v/>
      </c>
    </row>
    <row r="2930" spans="65:70" ht="20.100000000000001" customHeight="1" x14ac:dyDescent="0.25">
      <c r="BM2930" s="134">
        <v>2338</v>
      </c>
      <c r="BN2930" s="157">
        <f t="shared" si="790"/>
        <v>14.956799999999397</v>
      </c>
      <c r="BO2930" s="158">
        <f t="shared" si="791"/>
        <v>3.6557169753673374E-2</v>
      </c>
      <c r="BP2930" s="159">
        <f t="shared" si="792"/>
        <v>8.3139060742885851E-5</v>
      </c>
      <c r="BQ2930" s="160">
        <f t="shared" si="793"/>
        <v>8.3139060742885851E-5</v>
      </c>
      <c r="BR2930" s="160" t="str">
        <f t="shared" si="789"/>
        <v/>
      </c>
    </row>
    <row r="2931" spans="65:70" ht="20.100000000000001" customHeight="1" x14ac:dyDescent="0.25">
      <c r="BM2931" s="134">
        <v>2339</v>
      </c>
      <c r="BN2931" s="157">
        <f t="shared" si="790"/>
        <v>14.963199999999397</v>
      </c>
      <c r="BO2931" s="158">
        <f t="shared" si="791"/>
        <v>3.6474030692930488E-2</v>
      </c>
      <c r="BP2931" s="159">
        <f t="shared" si="792"/>
        <v>8.2962104112078994E-5</v>
      </c>
      <c r="BQ2931" s="160">
        <f t="shared" si="793"/>
        <v>8.2962104112078994E-5</v>
      </c>
      <c r="BR2931" s="160" t="str">
        <f t="shared" si="789"/>
        <v/>
      </c>
    </row>
    <row r="2932" spans="65:70" ht="20.100000000000001" customHeight="1" x14ac:dyDescent="0.25">
      <c r="BM2932" s="134">
        <v>2340</v>
      </c>
      <c r="BN2932" s="157">
        <f t="shared" si="790"/>
        <v>14.969599999999396</v>
      </c>
      <c r="BO2932" s="158">
        <f t="shared" si="791"/>
        <v>3.6391068588818409E-2</v>
      </c>
      <c r="BP2932" s="159">
        <f t="shared" si="792"/>
        <v>8.2785486277117681E-5</v>
      </c>
      <c r="BQ2932" s="160">
        <f t="shared" si="793"/>
        <v>8.2785486277117681E-5</v>
      </c>
      <c r="BR2932" s="160" t="str">
        <f t="shared" si="789"/>
        <v/>
      </c>
    </row>
    <row r="2933" spans="65:70" ht="20.100000000000001" customHeight="1" x14ac:dyDescent="0.25">
      <c r="BM2933" s="134">
        <v>2341</v>
      </c>
      <c r="BN2933" s="157">
        <f t="shared" si="790"/>
        <v>14.975999999999395</v>
      </c>
      <c r="BO2933" s="158">
        <f t="shared" si="791"/>
        <v>3.6308283102541292E-2</v>
      </c>
      <c r="BP2933" s="159">
        <f t="shared" si="792"/>
        <v>8.2609206710382299E-5</v>
      </c>
      <c r="BQ2933" s="160">
        <f t="shared" si="793"/>
        <v>8.2609206710382299E-5</v>
      </c>
      <c r="BR2933" s="160" t="str">
        <f t="shared" si="789"/>
        <v/>
      </c>
    </row>
    <row r="2934" spans="65:70" ht="20.100000000000001" customHeight="1" x14ac:dyDescent="0.25">
      <c r="BM2934" s="134">
        <v>2342</v>
      </c>
      <c r="BN2934" s="157">
        <f t="shared" si="790"/>
        <v>14.982399999999394</v>
      </c>
      <c r="BO2934" s="158">
        <f t="shared" si="791"/>
        <v>3.6225673895830909E-2</v>
      </c>
      <c r="BP2934" s="159">
        <f t="shared" si="792"/>
        <v>8.2433264884655688E-5</v>
      </c>
      <c r="BQ2934" s="160">
        <f t="shared" si="793"/>
        <v>8.2433264884655688E-5</v>
      </c>
      <c r="BR2934" s="160" t="str">
        <f t="shared" si="789"/>
        <v/>
      </c>
    </row>
    <row r="2935" spans="65:70" ht="20.100000000000001" customHeight="1" x14ac:dyDescent="0.25">
      <c r="BM2935" s="134">
        <v>2343</v>
      </c>
      <c r="BN2935" s="157">
        <f t="shared" si="790"/>
        <v>14.988799999999394</v>
      </c>
      <c r="BO2935" s="158">
        <f t="shared" si="791"/>
        <v>3.6143240630946254E-2</v>
      </c>
      <c r="BP2935" s="159">
        <f t="shared" si="792"/>
        <v>8.225766027297049E-5</v>
      </c>
      <c r="BQ2935" s="160">
        <f t="shared" si="793"/>
        <v>8.225766027297049E-5</v>
      </c>
      <c r="BR2935" s="160" t="str">
        <f t="shared" si="789"/>
        <v/>
      </c>
    </row>
    <row r="2936" spans="65:70" ht="20.100000000000001" customHeight="1" x14ac:dyDescent="0.25">
      <c r="BM2936" s="134">
        <v>2344</v>
      </c>
      <c r="BN2936" s="157">
        <f t="shared" si="790"/>
        <v>14.995199999999393</v>
      </c>
      <c r="BO2936" s="158">
        <f t="shared" si="791"/>
        <v>3.6060982970673283E-2</v>
      </c>
      <c r="BP2936" s="159">
        <f t="shared" si="792"/>
        <v>8.2082392348921396E-5</v>
      </c>
      <c r="BQ2936" s="160">
        <f t="shared" si="793"/>
        <v>8.2082392348921396E-5</v>
      </c>
      <c r="BR2936" s="160" t="str">
        <f t="shared" si="789"/>
        <v/>
      </c>
    </row>
    <row r="2937" spans="65:70" ht="20.100000000000001" customHeight="1" x14ac:dyDescent="0.25">
      <c r="BM2937" s="134">
        <v>2345</v>
      </c>
      <c r="BN2937" s="157">
        <f t="shared" si="790"/>
        <v>15.001599999999392</v>
      </c>
      <c r="BO2937" s="158">
        <f t="shared" si="791"/>
        <v>3.5978900578324362E-2</v>
      </c>
      <c r="BP2937" s="159">
        <f t="shared" si="792"/>
        <v>8.1907460586526371E-5</v>
      </c>
      <c r="BQ2937" s="160">
        <f t="shared" si="793"/>
        <v>8.1907460586526371E-5</v>
      </c>
      <c r="BR2937" s="160" t="str">
        <f t="shared" si="789"/>
        <v/>
      </c>
    </row>
    <row r="2938" spans="65:70" ht="20.100000000000001" customHeight="1" x14ac:dyDescent="0.25">
      <c r="BM2938" s="134">
        <v>2346</v>
      </c>
      <c r="BN2938" s="157">
        <f t="shared" si="790"/>
        <v>15.007999999999392</v>
      </c>
      <c r="BO2938" s="158">
        <f t="shared" si="791"/>
        <v>3.5896993117737835E-2</v>
      </c>
      <c r="BP2938" s="159">
        <f t="shared" si="792"/>
        <v>8.173286446029604E-5</v>
      </c>
      <c r="BQ2938" s="160">
        <f t="shared" si="793"/>
        <v>8.173286446029604E-5</v>
      </c>
      <c r="BR2938" s="160" t="str">
        <f t="shared" si="789"/>
        <v/>
      </c>
    </row>
    <row r="2939" spans="65:70" ht="20.100000000000001" customHeight="1" x14ac:dyDescent="0.25">
      <c r="BM2939" s="134">
        <v>2347</v>
      </c>
      <c r="BN2939" s="157">
        <f t="shared" si="790"/>
        <v>15.014399999999391</v>
      </c>
      <c r="BO2939" s="158">
        <f t="shared" si="791"/>
        <v>3.5815260253277539E-2</v>
      </c>
      <c r="BP2939" s="159">
        <f t="shared" si="792"/>
        <v>8.1558603444831235E-5</v>
      </c>
      <c r="BQ2939" s="160">
        <f t="shared" si="793"/>
        <v>8.1558603444831235E-5</v>
      </c>
      <c r="BR2939" s="160" t="str">
        <f t="shared" si="789"/>
        <v/>
      </c>
    </row>
    <row r="2940" spans="65:70" ht="20.100000000000001" customHeight="1" x14ac:dyDescent="0.25">
      <c r="BM2940" s="134">
        <v>2348</v>
      </c>
      <c r="BN2940" s="157">
        <f t="shared" si="790"/>
        <v>15.02079999999939</v>
      </c>
      <c r="BO2940" s="158">
        <f t="shared" si="791"/>
        <v>3.5733701649832708E-2</v>
      </c>
      <c r="BP2940" s="159">
        <f t="shared" si="792"/>
        <v>8.1384677015523821E-5</v>
      </c>
      <c r="BQ2940" s="160">
        <f t="shared" si="793"/>
        <v>8.1384677015523821E-5</v>
      </c>
      <c r="BR2940" s="160" t="str">
        <f t="shared" si="789"/>
        <v/>
      </c>
    </row>
    <row r="2941" spans="65:70" ht="20.100000000000001" customHeight="1" x14ac:dyDescent="0.25">
      <c r="BM2941" s="134">
        <v>2349</v>
      </c>
      <c r="BN2941" s="157">
        <f t="shared" si="790"/>
        <v>15.027199999999389</v>
      </c>
      <c r="BO2941" s="158">
        <f t="shared" si="791"/>
        <v>3.5652316972817184E-2</v>
      </c>
      <c r="BP2941" s="159">
        <f t="shared" si="792"/>
        <v>8.1211084647994647E-5</v>
      </c>
      <c r="BQ2941" s="160">
        <f t="shared" si="793"/>
        <v>8.1211084647994647E-5</v>
      </c>
      <c r="BR2941" s="160" t="str">
        <f t="shared" si="789"/>
        <v/>
      </c>
    </row>
    <row r="2942" spans="65:70" ht="20.100000000000001" customHeight="1" x14ac:dyDescent="0.25">
      <c r="BM2942" s="134">
        <v>2350</v>
      </c>
      <c r="BN2942" s="157">
        <f t="shared" si="790"/>
        <v>15.033599999999389</v>
      </c>
      <c r="BO2942" s="158">
        <f t="shared" si="791"/>
        <v>3.557110588816919E-2</v>
      </c>
      <c r="BP2942" s="159">
        <f t="shared" si="792"/>
        <v>8.1037825818343345E-5</v>
      </c>
      <c r="BQ2942" s="160">
        <f t="shared" si="793"/>
        <v>8.1037825818343345E-5</v>
      </c>
      <c r="BR2942" s="160" t="str">
        <f t="shared" si="789"/>
        <v/>
      </c>
    </row>
    <row r="2943" spans="65:70" ht="20.100000000000001" customHeight="1" x14ac:dyDescent="0.25">
      <c r="BM2943" s="134">
        <v>2351</v>
      </c>
      <c r="BN2943" s="157">
        <f t="shared" si="790"/>
        <v>15.039999999999388</v>
      </c>
      <c r="BO2943" s="158">
        <f t="shared" si="791"/>
        <v>3.5490068062350846E-2</v>
      </c>
      <c r="BP2943" s="159">
        <f t="shared" si="792"/>
        <v>8.0864900003141393E-5</v>
      </c>
      <c r="BQ2943" s="160">
        <f t="shared" si="793"/>
        <v>8.0864900003141393E-5</v>
      </c>
      <c r="BR2943" s="160" t="str">
        <f t="shared" si="789"/>
        <v/>
      </c>
    </row>
    <row r="2944" spans="65:70" ht="20.100000000000001" customHeight="1" x14ac:dyDescent="0.25">
      <c r="BM2944" s="134">
        <v>2352</v>
      </c>
      <c r="BN2944" s="157">
        <f t="shared" si="790"/>
        <v>15.046399999999387</v>
      </c>
      <c r="BO2944" s="158">
        <f t="shared" si="791"/>
        <v>3.5409203162347705E-2</v>
      </c>
      <c r="BP2944" s="159">
        <f t="shared" si="792"/>
        <v>8.0692306679182313E-5</v>
      </c>
      <c r="BQ2944" s="160">
        <f t="shared" si="793"/>
        <v>8.0692306679182313E-5</v>
      </c>
      <c r="BR2944" s="160" t="str">
        <f t="shared" si="789"/>
        <v/>
      </c>
    </row>
    <row r="2945" spans="65:70" ht="20.100000000000001" customHeight="1" x14ac:dyDescent="0.25">
      <c r="BM2945" s="134">
        <v>2353</v>
      </c>
      <c r="BN2945" s="157">
        <f t="shared" si="790"/>
        <v>15.052799999999387</v>
      </c>
      <c r="BO2945" s="158">
        <f t="shared" si="791"/>
        <v>3.5328510855668523E-2</v>
      </c>
      <c r="BP2945" s="159">
        <f t="shared" si="792"/>
        <v>8.052004532392576E-5</v>
      </c>
      <c r="BQ2945" s="160">
        <f t="shared" si="793"/>
        <v>8.052004532392576E-5</v>
      </c>
      <c r="BR2945" s="160" t="str">
        <f t="shared" si="789"/>
        <v/>
      </c>
    </row>
    <row r="2946" spans="65:70" ht="20.100000000000001" customHeight="1" x14ac:dyDescent="0.25">
      <c r="BM2946" s="134">
        <v>2354</v>
      </c>
      <c r="BN2946" s="157">
        <f t="shared" si="790"/>
        <v>15.059199999999386</v>
      </c>
      <c r="BO2946" s="158">
        <f t="shared" si="791"/>
        <v>3.5247990810344597E-2</v>
      </c>
      <c r="BP2946" s="159">
        <f t="shared" si="792"/>
        <v>8.0348115415185273E-5</v>
      </c>
      <c r="BQ2946" s="160">
        <f t="shared" si="793"/>
        <v>8.0348115415185273E-5</v>
      </c>
      <c r="BR2946" s="160" t="str">
        <f t="shared" si="789"/>
        <v/>
      </c>
    </row>
    <row r="2947" spans="65:70" ht="20.100000000000001" customHeight="1" x14ac:dyDescent="0.25">
      <c r="BM2947" s="134">
        <v>2355</v>
      </c>
      <c r="BN2947" s="157">
        <f t="shared" si="790"/>
        <v>15.065599999999385</v>
      </c>
      <c r="BO2947" s="158">
        <f t="shared" si="791"/>
        <v>3.5167642694929412E-2</v>
      </c>
      <c r="BP2947" s="159">
        <f t="shared" si="792"/>
        <v>8.0176516431093581E-5</v>
      </c>
      <c r="BQ2947" s="160">
        <f t="shared" si="793"/>
        <v>8.0176516431093581E-5</v>
      </c>
      <c r="BR2947" s="160" t="str">
        <f t="shared" si="789"/>
        <v/>
      </c>
    </row>
    <row r="2948" spans="65:70" ht="20.100000000000001" customHeight="1" x14ac:dyDescent="0.25">
      <c r="BM2948" s="134">
        <v>2356</v>
      </c>
      <c r="BN2948" s="157">
        <f t="shared" si="790"/>
        <v>15.071999999999385</v>
      </c>
      <c r="BO2948" s="158">
        <f t="shared" si="791"/>
        <v>3.5087466178498318E-2</v>
      </c>
      <c r="BP2948" s="159">
        <f t="shared" si="792"/>
        <v>8.0005247850414851E-5</v>
      </c>
      <c r="BQ2948" s="160">
        <f t="shared" si="793"/>
        <v>8.0005247850414851E-5</v>
      </c>
      <c r="BR2948" s="160" t="str">
        <f t="shared" si="789"/>
        <v/>
      </c>
    </row>
    <row r="2949" spans="65:70" ht="20.100000000000001" customHeight="1" x14ac:dyDescent="0.25">
      <c r="BM2949" s="134">
        <v>2357</v>
      </c>
      <c r="BN2949" s="157">
        <f t="shared" si="790"/>
        <v>15.078399999999384</v>
      </c>
      <c r="BO2949" s="158">
        <f t="shared" si="791"/>
        <v>3.5007460930647903E-2</v>
      </c>
      <c r="BP2949" s="159">
        <f t="shared" si="792"/>
        <v>7.9834309152128358E-5</v>
      </c>
      <c r="BQ2949" s="160">
        <f t="shared" si="793"/>
        <v>7.9834309152128358E-5</v>
      </c>
      <c r="BR2949" s="160" t="str">
        <f t="shared" si="789"/>
        <v/>
      </c>
    </row>
    <row r="2950" spans="65:70" ht="20.100000000000001" customHeight="1" x14ac:dyDescent="0.25">
      <c r="BM2950" s="134">
        <v>2358</v>
      </c>
      <c r="BN2950" s="157">
        <f t="shared" si="790"/>
        <v>15.084799999999383</v>
      </c>
      <c r="BO2950" s="158">
        <f t="shared" si="791"/>
        <v>3.4927626621495775E-2</v>
      </c>
      <c r="BP2950" s="159">
        <f t="shared" si="792"/>
        <v>7.9663699815706035E-5</v>
      </c>
      <c r="BQ2950" s="160">
        <f t="shared" si="793"/>
        <v>7.9663699815706035E-5</v>
      </c>
      <c r="BR2950" s="160" t="str">
        <f t="shared" si="789"/>
        <v/>
      </c>
    </row>
    <row r="2951" spans="65:70" ht="20.100000000000001" customHeight="1" x14ac:dyDescent="0.25">
      <c r="BM2951" s="134">
        <v>2359</v>
      </c>
      <c r="BN2951" s="157">
        <f t="shared" si="790"/>
        <v>15.091199999999382</v>
      </c>
      <c r="BO2951" s="158">
        <f t="shared" si="791"/>
        <v>3.4847962921680069E-2</v>
      </c>
      <c r="BP2951" s="159">
        <f t="shared" si="792"/>
        <v>7.9493419321320646E-5</v>
      </c>
      <c r="BQ2951" s="160">
        <f t="shared" si="793"/>
        <v>7.9493419321320646E-5</v>
      </c>
      <c r="BR2951" s="160" t="str">
        <f t="shared" si="789"/>
        <v/>
      </c>
    </row>
    <row r="2952" spans="65:70" ht="20.100000000000001" customHeight="1" x14ac:dyDescent="0.25">
      <c r="BM2952" s="134">
        <v>2360</v>
      </c>
      <c r="BN2952" s="157">
        <f t="shared" si="790"/>
        <v>15.097599999999382</v>
      </c>
      <c r="BO2952" s="158">
        <f t="shared" si="791"/>
        <v>3.4768469502358748E-2</v>
      </c>
      <c r="BP2952" s="159">
        <f t="shared" si="792"/>
        <v>7.9323467149117199E-5</v>
      </c>
      <c r="BQ2952" s="160">
        <f t="shared" si="793"/>
        <v>7.9323467149117199E-5</v>
      </c>
      <c r="BR2952" s="160" t="str">
        <f t="shared" si="789"/>
        <v/>
      </c>
    </row>
    <row r="2953" spans="65:70" ht="20.100000000000001" customHeight="1" x14ac:dyDescent="0.25">
      <c r="BM2953" s="134">
        <v>2361</v>
      </c>
      <c r="BN2953" s="157">
        <f t="shared" si="790"/>
        <v>15.103999999999381</v>
      </c>
      <c r="BO2953" s="158">
        <f t="shared" si="791"/>
        <v>3.4689146035209631E-2</v>
      </c>
      <c r="BP2953" s="159">
        <f t="shared" si="792"/>
        <v>7.9153842779976225E-5</v>
      </c>
      <c r="BQ2953" s="160">
        <f t="shared" si="793"/>
        <v>7.9153842779976225E-5</v>
      </c>
      <c r="BR2953" s="160" t="str">
        <f t="shared" si="789"/>
        <v/>
      </c>
    </row>
    <row r="2954" spans="65:70" ht="20.100000000000001" customHeight="1" x14ac:dyDescent="0.25">
      <c r="BM2954" s="134">
        <v>2362</v>
      </c>
      <c r="BN2954" s="157">
        <f t="shared" si="790"/>
        <v>15.11039999999938</v>
      </c>
      <c r="BO2954" s="158">
        <f t="shared" si="791"/>
        <v>3.4609992192429655E-2</v>
      </c>
      <c r="BP2954" s="159">
        <f t="shared" si="792"/>
        <v>7.8984545695187647E-5</v>
      </c>
      <c r="BQ2954" s="160">
        <f t="shared" si="793"/>
        <v>7.8984545695187647E-5</v>
      </c>
      <c r="BR2954" s="160" t="str">
        <f t="shared" si="789"/>
        <v/>
      </c>
    </row>
    <row r="2955" spans="65:70" ht="20.100000000000001" customHeight="1" x14ac:dyDescent="0.25">
      <c r="BM2955" s="134">
        <v>2363</v>
      </c>
      <c r="BN2955" s="157">
        <f t="shared" si="790"/>
        <v>15.11679999999938</v>
      </c>
      <c r="BO2955" s="158">
        <f t="shared" si="791"/>
        <v>3.4531007646734467E-2</v>
      </c>
      <c r="BP2955" s="159">
        <f t="shared" si="792"/>
        <v>7.8815575376478542E-5</v>
      </c>
      <c r="BQ2955" s="160">
        <f t="shared" si="793"/>
        <v>7.8815575376478542E-5</v>
      </c>
      <c r="BR2955" s="160" t="str">
        <f t="shared" si="789"/>
        <v/>
      </c>
    </row>
    <row r="2956" spans="65:70" ht="20.100000000000001" customHeight="1" x14ac:dyDescent="0.25">
      <c r="BM2956" s="134">
        <v>2364</v>
      </c>
      <c r="BN2956" s="157">
        <f t="shared" si="790"/>
        <v>15.123199999999379</v>
      </c>
      <c r="BO2956" s="158">
        <f t="shared" si="791"/>
        <v>3.4452192071357989E-2</v>
      </c>
      <c r="BP2956" s="159">
        <f t="shared" si="792"/>
        <v>7.8646931305860479E-5</v>
      </c>
      <c r="BQ2956" s="160">
        <f t="shared" si="793"/>
        <v>7.8646931305860479E-5</v>
      </c>
      <c r="BR2956" s="160" t="str">
        <f t="shared" si="789"/>
        <v/>
      </c>
    </row>
    <row r="2957" spans="65:70" ht="20.100000000000001" customHeight="1" x14ac:dyDescent="0.25">
      <c r="BM2957" s="134">
        <v>2365</v>
      </c>
      <c r="BN2957" s="157">
        <f t="shared" si="790"/>
        <v>15.129599999999378</v>
      </c>
      <c r="BO2957" s="158">
        <f t="shared" si="791"/>
        <v>3.4373545140052128E-2</v>
      </c>
      <c r="BP2957" s="159">
        <f t="shared" si="792"/>
        <v>7.8478612966011163E-5</v>
      </c>
      <c r="BQ2957" s="160">
        <f t="shared" si="793"/>
        <v>7.8478612966011163E-5</v>
      </c>
      <c r="BR2957" s="160" t="str">
        <f t="shared" si="789"/>
        <v/>
      </c>
    </row>
    <row r="2958" spans="65:70" ht="20.100000000000001" customHeight="1" x14ac:dyDescent="0.25">
      <c r="BM2958" s="134">
        <v>2366</v>
      </c>
      <c r="BN2958" s="157">
        <f t="shared" si="790"/>
        <v>15.135999999999378</v>
      </c>
      <c r="BO2958" s="158">
        <f t="shared" si="791"/>
        <v>3.4295066527086117E-2</v>
      </c>
      <c r="BP2958" s="159">
        <f t="shared" si="792"/>
        <v>7.8310619839878914E-5</v>
      </c>
      <c r="BQ2958" s="160">
        <f t="shared" si="793"/>
        <v>7.8310619839878914E-5</v>
      </c>
      <c r="BR2958" s="160" t="str">
        <f t="shared" si="789"/>
        <v/>
      </c>
    </row>
    <row r="2959" spans="65:70" ht="20.100000000000001" customHeight="1" x14ac:dyDescent="0.25">
      <c r="BM2959" s="134">
        <v>2367</v>
      </c>
      <c r="BN2959" s="157">
        <f t="shared" si="790"/>
        <v>15.142399999999377</v>
      </c>
      <c r="BO2959" s="158">
        <f t="shared" si="791"/>
        <v>3.4216755907246238E-2</v>
      </c>
      <c r="BP2959" s="159">
        <f t="shared" si="792"/>
        <v>7.8142951410981043E-5</v>
      </c>
      <c r="BQ2959" s="160">
        <f t="shared" si="793"/>
        <v>7.8142951410981043E-5</v>
      </c>
      <c r="BR2959" s="160" t="str">
        <f t="shared" si="789"/>
        <v/>
      </c>
    </row>
    <row r="2960" spans="65:70" ht="20.100000000000001" customHeight="1" x14ac:dyDescent="0.25">
      <c r="BM2960" s="134">
        <v>2368</v>
      </c>
      <c r="BN2960" s="157">
        <f t="shared" si="790"/>
        <v>15.148799999999376</v>
      </c>
      <c r="BO2960" s="158">
        <f t="shared" si="791"/>
        <v>3.4138612955835257E-2</v>
      </c>
      <c r="BP2960" s="159">
        <f t="shared" si="792"/>
        <v>7.7975607163230376E-5</v>
      </c>
      <c r="BQ2960" s="160">
        <f t="shared" si="793"/>
        <v>7.7975607163230376E-5</v>
      </c>
      <c r="BR2960" s="160" t="str">
        <f t="shared" si="789"/>
        <v/>
      </c>
    </row>
    <row r="2961" spans="65:70" ht="20.100000000000001" customHeight="1" x14ac:dyDescent="0.25">
      <c r="BM2961" s="134">
        <v>2369</v>
      </c>
      <c r="BN2961" s="157">
        <f t="shared" si="790"/>
        <v>15.155199999999375</v>
      </c>
      <c r="BO2961" s="158">
        <f t="shared" si="791"/>
        <v>3.4060637348672027E-2</v>
      </c>
      <c r="BP2961" s="159">
        <f t="shared" si="792"/>
        <v>7.780858658078954E-5</v>
      </c>
      <c r="BQ2961" s="160">
        <f t="shared" si="793"/>
        <v>7.780858658078954E-5</v>
      </c>
      <c r="BR2961" s="160" t="str">
        <f t="shared" ref="BR2961:BR3024" si="794">IF($BO2961&lt;(1-$BK$605),$BP2961,"")</f>
        <v/>
      </c>
    </row>
    <row r="2962" spans="65:70" ht="20.100000000000001" customHeight="1" x14ac:dyDescent="0.25">
      <c r="BM2962" s="134">
        <v>2370</v>
      </c>
      <c r="BN2962" s="157">
        <f t="shared" ref="BN2962:BN3025" si="795">BN2961+$BQ$590</f>
        <v>15.161599999999375</v>
      </c>
      <c r="BO2962" s="158">
        <f t="shared" ref="BO2962:BO3025" si="796">_xlfn.CHISQ.DIST.RT(BN2962,7)</f>
        <v>3.3982828762091237E-2</v>
      </c>
      <c r="BP2962" s="159">
        <f t="shared" ref="BP2962:BP3025" si="797">BO2962-BO2963</f>
        <v>7.7641889148653831E-5</v>
      </c>
      <c r="BQ2962" s="160">
        <f t="shared" ref="BQ2962:BQ3025" si="798">IF(BO2962&lt;(1-$BK$597),BP2962,"")</f>
        <v>7.7641889148653831E-5</v>
      </c>
      <c r="BR2962" s="160" t="str">
        <f t="shared" si="794"/>
        <v/>
      </c>
    </row>
    <row r="2963" spans="65:70" ht="20.100000000000001" customHeight="1" x14ac:dyDescent="0.25">
      <c r="BM2963" s="134">
        <v>2371</v>
      </c>
      <c r="BN2963" s="157">
        <f t="shared" si="795"/>
        <v>15.167999999999374</v>
      </c>
      <c r="BO2963" s="158">
        <f t="shared" si="796"/>
        <v>3.3905186872942583E-2</v>
      </c>
      <c r="BP2963" s="159">
        <f t="shared" si="797"/>
        <v>7.7475514351964259E-5</v>
      </c>
      <c r="BQ2963" s="160">
        <f t="shared" si="798"/>
        <v>7.7475514351964259E-5</v>
      </c>
      <c r="BR2963" s="160" t="str">
        <f t="shared" si="794"/>
        <v/>
      </c>
    </row>
    <row r="2964" spans="65:70" ht="20.100000000000001" customHeight="1" x14ac:dyDescent="0.25">
      <c r="BM2964" s="134">
        <v>2372</v>
      </c>
      <c r="BN2964" s="157">
        <f t="shared" si="795"/>
        <v>15.174399999999373</v>
      </c>
      <c r="BO2964" s="158">
        <f t="shared" si="796"/>
        <v>3.3827711358590619E-2</v>
      </c>
      <c r="BP2964" s="159">
        <f t="shared" si="797"/>
        <v>7.730946167652103E-5</v>
      </c>
      <c r="BQ2964" s="160">
        <f t="shared" si="798"/>
        <v>7.730946167652103E-5</v>
      </c>
      <c r="BR2964" s="160" t="str">
        <f t="shared" si="794"/>
        <v/>
      </c>
    </row>
    <row r="2965" spans="65:70" ht="20.100000000000001" customHeight="1" x14ac:dyDescent="0.25">
      <c r="BM2965" s="134">
        <v>2373</v>
      </c>
      <c r="BN2965" s="157">
        <f t="shared" si="795"/>
        <v>15.180799999999373</v>
      </c>
      <c r="BO2965" s="158">
        <f t="shared" si="796"/>
        <v>3.3750401896914098E-2</v>
      </c>
      <c r="BP2965" s="159">
        <f t="shared" si="797"/>
        <v>7.7143730608221495E-5</v>
      </c>
      <c r="BQ2965" s="160">
        <f t="shared" si="798"/>
        <v>7.7143730608221495E-5</v>
      </c>
      <c r="BR2965" s="160" t="str">
        <f t="shared" si="794"/>
        <v/>
      </c>
    </row>
    <row r="2966" spans="65:70" ht="20.100000000000001" customHeight="1" x14ac:dyDescent="0.25">
      <c r="BM2966" s="134">
        <v>2374</v>
      </c>
      <c r="BN2966" s="157">
        <f t="shared" si="795"/>
        <v>15.187199999999372</v>
      </c>
      <c r="BO2966" s="158">
        <f t="shared" si="796"/>
        <v>3.3673258166305876E-2</v>
      </c>
      <c r="BP2966" s="159">
        <f t="shared" si="797"/>
        <v>7.6978320633858122E-5</v>
      </c>
      <c r="BQ2966" s="160">
        <f t="shared" si="798"/>
        <v>7.6978320633858122E-5</v>
      </c>
      <c r="BR2966" s="160" t="str">
        <f t="shared" si="794"/>
        <v/>
      </c>
    </row>
    <row r="2967" spans="65:70" ht="20.100000000000001" customHeight="1" x14ac:dyDescent="0.25">
      <c r="BM2967" s="134">
        <v>2375</v>
      </c>
      <c r="BN2967" s="157">
        <f t="shared" si="795"/>
        <v>15.193599999999371</v>
      </c>
      <c r="BO2967" s="158">
        <f t="shared" si="796"/>
        <v>3.3596279845672018E-2</v>
      </c>
      <c r="BP2967" s="159">
        <f t="shared" si="797"/>
        <v>7.681323124040379E-5</v>
      </c>
      <c r="BQ2967" s="160">
        <f t="shared" si="798"/>
        <v>7.681323124040379E-5</v>
      </c>
      <c r="BR2967" s="160" t="str">
        <f t="shared" si="794"/>
        <v/>
      </c>
    </row>
    <row r="2968" spans="65:70" ht="20.100000000000001" customHeight="1" x14ac:dyDescent="0.25">
      <c r="BM2968" s="134">
        <v>2376</v>
      </c>
      <c r="BN2968" s="157">
        <f t="shared" si="795"/>
        <v>15.19999999999937</v>
      </c>
      <c r="BO2968" s="158">
        <f t="shared" si="796"/>
        <v>3.3519466614431614E-2</v>
      </c>
      <c r="BP2968" s="159">
        <f t="shared" si="797"/>
        <v>7.6648461915351795E-5</v>
      </c>
      <c r="BQ2968" s="160">
        <f t="shared" si="798"/>
        <v>7.6648461915351795E-5</v>
      </c>
      <c r="BR2968" s="160" t="str">
        <f t="shared" si="794"/>
        <v/>
      </c>
    </row>
    <row r="2969" spans="65:70" ht="20.100000000000001" customHeight="1" x14ac:dyDescent="0.25">
      <c r="BM2969" s="134">
        <v>2377</v>
      </c>
      <c r="BN2969" s="157">
        <f t="shared" si="795"/>
        <v>15.20639999999937</v>
      </c>
      <c r="BO2969" s="158">
        <f t="shared" si="796"/>
        <v>3.3442818152516263E-2</v>
      </c>
      <c r="BP2969" s="159">
        <f t="shared" si="797"/>
        <v>7.6484012146584013E-5</v>
      </c>
      <c r="BQ2969" s="160">
        <f t="shared" si="798"/>
        <v>7.6484012146584013E-5</v>
      </c>
      <c r="BR2969" s="160" t="str">
        <f t="shared" si="794"/>
        <v/>
      </c>
    </row>
    <row r="2970" spans="65:70" ht="20.100000000000001" customHeight="1" x14ac:dyDescent="0.25">
      <c r="BM2970" s="134">
        <v>2378</v>
      </c>
      <c r="BN2970" s="157">
        <f t="shared" si="795"/>
        <v>15.212799999999369</v>
      </c>
      <c r="BO2970" s="158">
        <f t="shared" si="796"/>
        <v>3.3366334140369679E-2</v>
      </c>
      <c r="BP2970" s="159">
        <f t="shared" si="797"/>
        <v>7.6319881422558244E-5</v>
      </c>
      <c r="BQ2970" s="160">
        <f t="shared" si="798"/>
        <v>7.6319881422558244E-5</v>
      </c>
      <c r="BR2970" s="160" t="str">
        <f t="shared" si="794"/>
        <v/>
      </c>
    </row>
    <row r="2971" spans="65:70" ht="20.100000000000001" customHeight="1" x14ac:dyDescent="0.25">
      <c r="BM2971" s="134">
        <v>2379</v>
      </c>
      <c r="BN2971" s="157">
        <f t="shared" si="795"/>
        <v>15.219199999999368</v>
      </c>
      <c r="BO2971" s="158">
        <f t="shared" si="796"/>
        <v>3.329001425894712E-2</v>
      </c>
      <c r="BP2971" s="159">
        <f t="shared" si="797"/>
        <v>7.6156069232113932E-5</v>
      </c>
      <c r="BQ2971" s="160">
        <f t="shared" si="798"/>
        <v>7.6156069232113932E-5</v>
      </c>
      <c r="BR2971" s="160" t="str">
        <f t="shared" si="794"/>
        <v/>
      </c>
    </row>
    <row r="2972" spans="65:70" ht="20.100000000000001" customHeight="1" x14ac:dyDescent="0.25">
      <c r="BM2972" s="134">
        <v>2380</v>
      </c>
      <c r="BN2972" s="157">
        <f t="shared" si="795"/>
        <v>15.225599999999368</v>
      </c>
      <c r="BO2972" s="158">
        <f t="shared" si="796"/>
        <v>3.3213858189715006E-2</v>
      </c>
      <c r="BP2972" s="159">
        <f t="shared" si="797"/>
        <v>7.5992575064548484E-5</v>
      </c>
      <c r="BQ2972" s="160">
        <f t="shared" si="798"/>
        <v>7.5992575064548484E-5</v>
      </c>
      <c r="BR2972" s="160" t="str">
        <f t="shared" si="794"/>
        <v/>
      </c>
    </row>
    <row r="2973" spans="65:70" ht="20.100000000000001" customHeight="1" x14ac:dyDescent="0.25">
      <c r="BM2973" s="134">
        <v>2381</v>
      </c>
      <c r="BN2973" s="157">
        <f t="shared" si="795"/>
        <v>15.231999999999367</v>
      </c>
      <c r="BO2973" s="158">
        <f t="shared" si="796"/>
        <v>3.3137865614650458E-2</v>
      </c>
      <c r="BP2973" s="159">
        <f t="shared" si="797"/>
        <v>7.5829398409603399E-5</v>
      </c>
      <c r="BQ2973" s="160">
        <f t="shared" si="798"/>
        <v>7.5829398409603399E-5</v>
      </c>
      <c r="BR2973" s="160" t="str">
        <f t="shared" si="794"/>
        <v/>
      </c>
    </row>
    <row r="2974" spans="65:70" ht="20.100000000000001" customHeight="1" x14ac:dyDescent="0.25">
      <c r="BM2974" s="134">
        <v>2382</v>
      </c>
      <c r="BN2974" s="157">
        <f t="shared" si="795"/>
        <v>15.238399999999366</v>
      </c>
      <c r="BO2974" s="158">
        <f t="shared" si="796"/>
        <v>3.3062036216240855E-2</v>
      </c>
      <c r="BP2974" s="159">
        <f t="shared" si="797"/>
        <v>7.5666538757561408E-5</v>
      </c>
      <c r="BQ2974" s="160">
        <f t="shared" si="798"/>
        <v>7.5666538757561408E-5</v>
      </c>
      <c r="BR2974" s="160" t="str">
        <f t="shared" si="794"/>
        <v/>
      </c>
    </row>
    <row r="2975" spans="65:70" ht="20.100000000000001" customHeight="1" x14ac:dyDescent="0.25">
      <c r="BM2975" s="134">
        <v>2383</v>
      </c>
      <c r="BN2975" s="157">
        <f t="shared" si="795"/>
        <v>15.244799999999366</v>
      </c>
      <c r="BO2975" s="158">
        <f t="shared" si="796"/>
        <v>3.2986369677483293E-2</v>
      </c>
      <c r="BP2975" s="159">
        <f t="shared" si="797"/>
        <v>7.5503995598982798E-5</v>
      </c>
      <c r="BQ2975" s="160">
        <f t="shared" si="798"/>
        <v>7.5503995598982798E-5</v>
      </c>
      <c r="BR2975" s="160" t="str">
        <f t="shared" si="794"/>
        <v/>
      </c>
    </row>
    <row r="2976" spans="65:70" ht="20.100000000000001" customHeight="1" x14ac:dyDescent="0.25">
      <c r="BM2976" s="134">
        <v>2384</v>
      </c>
      <c r="BN2976" s="157">
        <f t="shared" si="795"/>
        <v>15.251199999999365</v>
      </c>
      <c r="BO2976" s="158">
        <f t="shared" si="796"/>
        <v>3.291086568188431E-2</v>
      </c>
      <c r="BP2976" s="159">
        <f t="shared" si="797"/>
        <v>7.5341768425156441E-5</v>
      </c>
      <c r="BQ2976" s="160">
        <f t="shared" si="798"/>
        <v>7.5341768425156441E-5</v>
      </c>
      <c r="BR2976" s="160" t="str">
        <f t="shared" si="794"/>
        <v/>
      </c>
    </row>
    <row r="2977" spans="65:70" ht="20.100000000000001" customHeight="1" x14ac:dyDescent="0.25">
      <c r="BM2977" s="134">
        <v>2385</v>
      </c>
      <c r="BN2977" s="157">
        <f t="shared" si="795"/>
        <v>15.257599999999364</v>
      </c>
      <c r="BO2977" s="158">
        <f t="shared" si="796"/>
        <v>3.2835523913459154E-2</v>
      </c>
      <c r="BP2977" s="159">
        <f t="shared" si="797"/>
        <v>7.5179856727607131E-5</v>
      </c>
      <c r="BQ2977" s="160">
        <f t="shared" si="798"/>
        <v>7.5179856727607131E-5</v>
      </c>
      <c r="BR2977" s="160" t="str">
        <f t="shared" si="794"/>
        <v/>
      </c>
    </row>
    <row r="2978" spans="65:70" ht="20.100000000000001" customHeight="1" x14ac:dyDescent="0.25">
      <c r="BM2978" s="134">
        <v>2386</v>
      </c>
      <c r="BN2978" s="157">
        <f t="shared" si="795"/>
        <v>15.263999999999363</v>
      </c>
      <c r="BO2978" s="158">
        <f t="shared" si="796"/>
        <v>3.2760344056731547E-2</v>
      </c>
      <c r="BP2978" s="159">
        <f t="shared" si="797"/>
        <v>7.5018259998345382E-5</v>
      </c>
      <c r="BQ2978" s="160">
        <f t="shared" si="798"/>
        <v>7.5018259998345382E-5</v>
      </c>
      <c r="BR2978" s="160" t="str">
        <f t="shared" si="794"/>
        <v/>
      </c>
    </row>
    <row r="2979" spans="65:70" ht="20.100000000000001" customHeight="1" x14ac:dyDescent="0.25">
      <c r="BM2979" s="134">
        <v>2387</v>
      </c>
      <c r="BN2979" s="157">
        <f t="shared" si="795"/>
        <v>15.270399999999363</v>
      </c>
      <c r="BO2979" s="158">
        <f t="shared" si="796"/>
        <v>3.2685325796733201E-2</v>
      </c>
      <c r="BP2979" s="159">
        <f t="shared" si="797"/>
        <v>7.485697773002703E-5</v>
      </c>
      <c r="BQ2979" s="160">
        <f t="shared" si="798"/>
        <v>7.485697773002703E-5</v>
      </c>
      <c r="BR2979" s="160" t="str">
        <f t="shared" si="794"/>
        <v/>
      </c>
    </row>
    <row r="2980" spans="65:70" ht="20.100000000000001" customHeight="1" x14ac:dyDescent="0.25">
      <c r="BM2980" s="134">
        <v>2388</v>
      </c>
      <c r="BN2980" s="157">
        <f t="shared" si="795"/>
        <v>15.276799999999362</v>
      </c>
      <c r="BO2980" s="158">
        <f t="shared" si="796"/>
        <v>3.2610468819003174E-2</v>
      </c>
      <c r="BP2980" s="159">
        <f t="shared" si="797"/>
        <v>7.4696009415543829E-5</v>
      </c>
      <c r="BQ2980" s="160">
        <f t="shared" si="798"/>
        <v>7.4696009415543829E-5</v>
      </c>
      <c r="BR2980" s="160" t="str">
        <f t="shared" si="794"/>
        <v/>
      </c>
    </row>
    <row r="2981" spans="65:70" ht="20.100000000000001" customHeight="1" x14ac:dyDescent="0.25">
      <c r="BM2981" s="134">
        <v>2389</v>
      </c>
      <c r="BN2981" s="157">
        <f t="shared" si="795"/>
        <v>15.283199999999361</v>
      </c>
      <c r="BO2981" s="158">
        <f t="shared" si="796"/>
        <v>3.2535772809587631E-2</v>
      </c>
      <c r="BP2981" s="159">
        <f t="shared" si="797"/>
        <v>7.4535354548377342E-5</v>
      </c>
      <c r="BQ2981" s="160">
        <f t="shared" si="798"/>
        <v>7.4535354548377342E-5</v>
      </c>
      <c r="BR2981" s="160" t="str">
        <f t="shared" si="794"/>
        <v/>
      </c>
    </row>
    <row r="2982" spans="65:70" ht="20.100000000000001" customHeight="1" x14ac:dyDescent="0.25">
      <c r="BM2982" s="134">
        <v>2390</v>
      </c>
      <c r="BN2982" s="157">
        <f t="shared" si="795"/>
        <v>15.289599999999361</v>
      </c>
      <c r="BO2982" s="158">
        <f t="shared" si="796"/>
        <v>3.2461237455039253E-2</v>
      </c>
      <c r="BP2982" s="159">
        <f t="shared" si="797"/>
        <v>7.4375012622411585E-5</v>
      </c>
      <c r="BQ2982" s="160">
        <f t="shared" si="798"/>
        <v>7.4375012622411585E-5</v>
      </c>
      <c r="BR2982" s="160" t="str">
        <f t="shared" si="794"/>
        <v/>
      </c>
    </row>
    <row r="2983" spans="65:70" ht="20.100000000000001" customHeight="1" x14ac:dyDescent="0.25">
      <c r="BM2983" s="134">
        <v>2391</v>
      </c>
      <c r="BN2983" s="157">
        <f t="shared" si="795"/>
        <v>15.29599999999936</v>
      </c>
      <c r="BO2983" s="158">
        <f t="shared" si="796"/>
        <v>3.2386862442416842E-2</v>
      </c>
      <c r="BP2983" s="159">
        <f t="shared" si="797"/>
        <v>7.4214983132099566E-5</v>
      </c>
      <c r="BQ2983" s="160">
        <f t="shared" si="798"/>
        <v>7.4214983132099566E-5</v>
      </c>
      <c r="BR2983" s="160" t="str">
        <f t="shared" si="794"/>
        <v/>
      </c>
    </row>
    <row r="2984" spans="65:70" ht="20.100000000000001" customHeight="1" x14ac:dyDescent="0.25">
      <c r="BM2984" s="134">
        <v>2392</v>
      </c>
      <c r="BN2984" s="157">
        <f t="shared" si="795"/>
        <v>15.302399999999359</v>
      </c>
      <c r="BO2984" s="158">
        <f t="shared" si="796"/>
        <v>3.2312647459284742E-2</v>
      </c>
      <c r="BP2984" s="159">
        <f t="shared" si="797"/>
        <v>7.4055265572324502E-5</v>
      </c>
      <c r="BQ2984" s="160">
        <f t="shared" si="798"/>
        <v>7.4055265572324502E-5</v>
      </c>
      <c r="BR2984" s="160" t="str">
        <f t="shared" si="794"/>
        <v/>
      </c>
    </row>
    <row r="2985" spans="65:70" ht="20.100000000000001" customHeight="1" x14ac:dyDescent="0.25">
      <c r="BM2985" s="134">
        <v>2393</v>
      </c>
      <c r="BN2985" s="157">
        <f t="shared" si="795"/>
        <v>15.308799999999358</v>
      </c>
      <c r="BO2985" s="158">
        <f t="shared" si="796"/>
        <v>3.2238592193712418E-2</v>
      </c>
      <c r="BP2985" s="159">
        <f t="shared" si="797"/>
        <v>7.3895859438295741E-5</v>
      </c>
      <c r="BQ2985" s="160">
        <f t="shared" si="798"/>
        <v>7.3895859438295741E-5</v>
      </c>
      <c r="BR2985" s="160" t="str">
        <f t="shared" si="794"/>
        <v/>
      </c>
    </row>
    <row r="2986" spans="65:70" ht="20.100000000000001" customHeight="1" x14ac:dyDescent="0.25">
      <c r="BM2986" s="134">
        <v>2394</v>
      </c>
      <c r="BN2986" s="157">
        <f t="shared" si="795"/>
        <v>15.315199999999358</v>
      </c>
      <c r="BO2986" s="158">
        <f t="shared" si="796"/>
        <v>3.2164696334274122E-2</v>
      </c>
      <c r="BP2986" s="159">
        <f t="shared" si="797"/>
        <v>7.3736764225916518E-5</v>
      </c>
      <c r="BQ2986" s="160">
        <f t="shared" si="798"/>
        <v>7.3736764225916518E-5</v>
      </c>
      <c r="BR2986" s="160" t="str">
        <f t="shared" si="794"/>
        <v/>
      </c>
    </row>
    <row r="2987" spans="65:70" ht="20.100000000000001" customHeight="1" x14ac:dyDescent="0.25">
      <c r="BM2987" s="134">
        <v>2395</v>
      </c>
      <c r="BN2987" s="157">
        <f t="shared" si="795"/>
        <v>15.321599999999357</v>
      </c>
      <c r="BO2987" s="158">
        <f t="shared" si="796"/>
        <v>3.2090959570048205E-2</v>
      </c>
      <c r="BP2987" s="159">
        <f t="shared" si="797"/>
        <v>7.3577979431298235E-5</v>
      </c>
      <c r="BQ2987" s="160">
        <f t="shared" si="798"/>
        <v>7.3577979431298235E-5</v>
      </c>
      <c r="BR2987" s="160" t="str">
        <f t="shared" si="794"/>
        <v/>
      </c>
    </row>
    <row r="2988" spans="65:70" ht="20.100000000000001" customHeight="1" x14ac:dyDescent="0.25">
      <c r="BM2988" s="134">
        <v>2396</v>
      </c>
      <c r="BN2988" s="157">
        <f t="shared" si="795"/>
        <v>15.327999999999356</v>
      </c>
      <c r="BO2988" s="158">
        <f t="shared" si="796"/>
        <v>3.2017381590616907E-2</v>
      </c>
      <c r="BP2988" s="159">
        <f t="shared" si="797"/>
        <v>7.3419504551350268E-5</v>
      </c>
      <c r="BQ2988" s="160">
        <f t="shared" si="798"/>
        <v>7.3419504551350268E-5</v>
      </c>
      <c r="BR2988" s="160" t="str">
        <f t="shared" si="794"/>
        <v/>
      </c>
    </row>
    <row r="2989" spans="65:70" ht="20.100000000000001" customHeight="1" x14ac:dyDescent="0.25">
      <c r="BM2989" s="134">
        <v>2397</v>
      </c>
      <c r="BN2989" s="157">
        <f t="shared" si="795"/>
        <v>15.334399999999356</v>
      </c>
      <c r="BO2989" s="158">
        <f t="shared" si="796"/>
        <v>3.1943962086065557E-2</v>
      </c>
      <c r="BP2989" s="159">
        <f t="shared" si="797"/>
        <v>7.326133908330118E-5</v>
      </c>
      <c r="BQ2989" s="160">
        <f t="shared" si="798"/>
        <v>7.326133908330118E-5</v>
      </c>
      <c r="BR2989" s="160" t="str">
        <f t="shared" si="794"/>
        <v/>
      </c>
    </row>
    <row r="2990" spans="65:70" ht="20.100000000000001" customHeight="1" x14ac:dyDescent="0.25">
      <c r="BM2990" s="134">
        <v>2398</v>
      </c>
      <c r="BN2990" s="157">
        <f t="shared" si="795"/>
        <v>15.340799999999355</v>
      </c>
      <c r="BO2990" s="158">
        <f t="shared" si="796"/>
        <v>3.1870700746982256E-2</v>
      </c>
      <c r="BP2990" s="159">
        <f t="shared" si="797"/>
        <v>7.310348252455301E-5</v>
      </c>
      <c r="BQ2990" s="160">
        <f t="shared" si="798"/>
        <v>7.310348252455301E-5</v>
      </c>
      <c r="BR2990" s="160" t="str">
        <f t="shared" si="794"/>
        <v/>
      </c>
    </row>
    <row r="2991" spans="65:70" ht="20.100000000000001" customHeight="1" x14ac:dyDescent="0.25">
      <c r="BM2991" s="134">
        <v>2399</v>
      </c>
      <c r="BN2991" s="157">
        <f t="shared" si="795"/>
        <v>15.347199999999354</v>
      </c>
      <c r="BO2991" s="158">
        <f t="shared" si="796"/>
        <v>3.1797597264457703E-2</v>
      </c>
      <c r="BP2991" s="159">
        <f t="shared" si="797"/>
        <v>7.294593437359026E-5</v>
      </c>
      <c r="BQ2991" s="160">
        <f t="shared" si="798"/>
        <v>7.294593437359026E-5</v>
      </c>
      <c r="BR2991" s="160" t="str">
        <f t="shared" si="794"/>
        <v/>
      </c>
    </row>
    <row r="2992" spans="65:70" ht="20.100000000000001" customHeight="1" x14ac:dyDescent="0.25">
      <c r="BM2992" s="134">
        <v>2400</v>
      </c>
      <c r="BN2992" s="157">
        <f t="shared" si="795"/>
        <v>15.353599999999354</v>
      </c>
      <c r="BO2992" s="158">
        <f t="shared" si="796"/>
        <v>3.1724651330084112E-2</v>
      </c>
      <c r="BP2992" s="159">
        <f t="shared" si="797"/>
        <v>7.2788694128855802E-5</v>
      </c>
      <c r="BQ2992" s="160">
        <f t="shared" si="798"/>
        <v>7.2788694128855802E-5</v>
      </c>
      <c r="BR2992" s="160" t="str">
        <f t="shared" si="794"/>
        <v/>
      </c>
    </row>
    <row r="2993" spans="65:70" ht="20.100000000000001" customHeight="1" x14ac:dyDescent="0.25">
      <c r="BM2993" s="134">
        <v>2401</v>
      </c>
      <c r="BN2993" s="157">
        <f t="shared" si="795"/>
        <v>15.359999999999353</v>
      </c>
      <c r="BO2993" s="158">
        <f t="shared" si="796"/>
        <v>3.1651862635955257E-2</v>
      </c>
      <c r="BP2993" s="159">
        <f t="shared" si="797"/>
        <v>7.2631761289541907E-5</v>
      </c>
      <c r="BQ2993" s="160">
        <f t="shared" si="798"/>
        <v>7.2631761289541907E-5</v>
      </c>
      <c r="BR2993" s="160" t="str">
        <f t="shared" si="794"/>
        <v/>
      </c>
    </row>
    <row r="2994" spans="65:70" ht="20.100000000000001" customHeight="1" x14ac:dyDescent="0.25">
      <c r="BM2994" s="134">
        <v>2402</v>
      </c>
      <c r="BN2994" s="157">
        <f t="shared" si="795"/>
        <v>15.366399999999352</v>
      </c>
      <c r="BO2994" s="158">
        <f t="shared" si="796"/>
        <v>3.1579230874665715E-2</v>
      </c>
      <c r="BP2994" s="159">
        <f t="shared" si="797"/>
        <v>7.2475135355125342E-5</v>
      </c>
      <c r="BQ2994" s="160">
        <f t="shared" si="798"/>
        <v>7.2475135355125342E-5</v>
      </c>
      <c r="BR2994" s="160" t="str">
        <f t="shared" si="794"/>
        <v/>
      </c>
    </row>
    <row r="2995" spans="65:70" ht="20.100000000000001" customHeight="1" x14ac:dyDescent="0.25">
      <c r="BM2995" s="134">
        <v>2403</v>
      </c>
      <c r="BN2995" s="157">
        <f t="shared" si="795"/>
        <v>15.372799999999351</v>
      </c>
      <c r="BO2995" s="158">
        <f t="shared" si="796"/>
        <v>3.1506755739310589E-2</v>
      </c>
      <c r="BP2995" s="159">
        <f t="shared" si="797"/>
        <v>7.2318815825714311E-5</v>
      </c>
      <c r="BQ2995" s="160">
        <f t="shared" si="798"/>
        <v>7.2318815825714311E-5</v>
      </c>
      <c r="BR2995" s="160" t="str">
        <f t="shared" si="794"/>
        <v/>
      </c>
    </row>
    <row r="2996" spans="65:70" ht="20.100000000000001" customHeight="1" x14ac:dyDescent="0.25">
      <c r="BM2996" s="134">
        <v>2404</v>
      </c>
      <c r="BN2996" s="157">
        <f t="shared" si="795"/>
        <v>15.379199999999351</v>
      </c>
      <c r="BO2996" s="158">
        <f t="shared" si="796"/>
        <v>3.1434436923484875E-2</v>
      </c>
      <c r="BP2996" s="159">
        <f t="shared" si="797"/>
        <v>7.216280220197907E-5</v>
      </c>
      <c r="BQ2996" s="160">
        <f t="shared" si="798"/>
        <v>7.216280220197907E-5</v>
      </c>
      <c r="BR2996" s="160" t="str">
        <f t="shared" si="794"/>
        <v/>
      </c>
    </row>
    <row r="2997" spans="65:70" ht="20.100000000000001" customHeight="1" x14ac:dyDescent="0.25">
      <c r="BM2997" s="134">
        <v>2405</v>
      </c>
      <c r="BN2997" s="157">
        <f t="shared" si="795"/>
        <v>15.38559999999935</v>
      </c>
      <c r="BO2997" s="158">
        <f t="shared" si="796"/>
        <v>3.1362274121282896E-2</v>
      </c>
      <c r="BP2997" s="159">
        <f t="shared" si="797"/>
        <v>7.2007093984714776E-5</v>
      </c>
      <c r="BQ2997" s="160">
        <f t="shared" si="798"/>
        <v>7.2007093984714776E-5</v>
      </c>
      <c r="BR2997" s="160" t="str">
        <f t="shared" si="794"/>
        <v/>
      </c>
    </row>
    <row r="2998" spans="65:70" ht="20.100000000000001" customHeight="1" x14ac:dyDescent="0.25">
      <c r="BM2998" s="134">
        <v>2406</v>
      </c>
      <c r="BN2998" s="157">
        <f t="shared" si="795"/>
        <v>15.391999999999349</v>
      </c>
      <c r="BO2998" s="158">
        <f t="shared" si="796"/>
        <v>3.1290267027298181E-2</v>
      </c>
      <c r="BP2998" s="159">
        <f t="shared" si="797"/>
        <v>7.1851690675545782E-5</v>
      </c>
      <c r="BQ2998" s="160">
        <f t="shared" si="798"/>
        <v>7.1851690675545782E-5</v>
      </c>
      <c r="BR2998" s="160" t="str">
        <f t="shared" si="794"/>
        <v/>
      </c>
    </row>
    <row r="2999" spans="65:70" ht="20.100000000000001" customHeight="1" x14ac:dyDescent="0.25">
      <c r="BM2999" s="134">
        <v>2407</v>
      </c>
      <c r="BN2999" s="157">
        <f t="shared" si="795"/>
        <v>15.398399999999349</v>
      </c>
      <c r="BO2999" s="158">
        <f t="shared" si="796"/>
        <v>3.1218415336622635E-2</v>
      </c>
      <c r="BP2999" s="159">
        <f t="shared" si="797"/>
        <v>7.1696591776453794E-5</v>
      </c>
      <c r="BQ2999" s="160">
        <f t="shared" si="798"/>
        <v>7.1696591776453794E-5</v>
      </c>
      <c r="BR2999" s="160" t="str">
        <f t="shared" si="794"/>
        <v/>
      </c>
    </row>
    <row r="3000" spans="65:70" ht="20.100000000000001" customHeight="1" x14ac:dyDescent="0.25">
      <c r="BM3000" s="134">
        <v>2408</v>
      </c>
      <c r="BN3000" s="157">
        <f t="shared" si="795"/>
        <v>15.404799999999348</v>
      </c>
      <c r="BO3000" s="158">
        <f t="shared" si="796"/>
        <v>3.1146718744846182E-2</v>
      </c>
      <c r="BP3000" s="159">
        <f t="shared" si="797"/>
        <v>7.1541796789864609E-5</v>
      </c>
      <c r="BQ3000" s="160">
        <f t="shared" si="798"/>
        <v>7.1541796789864609E-5</v>
      </c>
      <c r="BR3000" s="160" t="str">
        <f t="shared" si="794"/>
        <v/>
      </c>
    </row>
    <row r="3001" spans="65:70" ht="20.100000000000001" customHeight="1" x14ac:dyDescent="0.25">
      <c r="BM3001" s="134">
        <v>2409</v>
      </c>
      <c r="BN3001" s="157">
        <f t="shared" si="795"/>
        <v>15.411199999999347</v>
      </c>
      <c r="BO3001" s="158">
        <f t="shared" si="796"/>
        <v>3.1075176948056317E-2</v>
      </c>
      <c r="BP3001" s="159">
        <f t="shared" si="797"/>
        <v>7.1387305218661989E-5</v>
      </c>
      <c r="BQ3001" s="160">
        <f t="shared" si="798"/>
        <v>7.1387305218661989E-5</v>
      </c>
      <c r="BR3001" s="160" t="str">
        <f t="shared" si="794"/>
        <v/>
      </c>
    </row>
    <row r="3002" spans="65:70" ht="20.100000000000001" customHeight="1" x14ac:dyDescent="0.25">
      <c r="BM3002" s="134">
        <v>2410</v>
      </c>
      <c r="BN3002" s="157">
        <f t="shared" si="795"/>
        <v>15.417599999999346</v>
      </c>
      <c r="BO3002" s="158">
        <f t="shared" si="796"/>
        <v>3.1003789642837655E-2</v>
      </c>
      <c r="BP3002" s="159">
        <f t="shared" si="797"/>
        <v>7.1233116566454813E-5</v>
      </c>
      <c r="BQ3002" s="160">
        <f t="shared" si="798"/>
        <v>7.1233116566454813E-5</v>
      </c>
      <c r="BR3002" s="160" t="str">
        <f t="shared" si="794"/>
        <v/>
      </c>
    </row>
    <row r="3003" spans="65:70" ht="20.100000000000001" customHeight="1" x14ac:dyDescent="0.25">
      <c r="BM3003" s="134">
        <v>2411</v>
      </c>
      <c r="BN3003" s="157">
        <f t="shared" si="795"/>
        <v>15.423999999999346</v>
      </c>
      <c r="BO3003" s="158">
        <f t="shared" si="796"/>
        <v>3.09325565262712E-2</v>
      </c>
      <c r="BP3003" s="159">
        <f t="shared" si="797"/>
        <v>7.1079230336914406E-5</v>
      </c>
      <c r="BQ3003" s="160">
        <f t="shared" si="798"/>
        <v>7.1079230336914406E-5</v>
      </c>
      <c r="BR3003" s="160" t="str">
        <f t="shared" si="794"/>
        <v/>
      </c>
    </row>
    <row r="3004" spans="65:70" ht="20.100000000000001" customHeight="1" x14ac:dyDescent="0.25">
      <c r="BM3004" s="134">
        <v>2412</v>
      </c>
      <c r="BN3004" s="157">
        <f t="shared" si="795"/>
        <v>15.430399999999345</v>
      </c>
      <c r="BO3004" s="158">
        <f t="shared" si="796"/>
        <v>3.0861477295934286E-2</v>
      </c>
      <c r="BP3004" s="159">
        <f t="shared" si="797"/>
        <v>7.0925646034628032E-5</v>
      </c>
      <c r="BQ3004" s="160">
        <f t="shared" si="798"/>
        <v>7.0925646034628032E-5</v>
      </c>
      <c r="BR3004" s="160" t="str">
        <f t="shared" si="794"/>
        <v/>
      </c>
    </row>
    <row r="3005" spans="65:70" ht="20.100000000000001" customHeight="1" x14ac:dyDescent="0.25">
      <c r="BM3005" s="134">
        <v>2413</v>
      </c>
      <c r="BN3005" s="157">
        <f t="shared" si="795"/>
        <v>15.436799999999344</v>
      </c>
      <c r="BO3005" s="158">
        <f t="shared" si="796"/>
        <v>3.0790551649899658E-2</v>
      </c>
      <c r="BP3005" s="159">
        <f t="shared" si="797"/>
        <v>7.0772363164380708E-5</v>
      </c>
      <c r="BQ3005" s="160">
        <f t="shared" si="798"/>
        <v>7.0772363164380708E-5</v>
      </c>
      <c r="BR3005" s="160" t="str">
        <f t="shared" si="794"/>
        <v/>
      </c>
    </row>
    <row r="3006" spans="65:70" ht="20.100000000000001" customHeight="1" x14ac:dyDescent="0.25">
      <c r="BM3006" s="134">
        <v>2414</v>
      </c>
      <c r="BN3006" s="157">
        <f t="shared" si="795"/>
        <v>15.443199999999344</v>
      </c>
      <c r="BO3006" s="158">
        <f t="shared" si="796"/>
        <v>3.0719779286735277E-2</v>
      </c>
      <c r="BP3006" s="159">
        <f t="shared" si="797"/>
        <v>7.0619381231522976E-5</v>
      </c>
      <c r="BQ3006" s="160">
        <f t="shared" si="798"/>
        <v>7.0619381231522976E-5</v>
      </c>
      <c r="BR3006" s="160" t="str">
        <f t="shared" si="794"/>
        <v/>
      </c>
    </row>
    <row r="3007" spans="65:70" ht="20.100000000000001" customHeight="1" x14ac:dyDescent="0.25">
      <c r="BM3007" s="134">
        <v>2415</v>
      </c>
      <c r="BN3007" s="157">
        <f t="shared" si="795"/>
        <v>15.449599999999343</v>
      </c>
      <c r="BO3007" s="158">
        <f t="shared" si="796"/>
        <v>3.0649159905503754E-2</v>
      </c>
      <c r="BP3007" s="159">
        <f t="shared" si="797"/>
        <v>7.0466699741911915E-5</v>
      </c>
      <c r="BQ3007" s="160">
        <f t="shared" si="798"/>
        <v>7.0466699741911915E-5</v>
      </c>
      <c r="BR3007" s="160" t="str">
        <f t="shared" si="794"/>
        <v/>
      </c>
    </row>
    <row r="3008" spans="65:70" ht="20.100000000000001" customHeight="1" x14ac:dyDescent="0.25">
      <c r="BM3008" s="134">
        <v>2416</v>
      </c>
      <c r="BN3008" s="157">
        <f t="shared" si="795"/>
        <v>15.455999999999342</v>
      </c>
      <c r="BO3008" s="158">
        <f t="shared" si="796"/>
        <v>3.0578693205761842E-2</v>
      </c>
      <c r="BP3008" s="159">
        <f t="shared" si="797"/>
        <v>7.0314318201963183E-5</v>
      </c>
      <c r="BQ3008" s="160">
        <f t="shared" si="798"/>
        <v>7.0314318201963183E-5</v>
      </c>
      <c r="BR3008" s="160" t="str">
        <f t="shared" si="794"/>
        <v/>
      </c>
    </row>
    <row r="3009" spans="65:70" ht="20.100000000000001" customHeight="1" x14ac:dyDescent="0.25">
      <c r="BM3009" s="134">
        <v>2417</v>
      </c>
      <c r="BN3009" s="157">
        <f t="shared" si="795"/>
        <v>15.462399999999342</v>
      </c>
      <c r="BO3009" s="158">
        <f t="shared" si="796"/>
        <v>3.0508378887559879E-2</v>
      </c>
      <c r="BP3009" s="159">
        <f t="shared" si="797"/>
        <v>7.0162236118449794E-5</v>
      </c>
      <c r="BQ3009" s="160">
        <f t="shared" si="798"/>
        <v>7.0162236118449794E-5</v>
      </c>
      <c r="BR3009" s="160" t="str">
        <f t="shared" si="794"/>
        <v/>
      </c>
    </row>
    <row r="3010" spans="65:70" ht="20.100000000000001" customHeight="1" x14ac:dyDescent="0.25">
      <c r="BM3010" s="134">
        <v>2418</v>
      </c>
      <c r="BN3010" s="157">
        <f t="shared" si="795"/>
        <v>15.468799999999341</v>
      </c>
      <c r="BO3010" s="158">
        <f t="shared" si="796"/>
        <v>3.0438216651441429E-2</v>
      </c>
      <c r="BP3010" s="159">
        <f t="shared" si="797"/>
        <v>7.0010452998675587E-5</v>
      </c>
      <c r="BQ3010" s="160">
        <f t="shared" si="798"/>
        <v>7.0010452998675587E-5</v>
      </c>
      <c r="BR3010" s="160" t="str">
        <f t="shared" si="794"/>
        <v/>
      </c>
    </row>
    <row r="3011" spans="65:70" ht="20.100000000000001" customHeight="1" x14ac:dyDescent="0.25">
      <c r="BM3011" s="134">
        <v>2419</v>
      </c>
      <c r="BN3011" s="157">
        <f t="shared" si="795"/>
        <v>15.47519999999934</v>
      </c>
      <c r="BO3011" s="158">
        <f t="shared" si="796"/>
        <v>3.0368206198442754E-2</v>
      </c>
      <c r="BP3011" s="159">
        <f t="shared" si="797"/>
        <v>6.985896835044747E-5</v>
      </c>
      <c r="BQ3011" s="160">
        <f t="shared" si="798"/>
        <v>6.985896835044747E-5</v>
      </c>
      <c r="BR3011" s="160" t="str">
        <f t="shared" si="794"/>
        <v/>
      </c>
    </row>
    <row r="3012" spans="65:70" ht="20.100000000000001" customHeight="1" x14ac:dyDescent="0.25">
      <c r="BM3012" s="134">
        <v>2420</v>
      </c>
      <c r="BN3012" s="157">
        <f t="shared" si="795"/>
        <v>15.481599999999339</v>
      </c>
      <c r="BO3012" s="158">
        <f t="shared" si="796"/>
        <v>3.0298347230092306E-2</v>
      </c>
      <c r="BP3012" s="159">
        <f t="shared" si="797"/>
        <v>6.9707781682148279E-5</v>
      </c>
      <c r="BQ3012" s="160">
        <f t="shared" si="798"/>
        <v>6.9707781682148279E-5</v>
      </c>
      <c r="BR3012" s="160" t="str">
        <f t="shared" si="794"/>
        <v/>
      </c>
    </row>
    <row r="3013" spans="65:70" ht="20.100000000000001" customHeight="1" x14ac:dyDescent="0.25">
      <c r="BM3013" s="134">
        <v>2421</v>
      </c>
      <c r="BN3013" s="157">
        <f t="shared" si="795"/>
        <v>15.487999999999339</v>
      </c>
      <c r="BO3013" s="158">
        <f t="shared" si="796"/>
        <v>3.0228639448410158E-2</v>
      </c>
      <c r="BP3013" s="159">
        <f t="shared" si="797"/>
        <v>6.9556892502400242E-5</v>
      </c>
      <c r="BQ3013" s="160">
        <f t="shared" si="798"/>
        <v>6.9556892502400242E-5</v>
      </c>
      <c r="BR3013" s="160" t="str">
        <f t="shared" si="794"/>
        <v/>
      </c>
    </row>
    <row r="3014" spans="65:70" ht="20.100000000000001" customHeight="1" x14ac:dyDescent="0.25">
      <c r="BM3014" s="134">
        <v>2422</v>
      </c>
      <c r="BN3014" s="157">
        <f t="shared" si="795"/>
        <v>15.494399999999338</v>
      </c>
      <c r="BO3014" s="158">
        <f t="shared" si="796"/>
        <v>3.0159082555907758E-2</v>
      </c>
      <c r="BP3014" s="159">
        <f t="shared" si="797"/>
        <v>6.9406300320616621E-5</v>
      </c>
      <c r="BQ3014" s="160">
        <f t="shared" si="798"/>
        <v>6.9406300320616621E-5</v>
      </c>
      <c r="BR3014" s="160" t="str">
        <f t="shared" si="794"/>
        <v/>
      </c>
    </row>
    <row r="3015" spans="65:70" ht="20.100000000000001" customHeight="1" x14ac:dyDescent="0.25">
      <c r="BM3015" s="134">
        <v>2423</v>
      </c>
      <c r="BN3015" s="157">
        <f t="shared" si="795"/>
        <v>15.500799999999337</v>
      </c>
      <c r="BO3015" s="158">
        <f t="shared" si="796"/>
        <v>3.0089676255587141E-2</v>
      </c>
      <c r="BP3015" s="159">
        <f t="shared" si="797"/>
        <v>6.9256004646585378E-5</v>
      </c>
      <c r="BQ3015" s="160">
        <f t="shared" si="798"/>
        <v>6.9256004646585378E-5</v>
      </c>
      <c r="BR3015" s="160" t="str">
        <f t="shared" si="794"/>
        <v/>
      </c>
    </row>
    <row r="3016" spans="65:70" ht="20.100000000000001" customHeight="1" x14ac:dyDescent="0.25">
      <c r="BM3016" s="134">
        <v>2424</v>
      </c>
      <c r="BN3016" s="157">
        <f t="shared" si="795"/>
        <v>15.507199999999337</v>
      </c>
      <c r="BO3016" s="158">
        <f t="shared" si="796"/>
        <v>3.0020420250940556E-2</v>
      </c>
      <c r="BP3016" s="159">
        <f t="shared" si="797"/>
        <v>6.9106004990458769E-5</v>
      </c>
      <c r="BQ3016" s="160">
        <f t="shared" si="798"/>
        <v>6.9106004990458769E-5</v>
      </c>
      <c r="BR3016" s="160" t="str">
        <f t="shared" si="794"/>
        <v/>
      </c>
    </row>
    <row r="3017" spans="65:70" ht="20.100000000000001" customHeight="1" x14ac:dyDescent="0.25">
      <c r="BM3017" s="134">
        <v>2425</v>
      </c>
      <c r="BN3017" s="157">
        <f t="shared" si="795"/>
        <v>15.513599999999336</v>
      </c>
      <c r="BO3017" s="158">
        <f t="shared" si="796"/>
        <v>2.9951314245950097E-2</v>
      </c>
      <c r="BP3017" s="159">
        <f t="shared" si="797"/>
        <v>6.8956300863096814E-5</v>
      </c>
      <c r="BQ3017" s="160">
        <f t="shared" si="798"/>
        <v>6.8956300863096814E-5</v>
      </c>
      <c r="BR3017" s="160" t="str">
        <f t="shared" si="794"/>
        <v/>
      </c>
    </row>
    <row r="3018" spans="65:70" ht="20.100000000000001" customHeight="1" x14ac:dyDescent="0.25">
      <c r="BM3018" s="134">
        <v>2426</v>
      </c>
      <c r="BN3018" s="157">
        <f t="shared" si="795"/>
        <v>15.519999999999335</v>
      </c>
      <c r="BO3018" s="158">
        <f t="shared" si="796"/>
        <v>2.9882357945087E-2</v>
      </c>
      <c r="BP3018" s="159">
        <f t="shared" si="797"/>
        <v>6.8806891775751583E-5</v>
      </c>
      <c r="BQ3018" s="160">
        <f t="shared" si="798"/>
        <v>6.8806891775751583E-5</v>
      </c>
      <c r="BR3018" s="160" t="str">
        <f t="shared" si="794"/>
        <v/>
      </c>
    </row>
    <row r="3019" spans="65:70" ht="20.100000000000001" customHeight="1" x14ac:dyDescent="0.25">
      <c r="BM3019" s="134">
        <v>2427</v>
      </c>
      <c r="BN3019" s="157">
        <f t="shared" si="795"/>
        <v>15.526399999999335</v>
      </c>
      <c r="BO3019" s="158">
        <f t="shared" si="796"/>
        <v>2.9813551053311248E-2</v>
      </c>
      <c r="BP3019" s="159">
        <f t="shared" si="797"/>
        <v>6.8657777240112294E-5</v>
      </c>
      <c r="BQ3019" s="160">
        <f t="shared" si="798"/>
        <v>6.8657777240112294E-5</v>
      </c>
      <c r="BR3019" s="160" t="str">
        <f t="shared" si="794"/>
        <v/>
      </c>
    </row>
    <row r="3020" spans="65:70" ht="20.100000000000001" customHeight="1" x14ac:dyDescent="0.25">
      <c r="BM3020" s="134">
        <v>2428</v>
      </c>
      <c r="BN3020" s="157">
        <f t="shared" si="795"/>
        <v>15.532799999999334</v>
      </c>
      <c r="BO3020" s="158">
        <f t="shared" si="796"/>
        <v>2.9744893276071136E-2</v>
      </c>
      <c r="BP3020" s="159">
        <f t="shared" si="797"/>
        <v>6.8508956768464913E-5</v>
      </c>
      <c r="BQ3020" s="160">
        <f t="shared" si="798"/>
        <v>6.8508956768464913E-5</v>
      </c>
      <c r="BR3020" s="160" t="str">
        <f t="shared" si="794"/>
        <v/>
      </c>
    </row>
    <row r="3021" spans="65:70" ht="20.100000000000001" customHeight="1" x14ac:dyDescent="0.25">
      <c r="BM3021" s="134">
        <v>2429</v>
      </c>
      <c r="BN3021" s="157">
        <f t="shared" si="795"/>
        <v>15.539199999999333</v>
      </c>
      <c r="BO3021" s="158">
        <f t="shared" si="796"/>
        <v>2.9676384319302671E-2</v>
      </c>
      <c r="BP3021" s="159">
        <f t="shared" si="797"/>
        <v>6.8360429873601941E-5</v>
      </c>
      <c r="BQ3021" s="160">
        <f t="shared" si="798"/>
        <v>6.8360429873601941E-5</v>
      </c>
      <c r="BR3021" s="160" t="str">
        <f t="shared" si="794"/>
        <v/>
      </c>
    </row>
    <row r="3022" spans="65:70" ht="20.100000000000001" customHeight="1" x14ac:dyDescent="0.25">
      <c r="BM3022" s="134">
        <v>2430</v>
      </c>
      <c r="BN3022" s="157">
        <f t="shared" si="795"/>
        <v>15.545599999999332</v>
      </c>
      <c r="BO3022" s="158">
        <f t="shared" si="796"/>
        <v>2.9608023889429069E-2</v>
      </c>
      <c r="BP3022" s="159">
        <f t="shared" si="797"/>
        <v>6.8212196068676706E-5</v>
      </c>
      <c r="BQ3022" s="160">
        <f t="shared" si="798"/>
        <v>6.8212196068676706E-5</v>
      </c>
      <c r="BR3022" s="160" t="str">
        <f t="shared" si="794"/>
        <v/>
      </c>
    </row>
    <row r="3023" spans="65:70" ht="20.100000000000001" customHeight="1" x14ac:dyDescent="0.25">
      <c r="BM3023" s="134">
        <v>2431</v>
      </c>
      <c r="BN3023" s="157">
        <f t="shared" si="795"/>
        <v>15.551999999999332</v>
      </c>
      <c r="BO3023" s="158">
        <f t="shared" si="796"/>
        <v>2.9539811693360393E-2</v>
      </c>
      <c r="BP3023" s="159">
        <f t="shared" si="797"/>
        <v>6.8064254867526014E-5</v>
      </c>
      <c r="BQ3023" s="160">
        <f t="shared" si="798"/>
        <v>6.8064254867526014E-5</v>
      </c>
      <c r="BR3023" s="160" t="str">
        <f t="shared" si="794"/>
        <v/>
      </c>
    </row>
    <row r="3024" spans="65:70" ht="20.100000000000001" customHeight="1" x14ac:dyDescent="0.25">
      <c r="BM3024" s="134">
        <v>2432</v>
      </c>
      <c r="BN3024" s="157">
        <f t="shared" si="795"/>
        <v>15.558399999999331</v>
      </c>
      <c r="BO3024" s="158">
        <f t="shared" si="796"/>
        <v>2.9471747438492867E-2</v>
      </c>
      <c r="BP3024" s="159">
        <f t="shared" si="797"/>
        <v>6.7916605784323208E-5</v>
      </c>
      <c r="BQ3024" s="160">
        <f t="shared" si="798"/>
        <v>6.7916605784323208E-5</v>
      </c>
      <c r="BR3024" s="160" t="str">
        <f t="shared" si="794"/>
        <v/>
      </c>
    </row>
    <row r="3025" spans="65:70" ht="20.100000000000001" customHeight="1" x14ac:dyDescent="0.25">
      <c r="BM3025" s="134">
        <v>2433</v>
      </c>
      <c r="BN3025" s="157">
        <f t="shared" si="795"/>
        <v>15.56479999999933</v>
      </c>
      <c r="BO3025" s="158">
        <f t="shared" si="796"/>
        <v>2.9403830832708543E-2</v>
      </c>
      <c r="BP3025" s="159">
        <f t="shared" si="797"/>
        <v>6.7769248333838378E-5</v>
      </c>
      <c r="BQ3025" s="160">
        <f t="shared" si="798"/>
        <v>6.7769248333838378E-5</v>
      </c>
      <c r="BR3025" s="160" t="str">
        <f t="shared" ref="BR3025:BR3088" si="799">IF($BO3025&lt;(1-$BK$605),$BP3025,"")</f>
        <v/>
      </c>
    </row>
    <row r="3026" spans="65:70" ht="20.100000000000001" customHeight="1" x14ac:dyDescent="0.25">
      <c r="BM3026" s="134">
        <v>2434</v>
      </c>
      <c r="BN3026" s="157">
        <f t="shared" ref="BN3026:BN3089" si="800">BN3025+$BQ$590</f>
        <v>15.57119999999933</v>
      </c>
      <c r="BO3026" s="158">
        <f t="shared" ref="BO3026:BO3089" si="801">_xlfn.CHISQ.DIST.RT(BN3026,7)</f>
        <v>2.9336061584374705E-2</v>
      </c>
      <c r="BP3026" s="159">
        <f t="shared" ref="BP3026:BP3089" si="802">BO3026-BO3027</f>
        <v>6.7622182031306516E-5</v>
      </c>
      <c r="BQ3026" s="160">
        <f t="shared" ref="BQ3026:BQ3089" si="803">IF(BO3026&lt;(1-$BK$597),BP3026,"")</f>
        <v>6.7622182031306516E-5</v>
      </c>
      <c r="BR3026" s="160" t="str">
        <f t="shared" si="799"/>
        <v/>
      </c>
    </row>
    <row r="3027" spans="65:70" ht="20.100000000000001" customHeight="1" x14ac:dyDescent="0.25">
      <c r="BM3027" s="134">
        <v>2435</v>
      </c>
      <c r="BN3027" s="157">
        <f t="shared" si="800"/>
        <v>15.577599999999329</v>
      </c>
      <c r="BO3027" s="158">
        <f t="shared" si="801"/>
        <v>2.9268439402343398E-2</v>
      </c>
      <c r="BP3027" s="159">
        <f t="shared" si="802"/>
        <v>6.7475406392427523E-5</v>
      </c>
      <c r="BQ3027" s="160">
        <f t="shared" si="803"/>
        <v>6.7475406392427523E-5</v>
      </c>
      <c r="BR3027" s="160" t="str">
        <f t="shared" si="799"/>
        <v/>
      </c>
    </row>
    <row r="3028" spans="65:70" ht="20.100000000000001" customHeight="1" x14ac:dyDescent="0.25">
      <c r="BM3028" s="134">
        <v>2436</v>
      </c>
      <c r="BN3028" s="157">
        <f t="shared" si="800"/>
        <v>15.583999999999328</v>
      </c>
      <c r="BO3028" s="158">
        <f t="shared" si="801"/>
        <v>2.9200963995950971E-2</v>
      </c>
      <c r="BP3028" s="159">
        <f t="shared" si="802"/>
        <v>6.7328920933501513E-5</v>
      </c>
      <c r="BQ3028" s="160">
        <f t="shared" si="803"/>
        <v>6.7328920933501513E-5</v>
      </c>
      <c r="BR3028" s="160" t="str">
        <f t="shared" si="799"/>
        <v/>
      </c>
    </row>
    <row r="3029" spans="65:70" ht="20.100000000000001" customHeight="1" x14ac:dyDescent="0.25">
      <c r="BM3029" s="134">
        <v>2437</v>
      </c>
      <c r="BN3029" s="157">
        <f t="shared" si="800"/>
        <v>15.590399999999327</v>
      </c>
      <c r="BO3029" s="158">
        <f t="shared" si="801"/>
        <v>2.9133635075017469E-2</v>
      </c>
      <c r="BP3029" s="159">
        <f t="shared" si="802"/>
        <v>6.7182725171303914E-5</v>
      </c>
      <c r="BQ3029" s="160">
        <f t="shared" si="803"/>
        <v>6.7182725171303914E-5</v>
      </c>
      <c r="BR3029" s="160" t="str">
        <f t="shared" si="799"/>
        <v/>
      </c>
    </row>
    <row r="3030" spans="65:70" ht="20.100000000000001" customHeight="1" x14ac:dyDescent="0.25">
      <c r="BM3030" s="134">
        <v>2438</v>
      </c>
      <c r="BN3030" s="157">
        <f t="shared" si="800"/>
        <v>15.596799999999327</v>
      </c>
      <c r="BO3030" s="158">
        <f t="shared" si="801"/>
        <v>2.9066452349846165E-2</v>
      </c>
      <c r="BP3030" s="159">
        <f t="shared" si="802"/>
        <v>6.7036818623029959E-5</v>
      </c>
      <c r="BQ3030" s="160">
        <f t="shared" si="803"/>
        <v>6.7036818623029959E-5</v>
      </c>
      <c r="BR3030" s="160" t="str">
        <f t="shared" si="799"/>
        <v/>
      </c>
    </row>
    <row r="3031" spans="65:70" ht="20.100000000000001" customHeight="1" x14ac:dyDescent="0.25">
      <c r="BM3031" s="134">
        <v>2439</v>
      </c>
      <c r="BN3031" s="157">
        <f t="shared" si="800"/>
        <v>15.603199999999326</v>
      </c>
      <c r="BO3031" s="158">
        <f t="shared" si="801"/>
        <v>2.8999415531223136E-2</v>
      </c>
      <c r="BP3031" s="159">
        <f t="shared" si="802"/>
        <v>6.6891200806423051E-5</v>
      </c>
      <c r="BQ3031" s="160">
        <f t="shared" si="803"/>
        <v>6.6891200806423051E-5</v>
      </c>
      <c r="BR3031" s="160" t="str">
        <f t="shared" si="799"/>
        <v/>
      </c>
    </row>
    <row r="3032" spans="65:70" ht="20.100000000000001" customHeight="1" x14ac:dyDescent="0.25">
      <c r="BM3032" s="134">
        <v>2440</v>
      </c>
      <c r="BN3032" s="157">
        <f t="shared" si="800"/>
        <v>15.609599999999325</v>
      </c>
      <c r="BO3032" s="158">
        <f t="shared" si="801"/>
        <v>2.8932524330416712E-2</v>
      </c>
      <c r="BP3032" s="159">
        <f t="shared" si="802"/>
        <v>6.674587123976089E-5</v>
      </c>
      <c r="BQ3032" s="160">
        <f t="shared" si="803"/>
        <v>6.674587123976089E-5</v>
      </c>
      <c r="BR3032" s="160" t="str">
        <f t="shared" si="799"/>
        <v/>
      </c>
    </row>
    <row r="3033" spans="65:70" ht="20.100000000000001" customHeight="1" x14ac:dyDescent="0.25">
      <c r="BM3033" s="134">
        <v>2441</v>
      </c>
      <c r="BN3033" s="157">
        <f t="shared" si="800"/>
        <v>15.615999999999325</v>
      </c>
      <c r="BO3033" s="158">
        <f t="shared" si="801"/>
        <v>2.8865778459176952E-2</v>
      </c>
      <c r="BP3033" s="159">
        <f t="shared" si="802"/>
        <v>6.660082944184853E-5</v>
      </c>
      <c r="BQ3033" s="160">
        <f t="shared" si="803"/>
        <v>6.660082944184853E-5</v>
      </c>
      <c r="BR3033" s="160" t="str">
        <f t="shared" si="799"/>
        <v/>
      </c>
    </row>
    <row r="3034" spans="65:70" ht="20.100000000000001" customHeight="1" x14ac:dyDescent="0.25">
      <c r="BM3034" s="134">
        <v>2442</v>
      </c>
      <c r="BN3034" s="157">
        <f t="shared" si="800"/>
        <v>15.622399999999324</v>
      </c>
      <c r="BO3034" s="158">
        <f t="shared" si="801"/>
        <v>2.8799177629735103E-2</v>
      </c>
      <c r="BP3034" s="159">
        <f t="shared" si="802"/>
        <v>6.6456074931855319E-5</v>
      </c>
      <c r="BQ3034" s="160">
        <f t="shared" si="803"/>
        <v>6.6456074931855319E-5</v>
      </c>
      <c r="BR3034" s="160" t="str">
        <f t="shared" si="799"/>
        <v/>
      </c>
    </row>
    <row r="3035" spans="65:70" ht="20.100000000000001" customHeight="1" x14ac:dyDescent="0.25">
      <c r="BM3035" s="134">
        <v>2443</v>
      </c>
      <c r="BN3035" s="157">
        <f t="shared" si="800"/>
        <v>15.628799999999323</v>
      </c>
      <c r="BO3035" s="158">
        <f t="shared" si="801"/>
        <v>2.8732721554803248E-2</v>
      </c>
      <c r="BP3035" s="159">
        <f t="shared" si="802"/>
        <v>6.6311607229606329E-5</v>
      </c>
      <c r="BQ3035" s="160">
        <f t="shared" si="803"/>
        <v>6.6311607229606329E-5</v>
      </c>
      <c r="BR3035" s="160" t="str">
        <f t="shared" si="799"/>
        <v/>
      </c>
    </row>
    <row r="3036" spans="65:70" ht="20.100000000000001" customHeight="1" x14ac:dyDescent="0.25">
      <c r="BM3036" s="134">
        <v>2444</v>
      </c>
      <c r="BN3036" s="157">
        <f t="shared" si="800"/>
        <v>15.635199999999323</v>
      </c>
      <c r="BO3036" s="158">
        <f t="shared" si="801"/>
        <v>2.8666409947573641E-2</v>
      </c>
      <c r="BP3036" s="159">
        <f t="shared" si="802"/>
        <v>6.6167425855401946E-5</v>
      </c>
      <c r="BQ3036" s="160">
        <f t="shared" si="803"/>
        <v>6.6167425855401946E-5</v>
      </c>
      <c r="BR3036" s="160" t="str">
        <f t="shared" si="799"/>
        <v/>
      </c>
    </row>
    <row r="3037" spans="65:70" ht="20.100000000000001" customHeight="1" x14ac:dyDescent="0.25">
      <c r="BM3037" s="134">
        <v>2445</v>
      </c>
      <c r="BN3037" s="157">
        <f t="shared" si="800"/>
        <v>15.641599999999322</v>
      </c>
      <c r="BO3037" s="158">
        <f t="shared" si="801"/>
        <v>2.8600242521718239E-2</v>
      </c>
      <c r="BP3037" s="159">
        <f t="shared" si="802"/>
        <v>6.6023530330028279E-5</v>
      </c>
      <c r="BQ3037" s="160">
        <f t="shared" si="803"/>
        <v>6.6023530330028279E-5</v>
      </c>
      <c r="BR3037" s="160" t="str">
        <f t="shared" si="799"/>
        <v/>
      </c>
    </row>
    <row r="3038" spans="65:70" ht="20.100000000000001" customHeight="1" x14ac:dyDescent="0.25">
      <c r="BM3038" s="134">
        <v>2446</v>
      </c>
      <c r="BN3038" s="157">
        <f t="shared" si="800"/>
        <v>15.647999999999321</v>
      </c>
      <c r="BO3038" s="158">
        <f t="shared" si="801"/>
        <v>2.8534218991388211E-2</v>
      </c>
      <c r="BP3038" s="159">
        <f t="shared" si="802"/>
        <v>6.5879920174743284E-5</v>
      </c>
      <c r="BQ3038" s="160">
        <f t="shared" si="803"/>
        <v>6.5879920174743284E-5</v>
      </c>
      <c r="BR3038" s="160" t="str">
        <f t="shared" si="799"/>
        <v/>
      </c>
    </row>
    <row r="3039" spans="65:70" ht="20.100000000000001" customHeight="1" x14ac:dyDescent="0.25">
      <c r="BM3039" s="134">
        <v>2447</v>
      </c>
      <c r="BN3039" s="157">
        <f t="shared" si="800"/>
        <v>15.65439999999932</v>
      </c>
      <c r="BO3039" s="158">
        <f t="shared" si="801"/>
        <v>2.8468339071213468E-2</v>
      </c>
      <c r="BP3039" s="159">
        <f t="shared" si="802"/>
        <v>6.5736594911363494E-5</v>
      </c>
      <c r="BQ3039" s="160">
        <f t="shared" si="803"/>
        <v>6.5736594911363494E-5</v>
      </c>
      <c r="BR3039" s="160" t="str">
        <f t="shared" si="799"/>
        <v/>
      </c>
    </row>
    <row r="3040" spans="65:70" ht="20.100000000000001" customHeight="1" x14ac:dyDescent="0.25">
      <c r="BM3040" s="134">
        <v>2448</v>
      </c>
      <c r="BN3040" s="157">
        <f t="shared" si="800"/>
        <v>15.66079999999932</v>
      </c>
      <c r="BO3040" s="158">
        <f t="shared" si="801"/>
        <v>2.8402602476302104E-2</v>
      </c>
      <c r="BP3040" s="159">
        <f t="shared" si="802"/>
        <v>6.5593554062225862E-5</v>
      </c>
      <c r="BQ3040" s="160">
        <f t="shared" si="803"/>
        <v>6.5593554062225862E-5</v>
      </c>
      <c r="BR3040" s="160" t="str">
        <f t="shared" si="799"/>
        <v/>
      </c>
    </row>
    <row r="3041" spans="65:70" ht="20.100000000000001" customHeight="1" x14ac:dyDescent="0.25">
      <c r="BM3041" s="134">
        <v>2449</v>
      </c>
      <c r="BN3041" s="157">
        <f t="shared" si="800"/>
        <v>15.667199999999319</v>
      </c>
      <c r="BO3041" s="158">
        <f t="shared" si="801"/>
        <v>2.8337008922239879E-2</v>
      </c>
      <c r="BP3041" s="159">
        <f t="shared" si="802"/>
        <v>6.5450797150069795E-5</v>
      </c>
      <c r="BQ3041" s="160">
        <f t="shared" si="803"/>
        <v>6.5450797150069795E-5</v>
      </c>
      <c r="BR3041" s="160" t="str">
        <f t="shared" si="799"/>
        <v/>
      </c>
    </row>
    <row r="3042" spans="65:70" ht="20.100000000000001" customHeight="1" x14ac:dyDescent="0.25">
      <c r="BM3042" s="134">
        <v>2450</v>
      </c>
      <c r="BN3042" s="157">
        <f t="shared" si="800"/>
        <v>15.673599999999318</v>
      </c>
      <c r="BO3042" s="158">
        <f t="shared" si="801"/>
        <v>2.8271558125089809E-2</v>
      </c>
      <c r="BP3042" s="159">
        <f t="shared" si="802"/>
        <v>6.5308323698345938E-5</v>
      </c>
      <c r="BQ3042" s="160">
        <f t="shared" si="803"/>
        <v>6.5308323698345938E-5</v>
      </c>
      <c r="BR3042" s="160" t="str">
        <f t="shared" si="799"/>
        <v/>
      </c>
    </row>
    <row r="3043" spans="65:70" ht="20.100000000000001" customHeight="1" x14ac:dyDescent="0.25">
      <c r="BM3043" s="134">
        <v>2451</v>
      </c>
      <c r="BN3043" s="157">
        <f t="shared" si="800"/>
        <v>15.679999999999318</v>
      </c>
      <c r="BO3043" s="158">
        <f t="shared" si="801"/>
        <v>2.8206249801391463E-2</v>
      </c>
      <c r="BP3043" s="159">
        <f t="shared" si="802"/>
        <v>6.5166133230827594E-5</v>
      </c>
      <c r="BQ3043" s="160">
        <f t="shared" si="803"/>
        <v>6.5166133230827594E-5</v>
      </c>
      <c r="BR3043" s="160" t="str">
        <f t="shared" si="799"/>
        <v/>
      </c>
    </row>
    <row r="3044" spans="65:70" ht="20.100000000000001" customHeight="1" x14ac:dyDescent="0.25">
      <c r="BM3044" s="134">
        <v>2452</v>
      </c>
      <c r="BN3044" s="157">
        <f t="shared" si="800"/>
        <v>15.686399999999317</v>
      </c>
      <c r="BO3044" s="158">
        <f t="shared" si="801"/>
        <v>2.8141083668160635E-2</v>
      </c>
      <c r="BP3044" s="159">
        <f t="shared" si="802"/>
        <v>6.5024225271843178E-5</v>
      </c>
      <c r="BQ3044" s="160">
        <f t="shared" si="803"/>
        <v>6.5024225271843178E-5</v>
      </c>
      <c r="BR3044" s="160" t="str">
        <f t="shared" si="799"/>
        <v/>
      </c>
    </row>
    <row r="3045" spans="65:70" ht="20.100000000000001" customHeight="1" x14ac:dyDescent="0.25">
      <c r="BM3045" s="134">
        <v>2453</v>
      </c>
      <c r="BN3045" s="157">
        <f t="shared" si="800"/>
        <v>15.692799999999316</v>
      </c>
      <c r="BO3045" s="158">
        <f t="shared" si="801"/>
        <v>2.8076059442888792E-2</v>
      </c>
      <c r="BP3045" s="159">
        <f t="shared" si="802"/>
        <v>6.4882599346241521E-5</v>
      </c>
      <c r="BQ3045" s="160">
        <f t="shared" si="803"/>
        <v>6.4882599346241521E-5</v>
      </c>
      <c r="BR3045" s="160" t="str">
        <f t="shared" si="799"/>
        <v/>
      </c>
    </row>
    <row r="3046" spans="65:70" ht="20.100000000000001" customHeight="1" x14ac:dyDescent="0.25">
      <c r="BM3046" s="134">
        <v>2454</v>
      </c>
      <c r="BN3046" s="157">
        <f t="shared" si="800"/>
        <v>15.699199999999315</v>
      </c>
      <c r="BO3046" s="158">
        <f t="shared" si="801"/>
        <v>2.8011176843542551E-2</v>
      </c>
      <c r="BP3046" s="159">
        <f t="shared" si="802"/>
        <v>6.4741254979534119E-5</v>
      </c>
      <c r="BQ3046" s="160">
        <f t="shared" si="803"/>
        <v>6.4741254979534119E-5</v>
      </c>
      <c r="BR3046" s="160" t="str">
        <f t="shared" si="799"/>
        <v/>
      </c>
    </row>
    <row r="3047" spans="65:70" ht="20.100000000000001" customHeight="1" x14ac:dyDescent="0.25">
      <c r="BM3047" s="134">
        <v>2455</v>
      </c>
      <c r="BN3047" s="157">
        <f t="shared" si="800"/>
        <v>15.705599999999315</v>
      </c>
      <c r="BO3047" s="158">
        <f t="shared" si="801"/>
        <v>2.7946435588563016E-2</v>
      </c>
      <c r="BP3047" s="159">
        <f t="shared" si="802"/>
        <v>6.4600191697447573E-5</v>
      </c>
      <c r="BQ3047" s="160">
        <f t="shared" si="803"/>
        <v>6.4600191697447573E-5</v>
      </c>
      <c r="BR3047" s="160" t="str">
        <f t="shared" si="799"/>
        <v/>
      </c>
    </row>
    <row r="3048" spans="65:70" ht="20.100000000000001" customHeight="1" x14ac:dyDescent="0.25">
      <c r="BM3048" s="134">
        <v>2456</v>
      </c>
      <c r="BN3048" s="157">
        <f t="shared" si="800"/>
        <v>15.711999999999314</v>
      </c>
      <c r="BO3048" s="158">
        <f t="shared" si="801"/>
        <v>2.7881835396865569E-2</v>
      </c>
      <c r="BP3048" s="159">
        <f t="shared" si="802"/>
        <v>6.4459409026516867E-5</v>
      </c>
      <c r="BQ3048" s="160">
        <f t="shared" si="803"/>
        <v>6.4459409026516867E-5</v>
      </c>
      <c r="BR3048" s="160" t="str">
        <f t="shared" si="799"/>
        <v/>
      </c>
    </row>
    <row r="3049" spans="65:70" ht="20.100000000000001" customHeight="1" x14ac:dyDescent="0.25">
      <c r="BM3049" s="134">
        <v>2457</v>
      </c>
      <c r="BN3049" s="157">
        <f t="shared" si="800"/>
        <v>15.718399999999313</v>
      </c>
      <c r="BO3049" s="158">
        <f t="shared" si="801"/>
        <v>2.7817375987839052E-2</v>
      </c>
      <c r="BP3049" s="159">
        <f t="shared" si="802"/>
        <v>6.4318906493516376E-5</v>
      </c>
      <c r="BQ3049" s="160">
        <f t="shared" si="803"/>
        <v>6.4318906493516376E-5</v>
      </c>
      <c r="BR3049" s="160" t="str">
        <f t="shared" si="799"/>
        <v/>
      </c>
    </row>
    <row r="3050" spans="65:70" ht="20.100000000000001" customHeight="1" x14ac:dyDescent="0.25">
      <c r="BM3050" s="134">
        <v>2458</v>
      </c>
      <c r="BN3050" s="157">
        <f t="shared" si="800"/>
        <v>15.724799999999313</v>
      </c>
      <c r="BO3050" s="158">
        <f t="shared" si="801"/>
        <v>2.7753057081345536E-2</v>
      </c>
      <c r="BP3050" s="159">
        <f t="shared" si="802"/>
        <v>6.4178683625945587E-5</v>
      </c>
      <c r="BQ3050" s="160">
        <f t="shared" si="803"/>
        <v>6.4178683625945587E-5</v>
      </c>
      <c r="BR3050" s="160" t="str">
        <f t="shared" si="799"/>
        <v/>
      </c>
    </row>
    <row r="3051" spans="65:70" ht="20.100000000000001" customHeight="1" x14ac:dyDescent="0.25">
      <c r="BM3051" s="134">
        <v>2459</v>
      </c>
      <c r="BN3051" s="157">
        <f t="shared" si="800"/>
        <v>15.731199999999312</v>
      </c>
      <c r="BO3051" s="158">
        <f t="shared" si="801"/>
        <v>2.768887839771959E-2</v>
      </c>
      <c r="BP3051" s="159">
        <f t="shared" si="802"/>
        <v>6.4038739951834817E-5</v>
      </c>
      <c r="BQ3051" s="160">
        <f t="shared" si="803"/>
        <v>6.4038739951834817E-5</v>
      </c>
      <c r="BR3051" s="160" t="str">
        <f t="shared" si="799"/>
        <v/>
      </c>
    </row>
    <row r="3052" spans="65:70" ht="20.100000000000001" customHeight="1" x14ac:dyDescent="0.25">
      <c r="BM3052" s="134">
        <v>2460</v>
      </c>
      <c r="BN3052" s="157">
        <f t="shared" si="800"/>
        <v>15.737599999999311</v>
      </c>
      <c r="BO3052" s="158">
        <f t="shared" si="801"/>
        <v>2.7624839657767755E-2</v>
      </c>
      <c r="BP3052" s="159">
        <f t="shared" si="802"/>
        <v>6.3899074999481525E-5</v>
      </c>
      <c r="BQ3052" s="160">
        <f t="shared" si="803"/>
        <v>6.3899074999481525E-5</v>
      </c>
      <c r="BR3052" s="160" t="str">
        <f t="shared" si="799"/>
        <v/>
      </c>
    </row>
    <row r="3053" spans="65:70" ht="20.100000000000001" customHeight="1" x14ac:dyDescent="0.25">
      <c r="BM3053" s="134">
        <v>2461</v>
      </c>
      <c r="BN3053" s="157">
        <f t="shared" si="800"/>
        <v>15.743999999999311</v>
      </c>
      <c r="BO3053" s="158">
        <f t="shared" si="801"/>
        <v>2.7560940582768274E-2</v>
      </c>
      <c r="BP3053" s="159">
        <f t="shared" si="802"/>
        <v>6.3759688297932576E-5</v>
      </c>
      <c r="BQ3053" s="160">
        <f t="shared" si="803"/>
        <v>6.3759688297932576E-5</v>
      </c>
      <c r="BR3053" s="160" t="str">
        <f t="shared" si="799"/>
        <v/>
      </c>
    </row>
    <row r="3054" spans="65:70" ht="20.100000000000001" customHeight="1" x14ac:dyDescent="0.25">
      <c r="BM3054" s="134">
        <v>2462</v>
      </c>
      <c r="BN3054" s="157">
        <f t="shared" si="800"/>
        <v>15.75039999999931</v>
      </c>
      <c r="BO3054" s="158">
        <f t="shared" si="801"/>
        <v>2.7497180894470341E-2</v>
      </c>
      <c r="BP3054" s="159">
        <f t="shared" si="802"/>
        <v>6.3620579376734432E-5</v>
      </c>
      <c r="BQ3054" s="160">
        <f t="shared" si="803"/>
        <v>6.3620579376734432E-5</v>
      </c>
      <c r="BR3054" s="160" t="str">
        <f t="shared" si="799"/>
        <v/>
      </c>
    </row>
    <row r="3055" spans="65:70" ht="20.100000000000001" customHeight="1" x14ac:dyDescent="0.25">
      <c r="BM3055" s="134">
        <v>2463</v>
      </c>
      <c r="BN3055" s="157">
        <f t="shared" si="800"/>
        <v>15.756799999999309</v>
      </c>
      <c r="BO3055" s="158">
        <f t="shared" si="801"/>
        <v>2.7433560315093607E-2</v>
      </c>
      <c r="BP3055" s="159">
        <f t="shared" si="802"/>
        <v>6.3481747765787438E-5</v>
      </c>
      <c r="BQ3055" s="160">
        <f t="shared" si="803"/>
        <v>6.3481747765787438E-5</v>
      </c>
      <c r="BR3055" s="160" t="str">
        <f t="shared" si="799"/>
        <v/>
      </c>
    </row>
    <row r="3056" spans="65:70" ht="20.100000000000001" customHeight="1" x14ac:dyDescent="0.25">
      <c r="BM3056" s="134">
        <v>2464</v>
      </c>
      <c r="BN3056" s="157">
        <f t="shared" si="800"/>
        <v>15.763199999999308</v>
      </c>
      <c r="BO3056" s="158">
        <f t="shared" si="801"/>
        <v>2.7370078567327819E-2</v>
      </c>
      <c r="BP3056" s="159">
        <f t="shared" si="802"/>
        <v>6.3343192995720526E-5</v>
      </c>
      <c r="BQ3056" s="160">
        <f t="shared" si="803"/>
        <v>6.3343192995720526E-5</v>
      </c>
      <c r="BR3056" s="160" t="str">
        <f t="shared" si="799"/>
        <v/>
      </c>
    </row>
    <row r="3057" spans="65:70" ht="20.100000000000001" customHeight="1" x14ac:dyDescent="0.25">
      <c r="BM3057" s="134">
        <v>2465</v>
      </c>
      <c r="BN3057" s="157">
        <f t="shared" si="800"/>
        <v>15.769599999999308</v>
      </c>
      <c r="BO3057" s="158">
        <f t="shared" si="801"/>
        <v>2.7306735374332099E-2</v>
      </c>
      <c r="BP3057" s="159">
        <f t="shared" si="802"/>
        <v>6.3204914597405487E-5</v>
      </c>
      <c r="BQ3057" s="160">
        <f t="shared" si="803"/>
        <v>6.3204914597405487E-5</v>
      </c>
      <c r="BR3057" s="160" t="str">
        <f t="shared" si="799"/>
        <v/>
      </c>
    </row>
    <row r="3058" spans="65:70" ht="20.100000000000001" customHeight="1" x14ac:dyDescent="0.25">
      <c r="BM3058" s="134">
        <v>2466</v>
      </c>
      <c r="BN3058" s="157">
        <f t="shared" si="800"/>
        <v>15.775999999999307</v>
      </c>
      <c r="BO3058" s="158">
        <f t="shared" si="801"/>
        <v>2.7243530459734693E-2</v>
      </c>
      <c r="BP3058" s="159">
        <f t="shared" si="802"/>
        <v>6.3066912102671679E-5</v>
      </c>
      <c r="BQ3058" s="160">
        <f t="shared" si="803"/>
        <v>6.3066912102671679E-5</v>
      </c>
      <c r="BR3058" s="160" t="str">
        <f t="shared" si="799"/>
        <v/>
      </c>
    </row>
    <row r="3059" spans="65:70" ht="20.100000000000001" customHeight="1" x14ac:dyDescent="0.25">
      <c r="BM3059" s="134">
        <v>2467</v>
      </c>
      <c r="BN3059" s="157">
        <f t="shared" si="800"/>
        <v>15.782399999999306</v>
      </c>
      <c r="BO3059" s="158">
        <f t="shared" si="801"/>
        <v>2.7180463547632022E-2</v>
      </c>
      <c r="BP3059" s="159">
        <f t="shared" si="802"/>
        <v>6.2929185043355401E-5</v>
      </c>
      <c r="BQ3059" s="160">
        <f t="shared" si="803"/>
        <v>6.2929185043355401E-5</v>
      </c>
      <c r="BR3059" s="160" t="str">
        <f t="shared" si="799"/>
        <v/>
      </c>
    </row>
    <row r="3060" spans="65:70" ht="20.100000000000001" customHeight="1" x14ac:dyDescent="0.25">
      <c r="BM3060" s="134">
        <v>2468</v>
      </c>
      <c r="BN3060" s="157">
        <f t="shared" si="800"/>
        <v>15.788799999999306</v>
      </c>
      <c r="BO3060" s="158">
        <f t="shared" si="801"/>
        <v>2.7117534362588666E-2</v>
      </c>
      <c r="BP3060" s="159">
        <f t="shared" si="802"/>
        <v>6.2791732952142965E-5</v>
      </c>
      <c r="BQ3060" s="160">
        <f t="shared" si="803"/>
        <v>6.2791732952142965E-5</v>
      </c>
      <c r="BR3060" s="160" t="str">
        <f t="shared" si="799"/>
        <v/>
      </c>
    </row>
    <row r="3061" spans="65:70" ht="20.100000000000001" customHeight="1" x14ac:dyDescent="0.25">
      <c r="BM3061" s="134">
        <v>2469</v>
      </c>
      <c r="BN3061" s="157">
        <f t="shared" si="800"/>
        <v>15.795199999999305</v>
      </c>
      <c r="BO3061" s="158">
        <f t="shared" si="801"/>
        <v>2.7054742629636523E-2</v>
      </c>
      <c r="BP3061" s="159">
        <f t="shared" si="802"/>
        <v>6.2654555362182118E-5</v>
      </c>
      <c r="BQ3061" s="160">
        <f t="shared" si="803"/>
        <v>6.2654555362182118E-5</v>
      </c>
      <c r="BR3061" s="160" t="str">
        <f t="shared" si="799"/>
        <v/>
      </c>
    </row>
    <row r="3062" spans="65:70" ht="20.100000000000001" customHeight="1" x14ac:dyDescent="0.25">
      <c r="BM3062" s="134">
        <v>2470</v>
      </c>
      <c r="BN3062" s="157">
        <f t="shared" si="800"/>
        <v>15.801599999999304</v>
      </c>
      <c r="BO3062" s="158">
        <f t="shared" si="801"/>
        <v>2.6992088074274341E-2</v>
      </c>
      <c r="BP3062" s="159">
        <f t="shared" si="802"/>
        <v>6.2517651807043884E-5</v>
      </c>
      <c r="BQ3062" s="160">
        <f t="shared" si="803"/>
        <v>6.2517651807043884E-5</v>
      </c>
      <c r="BR3062" s="160" t="str">
        <f t="shared" si="799"/>
        <v/>
      </c>
    </row>
    <row r="3063" spans="65:70" ht="20.100000000000001" customHeight="1" x14ac:dyDescent="0.25">
      <c r="BM3063" s="134">
        <v>2471</v>
      </c>
      <c r="BN3063" s="157">
        <f t="shared" si="800"/>
        <v>15.807999999999303</v>
      </c>
      <c r="BO3063" s="158">
        <f t="shared" si="801"/>
        <v>2.6929570422467297E-2</v>
      </c>
      <c r="BP3063" s="159">
        <f t="shared" si="802"/>
        <v>6.2381021820892557E-5</v>
      </c>
      <c r="BQ3063" s="160">
        <f t="shared" si="803"/>
        <v>6.2381021820892557E-5</v>
      </c>
      <c r="BR3063" s="160" t="str">
        <f t="shared" si="799"/>
        <v/>
      </c>
    </row>
    <row r="3064" spans="65:70" ht="20.100000000000001" customHeight="1" x14ac:dyDescent="0.25">
      <c r="BM3064" s="134">
        <v>2472</v>
      </c>
      <c r="BN3064" s="157">
        <f t="shared" si="800"/>
        <v>15.814399999999303</v>
      </c>
      <c r="BO3064" s="158">
        <f t="shared" si="801"/>
        <v>2.6867189400646405E-2</v>
      </c>
      <c r="BP3064" s="159">
        <f t="shared" si="802"/>
        <v>6.2244664938423261E-5</v>
      </c>
      <c r="BQ3064" s="160">
        <f t="shared" si="803"/>
        <v>6.2244664938423261E-5</v>
      </c>
      <c r="BR3064" s="160" t="str">
        <f t="shared" si="799"/>
        <v/>
      </c>
    </row>
    <row r="3065" spans="65:70" ht="20.100000000000001" customHeight="1" x14ac:dyDescent="0.25">
      <c r="BM3065" s="134">
        <v>2473</v>
      </c>
      <c r="BN3065" s="157">
        <f t="shared" si="800"/>
        <v>15.820799999999302</v>
      </c>
      <c r="BO3065" s="158">
        <f t="shared" si="801"/>
        <v>2.6804944735707981E-2</v>
      </c>
      <c r="BP3065" s="159">
        <f t="shared" si="802"/>
        <v>6.2108580694913984E-5</v>
      </c>
      <c r="BQ3065" s="160">
        <f t="shared" si="803"/>
        <v>6.2108580694913984E-5</v>
      </c>
      <c r="BR3065" s="160" t="str">
        <f t="shared" si="799"/>
        <v/>
      </c>
    </row>
    <row r="3066" spans="65:70" ht="20.100000000000001" customHeight="1" x14ac:dyDescent="0.25">
      <c r="BM3066" s="134">
        <v>2474</v>
      </c>
      <c r="BN3066" s="157">
        <f t="shared" si="800"/>
        <v>15.827199999999301</v>
      </c>
      <c r="BO3066" s="158">
        <f t="shared" si="801"/>
        <v>2.6742836155013067E-2</v>
      </c>
      <c r="BP3066" s="159">
        <f t="shared" si="802"/>
        <v>6.1972768625923741E-5</v>
      </c>
      <c r="BQ3066" s="160">
        <f t="shared" si="803"/>
        <v>6.1972768625923741E-5</v>
      </c>
      <c r="BR3066" s="160" t="str">
        <f t="shared" si="799"/>
        <v/>
      </c>
    </row>
    <row r="3067" spans="65:70" ht="20.100000000000001" customHeight="1" x14ac:dyDescent="0.25">
      <c r="BM3067" s="134">
        <v>2475</v>
      </c>
      <c r="BN3067" s="157">
        <f t="shared" si="800"/>
        <v>15.833599999999301</v>
      </c>
      <c r="BO3067" s="158">
        <f t="shared" si="801"/>
        <v>2.6680863386387144E-2</v>
      </c>
      <c r="BP3067" s="159">
        <f t="shared" si="802"/>
        <v>6.1837228267771355E-5</v>
      </c>
      <c r="BQ3067" s="160">
        <f t="shared" si="803"/>
        <v>6.1837228267771355E-5</v>
      </c>
      <c r="BR3067" s="160" t="str">
        <f t="shared" si="799"/>
        <v/>
      </c>
    </row>
    <row r="3068" spans="65:70" ht="20.100000000000001" customHeight="1" x14ac:dyDescent="0.25">
      <c r="BM3068" s="134">
        <v>2476</v>
      </c>
      <c r="BN3068" s="157">
        <f t="shared" si="800"/>
        <v>15.8399999999993</v>
      </c>
      <c r="BO3068" s="158">
        <f t="shared" si="801"/>
        <v>2.6619026158119372E-2</v>
      </c>
      <c r="BP3068" s="159">
        <f t="shared" si="802"/>
        <v>6.1701959157306474E-5</v>
      </c>
      <c r="BQ3068" s="160">
        <f t="shared" si="803"/>
        <v>6.1701959157306474E-5</v>
      </c>
      <c r="BR3068" s="160" t="str">
        <f t="shared" si="799"/>
        <v/>
      </c>
    </row>
    <row r="3069" spans="65:70" ht="20.100000000000001" customHeight="1" x14ac:dyDescent="0.25">
      <c r="BM3069" s="134">
        <v>2477</v>
      </c>
      <c r="BN3069" s="157">
        <f t="shared" si="800"/>
        <v>15.846399999999299</v>
      </c>
      <c r="BO3069" s="158">
        <f t="shared" si="801"/>
        <v>2.6557324198962066E-2</v>
      </c>
      <c r="BP3069" s="159">
        <f t="shared" si="802"/>
        <v>6.1566960831628548E-5</v>
      </c>
      <c r="BQ3069" s="160">
        <f t="shared" si="803"/>
        <v>6.1566960831628548E-5</v>
      </c>
      <c r="BR3069" s="160" t="str">
        <f t="shared" si="799"/>
        <v/>
      </c>
    </row>
    <row r="3070" spans="65:70" ht="20.100000000000001" customHeight="1" x14ac:dyDescent="0.25">
      <c r="BM3070" s="134">
        <v>2478</v>
      </c>
      <c r="BN3070" s="157">
        <f t="shared" si="800"/>
        <v>15.852799999999299</v>
      </c>
      <c r="BO3070" s="158">
        <f t="shared" si="801"/>
        <v>2.6495757238130437E-2</v>
      </c>
      <c r="BP3070" s="159">
        <f t="shared" si="802"/>
        <v>6.1432232828739081E-5</v>
      </c>
      <c r="BQ3070" s="160">
        <f t="shared" si="803"/>
        <v>6.1432232828739081E-5</v>
      </c>
      <c r="BR3070" s="160" t="str">
        <f t="shared" si="799"/>
        <v/>
      </c>
    </row>
    <row r="3071" spans="65:70" ht="20.100000000000001" customHeight="1" x14ac:dyDescent="0.25">
      <c r="BM3071" s="134">
        <v>2479</v>
      </c>
      <c r="BN3071" s="157">
        <f t="shared" si="800"/>
        <v>15.859199999999298</v>
      </c>
      <c r="BO3071" s="158">
        <f t="shared" si="801"/>
        <v>2.6434325005301698E-2</v>
      </c>
      <c r="BP3071" s="159">
        <f t="shared" si="802"/>
        <v>6.1297774686795703E-5</v>
      </c>
      <c r="BQ3071" s="160">
        <f t="shared" si="803"/>
        <v>6.1297774686795703E-5</v>
      </c>
      <c r="BR3071" s="160" t="str">
        <f t="shared" si="799"/>
        <v/>
      </c>
    </row>
    <row r="3072" spans="65:70" ht="20.100000000000001" customHeight="1" x14ac:dyDescent="0.25">
      <c r="BM3072" s="134">
        <v>2480</v>
      </c>
      <c r="BN3072" s="157">
        <f t="shared" si="800"/>
        <v>15.865599999999297</v>
      </c>
      <c r="BO3072" s="158">
        <f t="shared" si="801"/>
        <v>2.6373027230614902E-2</v>
      </c>
      <c r="BP3072" s="159">
        <f t="shared" si="802"/>
        <v>6.1163585944781773E-5</v>
      </c>
      <c r="BQ3072" s="160">
        <f t="shared" si="803"/>
        <v>6.1163585944781773E-5</v>
      </c>
      <c r="BR3072" s="160" t="str">
        <f t="shared" si="799"/>
        <v/>
      </c>
    </row>
    <row r="3073" spans="65:70" ht="20.100000000000001" customHeight="1" x14ac:dyDescent="0.25">
      <c r="BM3073" s="134">
        <v>2481</v>
      </c>
      <c r="BN3073" s="157">
        <f t="shared" si="800"/>
        <v>15.871999999999296</v>
      </c>
      <c r="BO3073" s="158">
        <f t="shared" si="801"/>
        <v>2.6311863644670121E-2</v>
      </c>
      <c r="BP3073" s="159">
        <f t="shared" si="802"/>
        <v>6.1029666142086575E-5</v>
      </c>
      <c r="BQ3073" s="160">
        <f t="shared" si="803"/>
        <v>6.1029666142086575E-5</v>
      </c>
      <c r="BR3073" s="160" t="str">
        <f t="shared" si="799"/>
        <v/>
      </c>
    </row>
    <row r="3074" spans="65:70" ht="20.100000000000001" customHeight="1" x14ac:dyDescent="0.25">
      <c r="BM3074" s="134">
        <v>2482</v>
      </c>
      <c r="BN3074" s="157">
        <f t="shared" si="800"/>
        <v>15.878399999999296</v>
      </c>
      <c r="BO3074" s="158">
        <f t="shared" si="801"/>
        <v>2.6250833978528034E-2</v>
      </c>
      <c r="BP3074" s="159">
        <f t="shared" si="802"/>
        <v>6.0896014818460215E-5</v>
      </c>
      <c r="BQ3074" s="160">
        <f t="shared" si="803"/>
        <v>6.0896014818460215E-5</v>
      </c>
      <c r="BR3074" s="160" t="str">
        <f t="shared" si="799"/>
        <v/>
      </c>
    </row>
    <row r="3075" spans="65:70" ht="20.100000000000001" customHeight="1" x14ac:dyDescent="0.25">
      <c r="BM3075" s="134">
        <v>2483</v>
      </c>
      <c r="BN3075" s="157">
        <f t="shared" si="800"/>
        <v>15.884799999999295</v>
      </c>
      <c r="BO3075" s="158">
        <f t="shared" si="801"/>
        <v>2.6189937963709574E-2</v>
      </c>
      <c r="BP3075" s="159">
        <f t="shared" si="802"/>
        <v>6.0762631514547916E-5</v>
      </c>
      <c r="BQ3075" s="160">
        <f t="shared" si="803"/>
        <v>6.0762631514547916E-5</v>
      </c>
      <c r="BR3075" s="160" t="str">
        <f t="shared" si="799"/>
        <v/>
      </c>
    </row>
    <row r="3076" spans="65:70" ht="20.100000000000001" customHeight="1" x14ac:dyDescent="0.25">
      <c r="BM3076" s="134">
        <v>2484</v>
      </c>
      <c r="BN3076" s="157">
        <f t="shared" si="800"/>
        <v>15.891199999999294</v>
      </c>
      <c r="BO3076" s="158">
        <f t="shared" si="801"/>
        <v>2.6129175332195026E-2</v>
      </c>
      <c r="BP3076" s="159">
        <f t="shared" si="802"/>
        <v>6.0629515771109393E-5</v>
      </c>
      <c r="BQ3076" s="160">
        <f t="shared" si="803"/>
        <v>6.0629515771109393E-5</v>
      </c>
      <c r="BR3076" s="160" t="str">
        <f t="shared" si="799"/>
        <v/>
      </c>
    </row>
    <row r="3077" spans="65:70" ht="20.100000000000001" customHeight="1" x14ac:dyDescent="0.25">
      <c r="BM3077" s="134">
        <v>2485</v>
      </c>
      <c r="BN3077" s="157">
        <f t="shared" si="800"/>
        <v>15.897599999999294</v>
      </c>
      <c r="BO3077" s="158">
        <f t="shared" si="801"/>
        <v>2.6068545816423917E-2</v>
      </c>
      <c r="BP3077" s="159">
        <f t="shared" si="802"/>
        <v>6.049666712974397E-5</v>
      </c>
      <c r="BQ3077" s="160">
        <f t="shared" si="803"/>
        <v>6.049666712974397E-5</v>
      </c>
      <c r="BR3077" s="160" t="str">
        <f t="shared" si="799"/>
        <v/>
      </c>
    </row>
    <row r="3078" spans="65:70" ht="20.100000000000001" customHeight="1" x14ac:dyDescent="0.25">
      <c r="BM3078" s="134">
        <v>2486</v>
      </c>
      <c r="BN3078" s="157">
        <f t="shared" si="800"/>
        <v>15.903999999999293</v>
      </c>
      <c r="BO3078" s="158">
        <f t="shared" si="801"/>
        <v>2.6008049149294173E-2</v>
      </c>
      <c r="BP3078" s="159">
        <f t="shared" si="802"/>
        <v>6.0364085132449952E-5</v>
      </c>
      <c r="BQ3078" s="160">
        <f t="shared" si="803"/>
        <v>6.0364085132449952E-5</v>
      </c>
      <c r="BR3078" s="160" t="str">
        <f t="shared" si="799"/>
        <v/>
      </c>
    </row>
    <row r="3079" spans="65:70" ht="20.100000000000001" customHeight="1" x14ac:dyDescent="0.25">
      <c r="BM3079" s="134">
        <v>2487</v>
      </c>
      <c r="BN3079" s="157">
        <f t="shared" si="800"/>
        <v>15.910399999999292</v>
      </c>
      <c r="BO3079" s="158">
        <f t="shared" si="801"/>
        <v>2.5947685064161723E-2</v>
      </c>
      <c r="BP3079" s="159">
        <f t="shared" si="802"/>
        <v>6.023176932171484E-5</v>
      </c>
      <c r="BQ3079" s="160">
        <f t="shared" si="803"/>
        <v>6.023176932171484E-5</v>
      </c>
      <c r="BR3079" s="160" t="str">
        <f t="shared" si="799"/>
        <v/>
      </c>
    </row>
    <row r="3080" spans="65:70" ht="20.100000000000001" customHeight="1" x14ac:dyDescent="0.25">
      <c r="BM3080" s="134">
        <v>2488</v>
      </c>
      <c r="BN3080" s="157">
        <f t="shared" si="800"/>
        <v>15.916799999999292</v>
      </c>
      <c r="BO3080" s="158">
        <f t="shared" si="801"/>
        <v>2.5887453294840008E-2</v>
      </c>
      <c r="BP3080" s="159">
        <f t="shared" si="802"/>
        <v>6.0099719240647165E-5</v>
      </c>
      <c r="BQ3080" s="160">
        <f t="shared" si="803"/>
        <v>6.0099719240647165E-5</v>
      </c>
      <c r="BR3080" s="160" t="str">
        <f t="shared" si="799"/>
        <v/>
      </c>
    </row>
    <row r="3081" spans="65:70" ht="20.100000000000001" customHeight="1" x14ac:dyDescent="0.25">
      <c r="BM3081" s="134">
        <v>2489</v>
      </c>
      <c r="BN3081" s="157">
        <f t="shared" si="800"/>
        <v>15.923199999999291</v>
      </c>
      <c r="BO3081" s="158">
        <f t="shared" si="801"/>
        <v>2.5827353575599361E-2</v>
      </c>
      <c r="BP3081" s="159">
        <f t="shared" si="802"/>
        <v>5.9967934432775261E-5</v>
      </c>
      <c r="BQ3081" s="160">
        <f t="shared" si="803"/>
        <v>5.9967934432775261E-5</v>
      </c>
      <c r="BR3081" s="160" t="str">
        <f t="shared" si="799"/>
        <v/>
      </c>
    </row>
    <row r="3082" spans="65:70" ht="20.100000000000001" customHeight="1" x14ac:dyDescent="0.25">
      <c r="BM3082" s="134">
        <v>2490</v>
      </c>
      <c r="BN3082" s="157">
        <f t="shared" si="800"/>
        <v>15.92959999999929</v>
      </c>
      <c r="BO3082" s="158">
        <f t="shared" si="801"/>
        <v>2.5767385641166585E-2</v>
      </c>
      <c r="BP3082" s="159">
        <f t="shared" si="802"/>
        <v>5.9836414442321351E-5</v>
      </c>
      <c r="BQ3082" s="160">
        <f t="shared" si="803"/>
        <v>5.9836414442321351E-5</v>
      </c>
      <c r="BR3082" s="160" t="str">
        <f t="shared" si="799"/>
        <v/>
      </c>
    </row>
    <row r="3083" spans="65:70" ht="20.100000000000001" customHeight="1" x14ac:dyDescent="0.25">
      <c r="BM3083" s="134">
        <v>2491</v>
      </c>
      <c r="BN3083" s="157">
        <f t="shared" si="800"/>
        <v>15.935999999999289</v>
      </c>
      <c r="BO3083" s="158">
        <f t="shared" si="801"/>
        <v>2.5707549226724264E-2</v>
      </c>
      <c r="BP3083" s="159">
        <f t="shared" si="802"/>
        <v>5.9705158813799092E-5</v>
      </c>
      <c r="BQ3083" s="160">
        <f t="shared" si="803"/>
        <v>5.9705158813799092E-5</v>
      </c>
      <c r="BR3083" s="160" t="str">
        <f t="shared" si="799"/>
        <v/>
      </c>
    </row>
    <row r="3084" spans="65:70" ht="20.100000000000001" customHeight="1" x14ac:dyDescent="0.25">
      <c r="BM3084" s="134">
        <v>2492</v>
      </c>
      <c r="BN3084" s="157">
        <f t="shared" si="800"/>
        <v>15.942399999999289</v>
      </c>
      <c r="BO3084" s="158">
        <f t="shared" si="801"/>
        <v>2.5647844067910465E-2</v>
      </c>
      <c r="BP3084" s="159">
        <f t="shared" si="802"/>
        <v>5.9574167092506236E-5</v>
      </c>
      <c r="BQ3084" s="160">
        <f t="shared" si="803"/>
        <v>5.9574167092506236E-5</v>
      </c>
      <c r="BR3084" s="160" t="str">
        <f t="shared" si="799"/>
        <v/>
      </c>
    </row>
    <row r="3085" spans="65:70" ht="20.100000000000001" customHeight="1" x14ac:dyDescent="0.25">
      <c r="BM3085" s="134">
        <v>2493</v>
      </c>
      <c r="BN3085" s="157">
        <f t="shared" si="800"/>
        <v>15.948799999999288</v>
      </c>
      <c r="BO3085" s="158">
        <f t="shared" si="801"/>
        <v>2.5588269900817959E-2</v>
      </c>
      <c r="BP3085" s="159">
        <f t="shared" si="802"/>
        <v>5.9443438824038908E-5</v>
      </c>
      <c r="BQ3085" s="160">
        <f t="shared" si="803"/>
        <v>5.9443438824038908E-5</v>
      </c>
      <c r="BR3085" s="160" t="str">
        <f t="shared" si="799"/>
        <v/>
      </c>
    </row>
    <row r="3086" spans="65:70" ht="20.100000000000001" customHeight="1" x14ac:dyDescent="0.25">
      <c r="BM3086" s="134">
        <v>2494</v>
      </c>
      <c r="BN3086" s="157">
        <f t="shared" si="800"/>
        <v>15.955199999999287</v>
      </c>
      <c r="BO3086" s="158">
        <f t="shared" si="801"/>
        <v>2.552882646199392E-2</v>
      </c>
      <c r="BP3086" s="159">
        <f t="shared" si="802"/>
        <v>5.9312973554721815E-5</v>
      </c>
      <c r="BQ3086" s="160">
        <f t="shared" si="803"/>
        <v>5.9312973554721815E-5</v>
      </c>
      <c r="BR3086" s="160" t="str">
        <f t="shared" si="799"/>
        <v/>
      </c>
    </row>
    <row r="3087" spans="65:70" ht="20.100000000000001" customHeight="1" x14ac:dyDescent="0.25">
      <c r="BM3087" s="134">
        <v>2495</v>
      </c>
      <c r="BN3087" s="157">
        <f t="shared" si="800"/>
        <v>15.961599999999287</v>
      </c>
      <c r="BO3087" s="158">
        <f t="shared" si="801"/>
        <v>2.5469513488439198E-2</v>
      </c>
      <c r="BP3087" s="159">
        <f t="shared" si="802"/>
        <v>5.9182770831198855E-5</v>
      </c>
      <c r="BQ3087" s="160">
        <f t="shared" si="803"/>
        <v>5.9182770831198855E-5</v>
      </c>
      <c r="BR3087" s="160" t="str">
        <f t="shared" si="799"/>
        <v/>
      </c>
    </row>
    <row r="3088" spans="65:70" ht="20.100000000000001" customHeight="1" x14ac:dyDescent="0.25">
      <c r="BM3088" s="134">
        <v>2496</v>
      </c>
      <c r="BN3088" s="157">
        <f t="shared" si="800"/>
        <v>15.967999999999286</v>
      </c>
      <c r="BO3088" s="158">
        <f t="shared" si="801"/>
        <v>2.5410330717607999E-2</v>
      </c>
      <c r="BP3088" s="159">
        <f t="shared" si="802"/>
        <v>5.9052830200852918E-5</v>
      </c>
      <c r="BQ3088" s="160">
        <f t="shared" si="803"/>
        <v>5.9052830200852918E-5</v>
      </c>
      <c r="BR3088" s="160" t="str">
        <f t="shared" si="799"/>
        <v/>
      </c>
    </row>
    <row r="3089" spans="65:70" ht="20.100000000000001" customHeight="1" x14ac:dyDescent="0.25">
      <c r="BM3089" s="134">
        <v>2497</v>
      </c>
      <c r="BN3089" s="157">
        <f t="shared" si="800"/>
        <v>15.974399999999285</v>
      </c>
      <c r="BO3089" s="158">
        <f t="shared" si="801"/>
        <v>2.5351277887407146E-2</v>
      </c>
      <c r="BP3089" s="159">
        <f t="shared" si="802"/>
        <v>5.8923151211472818E-5</v>
      </c>
      <c r="BQ3089" s="160">
        <f t="shared" si="803"/>
        <v>5.8923151211472818E-5</v>
      </c>
      <c r="BR3089" s="160" t="str">
        <f t="shared" ref="BR3089:BR3152" si="804">IF($BO3089&lt;(1-$BK$605),$BP3089,"")</f>
        <v/>
      </c>
    </row>
    <row r="3090" spans="65:70" ht="20.100000000000001" customHeight="1" x14ac:dyDescent="0.25">
      <c r="BM3090" s="134">
        <v>2498</v>
      </c>
      <c r="BN3090" s="157">
        <f t="shared" ref="BN3090:BN3153" si="805">BN3089+$BQ$590</f>
        <v>15.980799999999284</v>
      </c>
      <c r="BO3090" s="158">
        <f t="shared" ref="BO3090:BO3153" si="806">_xlfn.CHISQ.DIST.RT(BN3090,7)</f>
        <v>2.5292354736195673E-2</v>
      </c>
      <c r="BP3090" s="159">
        <f t="shared" ref="BP3090:BP3153" si="807">BO3090-BO3091</f>
        <v>5.8793733411468402E-5</v>
      </c>
      <c r="BQ3090" s="160">
        <f t="shared" ref="BQ3090:BQ3153" si="808">IF(BO3090&lt;(1-$BK$597),BP3090,"")</f>
        <v>5.8793733411468402E-5</v>
      </c>
      <c r="BR3090" s="160" t="str">
        <f t="shared" si="804"/>
        <v/>
      </c>
    </row>
    <row r="3091" spans="65:70" ht="20.100000000000001" customHeight="1" x14ac:dyDescent="0.25">
      <c r="BM3091" s="134">
        <v>2499</v>
      </c>
      <c r="BN3091" s="157">
        <f t="shared" si="805"/>
        <v>15.987199999999284</v>
      </c>
      <c r="BO3091" s="158">
        <f t="shared" si="806"/>
        <v>2.5233561002784205E-2</v>
      </c>
      <c r="BP3091" s="159">
        <f t="shared" si="807"/>
        <v>5.8664576349558295E-5</v>
      </c>
      <c r="BQ3091" s="160">
        <f t="shared" si="808"/>
        <v>5.8664576349558295E-5</v>
      </c>
      <c r="BR3091" s="160" t="str">
        <f t="shared" si="804"/>
        <v/>
      </c>
    </row>
    <row r="3092" spans="65:70" ht="20.100000000000001" customHeight="1" x14ac:dyDescent="0.25">
      <c r="BM3092" s="134">
        <v>2500</v>
      </c>
      <c r="BN3092" s="157">
        <f t="shared" si="805"/>
        <v>15.993599999999283</v>
      </c>
      <c r="BO3092" s="158">
        <f t="shared" si="806"/>
        <v>2.5174896426434647E-2</v>
      </c>
      <c r="BP3092" s="159">
        <f t="shared" si="807"/>
        <v>5.8535679575321548E-5</v>
      </c>
      <c r="BQ3092" s="160">
        <f t="shared" si="808"/>
        <v>5.8535679575321548E-5</v>
      </c>
      <c r="BR3092" s="160" t="str">
        <f t="shared" si="804"/>
        <v/>
      </c>
    </row>
    <row r="3093" spans="65:70" ht="20.100000000000001" customHeight="1" x14ac:dyDescent="0.25">
      <c r="BM3093" s="134">
        <v>2501</v>
      </c>
      <c r="BN3093" s="157">
        <f t="shared" si="805"/>
        <v>15.999999999999282</v>
      </c>
      <c r="BO3093" s="158">
        <f t="shared" si="806"/>
        <v>2.5116360746859325E-2</v>
      </c>
      <c r="BP3093" s="159">
        <f t="shared" si="807"/>
        <v>5.8407042638614765E-5</v>
      </c>
      <c r="BQ3093" s="160">
        <f t="shared" si="808"/>
        <v>5.8407042638614765E-5</v>
      </c>
      <c r="BR3093" s="160" t="str">
        <f t="shared" si="804"/>
        <v/>
      </c>
    </row>
    <row r="3094" spans="65:70" ht="20.100000000000001" customHeight="1" x14ac:dyDescent="0.25">
      <c r="BM3094" s="134">
        <v>2502</v>
      </c>
      <c r="BN3094" s="157">
        <f t="shared" si="805"/>
        <v>16.006399999999282</v>
      </c>
      <c r="BO3094" s="158">
        <f t="shared" si="806"/>
        <v>2.505795370422071E-2</v>
      </c>
      <c r="BP3094" s="159">
        <f t="shared" si="807"/>
        <v>5.8278665089915582E-5</v>
      </c>
      <c r="BQ3094" s="160">
        <f t="shared" si="808"/>
        <v>5.8278665089915582E-5</v>
      </c>
      <c r="BR3094" s="160" t="str">
        <f t="shared" si="804"/>
        <v/>
      </c>
    </row>
    <row r="3095" spans="65:70" ht="20.100000000000001" customHeight="1" x14ac:dyDescent="0.25">
      <c r="BM3095" s="134">
        <v>2503</v>
      </c>
      <c r="BN3095" s="157">
        <f t="shared" si="805"/>
        <v>16.012799999999281</v>
      </c>
      <c r="BO3095" s="158">
        <f t="shared" si="806"/>
        <v>2.4999675039130795E-2</v>
      </c>
      <c r="BP3095" s="159">
        <f t="shared" si="807"/>
        <v>5.8150546480284504E-5</v>
      </c>
      <c r="BQ3095" s="160">
        <f t="shared" si="808"/>
        <v>5.8150546480284504E-5</v>
      </c>
      <c r="BR3095" s="160" t="str">
        <f t="shared" si="804"/>
        <v/>
      </c>
    </row>
    <row r="3096" spans="65:70" ht="20.100000000000001" customHeight="1" x14ac:dyDescent="0.25">
      <c r="BM3096" s="134">
        <v>2504</v>
      </c>
      <c r="BN3096" s="157">
        <f t="shared" si="805"/>
        <v>16.01919999999928</v>
      </c>
      <c r="BO3096" s="158">
        <f t="shared" si="806"/>
        <v>2.494152449265051E-2</v>
      </c>
      <c r="BP3096" s="159">
        <f t="shared" si="807"/>
        <v>5.8022686361170611E-5</v>
      </c>
      <c r="BQ3096" s="160">
        <f t="shared" si="808"/>
        <v>5.8022686361170611E-5</v>
      </c>
      <c r="BR3096" s="160" t="str">
        <f t="shared" si="804"/>
        <v/>
      </c>
    </row>
    <row r="3097" spans="65:70" ht="20.100000000000001" customHeight="1" x14ac:dyDescent="0.25">
      <c r="BM3097" s="134">
        <v>2505</v>
      </c>
      <c r="BN3097" s="157">
        <f t="shared" si="805"/>
        <v>16.02559999999928</v>
      </c>
      <c r="BO3097" s="158">
        <f t="shared" si="806"/>
        <v>2.488350180628934E-2</v>
      </c>
      <c r="BP3097" s="159">
        <f t="shared" si="807"/>
        <v>5.7895084284741161E-5</v>
      </c>
      <c r="BQ3097" s="160">
        <f t="shared" si="808"/>
        <v>5.7895084284741161E-5</v>
      </c>
      <c r="BR3097" s="160" t="str">
        <f t="shared" si="804"/>
        <v/>
      </c>
    </row>
    <row r="3098" spans="65:70" ht="20.100000000000001" customHeight="1" x14ac:dyDescent="0.25">
      <c r="BM3098" s="134">
        <v>2506</v>
      </c>
      <c r="BN3098" s="157">
        <f t="shared" si="805"/>
        <v>16.031999999999279</v>
      </c>
      <c r="BO3098" s="158">
        <f t="shared" si="806"/>
        <v>2.4825606722004599E-2</v>
      </c>
      <c r="BP3098" s="159">
        <f t="shared" si="807"/>
        <v>5.7767739803444434E-5</v>
      </c>
      <c r="BQ3098" s="160">
        <f t="shared" si="808"/>
        <v>5.7767739803444434E-5</v>
      </c>
      <c r="BR3098" s="160" t="str">
        <f t="shared" si="804"/>
        <v/>
      </c>
    </row>
    <row r="3099" spans="65:70" ht="20.100000000000001" customHeight="1" x14ac:dyDescent="0.25">
      <c r="BM3099" s="134">
        <v>2507</v>
      </c>
      <c r="BN3099" s="157">
        <f t="shared" si="805"/>
        <v>16.038399999999278</v>
      </c>
      <c r="BO3099" s="158">
        <f t="shared" si="806"/>
        <v>2.4767838982201154E-2</v>
      </c>
      <c r="BP3099" s="159">
        <f t="shared" si="807"/>
        <v>5.7640652470603015E-5</v>
      </c>
      <c r="BQ3099" s="160">
        <f t="shared" si="808"/>
        <v>5.7640652470603015E-5</v>
      </c>
      <c r="BR3099" s="160" t="str">
        <f t="shared" si="804"/>
        <v/>
      </c>
    </row>
    <row r="3100" spans="65:70" ht="20.100000000000001" customHeight="1" x14ac:dyDescent="0.25">
      <c r="BM3100" s="134">
        <v>2508</v>
      </c>
      <c r="BN3100" s="157">
        <f t="shared" si="805"/>
        <v>16.044799999999277</v>
      </c>
      <c r="BO3100" s="158">
        <f t="shared" si="806"/>
        <v>2.4710198329730551E-2</v>
      </c>
      <c r="BP3100" s="159">
        <f t="shared" si="807"/>
        <v>5.7513821839740714E-5</v>
      </c>
      <c r="BQ3100" s="160">
        <f t="shared" si="808"/>
        <v>5.7513821839740714E-5</v>
      </c>
      <c r="BR3100" s="160" t="str">
        <f t="shared" si="804"/>
        <v/>
      </c>
    </row>
    <row r="3101" spans="65:70" ht="20.100000000000001" customHeight="1" x14ac:dyDescent="0.25">
      <c r="BM3101" s="134">
        <v>2509</v>
      </c>
      <c r="BN3101" s="157">
        <f t="shared" si="805"/>
        <v>16.051199999999277</v>
      </c>
      <c r="BO3101" s="158">
        <f t="shared" si="806"/>
        <v>2.465268450789081E-2</v>
      </c>
      <c r="BP3101" s="159">
        <f t="shared" si="807"/>
        <v>5.73872474650787E-5</v>
      </c>
      <c r="BQ3101" s="160">
        <f t="shared" si="808"/>
        <v>5.73872474650787E-5</v>
      </c>
      <c r="BR3101" s="160" t="str">
        <f t="shared" si="804"/>
        <v/>
      </c>
    </row>
    <row r="3102" spans="65:70" ht="20.100000000000001" customHeight="1" x14ac:dyDescent="0.25">
      <c r="BM3102" s="134">
        <v>2510</v>
      </c>
      <c r="BN3102" s="157">
        <f t="shared" si="805"/>
        <v>16.057599999999276</v>
      </c>
      <c r="BO3102" s="158">
        <f t="shared" si="806"/>
        <v>2.4595297260425732E-2</v>
      </c>
      <c r="BP3102" s="159">
        <f t="shared" si="807"/>
        <v>5.7260928901466113E-5</v>
      </c>
      <c r="BQ3102" s="160">
        <f t="shared" si="808"/>
        <v>5.7260928901466113E-5</v>
      </c>
      <c r="BR3102" s="160" t="str">
        <f t="shared" si="804"/>
        <v/>
      </c>
    </row>
    <row r="3103" spans="65:70" ht="20.100000000000001" customHeight="1" x14ac:dyDescent="0.25">
      <c r="BM3103" s="134">
        <v>2511</v>
      </c>
      <c r="BN3103" s="157">
        <f t="shared" si="805"/>
        <v>16.063999999999275</v>
      </c>
      <c r="BO3103" s="158">
        <f t="shared" si="806"/>
        <v>2.4538036331524266E-2</v>
      </c>
      <c r="BP3103" s="159">
        <f t="shared" si="807"/>
        <v>5.7134865704050464E-5</v>
      </c>
      <c r="BQ3103" s="160">
        <f t="shared" si="808"/>
        <v>5.7134865704050464E-5</v>
      </c>
      <c r="BR3103" s="160" t="str">
        <f t="shared" si="804"/>
        <v/>
      </c>
    </row>
    <row r="3104" spans="65:70" ht="20.100000000000001" customHeight="1" x14ac:dyDescent="0.25">
      <c r="BM3104" s="134">
        <v>2512</v>
      </c>
      <c r="BN3104" s="157">
        <f t="shared" si="805"/>
        <v>16.070399999999275</v>
      </c>
      <c r="BO3104" s="158">
        <f t="shared" si="806"/>
        <v>2.4480901465820215E-2</v>
      </c>
      <c r="BP3104" s="159">
        <f t="shared" si="807"/>
        <v>5.7009057428621113E-5</v>
      </c>
      <c r="BQ3104" s="160">
        <f t="shared" si="808"/>
        <v>5.7009057428621113E-5</v>
      </c>
      <c r="BR3104" s="160" t="str">
        <f t="shared" si="804"/>
        <v/>
      </c>
    </row>
    <row r="3105" spans="65:70" ht="20.100000000000001" customHeight="1" x14ac:dyDescent="0.25">
      <c r="BM3105" s="134">
        <v>2513</v>
      </c>
      <c r="BN3105" s="157">
        <f t="shared" si="805"/>
        <v>16.076799999999274</v>
      </c>
      <c r="BO3105" s="158">
        <f t="shared" si="806"/>
        <v>2.4423892408391594E-2</v>
      </c>
      <c r="BP3105" s="159">
        <f t="shared" si="807"/>
        <v>5.6883503631605797E-5</v>
      </c>
      <c r="BQ3105" s="160">
        <f t="shared" si="808"/>
        <v>5.6883503631605797E-5</v>
      </c>
      <c r="BR3105" s="160" t="str">
        <f t="shared" si="804"/>
        <v/>
      </c>
    </row>
    <row r="3106" spans="65:70" ht="20.100000000000001" customHeight="1" x14ac:dyDescent="0.25">
      <c r="BM3106" s="134">
        <v>2514</v>
      </c>
      <c r="BN3106" s="157">
        <f t="shared" si="805"/>
        <v>16.083199999999273</v>
      </c>
      <c r="BO3106" s="158">
        <f t="shared" si="806"/>
        <v>2.4367008904759988E-2</v>
      </c>
      <c r="BP3106" s="159">
        <f t="shared" si="807"/>
        <v>5.6758203869789609E-5</v>
      </c>
      <c r="BQ3106" s="160">
        <f t="shared" si="808"/>
        <v>5.6758203869789609E-5</v>
      </c>
      <c r="BR3106" s="160" t="str">
        <f t="shared" si="804"/>
        <v/>
      </c>
    </row>
    <row r="3107" spans="65:70" ht="20.100000000000001" customHeight="1" x14ac:dyDescent="0.25">
      <c r="BM3107" s="134">
        <v>2515</v>
      </c>
      <c r="BN3107" s="157">
        <f t="shared" si="805"/>
        <v>16.089599999999272</v>
      </c>
      <c r="BO3107" s="158">
        <f t="shared" si="806"/>
        <v>2.4310250700890199E-2</v>
      </c>
      <c r="BP3107" s="159">
        <f t="shared" si="807"/>
        <v>5.6633157700620301E-5</v>
      </c>
      <c r="BQ3107" s="160">
        <f t="shared" si="808"/>
        <v>5.6633157700620301E-5</v>
      </c>
      <c r="BR3107" s="160" t="str">
        <f t="shared" si="804"/>
        <v/>
      </c>
    </row>
    <row r="3108" spans="65:70" ht="20.100000000000001" customHeight="1" x14ac:dyDescent="0.25">
      <c r="BM3108" s="134">
        <v>2516</v>
      </c>
      <c r="BN3108" s="157">
        <f t="shared" si="805"/>
        <v>16.095999999999272</v>
      </c>
      <c r="BO3108" s="158">
        <f t="shared" si="806"/>
        <v>2.4253617543189578E-2</v>
      </c>
      <c r="BP3108" s="159">
        <f t="shared" si="807"/>
        <v>5.650836468205217E-5</v>
      </c>
      <c r="BQ3108" s="160">
        <f t="shared" si="808"/>
        <v>5.650836468205217E-5</v>
      </c>
      <c r="BR3108" s="160" t="str">
        <f t="shared" si="804"/>
        <v/>
      </c>
    </row>
    <row r="3109" spans="65:70" ht="20.100000000000001" customHeight="1" x14ac:dyDescent="0.25">
      <c r="BM3109" s="134">
        <v>2517</v>
      </c>
      <c r="BN3109" s="157">
        <f t="shared" si="805"/>
        <v>16.102399999999271</v>
      </c>
      <c r="BO3109" s="158">
        <f t="shared" si="806"/>
        <v>2.4197109178507526E-2</v>
      </c>
      <c r="BP3109" s="159">
        <f t="shared" si="807"/>
        <v>5.6383824372469721E-5</v>
      </c>
      <c r="BQ3109" s="160">
        <f t="shared" si="808"/>
        <v>5.6383824372469721E-5</v>
      </c>
      <c r="BR3109" s="160" t="str">
        <f t="shared" si="804"/>
        <v/>
      </c>
    </row>
    <row r="3110" spans="65:70" ht="20.100000000000001" customHeight="1" x14ac:dyDescent="0.25">
      <c r="BM3110" s="134">
        <v>2518</v>
      </c>
      <c r="BN3110" s="157">
        <f t="shared" si="805"/>
        <v>16.10879999999927</v>
      </c>
      <c r="BO3110" s="158">
        <f t="shared" si="806"/>
        <v>2.4140725354135056E-2</v>
      </c>
      <c r="BP3110" s="159">
        <f t="shared" si="807"/>
        <v>5.6259536331055432E-5</v>
      </c>
      <c r="BQ3110" s="160">
        <f t="shared" si="808"/>
        <v>5.6259536331055432E-5</v>
      </c>
      <c r="BR3110" s="160" t="str">
        <f t="shared" si="804"/>
        <v/>
      </c>
    </row>
    <row r="3111" spans="65:70" ht="20.100000000000001" customHeight="1" x14ac:dyDescent="0.25">
      <c r="BM3111" s="134">
        <v>2519</v>
      </c>
      <c r="BN3111" s="157">
        <f t="shared" si="805"/>
        <v>16.11519999999927</v>
      </c>
      <c r="BO3111" s="158">
        <f t="shared" si="806"/>
        <v>2.4084465817804001E-2</v>
      </c>
      <c r="BP3111" s="159">
        <f t="shared" si="807"/>
        <v>5.613550011713056E-5</v>
      </c>
      <c r="BQ3111" s="160">
        <f t="shared" si="808"/>
        <v>5.613550011713056E-5</v>
      </c>
      <c r="BR3111" s="160" t="str">
        <f t="shared" si="804"/>
        <v/>
      </c>
    </row>
    <row r="3112" spans="65:70" ht="20.100000000000001" customHeight="1" x14ac:dyDescent="0.25">
      <c r="BM3112" s="134">
        <v>2520</v>
      </c>
      <c r="BN3112" s="157">
        <f t="shared" si="805"/>
        <v>16.121599999999269</v>
      </c>
      <c r="BO3112" s="158">
        <f t="shared" si="806"/>
        <v>2.402833031768687E-2</v>
      </c>
      <c r="BP3112" s="159">
        <f t="shared" si="807"/>
        <v>5.6011715290946174E-5</v>
      </c>
      <c r="BQ3112" s="160">
        <f t="shared" si="808"/>
        <v>5.6011715290946174E-5</v>
      </c>
      <c r="BR3112" s="160" t="str">
        <f t="shared" si="804"/>
        <v/>
      </c>
    </row>
    <row r="3113" spans="65:70" ht="20.100000000000001" customHeight="1" x14ac:dyDescent="0.25">
      <c r="BM3113" s="134">
        <v>2521</v>
      </c>
      <c r="BN3113" s="157">
        <f t="shared" si="805"/>
        <v>16.127999999999268</v>
      </c>
      <c r="BO3113" s="158">
        <f t="shared" si="806"/>
        <v>2.3972318602395924E-2</v>
      </c>
      <c r="BP3113" s="159">
        <f t="shared" si="807"/>
        <v>5.5888181413075999E-5</v>
      </c>
      <c r="BQ3113" s="160">
        <f t="shared" si="808"/>
        <v>5.5888181413075999E-5</v>
      </c>
      <c r="BR3113" s="160" t="str">
        <f t="shared" si="804"/>
        <v/>
      </c>
    </row>
    <row r="3114" spans="65:70" ht="20.100000000000001" customHeight="1" x14ac:dyDescent="0.25">
      <c r="BM3114" s="134">
        <v>2522</v>
      </c>
      <c r="BN3114" s="157">
        <f t="shared" si="805"/>
        <v>16.134399999999268</v>
      </c>
      <c r="BO3114" s="158">
        <f t="shared" si="806"/>
        <v>2.3916430420982848E-2</v>
      </c>
      <c r="BP3114" s="159">
        <f t="shared" si="807"/>
        <v>5.576489804461765E-5</v>
      </c>
      <c r="BQ3114" s="160">
        <f t="shared" si="808"/>
        <v>5.576489804461765E-5</v>
      </c>
      <c r="BR3114" s="160" t="str">
        <f t="shared" si="804"/>
        <v/>
      </c>
    </row>
    <row r="3115" spans="65:70" ht="20.100000000000001" customHeight="1" x14ac:dyDescent="0.25">
      <c r="BM3115" s="134">
        <v>2523</v>
      </c>
      <c r="BN3115" s="157">
        <f t="shared" si="805"/>
        <v>16.140799999999267</v>
      </c>
      <c r="BO3115" s="158">
        <f t="shared" si="806"/>
        <v>2.3860665522938231E-2</v>
      </c>
      <c r="BP3115" s="159">
        <f t="shared" si="807"/>
        <v>5.564186474735569E-5</v>
      </c>
      <c r="BQ3115" s="160">
        <f t="shared" si="808"/>
        <v>5.564186474735569E-5</v>
      </c>
      <c r="BR3115" s="160" t="str">
        <f t="shared" si="804"/>
        <v/>
      </c>
    </row>
    <row r="3116" spans="65:70" ht="20.100000000000001" customHeight="1" x14ac:dyDescent="0.25">
      <c r="BM3116" s="134">
        <v>2524</v>
      </c>
      <c r="BN3116" s="157">
        <f t="shared" si="805"/>
        <v>16.147199999999266</v>
      </c>
      <c r="BO3116" s="158">
        <f t="shared" si="806"/>
        <v>2.3805023658190875E-2</v>
      </c>
      <c r="BP3116" s="159">
        <f t="shared" si="807"/>
        <v>5.5519081083445915E-5</v>
      </c>
      <c r="BQ3116" s="160">
        <f t="shared" si="808"/>
        <v>5.5519081083445915E-5</v>
      </c>
      <c r="BR3116" s="160" t="str">
        <f t="shared" si="804"/>
        <v/>
      </c>
    </row>
    <row r="3117" spans="65:70" ht="20.100000000000001" customHeight="1" x14ac:dyDescent="0.25">
      <c r="BM3117" s="134">
        <v>2525</v>
      </c>
      <c r="BN3117" s="157">
        <f t="shared" si="805"/>
        <v>16.153599999999265</v>
      </c>
      <c r="BO3117" s="158">
        <f t="shared" si="806"/>
        <v>2.3749504577107429E-2</v>
      </c>
      <c r="BP3117" s="159">
        <f t="shared" si="807"/>
        <v>5.5396546615581882E-5</v>
      </c>
      <c r="BQ3117" s="160">
        <f t="shared" si="808"/>
        <v>5.5396546615581882E-5</v>
      </c>
      <c r="BR3117" s="160" t="str">
        <f t="shared" si="804"/>
        <v/>
      </c>
    </row>
    <row r="3118" spans="65:70" ht="20.100000000000001" customHeight="1" x14ac:dyDescent="0.25">
      <c r="BM3118" s="134">
        <v>2526</v>
      </c>
      <c r="BN3118" s="157">
        <f t="shared" si="805"/>
        <v>16.159999999999265</v>
      </c>
      <c r="BO3118" s="158">
        <f t="shared" si="806"/>
        <v>2.3694108030491847E-2</v>
      </c>
      <c r="BP3118" s="159">
        <f t="shared" si="807"/>
        <v>5.5274260907300227E-5</v>
      </c>
      <c r="BQ3118" s="160">
        <f t="shared" si="808"/>
        <v>5.5274260907300227E-5</v>
      </c>
      <c r="BR3118" s="160" t="str">
        <f t="shared" si="804"/>
        <v/>
      </c>
    </row>
    <row r="3119" spans="65:70" ht="20.100000000000001" customHeight="1" x14ac:dyDescent="0.25">
      <c r="BM3119" s="134">
        <v>2527</v>
      </c>
      <c r="BN3119" s="157">
        <f t="shared" si="805"/>
        <v>16.166399999999264</v>
      </c>
      <c r="BO3119" s="158">
        <f t="shared" si="806"/>
        <v>2.3638833769584547E-2</v>
      </c>
      <c r="BP3119" s="159">
        <f t="shared" si="807"/>
        <v>5.5152223522120236E-5</v>
      </c>
      <c r="BQ3119" s="160">
        <f t="shared" si="808"/>
        <v>5.5152223522120236E-5</v>
      </c>
      <c r="BR3119" s="160" t="str">
        <f t="shared" si="804"/>
        <v/>
      </c>
    </row>
    <row r="3120" spans="65:70" ht="20.100000000000001" customHeight="1" x14ac:dyDescent="0.25">
      <c r="BM3120" s="134">
        <v>2528</v>
      </c>
      <c r="BN3120" s="157">
        <f t="shared" si="805"/>
        <v>16.172799999999263</v>
      </c>
      <c r="BO3120" s="158">
        <f t="shared" si="806"/>
        <v>2.3583681546062427E-2</v>
      </c>
      <c r="BP3120" s="159">
        <f t="shared" si="807"/>
        <v>5.5030434024719993E-5</v>
      </c>
      <c r="BQ3120" s="160">
        <f t="shared" si="808"/>
        <v>5.5030434024719993E-5</v>
      </c>
      <c r="BR3120" s="160" t="str">
        <f t="shared" si="804"/>
        <v/>
      </c>
    </row>
    <row r="3121" spans="65:70" ht="20.100000000000001" customHeight="1" x14ac:dyDescent="0.25">
      <c r="BM3121" s="134">
        <v>2529</v>
      </c>
      <c r="BN3121" s="157">
        <f t="shared" si="805"/>
        <v>16.179199999999263</v>
      </c>
      <c r="BO3121" s="158">
        <f t="shared" si="806"/>
        <v>2.3528651112037707E-2</v>
      </c>
      <c r="BP3121" s="159">
        <f t="shared" si="807"/>
        <v>5.4908891979791458E-5</v>
      </c>
      <c r="BQ3121" s="160">
        <f t="shared" si="808"/>
        <v>5.4908891979791458E-5</v>
      </c>
      <c r="BR3121" s="160" t="str">
        <f t="shared" si="804"/>
        <v/>
      </c>
    </row>
    <row r="3122" spans="65:70" ht="20.100000000000001" customHeight="1" x14ac:dyDescent="0.25">
      <c r="BM3122" s="134">
        <v>2530</v>
      </c>
      <c r="BN3122" s="157">
        <f t="shared" si="805"/>
        <v>16.185599999999262</v>
      </c>
      <c r="BO3122" s="158">
        <f t="shared" si="806"/>
        <v>2.3473742220057915E-2</v>
      </c>
      <c r="BP3122" s="159">
        <f t="shared" si="807"/>
        <v>5.4787596952859258E-5</v>
      </c>
      <c r="BQ3122" s="160">
        <f t="shared" si="808"/>
        <v>5.4787596952859258E-5</v>
      </c>
      <c r="BR3122" s="160" t="str">
        <f t="shared" si="804"/>
        <v/>
      </c>
    </row>
    <row r="3123" spans="65:70" ht="20.100000000000001" customHeight="1" x14ac:dyDescent="0.25">
      <c r="BM3123" s="134">
        <v>2531</v>
      </c>
      <c r="BN3123" s="157">
        <f t="shared" si="805"/>
        <v>16.191999999999261</v>
      </c>
      <c r="BO3123" s="158">
        <f t="shared" si="806"/>
        <v>2.3418954623105056E-2</v>
      </c>
      <c r="BP3123" s="159">
        <f t="shared" si="807"/>
        <v>5.466654850995456E-5</v>
      </c>
      <c r="BQ3123" s="160">
        <f t="shared" si="808"/>
        <v>5.466654850995456E-5</v>
      </c>
      <c r="BR3123" s="160" t="str">
        <f t="shared" si="804"/>
        <v/>
      </c>
    </row>
    <row r="3124" spans="65:70" ht="20.100000000000001" customHeight="1" x14ac:dyDescent="0.25">
      <c r="BM3124" s="134">
        <v>2532</v>
      </c>
      <c r="BN3124" s="157">
        <f t="shared" si="805"/>
        <v>16.198399999999261</v>
      </c>
      <c r="BO3124" s="158">
        <f t="shared" si="806"/>
        <v>2.3364288074595101E-2</v>
      </c>
      <c r="BP3124" s="159">
        <f t="shared" si="807"/>
        <v>5.4545746217490171E-5</v>
      </c>
      <c r="BQ3124" s="160">
        <f t="shared" si="808"/>
        <v>5.4545746217490171E-5</v>
      </c>
      <c r="BR3124" s="160" t="str">
        <f t="shared" si="804"/>
        <v/>
      </c>
    </row>
    <row r="3125" spans="65:70" ht="20.100000000000001" customHeight="1" x14ac:dyDescent="0.25">
      <c r="BM3125" s="134">
        <v>2533</v>
      </c>
      <c r="BN3125" s="157">
        <f t="shared" si="805"/>
        <v>16.20479999999926</v>
      </c>
      <c r="BO3125" s="158">
        <f t="shared" si="806"/>
        <v>2.3309742328377611E-2</v>
      </c>
      <c r="BP3125" s="159">
        <f t="shared" si="807"/>
        <v>5.4425189642656052E-5</v>
      </c>
      <c r="BQ3125" s="160">
        <f t="shared" si="808"/>
        <v>5.4425189642656052E-5</v>
      </c>
      <c r="BR3125" s="160" t="str">
        <f t="shared" si="804"/>
        <v/>
      </c>
    </row>
    <row r="3126" spans="65:70" ht="20.100000000000001" customHeight="1" x14ac:dyDescent="0.25">
      <c r="BM3126" s="134">
        <v>2534</v>
      </c>
      <c r="BN3126" s="157">
        <f t="shared" si="805"/>
        <v>16.211199999999259</v>
      </c>
      <c r="BO3126" s="158">
        <f t="shared" si="806"/>
        <v>2.3255317138734955E-2</v>
      </c>
      <c r="BP3126" s="159">
        <f t="shared" si="807"/>
        <v>5.4304878352961355E-5</v>
      </c>
      <c r="BQ3126" s="160">
        <f t="shared" si="808"/>
        <v>5.4304878352961355E-5</v>
      </c>
      <c r="BR3126" s="160" t="str">
        <f t="shared" si="804"/>
        <v/>
      </c>
    </row>
    <row r="3127" spans="65:70" ht="20.100000000000001" customHeight="1" x14ac:dyDescent="0.25">
      <c r="BM3127" s="134">
        <v>2535</v>
      </c>
      <c r="BN3127" s="157">
        <f t="shared" si="805"/>
        <v>16.217599999999258</v>
      </c>
      <c r="BO3127" s="158">
        <f t="shared" si="806"/>
        <v>2.3201012260381994E-2</v>
      </c>
      <c r="BP3127" s="159">
        <f t="shared" si="807"/>
        <v>5.4184811916605652E-5</v>
      </c>
      <c r="BQ3127" s="160">
        <f t="shared" si="808"/>
        <v>5.4184811916605652E-5</v>
      </c>
      <c r="BR3127" s="160" t="str">
        <f t="shared" si="804"/>
        <v/>
      </c>
    </row>
    <row r="3128" spans="65:70" ht="20.100000000000001" customHeight="1" x14ac:dyDescent="0.25">
      <c r="BM3128" s="134">
        <v>2536</v>
      </c>
      <c r="BN3128" s="157">
        <f t="shared" si="805"/>
        <v>16.223999999999258</v>
      </c>
      <c r="BO3128" s="158">
        <f t="shared" si="806"/>
        <v>2.3146827448465388E-2</v>
      </c>
      <c r="BP3128" s="159">
        <f t="shared" si="807"/>
        <v>5.406498990218056E-5</v>
      </c>
      <c r="BQ3128" s="160">
        <f t="shared" si="808"/>
        <v>5.406498990218056E-5</v>
      </c>
      <c r="BR3128" s="160" t="str">
        <f t="shared" si="804"/>
        <v/>
      </c>
    </row>
    <row r="3129" spans="65:70" ht="20.100000000000001" customHeight="1" x14ac:dyDescent="0.25">
      <c r="BM3129" s="134">
        <v>2537</v>
      </c>
      <c r="BN3129" s="157">
        <f t="shared" si="805"/>
        <v>16.230399999999257</v>
      </c>
      <c r="BO3129" s="158">
        <f t="shared" si="806"/>
        <v>2.3092762458563208E-2</v>
      </c>
      <c r="BP3129" s="159">
        <f t="shared" si="807"/>
        <v>5.3945411879013222E-5</v>
      </c>
      <c r="BQ3129" s="160">
        <f t="shared" si="808"/>
        <v>5.3945411879013222E-5</v>
      </c>
      <c r="BR3129" s="160" t="str">
        <f t="shared" si="804"/>
        <v/>
      </c>
    </row>
    <row r="3130" spans="65:70" ht="20.100000000000001" customHeight="1" x14ac:dyDescent="0.25">
      <c r="BM3130" s="134">
        <v>2538</v>
      </c>
      <c r="BN3130" s="157">
        <f t="shared" si="805"/>
        <v>16.236799999999256</v>
      </c>
      <c r="BO3130" s="158">
        <f t="shared" si="806"/>
        <v>2.3038817046684194E-2</v>
      </c>
      <c r="BP3130" s="159">
        <f t="shared" si="807"/>
        <v>5.3826077416756907E-5</v>
      </c>
      <c r="BQ3130" s="160">
        <f t="shared" si="808"/>
        <v>5.3826077416756907E-5</v>
      </c>
      <c r="BR3130" s="160" t="str">
        <f t="shared" si="804"/>
        <v/>
      </c>
    </row>
    <row r="3131" spans="65:70" ht="20.100000000000001" customHeight="1" x14ac:dyDescent="0.25">
      <c r="BM3131" s="134">
        <v>2539</v>
      </c>
      <c r="BN3131" s="157">
        <f t="shared" si="805"/>
        <v>16.243199999999256</v>
      </c>
      <c r="BO3131" s="158">
        <f t="shared" si="806"/>
        <v>2.2984990969267437E-2</v>
      </c>
      <c r="BP3131" s="159">
        <f t="shared" si="807"/>
        <v>5.3706986085765712E-5</v>
      </c>
      <c r="BQ3131" s="160">
        <f t="shared" si="808"/>
        <v>5.3706986085765712E-5</v>
      </c>
      <c r="BR3131" s="160" t="str">
        <f t="shared" si="804"/>
        <v/>
      </c>
    </row>
    <row r="3132" spans="65:70" ht="20.100000000000001" customHeight="1" x14ac:dyDescent="0.25">
      <c r="BM3132" s="134">
        <v>2540</v>
      </c>
      <c r="BN3132" s="157">
        <f t="shared" si="805"/>
        <v>16.249599999999255</v>
      </c>
      <c r="BO3132" s="158">
        <f t="shared" si="806"/>
        <v>2.2931283983181672E-2</v>
      </c>
      <c r="BP3132" s="159">
        <f t="shared" si="807"/>
        <v>5.3588137456827417E-5</v>
      </c>
      <c r="BQ3132" s="160">
        <f t="shared" si="808"/>
        <v>5.3588137456827417E-5</v>
      </c>
      <c r="BR3132" s="160" t="str">
        <f t="shared" si="804"/>
        <v/>
      </c>
    </row>
    <row r="3133" spans="65:70" ht="20.100000000000001" customHeight="1" x14ac:dyDescent="0.25">
      <c r="BM3133" s="134">
        <v>2541</v>
      </c>
      <c r="BN3133" s="157">
        <f t="shared" si="805"/>
        <v>16.255999999999254</v>
      </c>
      <c r="BO3133" s="158">
        <f t="shared" si="806"/>
        <v>2.2877695845724844E-2</v>
      </c>
      <c r="BP3133" s="159">
        <f t="shared" si="807"/>
        <v>5.3469531101406342E-5</v>
      </c>
      <c r="BQ3133" s="160">
        <f t="shared" si="808"/>
        <v>5.3469531101406342E-5</v>
      </c>
      <c r="BR3133" s="160" t="str">
        <f t="shared" si="804"/>
        <v/>
      </c>
    </row>
    <row r="3134" spans="65:70" ht="20.100000000000001" customHeight="1" x14ac:dyDescent="0.25">
      <c r="BM3134" s="134">
        <v>2542</v>
      </c>
      <c r="BN3134" s="157">
        <f t="shared" si="805"/>
        <v>16.262399999999253</v>
      </c>
      <c r="BO3134" s="158">
        <f t="shared" si="806"/>
        <v>2.2824226314623438E-2</v>
      </c>
      <c r="BP3134" s="159">
        <f t="shared" si="807"/>
        <v>5.3351166591261712E-5</v>
      </c>
      <c r="BQ3134" s="160">
        <f t="shared" si="808"/>
        <v>5.3351166591261712E-5</v>
      </c>
      <c r="BR3134" s="160" t="str">
        <f t="shared" si="804"/>
        <v/>
      </c>
    </row>
    <row r="3135" spans="65:70" ht="20.100000000000001" customHeight="1" x14ac:dyDescent="0.25">
      <c r="BM3135" s="134">
        <v>2543</v>
      </c>
      <c r="BN3135" s="157">
        <f t="shared" si="805"/>
        <v>16.268799999999253</v>
      </c>
      <c r="BO3135" s="158">
        <f t="shared" si="806"/>
        <v>2.2770875148032176E-2</v>
      </c>
      <c r="BP3135" s="159">
        <f t="shared" si="807"/>
        <v>5.3233043498981947E-5</v>
      </c>
      <c r="BQ3135" s="160">
        <f t="shared" si="808"/>
        <v>5.3233043498981947E-5</v>
      </c>
      <c r="BR3135" s="160" t="str">
        <f t="shared" si="804"/>
        <v/>
      </c>
    </row>
    <row r="3136" spans="65:70" ht="20.100000000000001" customHeight="1" x14ac:dyDescent="0.25">
      <c r="BM3136" s="134">
        <v>2544</v>
      </c>
      <c r="BN3136" s="157">
        <f t="shared" si="805"/>
        <v>16.275199999999252</v>
      </c>
      <c r="BO3136" s="158">
        <f t="shared" si="806"/>
        <v>2.2717642104533194E-2</v>
      </c>
      <c r="BP3136" s="159">
        <f t="shared" si="807"/>
        <v>5.3115161397502414E-5</v>
      </c>
      <c r="BQ3136" s="160">
        <f t="shared" si="808"/>
        <v>5.3115161397502414E-5</v>
      </c>
      <c r="BR3136" s="160" t="str">
        <f t="shared" si="804"/>
        <v/>
      </c>
    </row>
    <row r="3137" spans="65:70" ht="20.100000000000001" customHeight="1" x14ac:dyDescent="0.25">
      <c r="BM3137" s="134">
        <v>2545</v>
      </c>
      <c r="BN3137" s="157">
        <f t="shared" si="805"/>
        <v>16.281599999999251</v>
      </c>
      <c r="BO3137" s="158">
        <f t="shared" si="806"/>
        <v>2.2664526943135692E-2</v>
      </c>
      <c r="BP3137" s="159">
        <f t="shared" si="807"/>
        <v>5.299751986032053E-5</v>
      </c>
      <c r="BQ3137" s="160">
        <f t="shared" si="808"/>
        <v>5.299751986032053E-5</v>
      </c>
      <c r="BR3137" s="160" t="str">
        <f t="shared" si="804"/>
        <v/>
      </c>
    </row>
    <row r="3138" spans="65:70" ht="20.100000000000001" customHeight="1" x14ac:dyDescent="0.25">
      <c r="BM3138" s="134">
        <v>2546</v>
      </c>
      <c r="BN3138" s="157">
        <f t="shared" si="805"/>
        <v>16.287999999999251</v>
      </c>
      <c r="BO3138" s="158">
        <f t="shared" si="806"/>
        <v>2.2611529423275371E-2</v>
      </c>
      <c r="BP3138" s="159">
        <f t="shared" si="807"/>
        <v>5.2880118461516579E-5</v>
      </c>
      <c r="BQ3138" s="160">
        <f t="shared" si="808"/>
        <v>5.2880118461516579E-5</v>
      </c>
      <c r="BR3138" s="160" t="str">
        <f t="shared" si="804"/>
        <v/>
      </c>
    </row>
    <row r="3139" spans="65:70" ht="20.100000000000001" customHeight="1" x14ac:dyDescent="0.25">
      <c r="BM3139" s="134">
        <v>2547</v>
      </c>
      <c r="BN3139" s="157">
        <f t="shared" si="805"/>
        <v>16.29439999999925</v>
      </c>
      <c r="BO3139" s="158">
        <f t="shared" si="806"/>
        <v>2.2558649304813855E-2</v>
      </c>
      <c r="BP3139" s="159">
        <f t="shared" si="807"/>
        <v>5.2762956775764119E-5</v>
      </c>
      <c r="BQ3139" s="160">
        <f t="shared" si="808"/>
        <v>5.2762956775764119E-5</v>
      </c>
      <c r="BR3139" s="160" t="str">
        <f t="shared" si="804"/>
        <v/>
      </c>
    </row>
    <row r="3140" spans="65:70" ht="20.100000000000001" customHeight="1" x14ac:dyDescent="0.25">
      <c r="BM3140" s="134">
        <v>2548</v>
      </c>
      <c r="BN3140" s="157">
        <f t="shared" si="805"/>
        <v>16.300799999999249</v>
      </c>
      <c r="BO3140" s="158">
        <f t="shared" si="806"/>
        <v>2.2505886348038091E-2</v>
      </c>
      <c r="BP3140" s="159">
        <f t="shared" si="807"/>
        <v>5.2646034378198148E-5</v>
      </c>
      <c r="BQ3140" s="160">
        <f t="shared" si="808"/>
        <v>5.2646034378198148E-5</v>
      </c>
      <c r="BR3140" s="160" t="str">
        <f t="shared" si="804"/>
        <v/>
      </c>
    </row>
    <row r="3141" spans="65:70" ht="20.100000000000001" customHeight="1" x14ac:dyDescent="0.25">
      <c r="BM3141" s="134">
        <v>2549</v>
      </c>
      <c r="BN3141" s="157">
        <f t="shared" si="805"/>
        <v>16.307199999999249</v>
      </c>
      <c r="BO3141" s="158">
        <f t="shared" si="806"/>
        <v>2.2453240313659893E-2</v>
      </c>
      <c r="BP3141" s="159">
        <f t="shared" si="807"/>
        <v>5.2529350844363054E-5</v>
      </c>
      <c r="BQ3141" s="160">
        <f t="shared" si="808"/>
        <v>5.2529350844363054E-5</v>
      </c>
      <c r="BR3141" s="160" t="str">
        <f t="shared" si="804"/>
        <v/>
      </c>
    </row>
    <row r="3142" spans="65:70" ht="20.100000000000001" customHeight="1" x14ac:dyDescent="0.25">
      <c r="BM3142" s="134">
        <v>2550</v>
      </c>
      <c r="BN3142" s="157">
        <f t="shared" si="805"/>
        <v>16.313599999999248</v>
      </c>
      <c r="BO3142" s="158">
        <f t="shared" si="806"/>
        <v>2.2400710962815529E-2</v>
      </c>
      <c r="BP3142" s="159">
        <f t="shared" si="807"/>
        <v>5.2412905750680999E-5</v>
      </c>
      <c r="BQ3142" s="160">
        <f t="shared" si="808"/>
        <v>5.2412905750680999E-5</v>
      </c>
      <c r="BR3142" s="160" t="str">
        <f t="shared" si="804"/>
        <v/>
      </c>
    </row>
    <row r="3143" spans="65:70" ht="20.100000000000001" customHeight="1" x14ac:dyDescent="0.25">
      <c r="BM3143" s="134">
        <v>2551</v>
      </c>
      <c r="BN3143" s="157">
        <f t="shared" si="805"/>
        <v>16.319999999999247</v>
      </c>
      <c r="BO3143" s="158">
        <f t="shared" si="806"/>
        <v>2.2348298057064848E-2</v>
      </c>
      <c r="BP3143" s="159">
        <f t="shared" si="807"/>
        <v>5.2296698673858638E-5</v>
      </c>
      <c r="BQ3143" s="160">
        <f t="shared" si="808"/>
        <v>5.2296698673858638E-5</v>
      </c>
      <c r="BR3143" s="160" t="str">
        <f t="shared" si="804"/>
        <v/>
      </c>
    </row>
    <row r="3144" spans="65:70" ht="20.100000000000001" customHeight="1" x14ac:dyDescent="0.25">
      <c r="BM3144" s="134">
        <v>2552</v>
      </c>
      <c r="BN3144" s="157">
        <f t="shared" si="805"/>
        <v>16.326399999999246</v>
      </c>
      <c r="BO3144" s="158">
        <f t="shared" si="806"/>
        <v>2.229600135839099E-2</v>
      </c>
      <c r="BP3144" s="159">
        <f t="shared" si="807"/>
        <v>5.2180729191060593E-5</v>
      </c>
      <c r="BQ3144" s="160">
        <f t="shared" si="808"/>
        <v>5.2180729191060593E-5</v>
      </c>
      <c r="BR3144" s="160" t="str">
        <f t="shared" si="804"/>
        <v/>
      </c>
    </row>
    <row r="3145" spans="65:70" ht="20.100000000000001" customHeight="1" x14ac:dyDescent="0.25">
      <c r="BM3145" s="134">
        <v>2553</v>
      </c>
      <c r="BN3145" s="157">
        <f t="shared" si="805"/>
        <v>16.332799999999246</v>
      </c>
      <c r="BO3145" s="158">
        <f t="shared" si="806"/>
        <v>2.2243820629199929E-2</v>
      </c>
      <c r="BP3145" s="159">
        <f t="shared" si="807"/>
        <v>5.2064996880381298E-5</v>
      </c>
      <c r="BQ3145" s="160">
        <f t="shared" si="808"/>
        <v>5.2064996880381298E-5</v>
      </c>
      <c r="BR3145" s="160" t="str">
        <f t="shared" si="804"/>
        <v/>
      </c>
    </row>
    <row r="3146" spans="65:70" ht="20.100000000000001" customHeight="1" x14ac:dyDescent="0.25">
      <c r="BM3146" s="134">
        <v>2554</v>
      </c>
      <c r="BN3146" s="157">
        <f t="shared" si="805"/>
        <v>16.339199999999245</v>
      </c>
      <c r="BO3146" s="158">
        <f t="shared" si="806"/>
        <v>2.2191755632319548E-2</v>
      </c>
      <c r="BP3146" s="159">
        <f t="shared" si="807"/>
        <v>5.1949501320005392E-5</v>
      </c>
      <c r="BQ3146" s="160">
        <f t="shared" si="808"/>
        <v>5.1949501320005392E-5</v>
      </c>
      <c r="BR3146" s="160" t="str">
        <f t="shared" si="804"/>
        <v/>
      </c>
    </row>
    <row r="3147" spans="65:70" ht="20.100000000000001" customHeight="1" x14ac:dyDescent="0.25">
      <c r="BM3147" s="134">
        <v>2555</v>
      </c>
      <c r="BN3147" s="157">
        <f t="shared" si="805"/>
        <v>16.345599999999244</v>
      </c>
      <c r="BO3147" s="158">
        <f t="shared" si="806"/>
        <v>2.2139806130999543E-2</v>
      </c>
      <c r="BP3147" s="159">
        <f t="shared" si="807"/>
        <v>5.1834242088998755E-5</v>
      </c>
      <c r="BQ3147" s="160">
        <f t="shared" si="808"/>
        <v>5.1834242088998755E-5</v>
      </c>
      <c r="BR3147" s="160" t="str">
        <f t="shared" si="804"/>
        <v/>
      </c>
    </row>
    <row r="3148" spans="65:70" ht="20.100000000000001" customHeight="1" x14ac:dyDescent="0.25">
      <c r="BM3148" s="134">
        <v>2556</v>
      </c>
      <c r="BN3148" s="157">
        <f t="shared" si="805"/>
        <v>16.351999999999244</v>
      </c>
      <c r="BO3148" s="158">
        <f t="shared" si="806"/>
        <v>2.2087971888910544E-2</v>
      </c>
      <c r="BP3148" s="159">
        <f t="shared" si="807"/>
        <v>5.17192187667187E-5</v>
      </c>
      <c r="BQ3148" s="160">
        <f t="shared" si="808"/>
        <v>5.17192187667187E-5</v>
      </c>
      <c r="BR3148" s="160" t="str">
        <f t="shared" si="804"/>
        <v/>
      </c>
    </row>
    <row r="3149" spans="65:70" ht="20.100000000000001" customHeight="1" x14ac:dyDescent="0.25">
      <c r="BM3149" s="134">
        <v>2557</v>
      </c>
      <c r="BN3149" s="157">
        <f t="shared" si="805"/>
        <v>16.358399999999243</v>
      </c>
      <c r="BO3149" s="158">
        <f t="shared" si="806"/>
        <v>2.2036252670143825E-2</v>
      </c>
      <c r="BP3149" s="159">
        <f t="shared" si="807"/>
        <v>5.160443093326153E-5</v>
      </c>
      <c r="BQ3149" s="160">
        <f t="shared" si="808"/>
        <v>5.160443093326153E-5</v>
      </c>
      <c r="BR3149" s="160" t="str">
        <f t="shared" si="804"/>
        <v/>
      </c>
    </row>
    <row r="3150" spans="65:70" ht="20.100000000000001" customHeight="1" x14ac:dyDescent="0.25">
      <c r="BM3150" s="134">
        <v>2558</v>
      </c>
      <c r="BN3150" s="157">
        <f t="shared" si="805"/>
        <v>16.364799999999242</v>
      </c>
      <c r="BO3150" s="158">
        <f t="shared" si="806"/>
        <v>2.1984648239210564E-2</v>
      </c>
      <c r="BP3150" s="159">
        <f t="shared" si="807"/>
        <v>5.148987816917111E-5</v>
      </c>
      <c r="BQ3150" s="160">
        <f t="shared" si="808"/>
        <v>5.148987816917111E-5</v>
      </c>
      <c r="BR3150" s="160" t="str">
        <f t="shared" si="804"/>
        <v/>
      </c>
    </row>
    <row r="3151" spans="65:70" ht="20.100000000000001" customHeight="1" x14ac:dyDescent="0.25">
      <c r="BM3151" s="134">
        <v>2559</v>
      </c>
      <c r="BN3151" s="157">
        <f t="shared" si="805"/>
        <v>16.371199999999241</v>
      </c>
      <c r="BO3151" s="158">
        <f t="shared" si="806"/>
        <v>2.1933158361041392E-2</v>
      </c>
      <c r="BP3151" s="159">
        <f t="shared" si="807"/>
        <v>5.1375560055442332E-5</v>
      </c>
      <c r="BQ3151" s="160">
        <f t="shared" si="808"/>
        <v>5.1375560055442332E-5</v>
      </c>
      <c r="BR3151" s="160" t="str">
        <f t="shared" si="804"/>
        <v/>
      </c>
    </row>
    <row r="3152" spans="65:70" ht="20.100000000000001" customHeight="1" x14ac:dyDescent="0.25">
      <c r="BM3152" s="134">
        <v>2560</v>
      </c>
      <c r="BN3152" s="157">
        <f t="shared" si="805"/>
        <v>16.377599999999241</v>
      </c>
      <c r="BO3152" s="158">
        <f t="shared" si="806"/>
        <v>2.188178280098595E-2</v>
      </c>
      <c r="BP3152" s="159">
        <f t="shared" si="807"/>
        <v>5.1261476173826426E-5</v>
      </c>
      <c r="BQ3152" s="160">
        <f t="shared" si="808"/>
        <v>5.1261476173826426E-5</v>
      </c>
      <c r="BR3152" s="160" t="str">
        <f t="shared" si="804"/>
        <v/>
      </c>
    </row>
    <row r="3153" spans="65:70" ht="20.100000000000001" customHeight="1" x14ac:dyDescent="0.25">
      <c r="BM3153" s="134">
        <v>2561</v>
      </c>
      <c r="BN3153" s="157">
        <f t="shared" si="805"/>
        <v>16.38399999999924</v>
      </c>
      <c r="BO3153" s="158">
        <f t="shared" si="806"/>
        <v>2.1830521324812124E-2</v>
      </c>
      <c r="BP3153" s="159">
        <f t="shared" si="807"/>
        <v>5.1147626106463201E-5</v>
      </c>
      <c r="BQ3153" s="160">
        <f t="shared" si="808"/>
        <v>5.1147626106463201E-5</v>
      </c>
      <c r="BR3153" s="160" t="str">
        <f t="shared" ref="BR3153:BR3216" si="809">IF($BO3153&lt;(1-$BK$605),$BP3153,"")</f>
        <v/>
      </c>
    </row>
    <row r="3154" spans="65:70" ht="20.100000000000001" customHeight="1" x14ac:dyDescent="0.25">
      <c r="BM3154" s="134">
        <v>2562</v>
      </c>
      <c r="BN3154" s="157">
        <f t="shared" ref="BN3154:BN3217" si="810">BN3153+$BQ$590</f>
        <v>16.390399999999239</v>
      </c>
      <c r="BO3154" s="158">
        <f t="shared" ref="BO3154:BO3217" si="811">_xlfn.CHISQ.DIST.RT(BN3154,7)</f>
        <v>2.177937369870566E-2</v>
      </c>
      <c r="BP3154" s="159">
        <f t="shared" ref="BP3154:BP3217" si="812">BO3154-BO3155</f>
        <v>5.1034009436012884E-5</v>
      </c>
      <c r="BQ3154" s="160">
        <f t="shared" ref="BQ3154:BQ3217" si="813">IF(BO3154&lt;(1-$BK$597),BP3154,"")</f>
        <v>5.1034009436012884E-5</v>
      </c>
      <c r="BR3154" s="160" t="str">
        <f t="shared" si="809"/>
        <v/>
      </c>
    </row>
    <row r="3155" spans="65:70" ht="20.100000000000001" customHeight="1" x14ac:dyDescent="0.25">
      <c r="BM3155" s="134">
        <v>2563</v>
      </c>
      <c r="BN3155" s="157">
        <f t="shared" si="810"/>
        <v>16.396799999999239</v>
      </c>
      <c r="BO3155" s="158">
        <f t="shared" si="811"/>
        <v>2.1728339689269648E-2</v>
      </c>
      <c r="BP3155" s="159">
        <f t="shared" si="812"/>
        <v>5.0920625745819181E-5</v>
      </c>
      <c r="BQ3155" s="160">
        <f t="shared" si="813"/>
        <v>5.0920625745819181E-5</v>
      </c>
      <c r="BR3155" s="160" t="str">
        <f t="shared" si="809"/>
        <v/>
      </c>
    </row>
    <row r="3156" spans="65:70" ht="20.100000000000001" customHeight="1" x14ac:dyDescent="0.25">
      <c r="BM3156" s="134">
        <v>2564</v>
      </c>
      <c r="BN3156" s="157">
        <f t="shared" si="810"/>
        <v>16.403199999999238</v>
      </c>
      <c r="BO3156" s="158">
        <f t="shared" si="811"/>
        <v>2.1677419063523828E-2</v>
      </c>
      <c r="BP3156" s="159">
        <f t="shared" si="812"/>
        <v>5.0807474619590093E-5</v>
      </c>
      <c r="BQ3156" s="160">
        <f t="shared" si="813"/>
        <v>5.0807474619590093E-5</v>
      </c>
      <c r="BR3156" s="160" t="str">
        <f t="shared" si="809"/>
        <v/>
      </c>
    </row>
    <row r="3157" spans="65:70" ht="20.100000000000001" customHeight="1" x14ac:dyDescent="0.25">
      <c r="BM3157" s="134">
        <v>2565</v>
      </c>
      <c r="BN3157" s="157">
        <f t="shared" si="810"/>
        <v>16.409599999999237</v>
      </c>
      <c r="BO3157" s="158">
        <f t="shared" si="811"/>
        <v>2.1626611588904238E-2</v>
      </c>
      <c r="BP3157" s="159">
        <f t="shared" si="812"/>
        <v>5.0694555641682404E-5</v>
      </c>
      <c r="BQ3157" s="160">
        <f t="shared" si="813"/>
        <v>5.0694555641682404E-5</v>
      </c>
      <c r="BR3157" s="160" t="str">
        <f t="shared" si="809"/>
        <v/>
      </c>
    </row>
    <row r="3158" spans="65:70" ht="20.100000000000001" customHeight="1" x14ac:dyDescent="0.25">
      <c r="BM3158" s="134">
        <v>2566</v>
      </c>
      <c r="BN3158" s="157">
        <f t="shared" si="810"/>
        <v>16.415999999999237</v>
      </c>
      <c r="BO3158" s="158">
        <f t="shared" si="811"/>
        <v>2.1575917033262556E-2</v>
      </c>
      <c r="BP3158" s="159">
        <f t="shared" si="812"/>
        <v>5.0581868397028829E-5</v>
      </c>
      <c r="BQ3158" s="160">
        <f t="shared" si="813"/>
        <v>5.0581868397028829E-5</v>
      </c>
      <c r="BR3158" s="160" t="str">
        <f t="shared" si="809"/>
        <v/>
      </c>
    </row>
    <row r="3159" spans="65:70" ht="20.100000000000001" customHeight="1" x14ac:dyDescent="0.25">
      <c r="BM3159" s="134">
        <v>2567</v>
      </c>
      <c r="BN3159" s="157">
        <f t="shared" si="810"/>
        <v>16.422399999999236</v>
      </c>
      <c r="BO3159" s="158">
        <f t="shared" si="811"/>
        <v>2.1525335164865527E-2</v>
      </c>
      <c r="BP3159" s="159">
        <f t="shared" si="812"/>
        <v>5.0469412471054742E-5</v>
      </c>
      <c r="BQ3159" s="160">
        <f t="shared" si="813"/>
        <v>5.0469412471054742E-5</v>
      </c>
      <c r="BR3159" s="160" t="str">
        <f t="shared" si="809"/>
        <v/>
      </c>
    </row>
    <row r="3160" spans="65:70" ht="20.100000000000001" customHeight="1" x14ac:dyDescent="0.25">
      <c r="BM3160" s="134">
        <v>2568</v>
      </c>
      <c r="BN3160" s="157">
        <f t="shared" si="810"/>
        <v>16.428799999999235</v>
      </c>
      <c r="BO3160" s="158">
        <f t="shared" si="811"/>
        <v>2.1474865752394472E-2</v>
      </c>
      <c r="BP3160" s="159">
        <f t="shared" si="812"/>
        <v>5.0357187449570628E-5</v>
      </c>
      <c r="BQ3160" s="160">
        <f t="shared" si="813"/>
        <v>5.0357187449570628E-5</v>
      </c>
      <c r="BR3160" s="160" t="str">
        <f t="shared" si="809"/>
        <v/>
      </c>
    </row>
    <row r="3161" spans="65:70" ht="20.100000000000001" customHeight="1" x14ac:dyDescent="0.25">
      <c r="BM3161" s="134">
        <v>2569</v>
      </c>
      <c r="BN3161" s="157">
        <f t="shared" si="810"/>
        <v>16.435199999999234</v>
      </c>
      <c r="BO3161" s="158">
        <f t="shared" si="811"/>
        <v>2.1424508564944902E-2</v>
      </c>
      <c r="BP3161" s="159">
        <f t="shared" si="812"/>
        <v>5.0245192919223108E-5</v>
      </c>
      <c r="BQ3161" s="160">
        <f t="shared" si="813"/>
        <v>5.0245192919223108E-5</v>
      </c>
      <c r="BR3161" s="160" t="str">
        <f t="shared" si="809"/>
        <v/>
      </c>
    </row>
    <row r="3162" spans="65:70" ht="20.100000000000001" customHeight="1" x14ac:dyDescent="0.25">
      <c r="BM3162" s="134">
        <v>2570</v>
      </c>
      <c r="BN3162" s="157">
        <f t="shared" si="810"/>
        <v>16.441599999999234</v>
      </c>
      <c r="BO3162" s="158">
        <f t="shared" si="811"/>
        <v>2.1374263372025679E-2</v>
      </c>
      <c r="BP3162" s="159">
        <f t="shared" si="812"/>
        <v>5.0133428466977992E-5</v>
      </c>
      <c r="BQ3162" s="160">
        <f t="shared" si="813"/>
        <v>5.0133428466977992E-5</v>
      </c>
      <c r="BR3162" s="160" t="str">
        <f t="shared" si="809"/>
        <v/>
      </c>
    </row>
    <row r="3163" spans="65:70" ht="20.100000000000001" customHeight="1" x14ac:dyDescent="0.25">
      <c r="BM3163" s="134">
        <v>2571</v>
      </c>
      <c r="BN3163" s="157">
        <f t="shared" si="810"/>
        <v>16.447999999999233</v>
      </c>
      <c r="BO3163" s="158">
        <f t="shared" si="811"/>
        <v>2.1324129943558701E-2</v>
      </c>
      <c r="BP3163" s="159">
        <f t="shared" si="812"/>
        <v>5.0021893680526203E-5</v>
      </c>
      <c r="BQ3163" s="160">
        <f t="shared" si="813"/>
        <v>5.0021893680526203E-5</v>
      </c>
      <c r="BR3163" s="160" t="str">
        <f t="shared" si="809"/>
        <v/>
      </c>
    </row>
    <row r="3164" spans="65:70" ht="20.100000000000001" customHeight="1" x14ac:dyDescent="0.25">
      <c r="BM3164" s="134">
        <v>2572</v>
      </c>
      <c r="BN3164" s="157">
        <f t="shared" si="810"/>
        <v>16.454399999999232</v>
      </c>
      <c r="BO3164" s="158">
        <f t="shared" si="811"/>
        <v>2.1274108049878174E-2</v>
      </c>
      <c r="BP3164" s="159">
        <f t="shared" si="812"/>
        <v>4.9910588147895202E-5</v>
      </c>
      <c r="BQ3164" s="160">
        <f t="shared" si="813"/>
        <v>4.9910588147895202E-5</v>
      </c>
      <c r="BR3164" s="160" t="str">
        <f t="shared" si="809"/>
        <v/>
      </c>
    </row>
    <row r="3165" spans="65:70" ht="20.100000000000001" customHeight="1" x14ac:dyDescent="0.25">
      <c r="BM3165" s="134">
        <v>2573</v>
      </c>
      <c r="BN3165" s="157">
        <f t="shared" si="810"/>
        <v>16.460799999999232</v>
      </c>
      <c r="BO3165" s="158">
        <f t="shared" si="811"/>
        <v>2.1224197461730279E-2</v>
      </c>
      <c r="BP3165" s="159">
        <f t="shared" si="812"/>
        <v>4.9799511457688378E-5</v>
      </c>
      <c r="BQ3165" s="160">
        <f t="shared" si="813"/>
        <v>4.9799511457688378E-5</v>
      </c>
      <c r="BR3165" s="160" t="str">
        <f t="shared" si="809"/>
        <v/>
      </c>
    </row>
    <row r="3166" spans="65:70" ht="20.100000000000001" customHeight="1" x14ac:dyDescent="0.25">
      <c r="BM3166" s="134">
        <v>2574</v>
      </c>
      <c r="BN3166" s="157">
        <f t="shared" si="810"/>
        <v>16.467199999999231</v>
      </c>
      <c r="BO3166" s="158">
        <f t="shared" si="811"/>
        <v>2.1174397950272591E-2</v>
      </c>
      <c r="BP3166" s="159">
        <f t="shared" si="812"/>
        <v>4.9688663199275868E-5</v>
      </c>
      <c r="BQ3166" s="160">
        <f t="shared" si="813"/>
        <v>4.9688663199275868E-5</v>
      </c>
      <c r="BR3166" s="160" t="str">
        <f t="shared" si="809"/>
        <v/>
      </c>
    </row>
    <row r="3167" spans="65:70" ht="20.100000000000001" customHeight="1" x14ac:dyDescent="0.25">
      <c r="BM3167" s="134">
        <v>2575</v>
      </c>
      <c r="BN3167" s="157">
        <f t="shared" si="810"/>
        <v>16.47359999999923</v>
      </c>
      <c r="BO3167" s="158">
        <f t="shared" si="811"/>
        <v>2.1124709287073315E-2</v>
      </c>
      <c r="BP3167" s="159">
        <f t="shared" si="812"/>
        <v>4.9578042962274138E-5</v>
      </c>
      <c r="BQ3167" s="160">
        <f t="shared" si="813"/>
        <v>4.9578042962274138E-5</v>
      </c>
      <c r="BR3167" s="160" t="str">
        <f t="shared" si="809"/>
        <v/>
      </c>
    </row>
    <row r="3168" spans="65:70" ht="20.100000000000001" customHeight="1" x14ac:dyDescent="0.25">
      <c r="BM3168" s="134">
        <v>2576</v>
      </c>
      <c r="BN3168" s="157">
        <f t="shared" si="810"/>
        <v>16.479999999999229</v>
      </c>
      <c r="BO3168" s="158">
        <f t="shared" si="811"/>
        <v>2.1075131244111041E-2</v>
      </c>
      <c r="BP3168" s="159">
        <f t="shared" si="812"/>
        <v>4.946765033703171E-5</v>
      </c>
      <c r="BQ3168" s="160">
        <f t="shared" si="813"/>
        <v>4.946765033703171E-5</v>
      </c>
      <c r="BR3168" s="160" t="str">
        <f t="shared" si="809"/>
        <v/>
      </c>
    </row>
    <row r="3169" spans="65:70" ht="20.100000000000001" customHeight="1" x14ac:dyDescent="0.25">
      <c r="BM3169" s="134">
        <v>2577</v>
      </c>
      <c r="BN3169" s="157">
        <f t="shared" si="810"/>
        <v>16.486399999999229</v>
      </c>
      <c r="BO3169" s="158">
        <f t="shared" si="811"/>
        <v>2.1025663593774009E-2</v>
      </c>
      <c r="BP3169" s="159">
        <f t="shared" si="812"/>
        <v>4.9357484914337724E-5</v>
      </c>
      <c r="BQ3169" s="160">
        <f t="shared" si="813"/>
        <v>4.9357484914337724E-5</v>
      </c>
      <c r="BR3169" s="160" t="str">
        <f t="shared" si="809"/>
        <v/>
      </c>
    </row>
    <row r="3170" spans="65:70" ht="20.100000000000001" customHeight="1" x14ac:dyDescent="0.25">
      <c r="BM3170" s="134">
        <v>2578</v>
      </c>
      <c r="BN3170" s="157">
        <f t="shared" si="810"/>
        <v>16.492799999999228</v>
      </c>
      <c r="BO3170" s="158">
        <f t="shared" si="811"/>
        <v>2.0976306108859671E-2</v>
      </c>
      <c r="BP3170" s="159">
        <f t="shared" si="812"/>
        <v>4.9247546285591942E-5</v>
      </c>
      <c r="BQ3170" s="160">
        <f t="shared" si="813"/>
        <v>4.9247546285591942E-5</v>
      </c>
      <c r="BR3170" s="160" t="str">
        <f t="shared" si="809"/>
        <v/>
      </c>
    </row>
    <row r="3171" spans="65:70" ht="20.100000000000001" customHeight="1" x14ac:dyDescent="0.25">
      <c r="BM3171" s="134">
        <v>2579</v>
      </c>
      <c r="BN3171" s="157">
        <f t="shared" si="810"/>
        <v>16.499199999999227</v>
      </c>
      <c r="BO3171" s="158">
        <f t="shared" si="811"/>
        <v>2.0927058562574079E-2</v>
      </c>
      <c r="BP3171" s="159">
        <f t="shared" si="812"/>
        <v>4.9137834042711076E-5</v>
      </c>
      <c r="BQ3171" s="160">
        <f t="shared" si="813"/>
        <v>4.9137834042711076E-5</v>
      </c>
      <c r="BR3171" s="160" t="str">
        <f t="shared" si="809"/>
        <v/>
      </c>
    </row>
    <row r="3172" spans="65:70" ht="20.100000000000001" customHeight="1" x14ac:dyDescent="0.25">
      <c r="BM3172" s="134">
        <v>2580</v>
      </c>
      <c r="BN3172" s="157">
        <f t="shared" si="810"/>
        <v>16.505599999999227</v>
      </c>
      <c r="BO3172" s="158">
        <f t="shared" si="811"/>
        <v>2.0877920728531368E-2</v>
      </c>
      <c r="BP3172" s="159">
        <f t="shared" si="812"/>
        <v>4.9028347778104497E-5</v>
      </c>
      <c r="BQ3172" s="160">
        <f t="shared" si="813"/>
        <v>4.9028347778104497E-5</v>
      </c>
      <c r="BR3172" s="160" t="str">
        <f t="shared" si="809"/>
        <v/>
      </c>
    </row>
    <row r="3173" spans="65:70" ht="20.100000000000001" customHeight="1" x14ac:dyDescent="0.25">
      <c r="BM3173" s="134">
        <v>2581</v>
      </c>
      <c r="BN3173" s="157">
        <f t="shared" si="810"/>
        <v>16.511999999999226</v>
      </c>
      <c r="BO3173" s="158">
        <f t="shared" si="811"/>
        <v>2.0828892380753264E-2</v>
      </c>
      <c r="BP3173" s="159">
        <f t="shared" si="812"/>
        <v>4.8919087084837304E-5</v>
      </c>
      <c r="BQ3173" s="160">
        <f t="shared" si="813"/>
        <v>4.8919087084837304E-5</v>
      </c>
      <c r="BR3173" s="160" t="str">
        <f t="shared" si="809"/>
        <v/>
      </c>
    </row>
    <row r="3174" spans="65:70" ht="20.100000000000001" customHeight="1" x14ac:dyDescent="0.25">
      <c r="BM3174" s="134">
        <v>2582</v>
      </c>
      <c r="BN3174" s="157">
        <f t="shared" si="810"/>
        <v>16.518399999999225</v>
      </c>
      <c r="BO3174" s="158">
        <f t="shared" si="811"/>
        <v>2.0779973293668427E-2</v>
      </c>
      <c r="BP3174" s="159">
        <f t="shared" si="812"/>
        <v>4.8810051556338885E-5</v>
      </c>
      <c r="BQ3174" s="160">
        <f t="shared" si="813"/>
        <v>4.8810051556338885E-5</v>
      </c>
      <c r="BR3174" s="160" t="str">
        <f t="shared" si="809"/>
        <v/>
      </c>
    </row>
    <row r="3175" spans="65:70" ht="20.100000000000001" customHeight="1" x14ac:dyDescent="0.25">
      <c r="BM3175" s="134">
        <v>2583</v>
      </c>
      <c r="BN3175" s="157">
        <f t="shared" si="810"/>
        <v>16.524799999999225</v>
      </c>
      <c r="BO3175" s="158">
        <f t="shared" si="811"/>
        <v>2.0731163242112088E-2</v>
      </c>
      <c r="BP3175" s="159">
        <f t="shared" si="812"/>
        <v>4.8701240786746397E-5</v>
      </c>
      <c r="BQ3175" s="160">
        <f t="shared" si="813"/>
        <v>4.8701240786746397E-5</v>
      </c>
      <c r="BR3175" s="160" t="str">
        <f t="shared" si="809"/>
        <v/>
      </c>
    </row>
    <row r="3176" spans="65:70" ht="20.100000000000001" customHeight="1" x14ac:dyDescent="0.25">
      <c r="BM3176" s="134">
        <v>2584</v>
      </c>
      <c r="BN3176" s="157">
        <f t="shared" si="810"/>
        <v>16.531199999999224</v>
      </c>
      <c r="BO3176" s="158">
        <f t="shared" si="811"/>
        <v>2.0682462001325341E-2</v>
      </c>
      <c r="BP3176" s="159">
        <f t="shared" si="812"/>
        <v>4.8592654370689659E-5</v>
      </c>
      <c r="BQ3176" s="160">
        <f t="shared" si="813"/>
        <v>4.8592654370689659E-5</v>
      </c>
      <c r="BR3176" s="160" t="str">
        <f t="shared" si="809"/>
        <v/>
      </c>
    </row>
    <row r="3177" spans="65:70" ht="20.100000000000001" customHeight="1" x14ac:dyDescent="0.25">
      <c r="BM3177" s="134">
        <v>2585</v>
      </c>
      <c r="BN3177" s="157">
        <f t="shared" si="810"/>
        <v>16.537599999999223</v>
      </c>
      <c r="BO3177" s="158">
        <f t="shared" si="811"/>
        <v>2.0633869346954652E-2</v>
      </c>
      <c r="BP3177" s="159">
        <f t="shared" si="812"/>
        <v>4.8484291903263393E-5</v>
      </c>
      <c r="BQ3177" s="160">
        <f t="shared" si="813"/>
        <v>4.8484291903263393E-5</v>
      </c>
      <c r="BR3177" s="160" t="str">
        <f t="shared" si="809"/>
        <v/>
      </c>
    </row>
    <row r="3178" spans="65:70" ht="20.100000000000001" customHeight="1" x14ac:dyDescent="0.25">
      <c r="BM3178" s="134">
        <v>2586</v>
      </c>
      <c r="BN3178" s="157">
        <f t="shared" si="810"/>
        <v>16.543999999999222</v>
      </c>
      <c r="BO3178" s="158">
        <f t="shared" si="811"/>
        <v>2.0585385055051388E-2</v>
      </c>
      <c r="BP3178" s="159">
        <f t="shared" si="812"/>
        <v>4.8376152980242337E-5</v>
      </c>
      <c r="BQ3178" s="160">
        <f t="shared" si="813"/>
        <v>4.8376152980242337E-5</v>
      </c>
      <c r="BR3178" s="160" t="str">
        <f t="shared" si="809"/>
        <v/>
      </c>
    </row>
    <row r="3179" spans="65:70" ht="20.100000000000001" customHeight="1" x14ac:dyDescent="0.25">
      <c r="BM3179" s="134">
        <v>2587</v>
      </c>
      <c r="BN3179" s="157">
        <f t="shared" si="810"/>
        <v>16.550399999999222</v>
      </c>
      <c r="BO3179" s="158">
        <f t="shared" si="811"/>
        <v>2.0537008902071146E-2</v>
      </c>
      <c r="BP3179" s="159">
        <f t="shared" si="812"/>
        <v>4.8268237197793273E-5</v>
      </c>
      <c r="BQ3179" s="160">
        <f t="shared" si="813"/>
        <v>4.8268237197793273E-5</v>
      </c>
      <c r="BR3179" s="160" t="str">
        <f t="shared" si="809"/>
        <v/>
      </c>
    </row>
    <row r="3180" spans="65:70" ht="20.100000000000001" customHeight="1" x14ac:dyDescent="0.25">
      <c r="BM3180" s="134">
        <v>2588</v>
      </c>
      <c r="BN3180" s="157">
        <f t="shared" si="810"/>
        <v>16.556799999999221</v>
      </c>
      <c r="BO3180" s="158">
        <f t="shared" si="811"/>
        <v>2.0488740664873353E-2</v>
      </c>
      <c r="BP3180" s="159">
        <f t="shared" si="812"/>
        <v>4.816054415274218E-5</v>
      </c>
      <c r="BQ3180" s="160">
        <f t="shared" si="813"/>
        <v>4.816054415274218E-5</v>
      </c>
      <c r="BR3180" s="160" t="str">
        <f t="shared" si="809"/>
        <v/>
      </c>
    </row>
    <row r="3181" spans="65:70" ht="20.100000000000001" customHeight="1" x14ac:dyDescent="0.25">
      <c r="BM3181" s="134">
        <v>2589</v>
      </c>
      <c r="BN3181" s="157">
        <f t="shared" si="810"/>
        <v>16.56319999999922</v>
      </c>
      <c r="BO3181" s="158">
        <f t="shared" si="811"/>
        <v>2.044058012072061E-2</v>
      </c>
      <c r="BP3181" s="159">
        <f t="shared" si="812"/>
        <v>4.8053073442390348E-5</v>
      </c>
      <c r="BQ3181" s="160">
        <f t="shared" si="813"/>
        <v>4.8053073442390348E-5</v>
      </c>
      <c r="BR3181" s="160" t="str">
        <f t="shared" si="809"/>
        <v/>
      </c>
    </row>
    <row r="3182" spans="65:70" ht="20.100000000000001" customHeight="1" x14ac:dyDescent="0.25">
      <c r="BM3182" s="134">
        <v>2590</v>
      </c>
      <c r="BN3182" s="157">
        <f t="shared" si="810"/>
        <v>16.56959999999922</v>
      </c>
      <c r="BO3182" s="158">
        <f t="shared" si="811"/>
        <v>2.039252704727822E-2</v>
      </c>
      <c r="BP3182" s="159">
        <f t="shared" si="812"/>
        <v>4.7945824664538672E-5</v>
      </c>
      <c r="BQ3182" s="160">
        <f t="shared" si="813"/>
        <v>4.7945824664538672E-5</v>
      </c>
      <c r="BR3182" s="160" t="str">
        <f t="shared" si="809"/>
        <v/>
      </c>
    </row>
    <row r="3183" spans="65:70" ht="20.100000000000001" customHeight="1" x14ac:dyDescent="0.25">
      <c r="BM3183" s="134">
        <v>2591</v>
      </c>
      <c r="BN3183" s="157">
        <f t="shared" si="810"/>
        <v>16.575999999999219</v>
      </c>
      <c r="BO3183" s="158">
        <f t="shared" si="811"/>
        <v>2.0344581222613681E-2</v>
      </c>
      <c r="BP3183" s="159">
        <f t="shared" si="812"/>
        <v>4.783879741769928E-5</v>
      </c>
      <c r="BQ3183" s="160">
        <f t="shared" si="813"/>
        <v>4.783879741769928E-5</v>
      </c>
      <c r="BR3183" s="160" t="str">
        <f t="shared" si="809"/>
        <v/>
      </c>
    </row>
    <row r="3184" spans="65:70" ht="20.100000000000001" customHeight="1" x14ac:dyDescent="0.25">
      <c r="BM3184" s="134">
        <v>2592</v>
      </c>
      <c r="BN3184" s="157">
        <f t="shared" si="810"/>
        <v>16.582399999999218</v>
      </c>
      <c r="BO3184" s="158">
        <f t="shared" si="811"/>
        <v>2.0296742425195982E-2</v>
      </c>
      <c r="BP3184" s="159">
        <f t="shared" si="812"/>
        <v>4.7731991300745125E-5</v>
      </c>
      <c r="BQ3184" s="160">
        <f t="shared" si="813"/>
        <v>4.7731991300745125E-5</v>
      </c>
      <c r="BR3184" s="160" t="str">
        <f t="shared" si="809"/>
        <v/>
      </c>
    </row>
    <row r="3185" spans="65:70" ht="20.100000000000001" customHeight="1" x14ac:dyDescent="0.25">
      <c r="BM3185" s="134">
        <v>2593</v>
      </c>
      <c r="BN3185" s="157">
        <f t="shared" si="810"/>
        <v>16.588799999999218</v>
      </c>
      <c r="BO3185" s="158">
        <f t="shared" si="811"/>
        <v>2.0249010433895237E-2</v>
      </c>
      <c r="BP3185" s="159">
        <f t="shared" si="812"/>
        <v>4.7625405913177127E-5</v>
      </c>
      <c r="BQ3185" s="160">
        <f t="shared" si="813"/>
        <v>4.7625405913177127E-5</v>
      </c>
      <c r="BR3185" s="160" t="str">
        <f t="shared" si="809"/>
        <v/>
      </c>
    </row>
    <row r="3186" spans="65:70" ht="20.100000000000001" customHeight="1" x14ac:dyDescent="0.25">
      <c r="BM3186" s="134">
        <v>2594</v>
      </c>
      <c r="BN3186" s="157">
        <f t="shared" si="810"/>
        <v>16.595199999999217</v>
      </c>
      <c r="BO3186" s="158">
        <f t="shared" si="811"/>
        <v>2.020138502798206E-2</v>
      </c>
      <c r="BP3186" s="159">
        <f t="shared" si="812"/>
        <v>4.7519040854957645E-5</v>
      </c>
      <c r="BQ3186" s="160">
        <f t="shared" si="813"/>
        <v>4.7519040854957645E-5</v>
      </c>
      <c r="BR3186" s="160" t="str">
        <f t="shared" si="809"/>
        <v/>
      </c>
    </row>
    <row r="3187" spans="65:70" ht="20.100000000000001" customHeight="1" x14ac:dyDescent="0.25">
      <c r="BM3187" s="134">
        <v>2595</v>
      </c>
      <c r="BN3187" s="157">
        <f t="shared" si="810"/>
        <v>16.601599999999216</v>
      </c>
      <c r="BO3187" s="158">
        <f t="shared" si="811"/>
        <v>2.0153865987127102E-2</v>
      </c>
      <c r="BP3187" s="159">
        <f t="shared" si="812"/>
        <v>4.741289572672211E-5</v>
      </c>
      <c r="BQ3187" s="160">
        <f t="shared" si="813"/>
        <v>4.741289572672211E-5</v>
      </c>
      <c r="BR3187" s="160" t="str">
        <f t="shared" si="809"/>
        <v/>
      </c>
    </row>
    <row r="3188" spans="65:70" ht="20.100000000000001" customHeight="1" x14ac:dyDescent="0.25">
      <c r="BM3188" s="134">
        <v>2596</v>
      </c>
      <c r="BN3188" s="157">
        <f t="shared" si="810"/>
        <v>16.607999999999215</v>
      </c>
      <c r="BO3188" s="158">
        <f t="shared" si="811"/>
        <v>2.010645309140038E-2</v>
      </c>
      <c r="BP3188" s="159">
        <f t="shared" si="812"/>
        <v>4.7306970129536163E-5</v>
      </c>
      <c r="BQ3188" s="160">
        <f t="shared" si="813"/>
        <v>4.7306970129536163E-5</v>
      </c>
      <c r="BR3188" s="160" t="str">
        <f t="shared" si="809"/>
        <v/>
      </c>
    </row>
    <row r="3189" spans="65:70" ht="20.100000000000001" customHeight="1" x14ac:dyDescent="0.25">
      <c r="BM3189" s="134">
        <v>2597</v>
      </c>
      <c r="BN3189" s="157">
        <f t="shared" si="810"/>
        <v>16.614399999999215</v>
      </c>
      <c r="BO3189" s="158">
        <f t="shared" si="811"/>
        <v>2.0059146121270844E-2</v>
      </c>
      <c r="BP3189" s="159">
        <f t="shared" si="812"/>
        <v>4.7201263665058724E-5</v>
      </c>
      <c r="BQ3189" s="160">
        <f t="shared" si="813"/>
        <v>4.7201263665058724E-5</v>
      </c>
      <c r="BR3189" s="160" t="str">
        <f t="shared" si="809"/>
        <v/>
      </c>
    </row>
    <row r="3190" spans="65:70" ht="20.100000000000001" customHeight="1" x14ac:dyDescent="0.25">
      <c r="BM3190" s="134">
        <v>2598</v>
      </c>
      <c r="BN3190" s="157">
        <f t="shared" si="810"/>
        <v>16.620799999999214</v>
      </c>
      <c r="BO3190" s="158">
        <f t="shared" si="811"/>
        <v>2.0011944857605785E-2</v>
      </c>
      <c r="BP3190" s="159">
        <f t="shared" si="812"/>
        <v>4.7095775935420553E-5</v>
      </c>
      <c r="BQ3190" s="160">
        <f t="shared" si="813"/>
        <v>4.7095775935420553E-5</v>
      </c>
      <c r="BR3190" s="160" t="str">
        <f t="shared" si="809"/>
        <v/>
      </c>
    </row>
    <row r="3191" spans="65:70" ht="20.100000000000001" customHeight="1" x14ac:dyDescent="0.25">
      <c r="BM3191" s="134">
        <v>2599</v>
      </c>
      <c r="BN3191" s="157">
        <f t="shared" si="810"/>
        <v>16.627199999999213</v>
      </c>
      <c r="BO3191" s="158">
        <f t="shared" si="811"/>
        <v>1.9964849081670365E-2</v>
      </c>
      <c r="BP3191" s="159">
        <f t="shared" si="812"/>
        <v>4.6990506543425486E-5</v>
      </c>
      <c r="BQ3191" s="160">
        <f t="shared" si="813"/>
        <v>4.6990506543425486E-5</v>
      </c>
      <c r="BR3191" s="160" t="str">
        <f t="shared" si="809"/>
        <v/>
      </c>
    </row>
    <row r="3192" spans="65:70" ht="20.100000000000001" customHeight="1" x14ac:dyDescent="0.25">
      <c r="BM3192" s="134">
        <v>2600</v>
      </c>
      <c r="BN3192" s="157">
        <f t="shared" si="810"/>
        <v>16.633599999999213</v>
      </c>
      <c r="BO3192" s="158">
        <f t="shared" si="811"/>
        <v>1.9917858575126939E-2</v>
      </c>
      <c r="BP3192" s="159">
        <f t="shared" si="812"/>
        <v>4.6885455092279815E-5</v>
      </c>
      <c r="BQ3192" s="160">
        <f t="shared" si="813"/>
        <v>4.6885455092279815E-5</v>
      </c>
      <c r="BR3192" s="160" t="str">
        <f t="shared" si="809"/>
        <v/>
      </c>
    </row>
    <row r="3193" spans="65:70" ht="20.100000000000001" customHeight="1" x14ac:dyDescent="0.25">
      <c r="BM3193" s="134">
        <v>2601</v>
      </c>
      <c r="BN3193" s="157">
        <f t="shared" si="810"/>
        <v>16.639999999999212</v>
      </c>
      <c r="BO3193" s="158">
        <f t="shared" si="811"/>
        <v>1.9870973120034659E-2</v>
      </c>
      <c r="BP3193" s="159">
        <f t="shared" si="812"/>
        <v>4.6780621185800453E-5</v>
      </c>
      <c r="BQ3193" s="160">
        <f t="shared" si="813"/>
        <v>4.6780621185800453E-5</v>
      </c>
      <c r="BR3193" s="160" t="str">
        <f t="shared" si="809"/>
        <v/>
      </c>
    </row>
    <row r="3194" spans="65:70" ht="20.100000000000001" customHeight="1" x14ac:dyDescent="0.25">
      <c r="BM3194" s="134">
        <v>2602</v>
      </c>
      <c r="BN3194" s="157">
        <f t="shared" si="810"/>
        <v>16.646399999999211</v>
      </c>
      <c r="BO3194" s="158">
        <f t="shared" si="811"/>
        <v>1.9824192498848859E-2</v>
      </c>
      <c r="BP3194" s="159">
        <f t="shared" si="812"/>
        <v>4.667600442832473E-5</v>
      </c>
      <c r="BQ3194" s="160">
        <f t="shared" si="813"/>
        <v>4.667600442832473E-5</v>
      </c>
      <c r="BR3194" s="160" t="str">
        <f t="shared" si="809"/>
        <v/>
      </c>
    </row>
    <row r="3195" spans="65:70" ht="20.100000000000001" customHeight="1" x14ac:dyDescent="0.25">
      <c r="BM3195" s="134">
        <v>2603</v>
      </c>
      <c r="BN3195" s="157">
        <f t="shared" si="810"/>
        <v>16.65279999999921</v>
      </c>
      <c r="BO3195" s="158">
        <f t="shared" si="811"/>
        <v>1.9777516494420534E-2</v>
      </c>
      <c r="BP3195" s="159">
        <f t="shared" si="812"/>
        <v>4.6571604424686108E-5</v>
      </c>
      <c r="BQ3195" s="160">
        <f t="shared" si="813"/>
        <v>4.6571604424686108E-5</v>
      </c>
      <c r="BR3195" s="160" t="str">
        <f t="shared" si="809"/>
        <v/>
      </c>
    </row>
    <row r="3196" spans="65:70" ht="20.100000000000001" customHeight="1" x14ac:dyDescent="0.25">
      <c r="BM3196" s="134">
        <v>2604</v>
      </c>
      <c r="BN3196" s="157">
        <f t="shared" si="810"/>
        <v>16.65919999999921</v>
      </c>
      <c r="BO3196" s="158">
        <f t="shared" si="811"/>
        <v>1.9730944889995848E-2</v>
      </c>
      <c r="BP3196" s="159">
        <f t="shared" si="812"/>
        <v>4.6467420780415408E-5</v>
      </c>
      <c r="BQ3196" s="160">
        <f t="shared" si="813"/>
        <v>4.6467420780415408E-5</v>
      </c>
      <c r="BR3196" s="160" t="str">
        <f t="shared" si="809"/>
        <v/>
      </c>
    </row>
    <row r="3197" spans="65:70" ht="20.100000000000001" customHeight="1" x14ac:dyDescent="0.25">
      <c r="BM3197" s="134">
        <v>2605</v>
      </c>
      <c r="BN3197" s="157">
        <f t="shared" si="810"/>
        <v>16.665599999999209</v>
      </c>
      <c r="BO3197" s="158">
        <f t="shared" si="811"/>
        <v>1.9684477469215433E-2</v>
      </c>
      <c r="BP3197" s="159">
        <f t="shared" si="812"/>
        <v>4.6363453101348762E-5</v>
      </c>
      <c r="BQ3197" s="160">
        <f t="shared" si="813"/>
        <v>4.6363453101348762E-5</v>
      </c>
      <c r="BR3197" s="160" t="str">
        <f t="shared" si="809"/>
        <v/>
      </c>
    </row>
    <row r="3198" spans="65:70" ht="20.100000000000001" customHeight="1" x14ac:dyDescent="0.25">
      <c r="BM3198" s="134">
        <v>2606</v>
      </c>
      <c r="BN3198" s="157">
        <f t="shared" si="810"/>
        <v>16.671999999999208</v>
      </c>
      <c r="BO3198" s="158">
        <f t="shared" si="811"/>
        <v>1.9638114016114084E-2</v>
      </c>
      <c r="BP3198" s="159">
        <f t="shared" si="812"/>
        <v>4.6259700994064762E-5</v>
      </c>
      <c r="BQ3198" s="160">
        <f t="shared" si="813"/>
        <v>4.6259700994064762E-5</v>
      </c>
      <c r="BR3198" s="160" t="str">
        <f t="shared" si="809"/>
        <v/>
      </c>
    </row>
    <row r="3199" spans="65:70" ht="20.100000000000001" customHeight="1" x14ac:dyDescent="0.25">
      <c r="BM3199" s="134">
        <v>2607</v>
      </c>
      <c r="BN3199" s="157">
        <f t="shared" si="810"/>
        <v>16.678399999999208</v>
      </c>
      <c r="BO3199" s="158">
        <f t="shared" si="811"/>
        <v>1.9591854315120019E-2</v>
      </c>
      <c r="BP3199" s="159">
        <f t="shared" si="812"/>
        <v>4.61561640655965E-5</v>
      </c>
      <c r="BQ3199" s="160">
        <f t="shared" si="813"/>
        <v>4.61561640655965E-5</v>
      </c>
      <c r="BR3199" s="160" t="str">
        <f t="shared" si="809"/>
        <v/>
      </c>
    </row>
    <row r="3200" spans="65:70" ht="20.100000000000001" customHeight="1" x14ac:dyDescent="0.25">
      <c r="BM3200" s="134">
        <v>2608</v>
      </c>
      <c r="BN3200" s="157">
        <f t="shared" si="810"/>
        <v>16.684799999999207</v>
      </c>
      <c r="BO3200" s="158">
        <f t="shared" si="811"/>
        <v>1.9545698151054423E-2</v>
      </c>
      <c r="BP3200" s="159">
        <f t="shared" si="812"/>
        <v>4.6052841923494015E-5</v>
      </c>
      <c r="BQ3200" s="160">
        <f t="shared" si="813"/>
        <v>4.6052841923494015E-5</v>
      </c>
      <c r="BR3200" s="160" t="str">
        <f t="shared" si="809"/>
        <v/>
      </c>
    </row>
    <row r="3201" spans="65:70" ht="20.100000000000001" customHeight="1" x14ac:dyDescent="0.25">
      <c r="BM3201" s="134">
        <v>2609</v>
      </c>
      <c r="BN3201" s="157">
        <f t="shared" si="810"/>
        <v>16.691199999999206</v>
      </c>
      <c r="BO3201" s="158">
        <f t="shared" si="811"/>
        <v>1.9499645309130929E-2</v>
      </c>
      <c r="BP3201" s="159">
        <f t="shared" si="812"/>
        <v>4.5949734175852047E-5</v>
      </c>
      <c r="BQ3201" s="160">
        <f t="shared" si="813"/>
        <v>4.5949734175852047E-5</v>
      </c>
      <c r="BR3201" s="160" t="str">
        <f t="shared" si="809"/>
        <v/>
      </c>
    </row>
    <row r="3202" spans="65:70" ht="20.100000000000001" customHeight="1" x14ac:dyDescent="0.25">
      <c r="BM3202" s="134">
        <v>2610</v>
      </c>
      <c r="BN3202" s="157">
        <f t="shared" si="810"/>
        <v>16.697599999999206</v>
      </c>
      <c r="BO3202" s="158">
        <f t="shared" si="811"/>
        <v>1.9453695574955077E-2</v>
      </c>
      <c r="BP3202" s="159">
        <f t="shared" si="812"/>
        <v>4.5846840431407188E-5</v>
      </c>
      <c r="BQ3202" s="160">
        <f t="shared" si="813"/>
        <v>4.5846840431407188E-5</v>
      </c>
      <c r="BR3202" s="160" t="str">
        <f t="shared" si="809"/>
        <v/>
      </c>
    </row>
    <row r="3203" spans="65:70" ht="20.100000000000001" customHeight="1" x14ac:dyDescent="0.25">
      <c r="BM3203" s="134">
        <v>2611</v>
      </c>
      <c r="BN3203" s="157">
        <f t="shared" si="810"/>
        <v>16.703999999999205</v>
      </c>
      <c r="BO3203" s="158">
        <f t="shared" si="811"/>
        <v>1.9407848734523669E-2</v>
      </c>
      <c r="BP3203" s="159">
        <f t="shared" si="812"/>
        <v>4.5744160299263786E-5</v>
      </c>
      <c r="BQ3203" s="160">
        <f t="shared" si="813"/>
        <v>4.5744160299263786E-5</v>
      </c>
      <c r="BR3203" s="160" t="str">
        <f t="shared" si="809"/>
        <v/>
      </c>
    </row>
    <row r="3204" spans="65:70" ht="20.100000000000001" customHeight="1" x14ac:dyDescent="0.25">
      <c r="BM3204" s="134">
        <v>2612</v>
      </c>
      <c r="BN3204" s="157">
        <f t="shared" si="810"/>
        <v>16.710399999999204</v>
      </c>
      <c r="BO3204" s="158">
        <f t="shared" si="811"/>
        <v>1.9362104574224406E-2</v>
      </c>
      <c r="BP3204" s="159">
        <f t="shared" si="812"/>
        <v>4.5641693389188859E-5</v>
      </c>
      <c r="BQ3204" s="160">
        <f t="shared" si="813"/>
        <v>4.5641693389188859E-5</v>
      </c>
      <c r="BR3204" s="160" t="str">
        <f t="shared" si="809"/>
        <v/>
      </c>
    </row>
    <row r="3205" spans="65:70" ht="20.100000000000001" customHeight="1" x14ac:dyDescent="0.25">
      <c r="BM3205" s="134">
        <v>2613</v>
      </c>
      <c r="BN3205" s="157">
        <f t="shared" si="810"/>
        <v>16.716799999999203</v>
      </c>
      <c r="BO3205" s="158">
        <f t="shared" si="811"/>
        <v>1.9316462880835217E-2</v>
      </c>
      <c r="BP3205" s="159">
        <f t="shared" si="812"/>
        <v>4.5539439311473306E-5</v>
      </c>
      <c r="BQ3205" s="160">
        <f t="shared" si="813"/>
        <v>4.5539439311473306E-5</v>
      </c>
      <c r="BR3205" s="160" t="str">
        <f t="shared" si="809"/>
        <v/>
      </c>
    </row>
    <row r="3206" spans="65:70" ht="20.100000000000001" customHeight="1" x14ac:dyDescent="0.25">
      <c r="BM3206" s="134">
        <v>2614</v>
      </c>
      <c r="BN3206" s="157">
        <f t="shared" si="810"/>
        <v>16.723199999999203</v>
      </c>
      <c r="BO3206" s="158">
        <f t="shared" si="811"/>
        <v>1.9270923441523743E-2</v>
      </c>
      <c r="BP3206" s="159">
        <f t="shared" si="812"/>
        <v>4.543739767691804E-5</v>
      </c>
      <c r="BQ3206" s="160">
        <f t="shared" si="813"/>
        <v>4.543739767691804E-5</v>
      </c>
      <c r="BR3206" s="160" t="str">
        <f t="shared" si="809"/>
        <v/>
      </c>
    </row>
    <row r="3207" spans="65:70" ht="20.100000000000001" customHeight="1" x14ac:dyDescent="0.25">
      <c r="BM3207" s="134">
        <v>2615</v>
      </c>
      <c r="BN3207" s="157">
        <f t="shared" si="810"/>
        <v>16.729599999999202</v>
      </c>
      <c r="BO3207" s="158">
        <f t="shared" si="811"/>
        <v>1.9225486043846825E-2</v>
      </c>
      <c r="BP3207" s="159">
        <f t="shared" si="812"/>
        <v>4.5335568096833978E-5</v>
      </c>
      <c r="BQ3207" s="160">
        <f t="shared" si="813"/>
        <v>4.5335568096833978E-5</v>
      </c>
      <c r="BR3207" s="160" t="str">
        <f t="shared" si="809"/>
        <v/>
      </c>
    </row>
    <row r="3208" spans="65:70" ht="20.100000000000001" customHeight="1" x14ac:dyDescent="0.25">
      <c r="BM3208" s="134">
        <v>2616</v>
      </c>
      <c r="BN3208" s="157">
        <f t="shared" si="810"/>
        <v>16.735999999999201</v>
      </c>
      <c r="BO3208" s="158">
        <f t="shared" si="811"/>
        <v>1.9180150475749991E-2</v>
      </c>
      <c r="BP3208" s="159">
        <f t="shared" si="812"/>
        <v>4.5233950183194704E-5</v>
      </c>
      <c r="BQ3208" s="160">
        <f t="shared" si="813"/>
        <v>4.5233950183194704E-5</v>
      </c>
      <c r="BR3208" s="160" t="str">
        <f t="shared" si="809"/>
        <v/>
      </c>
    </row>
    <row r="3209" spans="65:70" ht="20.100000000000001" customHeight="1" x14ac:dyDescent="0.25">
      <c r="BM3209" s="134">
        <v>2617</v>
      </c>
      <c r="BN3209" s="157">
        <f t="shared" si="810"/>
        <v>16.742399999999201</v>
      </c>
      <c r="BO3209" s="158">
        <f t="shared" si="811"/>
        <v>1.9134916525566797E-2</v>
      </c>
      <c r="BP3209" s="159">
        <f t="shared" si="812"/>
        <v>4.5132543548313808E-5</v>
      </c>
      <c r="BQ3209" s="160">
        <f t="shared" si="813"/>
        <v>4.5132543548313808E-5</v>
      </c>
      <c r="BR3209" s="160" t="str">
        <f t="shared" si="809"/>
        <v/>
      </c>
    </row>
    <row r="3210" spans="65:70" ht="20.100000000000001" customHeight="1" x14ac:dyDescent="0.25">
      <c r="BM3210" s="134">
        <v>2618</v>
      </c>
      <c r="BN3210" s="157">
        <f t="shared" si="810"/>
        <v>16.7487999999992</v>
      </c>
      <c r="BO3210" s="158">
        <f t="shared" si="811"/>
        <v>1.9089783982018483E-2</v>
      </c>
      <c r="BP3210" s="159">
        <f t="shared" si="812"/>
        <v>4.5031347805191829E-5</v>
      </c>
      <c r="BQ3210" s="160">
        <f t="shared" si="813"/>
        <v>4.5031347805191829E-5</v>
      </c>
      <c r="BR3210" s="160" t="str">
        <f t="shared" si="809"/>
        <v/>
      </c>
    </row>
    <row r="3211" spans="65:70" ht="20.100000000000001" customHeight="1" x14ac:dyDescent="0.25">
      <c r="BM3211" s="134">
        <v>2619</v>
      </c>
      <c r="BN3211" s="157">
        <f t="shared" si="810"/>
        <v>16.755199999999199</v>
      </c>
      <c r="BO3211" s="158">
        <f t="shared" si="811"/>
        <v>1.9044752634213291E-2</v>
      </c>
      <c r="BP3211" s="159">
        <f t="shared" si="812"/>
        <v>4.4930362567363602E-5</v>
      </c>
      <c r="BQ3211" s="160">
        <f t="shared" si="813"/>
        <v>4.4930362567363602E-5</v>
      </c>
      <c r="BR3211" s="160" t="str">
        <f t="shared" si="809"/>
        <v/>
      </c>
    </row>
    <row r="3212" spans="65:70" ht="20.100000000000001" customHeight="1" x14ac:dyDescent="0.25">
      <c r="BM3212" s="134">
        <v>2620</v>
      </c>
      <c r="BN3212" s="157">
        <f t="shared" si="810"/>
        <v>16.761599999999198</v>
      </c>
      <c r="BO3212" s="158">
        <f t="shared" si="811"/>
        <v>1.8999822271645928E-2</v>
      </c>
      <c r="BP3212" s="159">
        <f t="shared" si="812"/>
        <v>4.4829587448867031E-5</v>
      </c>
      <c r="BQ3212" s="160">
        <f t="shared" si="813"/>
        <v>4.4829587448867031E-5</v>
      </c>
      <c r="BR3212" s="160" t="str">
        <f t="shared" si="809"/>
        <v/>
      </c>
    </row>
    <row r="3213" spans="65:70" ht="20.100000000000001" customHeight="1" x14ac:dyDescent="0.25">
      <c r="BM3213" s="134">
        <v>2621</v>
      </c>
      <c r="BN3213" s="157">
        <f t="shared" si="810"/>
        <v>16.767999999999198</v>
      </c>
      <c r="BO3213" s="158">
        <f t="shared" si="811"/>
        <v>1.895499268419706E-2</v>
      </c>
      <c r="BP3213" s="159">
        <f t="shared" si="812"/>
        <v>4.472902206424309E-5</v>
      </c>
      <c r="BQ3213" s="160">
        <f t="shared" si="813"/>
        <v>4.472902206424309E-5</v>
      </c>
      <c r="BR3213" s="160" t="str">
        <f t="shared" si="809"/>
        <v/>
      </c>
    </row>
    <row r="3214" spans="65:70" ht="20.100000000000001" customHeight="1" x14ac:dyDescent="0.25">
      <c r="BM3214" s="134">
        <v>2622</v>
      </c>
      <c r="BN3214" s="157">
        <f t="shared" si="810"/>
        <v>16.774399999999197</v>
      </c>
      <c r="BO3214" s="158">
        <f t="shared" si="811"/>
        <v>1.8910263662132817E-2</v>
      </c>
      <c r="BP3214" s="159">
        <f t="shared" si="812"/>
        <v>4.4628666028587866E-5</v>
      </c>
      <c r="BQ3214" s="160">
        <f t="shared" si="813"/>
        <v>4.4628666028587866E-5</v>
      </c>
      <c r="BR3214" s="160" t="str">
        <f t="shared" si="809"/>
        <v/>
      </c>
    </row>
    <row r="3215" spans="65:70" ht="20.100000000000001" customHeight="1" x14ac:dyDescent="0.25">
      <c r="BM3215" s="134">
        <v>2623</v>
      </c>
      <c r="BN3215" s="157">
        <f t="shared" si="810"/>
        <v>16.780799999999196</v>
      </c>
      <c r="BO3215" s="158">
        <f t="shared" si="811"/>
        <v>1.886563499610423E-2</v>
      </c>
      <c r="BP3215" s="159">
        <f t="shared" si="812"/>
        <v>4.4528518957594188E-5</v>
      </c>
      <c r="BQ3215" s="160">
        <f t="shared" si="813"/>
        <v>4.4528518957594188E-5</v>
      </c>
      <c r="BR3215" s="160" t="str">
        <f t="shared" si="809"/>
        <v/>
      </c>
    </row>
    <row r="3216" spans="65:70" ht="20.100000000000001" customHeight="1" x14ac:dyDescent="0.25">
      <c r="BM3216" s="134">
        <v>2624</v>
      </c>
      <c r="BN3216" s="157">
        <f t="shared" si="810"/>
        <v>16.787199999999196</v>
      </c>
      <c r="BO3216" s="158">
        <f t="shared" si="811"/>
        <v>1.8821106477146635E-2</v>
      </c>
      <c r="BP3216" s="159">
        <f t="shared" si="812"/>
        <v>4.4428580467485712E-5</v>
      </c>
      <c r="BQ3216" s="160">
        <f t="shared" si="813"/>
        <v>4.4428580467485712E-5</v>
      </c>
      <c r="BR3216" s="160" t="str">
        <f t="shared" si="809"/>
        <v/>
      </c>
    </row>
    <row r="3217" spans="65:70" ht="20.100000000000001" customHeight="1" x14ac:dyDescent="0.25">
      <c r="BM3217" s="134">
        <v>2625</v>
      </c>
      <c r="BN3217" s="157">
        <f t="shared" si="810"/>
        <v>16.793599999999195</v>
      </c>
      <c r="BO3217" s="158">
        <f t="shared" si="811"/>
        <v>1.877667789667915E-2</v>
      </c>
      <c r="BP3217" s="159">
        <f t="shared" si="812"/>
        <v>4.4328850174860795E-5</v>
      </c>
      <c r="BQ3217" s="160">
        <f t="shared" si="813"/>
        <v>4.4328850174860795E-5</v>
      </c>
      <c r="BR3217" s="160" t="str">
        <f t="shared" ref="BR3217:BR3280" si="814">IF($BO3217&lt;(1-$BK$605),$BP3217,"")</f>
        <v/>
      </c>
    </row>
    <row r="3218" spans="65:70" ht="20.100000000000001" customHeight="1" x14ac:dyDescent="0.25">
      <c r="BM3218" s="134">
        <v>2626</v>
      </c>
      <c r="BN3218" s="157">
        <f t="shared" ref="BN3218:BN3281" si="815">BN3217+$BQ$590</f>
        <v>16.799999999999194</v>
      </c>
      <c r="BO3218" s="158">
        <f t="shared" ref="BO3218:BO3281" si="816">_xlfn.CHISQ.DIST.RT(BN3218,7)</f>
        <v>1.8732349046504289E-2</v>
      </c>
      <c r="BP3218" s="159">
        <f t="shared" ref="BP3218:BP3281" si="817">BO3218-BO3219</f>
        <v>4.4229327697084542E-5</v>
      </c>
      <c r="BQ3218" s="160">
        <f t="shared" ref="BQ3218:BQ3281" si="818">IF(BO3218&lt;(1-$BK$597),BP3218,"")</f>
        <v>4.4229327697084542E-5</v>
      </c>
      <c r="BR3218" s="160" t="str">
        <f t="shared" si="814"/>
        <v/>
      </c>
    </row>
    <row r="3219" spans="65:70" ht="20.100000000000001" customHeight="1" x14ac:dyDescent="0.25">
      <c r="BM3219" s="134">
        <v>2627</v>
      </c>
      <c r="BN3219" s="157">
        <f t="shared" si="815"/>
        <v>16.806399999999194</v>
      </c>
      <c r="BO3219" s="158">
        <f t="shared" si="816"/>
        <v>1.8688119718807204E-2</v>
      </c>
      <c r="BP3219" s="159">
        <f t="shared" si="817"/>
        <v>4.413001265192798E-5</v>
      </c>
      <c r="BQ3219" s="160">
        <f t="shared" si="818"/>
        <v>4.413001265192798E-5</v>
      </c>
      <c r="BR3219" s="160" t="str">
        <f t="shared" si="814"/>
        <v/>
      </c>
    </row>
    <row r="3220" spans="65:70" ht="20.100000000000001" customHeight="1" x14ac:dyDescent="0.25">
      <c r="BM3220" s="134">
        <v>2628</v>
      </c>
      <c r="BN3220" s="157">
        <f t="shared" si="815"/>
        <v>16.812799999999193</v>
      </c>
      <c r="BO3220" s="158">
        <f t="shared" si="816"/>
        <v>1.8643989706155276E-2</v>
      </c>
      <c r="BP3220" s="159">
        <f t="shared" si="817"/>
        <v>4.4030904657710312E-5</v>
      </c>
      <c r="BQ3220" s="160">
        <f t="shared" si="818"/>
        <v>4.4030904657710312E-5</v>
      </c>
      <c r="BR3220" s="160" t="str">
        <f t="shared" si="814"/>
        <v/>
      </c>
    </row>
    <row r="3221" spans="65:70" ht="20.100000000000001" customHeight="1" x14ac:dyDescent="0.25">
      <c r="BM3221" s="134">
        <v>2629</v>
      </c>
      <c r="BN3221" s="157">
        <f t="shared" si="815"/>
        <v>16.819199999999192</v>
      </c>
      <c r="BO3221" s="158">
        <f t="shared" si="816"/>
        <v>1.8599958801497566E-2</v>
      </c>
      <c r="BP3221" s="159">
        <f t="shared" si="817"/>
        <v>4.3932003333312791E-5</v>
      </c>
      <c r="BQ3221" s="160">
        <f t="shared" si="818"/>
        <v>4.3932003333312791E-5</v>
      </c>
      <c r="BR3221" s="160" t="str">
        <f t="shared" si="814"/>
        <v/>
      </c>
    </row>
    <row r="3222" spans="65:70" ht="20.100000000000001" customHeight="1" x14ac:dyDescent="0.25">
      <c r="BM3222" s="134">
        <v>2630</v>
      </c>
      <c r="BN3222" s="157">
        <f t="shared" si="815"/>
        <v>16.825599999999191</v>
      </c>
      <c r="BO3222" s="158">
        <f t="shared" si="816"/>
        <v>1.8556026798164253E-2</v>
      </c>
      <c r="BP3222" s="159">
        <f t="shared" si="817"/>
        <v>4.3833308298140555E-5</v>
      </c>
      <c r="BQ3222" s="160">
        <f t="shared" si="818"/>
        <v>4.3833308298140555E-5</v>
      </c>
      <c r="BR3222" s="160" t="str">
        <f t="shared" si="814"/>
        <v/>
      </c>
    </row>
    <row r="3223" spans="65:70" ht="20.100000000000001" customHeight="1" x14ac:dyDescent="0.25">
      <c r="BM3223" s="134">
        <v>2631</v>
      </c>
      <c r="BN3223" s="157">
        <f t="shared" si="815"/>
        <v>16.831999999999191</v>
      </c>
      <c r="BO3223" s="158">
        <f t="shared" si="816"/>
        <v>1.8512193489866113E-2</v>
      </c>
      <c r="BP3223" s="159">
        <f t="shared" si="817"/>
        <v>4.3734819172150385E-5</v>
      </c>
      <c r="BQ3223" s="160">
        <f t="shared" si="818"/>
        <v>4.3734819172150385E-5</v>
      </c>
      <c r="BR3223" s="160" t="str">
        <f t="shared" si="814"/>
        <v/>
      </c>
    </row>
    <row r="3224" spans="65:70" ht="20.100000000000001" customHeight="1" x14ac:dyDescent="0.25">
      <c r="BM3224" s="134">
        <v>2632</v>
      </c>
      <c r="BN3224" s="157">
        <f t="shared" si="815"/>
        <v>16.83839999999919</v>
      </c>
      <c r="BO3224" s="158">
        <f t="shared" si="816"/>
        <v>1.8468458670693962E-2</v>
      </c>
      <c r="BP3224" s="159">
        <f t="shared" si="817"/>
        <v>4.3636535575763968E-5</v>
      </c>
      <c r="BQ3224" s="160">
        <f t="shared" si="818"/>
        <v>4.3636535575763968E-5</v>
      </c>
      <c r="BR3224" s="160" t="str">
        <f t="shared" si="814"/>
        <v/>
      </c>
    </row>
    <row r="3225" spans="65:70" ht="20.100000000000001" customHeight="1" x14ac:dyDescent="0.25">
      <c r="BM3225" s="134">
        <v>2633</v>
      </c>
      <c r="BN3225" s="157">
        <f t="shared" si="815"/>
        <v>16.844799999999189</v>
      </c>
      <c r="BO3225" s="158">
        <f t="shared" si="816"/>
        <v>1.8424822135118198E-2</v>
      </c>
      <c r="BP3225" s="159">
        <f t="shared" si="817"/>
        <v>4.3538457130072594E-5</v>
      </c>
      <c r="BQ3225" s="160">
        <f t="shared" si="818"/>
        <v>4.3538457130072594E-5</v>
      </c>
      <c r="BR3225" s="160" t="str">
        <f t="shared" si="814"/>
        <v/>
      </c>
    </row>
    <row r="3226" spans="65:70" ht="20.100000000000001" customHeight="1" x14ac:dyDescent="0.25">
      <c r="BM3226" s="134">
        <v>2634</v>
      </c>
      <c r="BN3226" s="157">
        <f t="shared" si="815"/>
        <v>16.851199999999189</v>
      </c>
      <c r="BO3226" s="158">
        <f t="shared" si="816"/>
        <v>1.8381283677988126E-2</v>
      </c>
      <c r="BP3226" s="159">
        <f t="shared" si="817"/>
        <v>4.3440583456552662E-5</v>
      </c>
      <c r="BQ3226" s="160">
        <f t="shared" si="818"/>
        <v>4.3440583456552662E-5</v>
      </c>
      <c r="BR3226" s="160" t="str">
        <f t="shared" si="814"/>
        <v/>
      </c>
    </row>
    <row r="3227" spans="65:70" ht="20.100000000000001" customHeight="1" x14ac:dyDescent="0.25">
      <c r="BM3227" s="134">
        <v>2635</v>
      </c>
      <c r="BN3227" s="157">
        <f t="shared" si="815"/>
        <v>16.857599999999188</v>
      </c>
      <c r="BO3227" s="158">
        <f t="shared" si="816"/>
        <v>1.8337843094531573E-2</v>
      </c>
      <c r="BP3227" s="159">
        <f t="shared" si="817"/>
        <v>4.3342914177370989E-5</v>
      </c>
      <c r="BQ3227" s="160">
        <f t="shared" si="818"/>
        <v>4.3342914177370989E-5</v>
      </c>
      <c r="BR3227" s="160" t="str">
        <f t="shared" si="814"/>
        <v/>
      </c>
    </row>
    <row r="3228" spans="65:70" ht="20.100000000000001" customHeight="1" x14ac:dyDescent="0.25">
      <c r="BM3228" s="134">
        <v>2636</v>
      </c>
      <c r="BN3228" s="157">
        <f t="shared" si="815"/>
        <v>16.863999999999187</v>
      </c>
      <c r="BO3228" s="158">
        <f t="shared" si="816"/>
        <v>1.8294500180354202E-2</v>
      </c>
      <c r="BP3228" s="159">
        <f t="shared" si="817"/>
        <v>4.324544891504481E-5</v>
      </c>
      <c r="BQ3228" s="160">
        <f t="shared" si="818"/>
        <v>4.324544891504481E-5</v>
      </c>
      <c r="BR3228" s="160" t="str">
        <f t="shared" si="814"/>
        <v/>
      </c>
    </row>
    <row r="3229" spans="65:70" ht="20.100000000000001" customHeight="1" x14ac:dyDescent="0.25">
      <c r="BM3229" s="134">
        <v>2637</v>
      </c>
      <c r="BN3229" s="157">
        <f t="shared" si="815"/>
        <v>16.870399999999186</v>
      </c>
      <c r="BO3229" s="158">
        <f t="shared" si="816"/>
        <v>1.8251254731439157E-2</v>
      </c>
      <c r="BP3229" s="159">
        <f t="shared" si="817"/>
        <v>4.3148187292840756E-5</v>
      </c>
      <c r="BQ3229" s="160">
        <f t="shared" si="818"/>
        <v>4.3148187292840756E-5</v>
      </c>
      <c r="BR3229" s="160" t="str">
        <f t="shared" si="814"/>
        <v/>
      </c>
    </row>
    <row r="3230" spans="65:70" ht="20.100000000000001" customHeight="1" x14ac:dyDescent="0.25">
      <c r="BM3230" s="134">
        <v>2638</v>
      </c>
      <c r="BN3230" s="157">
        <f t="shared" si="815"/>
        <v>16.876799999999186</v>
      </c>
      <c r="BO3230" s="158">
        <f t="shared" si="816"/>
        <v>1.8208106544146316E-2</v>
      </c>
      <c r="BP3230" s="159">
        <f t="shared" si="817"/>
        <v>4.3051128934320365E-5</v>
      </c>
      <c r="BQ3230" s="160">
        <f t="shared" si="818"/>
        <v>4.3051128934320365E-5</v>
      </c>
      <c r="BR3230" s="160" t="str">
        <f t="shared" si="814"/>
        <v/>
      </c>
    </row>
    <row r="3231" spans="65:70" ht="20.100000000000001" customHeight="1" x14ac:dyDescent="0.25">
      <c r="BM3231" s="134">
        <v>2639</v>
      </c>
      <c r="BN3231" s="157">
        <f t="shared" si="815"/>
        <v>16.883199999999185</v>
      </c>
      <c r="BO3231" s="158">
        <f t="shared" si="816"/>
        <v>1.8165055415211996E-2</v>
      </c>
      <c r="BP3231" s="159">
        <f t="shared" si="817"/>
        <v>4.2954273463801512E-5</v>
      </c>
      <c r="BQ3231" s="160">
        <f t="shared" si="818"/>
        <v>4.2954273463801512E-5</v>
      </c>
      <c r="BR3231" s="160" t="str">
        <f t="shared" si="814"/>
        <v/>
      </c>
    </row>
    <row r="3232" spans="65:70" ht="20.100000000000001" customHeight="1" x14ac:dyDescent="0.25">
      <c r="BM3232" s="134">
        <v>2640</v>
      </c>
      <c r="BN3232" s="157">
        <f t="shared" si="815"/>
        <v>16.889599999999184</v>
      </c>
      <c r="BO3232" s="158">
        <f t="shared" si="816"/>
        <v>1.8122101141748195E-2</v>
      </c>
      <c r="BP3232" s="159">
        <f t="shared" si="817"/>
        <v>4.2857620506049632E-5</v>
      </c>
      <c r="BQ3232" s="160">
        <f t="shared" si="818"/>
        <v>4.2857620506049632E-5</v>
      </c>
      <c r="BR3232" s="160" t="str">
        <f t="shared" si="814"/>
        <v/>
      </c>
    </row>
    <row r="3233" spans="65:70" ht="20.100000000000001" customHeight="1" x14ac:dyDescent="0.25">
      <c r="BM3233" s="134">
        <v>2641</v>
      </c>
      <c r="BN3233" s="157">
        <f t="shared" si="815"/>
        <v>16.895999999999184</v>
      </c>
      <c r="BO3233" s="158">
        <f t="shared" si="816"/>
        <v>1.8079243521242145E-2</v>
      </c>
      <c r="BP3233" s="159">
        <f t="shared" si="817"/>
        <v>4.2761169686291595E-5</v>
      </c>
      <c r="BQ3233" s="160">
        <f t="shared" si="818"/>
        <v>4.2761169686291595E-5</v>
      </c>
      <c r="BR3233" s="160" t="str">
        <f t="shared" si="814"/>
        <v/>
      </c>
    </row>
    <row r="3234" spans="65:70" ht="20.100000000000001" customHeight="1" x14ac:dyDescent="0.25">
      <c r="BM3234" s="134">
        <v>2642</v>
      </c>
      <c r="BN3234" s="157">
        <f t="shared" si="815"/>
        <v>16.902399999999183</v>
      </c>
      <c r="BO3234" s="158">
        <f t="shared" si="816"/>
        <v>1.8036482351555853E-2</v>
      </c>
      <c r="BP3234" s="159">
        <f t="shared" si="817"/>
        <v>4.2664920630385711E-5</v>
      </c>
      <c r="BQ3234" s="160">
        <f t="shared" si="818"/>
        <v>4.2664920630385711E-5</v>
      </c>
      <c r="BR3234" s="160" t="str">
        <f t="shared" si="814"/>
        <v/>
      </c>
    </row>
    <row r="3235" spans="65:70" ht="20.100000000000001" customHeight="1" x14ac:dyDescent="0.25">
      <c r="BM3235" s="134">
        <v>2643</v>
      </c>
      <c r="BN3235" s="157">
        <f t="shared" si="815"/>
        <v>16.908799999999182</v>
      </c>
      <c r="BO3235" s="158">
        <f t="shared" si="816"/>
        <v>1.7993817430925468E-2</v>
      </c>
      <c r="BP3235" s="159">
        <f t="shared" si="817"/>
        <v>4.256887296469683E-5</v>
      </c>
      <c r="BQ3235" s="160">
        <f t="shared" si="818"/>
        <v>4.256887296469683E-5</v>
      </c>
      <c r="BR3235" s="160" t="str">
        <f t="shared" si="814"/>
        <v/>
      </c>
    </row>
    <row r="3236" spans="65:70" ht="20.100000000000001" customHeight="1" x14ac:dyDescent="0.25">
      <c r="BM3236" s="134">
        <v>2644</v>
      </c>
      <c r="BN3236" s="157">
        <f t="shared" si="815"/>
        <v>16.915199999999182</v>
      </c>
      <c r="BO3236" s="158">
        <f t="shared" si="816"/>
        <v>1.7951248557960771E-2</v>
      </c>
      <c r="BP3236" s="159">
        <f t="shared" si="817"/>
        <v>4.2473026316092871E-5</v>
      </c>
      <c r="BQ3236" s="160">
        <f t="shared" si="818"/>
        <v>4.2473026316092871E-5</v>
      </c>
      <c r="BR3236" s="160" t="str">
        <f t="shared" si="814"/>
        <v/>
      </c>
    </row>
    <row r="3237" spans="65:70" ht="20.100000000000001" customHeight="1" x14ac:dyDescent="0.25">
      <c r="BM3237" s="134">
        <v>2645</v>
      </c>
      <c r="BN3237" s="157">
        <f t="shared" si="815"/>
        <v>16.921599999999181</v>
      </c>
      <c r="BO3237" s="158">
        <f t="shared" si="816"/>
        <v>1.7908775531644678E-2</v>
      </c>
      <c r="BP3237" s="159">
        <f t="shared" si="817"/>
        <v>4.2377380312045437E-5</v>
      </c>
      <c r="BQ3237" s="160">
        <f t="shared" si="818"/>
        <v>4.2377380312045437E-5</v>
      </c>
      <c r="BR3237" s="160" t="str">
        <f t="shared" si="814"/>
        <v/>
      </c>
    </row>
    <row r="3238" spans="65:70" ht="20.100000000000001" customHeight="1" x14ac:dyDescent="0.25">
      <c r="BM3238" s="134">
        <v>2646</v>
      </c>
      <c r="BN3238" s="157">
        <f t="shared" si="815"/>
        <v>16.92799999999918</v>
      </c>
      <c r="BO3238" s="158">
        <f t="shared" si="816"/>
        <v>1.7866398151332633E-2</v>
      </c>
      <c r="BP3238" s="159">
        <f t="shared" si="817"/>
        <v>4.2281934580463282E-5</v>
      </c>
      <c r="BQ3238" s="160">
        <f t="shared" si="818"/>
        <v>4.2281934580463282E-5</v>
      </c>
      <c r="BR3238" s="160" t="str">
        <f t="shared" si="814"/>
        <v/>
      </c>
    </row>
    <row r="3239" spans="65:70" ht="20.100000000000001" customHeight="1" x14ac:dyDescent="0.25">
      <c r="BM3239" s="134">
        <v>2647</v>
      </c>
      <c r="BN3239" s="157">
        <f t="shared" si="815"/>
        <v>16.934399999999179</v>
      </c>
      <c r="BO3239" s="158">
        <f t="shared" si="816"/>
        <v>1.7824116216752169E-2</v>
      </c>
      <c r="BP3239" s="159">
        <f t="shared" si="817"/>
        <v>4.2186688749893536E-5</v>
      </c>
      <c r="BQ3239" s="160">
        <f t="shared" si="818"/>
        <v>4.2186688749893536E-5</v>
      </c>
      <c r="BR3239" s="160" t="str">
        <f t="shared" si="814"/>
        <v/>
      </c>
    </row>
    <row r="3240" spans="65:70" ht="20.100000000000001" customHeight="1" x14ac:dyDescent="0.25">
      <c r="BM3240" s="134">
        <v>2648</v>
      </c>
      <c r="BN3240" s="157">
        <f t="shared" si="815"/>
        <v>16.940799999999179</v>
      </c>
      <c r="BO3240" s="158">
        <f t="shared" si="816"/>
        <v>1.7781929528002276E-2</v>
      </c>
      <c r="BP3240" s="159">
        <f t="shared" si="817"/>
        <v>4.2091642449275379E-5</v>
      </c>
      <c r="BQ3240" s="160">
        <f t="shared" si="818"/>
        <v>4.2091642449275379E-5</v>
      </c>
      <c r="BR3240" s="160" t="str">
        <f t="shared" si="814"/>
        <v/>
      </c>
    </row>
    <row r="3241" spans="65:70" ht="20.100000000000001" customHeight="1" x14ac:dyDescent="0.25">
      <c r="BM3241" s="134">
        <v>2649</v>
      </c>
      <c r="BN3241" s="157">
        <f t="shared" si="815"/>
        <v>16.947199999999178</v>
      </c>
      <c r="BO3241" s="158">
        <f t="shared" si="816"/>
        <v>1.7739837885553E-2</v>
      </c>
      <c r="BP3241" s="159">
        <f t="shared" si="817"/>
        <v>4.1996795308280044E-5</v>
      </c>
      <c r="BQ3241" s="160">
        <f t="shared" si="818"/>
        <v>4.1996795308280044E-5</v>
      </c>
      <c r="BR3241" s="160" t="str">
        <f t="shared" si="814"/>
        <v/>
      </c>
    </row>
    <row r="3242" spans="65:70" ht="20.100000000000001" customHeight="1" x14ac:dyDescent="0.25">
      <c r="BM3242" s="134">
        <v>2650</v>
      </c>
      <c r="BN3242" s="157">
        <f t="shared" si="815"/>
        <v>16.953599999999177</v>
      </c>
      <c r="BO3242" s="158">
        <f t="shared" si="816"/>
        <v>1.769784109024472E-2</v>
      </c>
      <c r="BP3242" s="159">
        <f t="shared" si="817"/>
        <v>4.1902146956908359E-5</v>
      </c>
      <c r="BQ3242" s="160">
        <f t="shared" si="818"/>
        <v>4.1902146956908359E-5</v>
      </c>
      <c r="BR3242" s="160" t="str">
        <f t="shared" si="814"/>
        <v/>
      </c>
    </row>
    <row r="3243" spans="65:70" ht="20.100000000000001" customHeight="1" x14ac:dyDescent="0.25">
      <c r="BM3243" s="134">
        <v>2651</v>
      </c>
      <c r="BN3243" s="157">
        <f t="shared" si="815"/>
        <v>16.959999999999177</v>
      </c>
      <c r="BO3243" s="158">
        <f t="shared" si="816"/>
        <v>1.7655938943287812E-2</v>
      </c>
      <c r="BP3243" s="159">
        <f t="shared" si="817"/>
        <v>4.1807697025820351E-5</v>
      </c>
      <c r="BQ3243" s="160">
        <f t="shared" si="818"/>
        <v>4.1807697025820351E-5</v>
      </c>
      <c r="BR3243" s="160" t="str">
        <f t="shared" si="814"/>
        <v/>
      </c>
    </row>
    <row r="3244" spans="65:70" ht="20.100000000000001" customHeight="1" x14ac:dyDescent="0.25">
      <c r="BM3244" s="134">
        <v>2652</v>
      </c>
      <c r="BN3244" s="157">
        <f t="shared" si="815"/>
        <v>16.966399999999176</v>
      </c>
      <c r="BO3244" s="158">
        <f t="shared" si="816"/>
        <v>1.7614131246261992E-2</v>
      </c>
      <c r="BP3244" s="159">
        <f t="shared" si="817"/>
        <v>4.1713445146158296E-5</v>
      </c>
      <c r="BQ3244" s="160">
        <f t="shared" si="818"/>
        <v>4.1713445146158296E-5</v>
      </c>
      <c r="BR3244" s="160" t="str">
        <f t="shared" si="814"/>
        <v/>
      </c>
    </row>
    <row r="3245" spans="65:70" ht="20.100000000000001" customHeight="1" x14ac:dyDescent="0.25">
      <c r="BM3245" s="134">
        <v>2653</v>
      </c>
      <c r="BN3245" s="157">
        <f t="shared" si="815"/>
        <v>16.972799999999175</v>
      </c>
      <c r="BO3245" s="158">
        <f t="shared" si="816"/>
        <v>1.7572417801115833E-2</v>
      </c>
      <c r="BP3245" s="159">
        <f t="shared" si="817"/>
        <v>4.1619390949612645E-5</v>
      </c>
      <c r="BQ3245" s="160">
        <f t="shared" si="818"/>
        <v>4.1619390949612645E-5</v>
      </c>
      <c r="BR3245" s="160" t="str">
        <f t="shared" si="814"/>
        <v/>
      </c>
    </row>
    <row r="3246" spans="65:70" ht="20.100000000000001" customHeight="1" x14ac:dyDescent="0.25">
      <c r="BM3246" s="134">
        <v>2654</v>
      </c>
      <c r="BN3246" s="157">
        <f t="shared" si="815"/>
        <v>16.979199999999175</v>
      </c>
      <c r="BO3246" s="158">
        <f t="shared" si="816"/>
        <v>1.7530798410166221E-2</v>
      </c>
      <c r="BP3246" s="159">
        <f t="shared" si="817"/>
        <v>4.1525534068418551E-5</v>
      </c>
      <c r="BQ3246" s="160">
        <f t="shared" si="818"/>
        <v>4.1525534068418551E-5</v>
      </c>
      <c r="BR3246" s="160" t="str">
        <f t="shared" si="814"/>
        <v/>
      </c>
    </row>
    <row r="3247" spans="65:70" ht="20.100000000000001" customHeight="1" x14ac:dyDescent="0.25">
      <c r="BM3247" s="134">
        <v>2655</v>
      </c>
      <c r="BN3247" s="157">
        <f t="shared" si="815"/>
        <v>16.985599999999174</v>
      </c>
      <c r="BO3247" s="158">
        <f t="shared" si="816"/>
        <v>1.7489272876097802E-2</v>
      </c>
      <c r="BP3247" s="159">
        <f t="shared" si="817"/>
        <v>4.1431874135283014E-5</v>
      </c>
      <c r="BQ3247" s="160">
        <f t="shared" si="818"/>
        <v>4.1431874135283014E-5</v>
      </c>
      <c r="BR3247" s="160" t="str">
        <f t="shared" si="814"/>
        <v/>
      </c>
    </row>
    <row r="3248" spans="65:70" ht="20.100000000000001" customHeight="1" x14ac:dyDescent="0.25">
      <c r="BM3248" s="134">
        <v>2656</v>
      </c>
      <c r="BN3248" s="157">
        <f t="shared" si="815"/>
        <v>16.991999999999173</v>
      </c>
      <c r="BO3248" s="158">
        <f t="shared" si="816"/>
        <v>1.7447841001962519E-2</v>
      </c>
      <c r="BP3248" s="159">
        <f t="shared" si="817"/>
        <v>4.1338410783506307E-5</v>
      </c>
      <c r="BQ3248" s="160">
        <f t="shared" si="818"/>
        <v>4.1338410783506307E-5</v>
      </c>
      <c r="BR3248" s="160" t="str">
        <f t="shared" si="814"/>
        <v/>
      </c>
    </row>
    <row r="3249" spans="65:70" ht="20.100000000000001" customHeight="1" x14ac:dyDescent="0.25">
      <c r="BM3249" s="134">
        <v>2657</v>
      </c>
      <c r="BN3249" s="157">
        <f t="shared" si="815"/>
        <v>16.998399999999172</v>
      </c>
      <c r="BO3249" s="158">
        <f t="shared" si="816"/>
        <v>1.7406502591179013E-2</v>
      </c>
      <c r="BP3249" s="159">
        <f t="shared" si="817"/>
        <v>4.124514364691606E-5</v>
      </c>
      <c r="BQ3249" s="160">
        <f t="shared" si="818"/>
        <v>4.124514364691606E-5</v>
      </c>
      <c r="BR3249" s="160" t="str">
        <f t="shared" si="814"/>
        <v/>
      </c>
    </row>
    <row r="3250" spans="65:70" ht="20.100000000000001" customHeight="1" x14ac:dyDescent="0.25">
      <c r="BM3250" s="134">
        <v>2658</v>
      </c>
      <c r="BN3250" s="157">
        <f t="shared" si="815"/>
        <v>17.004799999999172</v>
      </c>
      <c r="BO3250" s="158">
        <f t="shared" si="816"/>
        <v>1.7365257447532097E-2</v>
      </c>
      <c r="BP3250" s="159">
        <f t="shared" si="817"/>
        <v>4.1152072359832564E-5</v>
      </c>
      <c r="BQ3250" s="160">
        <f t="shared" si="818"/>
        <v>4.1152072359832564E-5</v>
      </c>
      <c r="BR3250" s="160" t="str">
        <f t="shared" si="814"/>
        <v/>
      </c>
    </row>
    <row r="3251" spans="65:70" ht="20.100000000000001" customHeight="1" x14ac:dyDescent="0.25">
      <c r="BM3251" s="134">
        <v>2659</v>
      </c>
      <c r="BN3251" s="157">
        <f t="shared" si="815"/>
        <v>17.011199999999171</v>
      </c>
      <c r="BO3251" s="158">
        <f t="shared" si="816"/>
        <v>1.7324105375172264E-2</v>
      </c>
      <c r="BP3251" s="159">
        <f t="shared" si="817"/>
        <v>4.1059196557127753E-5</v>
      </c>
      <c r="BQ3251" s="160">
        <f t="shared" si="818"/>
        <v>4.1059196557127753E-5</v>
      </c>
      <c r="BR3251" s="160" t="str">
        <f t="shared" si="814"/>
        <v/>
      </c>
    </row>
    <row r="3252" spans="65:70" ht="20.100000000000001" customHeight="1" x14ac:dyDescent="0.25">
      <c r="BM3252" s="134">
        <v>2660</v>
      </c>
      <c r="BN3252" s="157">
        <f t="shared" si="815"/>
        <v>17.01759999999917</v>
      </c>
      <c r="BO3252" s="158">
        <f t="shared" si="816"/>
        <v>1.7283046178615136E-2</v>
      </c>
      <c r="BP3252" s="159">
        <f t="shared" si="817"/>
        <v>4.0966515874221732E-5</v>
      </c>
      <c r="BQ3252" s="160">
        <f t="shared" si="818"/>
        <v>4.0966515874221732E-5</v>
      </c>
      <c r="BR3252" s="160" t="str">
        <f t="shared" si="814"/>
        <v/>
      </c>
    </row>
    <row r="3253" spans="65:70" ht="20.100000000000001" customHeight="1" x14ac:dyDescent="0.25">
      <c r="BM3253" s="134">
        <v>2661</v>
      </c>
      <c r="BN3253" s="157">
        <f t="shared" si="815"/>
        <v>17.02399999999917</v>
      </c>
      <c r="BO3253" s="158">
        <f t="shared" si="816"/>
        <v>1.7242079662740915E-2</v>
      </c>
      <c r="BP3253" s="159">
        <f t="shared" si="817"/>
        <v>4.0874029947023799E-5</v>
      </c>
      <c r="BQ3253" s="160">
        <f t="shared" si="818"/>
        <v>4.0874029947023799E-5</v>
      </c>
      <c r="BR3253" s="160" t="str">
        <f t="shared" si="814"/>
        <v/>
      </c>
    </row>
    <row r="3254" spans="65:70" ht="20.100000000000001" customHeight="1" x14ac:dyDescent="0.25">
      <c r="BM3254" s="134">
        <v>2662</v>
      </c>
      <c r="BN3254" s="157">
        <f t="shared" si="815"/>
        <v>17.030399999999169</v>
      </c>
      <c r="BO3254" s="158">
        <f t="shared" si="816"/>
        <v>1.7201205632793891E-2</v>
      </c>
      <c r="BP3254" s="159">
        <f t="shared" si="817"/>
        <v>4.0781738411984486E-5</v>
      </c>
      <c r="BQ3254" s="160">
        <f t="shared" si="818"/>
        <v>4.0781738411984486E-5</v>
      </c>
      <c r="BR3254" s="160" t="str">
        <f t="shared" si="814"/>
        <v/>
      </c>
    </row>
    <row r="3255" spans="65:70" ht="20.100000000000001" customHeight="1" x14ac:dyDescent="0.25">
      <c r="BM3255" s="134">
        <v>2663</v>
      </c>
      <c r="BN3255" s="157">
        <f t="shared" si="815"/>
        <v>17.036799999999168</v>
      </c>
      <c r="BO3255" s="158">
        <f t="shared" si="816"/>
        <v>1.7160423894381906E-2</v>
      </c>
      <c r="BP3255" s="159">
        <f t="shared" si="817"/>
        <v>4.0689640906126784E-5</v>
      </c>
      <c r="BQ3255" s="160">
        <f t="shared" si="818"/>
        <v>4.0689640906126784E-5</v>
      </c>
      <c r="BR3255" s="160" t="str">
        <f t="shared" si="814"/>
        <v/>
      </c>
    </row>
    <row r="3256" spans="65:70" ht="20.100000000000001" customHeight="1" x14ac:dyDescent="0.25">
      <c r="BM3256" s="134">
        <v>2664</v>
      </c>
      <c r="BN3256" s="157">
        <f t="shared" si="815"/>
        <v>17.043199999999167</v>
      </c>
      <c r="BO3256" s="158">
        <f t="shared" si="816"/>
        <v>1.711973425347578E-2</v>
      </c>
      <c r="BP3256" s="159">
        <f t="shared" si="817"/>
        <v>4.0597737066917772E-5</v>
      </c>
      <c r="BQ3256" s="160">
        <f t="shared" si="818"/>
        <v>4.0597737066917772E-5</v>
      </c>
      <c r="BR3256" s="160" t="str">
        <f t="shared" si="814"/>
        <v/>
      </c>
    </row>
    <row r="3257" spans="65:70" ht="20.100000000000001" customHeight="1" x14ac:dyDescent="0.25">
      <c r="BM3257" s="134">
        <v>2665</v>
      </c>
      <c r="BN3257" s="157">
        <f t="shared" si="815"/>
        <v>17.049599999999167</v>
      </c>
      <c r="BO3257" s="158">
        <f t="shared" si="816"/>
        <v>1.7079136516408862E-2</v>
      </c>
      <c r="BP3257" s="159">
        <f t="shared" si="817"/>
        <v>4.0506026532497602E-5</v>
      </c>
      <c r="BQ3257" s="160">
        <f t="shared" si="818"/>
        <v>4.0506026532497602E-5</v>
      </c>
      <c r="BR3257" s="160" t="str">
        <f t="shared" si="814"/>
        <v/>
      </c>
    </row>
    <row r="3258" spans="65:70" ht="20.100000000000001" customHeight="1" x14ac:dyDescent="0.25">
      <c r="BM3258" s="134">
        <v>2666</v>
      </c>
      <c r="BN3258" s="157">
        <f t="shared" si="815"/>
        <v>17.055999999999166</v>
      </c>
      <c r="BO3258" s="158">
        <f t="shared" si="816"/>
        <v>1.7038630489876364E-2</v>
      </c>
      <c r="BP3258" s="159">
        <f t="shared" si="817"/>
        <v>4.0414508941346433E-5</v>
      </c>
      <c r="BQ3258" s="160">
        <f t="shared" si="818"/>
        <v>4.0414508941346433E-5</v>
      </c>
      <c r="BR3258" s="160" t="str">
        <f t="shared" si="814"/>
        <v/>
      </c>
    </row>
    <row r="3259" spans="65:70" ht="20.100000000000001" customHeight="1" x14ac:dyDescent="0.25">
      <c r="BM3259" s="134">
        <v>2667</v>
      </c>
      <c r="BN3259" s="157">
        <f t="shared" si="815"/>
        <v>17.062399999999165</v>
      </c>
      <c r="BO3259" s="158">
        <f t="shared" si="816"/>
        <v>1.6998215980935018E-2</v>
      </c>
      <c r="BP3259" s="159">
        <f t="shared" si="817"/>
        <v>4.0323183932607087E-5</v>
      </c>
      <c r="BQ3259" s="160">
        <f t="shared" si="818"/>
        <v>4.0323183932607087E-5</v>
      </c>
      <c r="BR3259" s="160" t="str">
        <f t="shared" si="814"/>
        <v/>
      </c>
    </row>
    <row r="3260" spans="65:70" ht="20.100000000000001" customHeight="1" x14ac:dyDescent="0.25">
      <c r="BM3260" s="134">
        <v>2668</v>
      </c>
      <c r="BN3260" s="157">
        <f t="shared" si="815"/>
        <v>17.068799999999165</v>
      </c>
      <c r="BO3260" s="158">
        <f t="shared" si="816"/>
        <v>1.6957892797002411E-2</v>
      </c>
      <c r="BP3260" s="159">
        <f t="shared" si="817"/>
        <v>4.023205114590811E-5</v>
      </c>
      <c r="BQ3260" s="160">
        <f t="shared" si="818"/>
        <v>4.023205114590811E-5</v>
      </c>
      <c r="BR3260" s="160" t="str">
        <f t="shared" si="814"/>
        <v/>
      </c>
    </row>
    <row r="3261" spans="65:70" ht="20.100000000000001" customHeight="1" x14ac:dyDescent="0.25">
      <c r="BM3261" s="134">
        <v>2669</v>
      </c>
      <c r="BN3261" s="157">
        <f t="shared" si="815"/>
        <v>17.075199999999164</v>
      </c>
      <c r="BO3261" s="158">
        <f t="shared" si="816"/>
        <v>1.6917660745856503E-2</v>
      </c>
      <c r="BP3261" s="159">
        <f t="shared" si="817"/>
        <v>4.0141110221405402E-5</v>
      </c>
      <c r="BQ3261" s="160">
        <f t="shared" si="818"/>
        <v>4.0141110221405402E-5</v>
      </c>
      <c r="BR3261" s="160" t="str">
        <f t="shared" si="814"/>
        <v/>
      </c>
    </row>
    <row r="3262" spans="65:70" ht="20.100000000000001" customHeight="1" x14ac:dyDescent="0.25">
      <c r="BM3262" s="134">
        <v>2670</v>
      </c>
      <c r="BN3262" s="157">
        <f t="shared" si="815"/>
        <v>17.081599999999163</v>
      </c>
      <c r="BO3262" s="158">
        <f t="shared" si="816"/>
        <v>1.6877519635635097E-2</v>
      </c>
      <c r="BP3262" s="159">
        <f t="shared" si="817"/>
        <v>4.0050360799837731E-5</v>
      </c>
      <c r="BQ3262" s="160">
        <f t="shared" si="818"/>
        <v>4.0050360799837731E-5</v>
      </c>
      <c r="BR3262" s="160" t="str">
        <f t="shared" si="814"/>
        <v/>
      </c>
    </row>
    <row r="3263" spans="65:70" ht="20.100000000000001" customHeight="1" x14ac:dyDescent="0.25">
      <c r="BM3263" s="134">
        <v>2671</v>
      </c>
      <c r="BN3263" s="157">
        <f t="shared" si="815"/>
        <v>17.087999999999163</v>
      </c>
      <c r="BO3263" s="158">
        <f t="shared" si="816"/>
        <v>1.6837469274835259E-2</v>
      </c>
      <c r="BP3263" s="159">
        <f t="shared" si="817"/>
        <v>3.9959802522328974E-5</v>
      </c>
      <c r="BQ3263" s="160">
        <f t="shared" si="818"/>
        <v>3.9959802522328974E-5</v>
      </c>
      <c r="BR3263" s="160" t="str">
        <f t="shared" si="814"/>
        <v/>
      </c>
    </row>
    <row r="3264" spans="65:70" ht="20.100000000000001" customHeight="1" x14ac:dyDescent="0.25">
      <c r="BM3264" s="134">
        <v>2672</v>
      </c>
      <c r="BN3264" s="157">
        <f t="shared" si="815"/>
        <v>17.094399999999162</v>
      </c>
      <c r="BO3264" s="158">
        <f t="shared" si="816"/>
        <v>1.679750947231293E-2</v>
      </c>
      <c r="BP3264" s="159">
        <f t="shared" si="817"/>
        <v>3.9869435030662204E-5</v>
      </c>
      <c r="BQ3264" s="160">
        <f t="shared" si="818"/>
        <v>3.9869435030662204E-5</v>
      </c>
      <c r="BR3264" s="160" t="str">
        <f t="shared" si="814"/>
        <v/>
      </c>
    </row>
    <row r="3265" spans="65:70" ht="20.100000000000001" customHeight="1" x14ac:dyDescent="0.25">
      <c r="BM3265" s="134">
        <v>2673</v>
      </c>
      <c r="BN3265" s="157">
        <f t="shared" si="815"/>
        <v>17.100799999999161</v>
      </c>
      <c r="BO3265" s="158">
        <f t="shared" si="816"/>
        <v>1.6757640037282268E-2</v>
      </c>
      <c r="BP3265" s="159">
        <f t="shared" si="817"/>
        <v>3.9779257967179071E-5</v>
      </c>
      <c r="BQ3265" s="160">
        <f t="shared" si="818"/>
        <v>3.9779257967179071E-5</v>
      </c>
      <c r="BR3265" s="160" t="str">
        <f t="shared" si="814"/>
        <v/>
      </c>
    </row>
    <row r="3266" spans="65:70" ht="20.100000000000001" customHeight="1" x14ac:dyDescent="0.25">
      <c r="BM3266" s="134">
        <v>2674</v>
      </c>
      <c r="BN3266" s="157">
        <f t="shared" si="815"/>
        <v>17.10719999999916</v>
      </c>
      <c r="BO3266" s="158">
        <f t="shared" si="816"/>
        <v>1.6717860779315089E-2</v>
      </c>
      <c r="BP3266" s="159">
        <f t="shared" si="817"/>
        <v>3.9689270974523072E-5</v>
      </c>
      <c r="BQ3266" s="160">
        <f t="shared" si="818"/>
        <v>3.9689270974523072E-5</v>
      </c>
      <c r="BR3266" s="160" t="str">
        <f t="shared" si="814"/>
        <v/>
      </c>
    </row>
    <row r="3267" spans="65:70" ht="20.100000000000001" customHeight="1" x14ac:dyDescent="0.25">
      <c r="BM3267" s="134">
        <v>2675</v>
      </c>
      <c r="BN3267" s="157">
        <f t="shared" si="815"/>
        <v>17.11359999999916</v>
      </c>
      <c r="BO3267" s="158">
        <f t="shared" si="816"/>
        <v>1.6678171508340566E-2</v>
      </c>
      <c r="BP3267" s="159">
        <f t="shared" si="817"/>
        <v>3.9599473696159959E-5</v>
      </c>
      <c r="BQ3267" s="160">
        <f t="shared" si="818"/>
        <v>3.9599473696159959E-5</v>
      </c>
      <c r="BR3267" s="160" t="str">
        <f t="shared" si="814"/>
        <v/>
      </c>
    </row>
    <row r="3268" spans="65:70" ht="20.100000000000001" customHeight="1" x14ac:dyDescent="0.25">
      <c r="BM3268" s="134">
        <v>2676</v>
      </c>
      <c r="BN3268" s="157">
        <f t="shared" si="815"/>
        <v>17.119999999999159</v>
      </c>
      <c r="BO3268" s="158">
        <f t="shared" si="816"/>
        <v>1.6638572034644406E-2</v>
      </c>
      <c r="BP3268" s="159">
        <f t="shared" si="817"/>
        <v>3.9509865775864267E-5</v>
      </c>
      <c r="BQ3268" s="160">
        <f t="shared" si="818"/>
        <v>3.9509865775864267E-5</v>
      </c>
      <c r="BR3268" s="160" t="str">
        <f t="shared" si="814"/>
        <v/>
      </c>
    </row>
    <row r="3269" spans="65:70" ht="20.100000000000001" customHeight="1" x14ac:dyDescent="0.25">
      <c r="BM3269" s="134">
        <v>2677</v>
      </c>
      <c r="BN3269" s="157">
        <f t="shared" si="815"/>
        <v>17.126399999999158</v>
      </c>
      <c r="BO3269" s="158">
        <f t="shared" si="816"/>
        <v>1.6599062168868542E-2</v>
      </c>
      <c r="BP3269" s="159">
        <f t="shared" si="817"/>
        <v>3.9420446858000335E-5</v>
      </c>
      <c r="BQ3269" s="160">
        <f t="shared" si="818"/>
        <v>3.9420446858000335E-5</v>
      </c>
      <c r="BR3269" s="160" t="str">
        <f t="shared" si="814"/>
        <v/>
      </c>
    </row>
    <row r="3270" spans="65:70" ht="20.100000000000001" customHeight="1" x14ac:dyDescent="0.25">
      <c r="BM3270" s="134">
        <v>2678</v>
      </c>
      <c r="BN3270" s="157">
        <f t="shared" si="815"/>
        <v>17.132799999999158</v>
      </c>
      <c r="BO3270" s="158">
        <f t="shared" si="816"/>
        <v>1.6559641722010542E-2</v>
      </c>
      <c r="BP3270" s="159">
        <f t="shared" si="817"/>
        <v>3.9331216587518841E-5</v>
      </c>
      <c r="BQ3270" s="160">
        <f t="shared" si="818"/>
        <v>3.9331216587518841E-5</v>
      </c>
      <c r="BR3270" s="160" t="str">
        <f t="shared" si="814"/>
        <v/>
      </c>
    </row>
    <row r="3271" spans="65:70" ht="20.100000000000001" customHeight="1" x14ac:dyDescent="0.25">
      <c r="BM3271" s="134">
        <v>2679</v>
      </c>
      <c r="BN3271" s="157">
        <f t="shared" si="815"/>
        <v>17.139199999999157</v>
      </c>
      <c r="BO3271" s="158">
        <f t="shared" si="816"/>
        <v>1.6520310505423023E-2</v>
      </c>
      <c r="BP3271" s="159">
        <f t="shared" si="817"/>
        <v>3.9242174609824959E-5</v>
      </c>
      <c r="BQ3271" s="160">
        <f t="shared" si="818"/>
        <v>3.9242174609824959E-5</v>
      </c>
      <c r="BR3271" s="160" t="str">
        <f t="shared" si="814"/>
        <v/>
      </c>
    </row>
    <row r="3272" spans="65:70" ht="20.100000000000001" customHeight="1" x14ac:dyDescent="0.25">
      <c r="BM3272" s="134">
        <v>2680</v>
      </c>
      <c r="BN3272" s="157">
        <f t="shared" si="815"/>
        <v>17.145599999999156</v>
      </c>
      <c r="BO3272" s="158">
        <f t="shared" si="816"/>
        <v>1.6481068330813198E-2</v>
      </c>
      <c r="BP3272" s="159">
        <f t="shared" si="817"/>
        <v>3.9153320570813055E-5</v>
      </c>
      <c r="BQ3272" s="160">
        <f t="shared" si="818"/>
        <v>3.9153320570813055E-5</v>
      </c>
      <c r="BR3272" s="160" t="str">
        <f t="shared" si="814"/>
        <v/>
      </c>
    </row>
    <row r="3273" spans="65:70" ht="20.100000000000001" customHeight="1" x14ac:dyDescent="0.25">
      <c r="BM3273" s="134">
        <v>2681</v>
      </c>
      <c r="BN3273" s="157">
        <f t="shared" si="815"/>
        <v>17.151999999999155</v>
      </c>
      <c r="BO3273" s="158">
        <f t="shared" si="816"/>
        <v>1.6441915010242385E-2</v>
      </c>
      <c r="BP3273" s="159">
        <f t="shared" si="817"/>
        <v>3.906465411703669E-5</v>
      </c>
      <c r="BQ3273" s="160">
        <f t="shared" si="818"/>
        <v>3.906465411703669E-5</v>
      </c>
      <c r="BR3273" s="160" t="str">
        <f t="shared" si="814"/>
        <v/>
      </c>
    </row>
    <row r="3274" spans="65:70" ht="20.100000000000001" customHeight="1" x14ac:dyDescent="0.25">
      <c r="BM3274" s="134">
        <v>2682</v>
      </c>
      <c r="BN3274" s="157">
        <f t="shared" si="815"/>
        <v>17.158399999999155</v>
      </c>
      <c r="BO3274" s="158">
        <f t="shared" si="816"/>
        <v>1.6402850356125348E-2</v>
      </c>
      <c r="BP3274" s="159">
        <f t="shared" si="817"/>
        <v>3.8976174895427596E-5</v>
      </c>
      <c r="BQ3274" s="160">
        <f t="shared" si="818"/>
        <v>3.8976174895427596E-5</v>
      </c>
      <c r="BR3274" s="160" t="str">
        <f t="shared" si="814"/>
        <v/>
      </c>
    </row>
    <row r="3275" spans="65:70" ht="20.100000000000001" customHeight="1" x14ac:dyDescent="0.25">
      <c r="BM3275" s="134">
        <v>2683</v>
      </c>
      <c r="BN3275" s="157">
        <f t="shared" si="815"/>
        <v>17.164799999999154</v>
      </c>
      <c r="BO3275" s="158">
        <f t="shared" si="816"/>
        <v>1.636387418122992E-2</v>
      </c>
      <c r="BP3275" s="159">
        <f t="shared" si="817"/>
        <v>3.8887882553538533E-5</v>
      </c>
      <c r="BQ3275" s="160">
        <f t="shared" si="818"/>
        <v>3.8887882553538533E-5</v>
      </c>
      <c r="BR3275" s="160" t="str">
        <f t="shared" si="814"/>
        <v/>
      </c>
    </row>
    <row r="3276" spans="65:70" ht="20.100000000000001" customHeight="1" x14ac:dyDescent="0.25">
      <c r="BM3276" s="134">
        <v>2684</v>
      </c>
      <c r="BN3276" s="157">
        <f t="shared" si="815"/>
        <v>17.171199999999153</v>
      </c>
      <c r="BO3276" s="158">
        <f t="shared" si="816"/>
        <v>1.6324986298676382E-2</v>
      </c>
      <c r="BP3276" s="159">
        <f t="shared" si="817"/>
        <v>3.879977673945309E-5</v>
      </c>
      <c r="BQ3276" s="160">
        <f t="shared" si="818"/>
        <v>3.879977673945309E-5</v>
      </c>
      <c r="BR3276" s="160" t="str">
        <f t="shared" si="814"/>
        <v/>
      </c>
    </row>
    <row r="3277" spans="65:70" ht="20.100000000000001" customHeight="1" x14ac:dyDescent="0.25">
      <c r="BM3277" s="134">
        <v>2685</v>
      </c>
      <c r="BN3277" s="157">
        <f t="shared" si="815"/>
        <v>17.177599999999153</v>
      </c>
      <c r="BO3277" s="158">
        <f t="shared" si="816"/>
        <v>1.6286186521936929E-2</v>
      </c>
      <c r="BP3277" s="159">
        <f t="shared" si="817"/>
        <v>3.8711857101688535E-5</v>
      </c>
      <c r="BQ3277" s="160">
        <f t="shared" si="818"/>
        <v>3.8711857101688535E-5</v>
      </c>
      <c r="BR3277" s="160" t="str">
        <f t="shared" si="814"/>
        <v/>
      </c>
    </row>
    <row r="3278" spans="65:70" ht="20.100000000000001" customHeight="1" x14ac:dyDescent="0.25">
      <c r="BM3278" s="134">
        <v>2686</v>
      </c>
      <c r="BN3278" s="157">
        <f t="shared" si="815"/>
        <v>17.183999999999152</v>
      </c>
      <c r="BO3278" s="158">
        <f t="shared" si="816"/>
        <v>1.624747466483524E-2</v>
      </c>
      <c r="BP3278" s="159">
        <f t="shared" si="817"/>
        <v>3.86241232892999E-5</v>
      </c>
      <c r="BQ3278" s="160">
        <f t="shared" si="818"/>
        <v>3.86241232892999E-5</v>
      </c>
      <c r="BR3278" s="160" t="str">
        <f t="shared" si="814"/>
        <v/>
      </c>
    </row>
    <row r="3279" spans="65:70" ht="20.100000000000001" customHeight="1" x14ac:dyDescent="0.25">
      <c r="BM3279" s="134">
        <v>2687</v>
      </c>
      <c r="BN3279" s="157">
        <f t="shared" si="815"/>
        <v>17.190399999999151</v>
      </c>
      <c r="BO3279" s="158">
        <f t="shared" si="816"/>
        <v>1.620885054154594E-2</v>
      </c>
      <c r="BP3279" s="159">
        <f t="shared" si="817"/>
        <v>3.8536574952008351E-5</v>
      </c>
      <c r="BQ3279" s="160">
        <f t="shared" si="818"/>
        <v>3.8536574952008351E-5</v>
      </c>
      <c r="BR3279" s="160" t="str">
        <f t="shared" si="814"/>
        <v/>
      </c>
    </row>
    <row r="3280" spans="65:70" ht="20.100000000000001" customHeight="1" x14ac:dyDescent="0.25">
      <c r="BM3280" s="134">
        <v>2688</v>
      </c>
      <c r="BN3280" s="157">
        <f t="shared" si="815"/>
        <v>17.196799999999151</v>
      </c>
      <c r="BO3280" s="158">
        <f t="shared" si="816"/>
        <v>1.6170313966593932E-2</v>
      </c>
      <c r="BP3280" s="159">
        <f t="shared" si="817"/>
        <v>3.8449211739847305E-5</v>
      </c>
      <c r="BQ3280" s="160">
        <f t="shared" si="818"/>
        <v>3.8449211739847305E-5</v>
      </c>
      <c r="BR3280" s="160" t="str">
        <f t="shared" si="814"/>
        <v/>
      </c>
    </row>
    <row r="3281" spans="65:70" ht="20.100000000000001" customHeight="1" x14ac:dyDescent="0.25">
      <c r="BM3281" s="134">
        <v>2689</v>
      </c>
      <c r="BN3281" s="157">
        <f t="shared" si="815"/>
        <v>17.20319999999915</v>
      </c>
      <c r="BO3281" s="158">
        <f t="shared" si="816"/>
        <v>1.6131864754854085E-2</v>
      </c>
      <c r="BP3281" s="159">
        <f t="shared" si="817"/>
        <v>3.8362033303547538E-5</v>
      </c>
      <c r="BQ3281" s="160">
        <f t="shared" si="818"/>
        <v>3.8362033303547538E-5</v>
      </c>
      <c r="BR3281" s="160" t="str">
        <f t="shared" ref="BR3281:BR3344" si="819">IF($BO3281&lt;(1-$BK$605),$BP3281,"")</f>
        <v/>
      </c>
    </row>
    <row r="3282" spans="65:70" ht="20.100000000000001" customHeight="1" x14ac:dyDescent="0.25">
      <c r="BM3282" s="134">
        <v>2690</v>
      </c>
      <c r="BN3282" s="157">
        <f t="shared" ref="BN3282:BN3345" si="820">BN3281+$BQ$590</f>
        <v>17.209599999999149</v>
      </c>
      <c r="BO3282" s="158">
        <f t="shared" ref="BO3282:BO3345" si="821">_xlfn.CHISQ.DIST.RT(BN3282,7)</f>
        <v>1.6093502721550537E-2</v>
      </c>
      <c r="BP3282" s="159">
        <f t="shared" ref="BP3282:BP3345" si="822">BO3282-BO3283</f>
        <v>3.8275039294270036E-5</v>
      </c>
      <c r="BQ3282" s="160">
        <f t="shared" ref="BQ3282:BQ3345" si="823">IF(BO3282&lt;(1-$BK$597),BP3282,"")</f>
        <v>3.8275039294270036E-5</v>
      </c>
      <c r="BR3282" s="160" t="str">
        <f t="shared" si="819"/>
        <v/>
      </c>
    </row>
    <row r="3283" spans="65:70" ht="20.100000000000001" customHeight="1" x14ac:dyDescent="0.25">
      <c r="BM3283" s="134">
        <v>2691</v>
      </c>
      <c r="BN3283" s="157">
        <f t="shared" si="820"/>
        <v>17.215999999999148</v>
      </c>
      <c r="BO3283" s="158">
        <f t="shared" si="821"/>
        <v>1.6055227682256267E-2</v>
      </c>
      <c r="BP3283" s="159">
        <f t="shared" si="822"/>
        <v>3.8188229363703141E-5</v>
      </c>
      <c r="BQ3283" s="160">
        <f t="shared" si="823"/>
        <v>3.8188229363703141E-5</v>
      </c>
      <c r="BR3283" s="160" t="str">
        <f t="shared" si="819"/>
        <v/>
      </c>
    </row>
    <row r="3284" spans="65:70" ht="20.100000000000001" customHeight="1" x14ac:dyDescent="0.25">
      <c r="BM3284" s="134">
        <v>2692</v>
      </c>
      <c r="BN3284" s="157">
        <f t="shared" si="820"/>
        <v>17.222399999999148</v>
      </c>
      <c r="BO3284" s="158">
        <f t="shared" si="821"/>
        <v>1.6017039452892564E-2</v>
      </c>
      <c r="BP3284" s="159">
        <f t="shared" si="822"/>
        <v>3.8101603164066022E-5</v>
      </c>
      <c r="BQ3284" s="160">
        <f t="shared" si="823"/>
        <v>3.8101603164066022E-5</v>
      </c>
      <c r="BR3284" s="160" t="str">
        <f t="shared" si="819"/>
        <v/>
      </c>
    </row>
    <row r="3285" spans="65:70" ht="20.100000000000001" customHeight="1" x14ac:dyDescent="0.25">
      <c r="BM3285" s="134">
        <v>2693</v>
      </c>
      <c r="BN3285" s="157">
        <f t="shared" si="820"/>
        <v>17.228799999999147</v>
      </c>
      <c r="BO3285" s="158">
        <f t="shared" si="821"/>
        <v>1.5978937849728498E-2</v>
      </c>
      <c r="BP3285" s="159">
        <f t="shared" si="822"/>
        <v>3.8015160348139898E-5</v>
      </c>
      <c r="BQ3285" s="160">
        <f t="shared" si="823"/>
        <v>3.8015160348139898E-5</v>
      </c>
      <c r="BR3285" s="160" t="str">
        <f t="shared" si="819"/>
        <v/>
      </c>
    </row>
    <row r="3286" spans="65:70" ht="20.100000000000001" customHeight="1" x14ac:dyDescent="0.25">
      <c r="BM3286" s="134">
        <v>2694</v>
      </c>
      <c r="BN3286" s="157">
        <f t="shared" si="820"/>
        <v>17.235199999999146</v>
      </c>
      <c r="BO3286" s="158">
        <f t="shared" si="821"/>
        <v>1.5940922689380358E-2</v>
      </c>
      <c r="BP3286" s="159">
        <f t="shared" si="822"/>
        <v>3.792890056918824E-5</v>
      </c>
      <c r="BQ3286" s="160">
        <f t="shared" si="823"/>
        <v>3.792890056918824E-5</v>
      </c>
      <c r="BR3286" s="160" t="str">
        <f t="shared" si="819"/>
        <v/>
      </c>
    </row>
    <row r="3287" spans="65:70" ht="20.100000000000001" customHeight="1" x14ac:dyDescent="0.25">
      <c r="BM3287" s="134">
        <v>2695</v>
      </c>
      <c r="BN3287" s="157">
        <f t="shared" si="820"/>
        <v>17.241599999999146</v>
      </c>
      <c r="BO3287" s="158">
        <f t="shared" si="821"/>
        <v>1.590299378881117E-2</v>
      </c>
      <c r="BP3287" s="159">
        <f t="shared" si="822"/>
        <v>3.7842823480922078E-5</v>
      </c>
      <c r="BQ3287" s="160">
        <f t="shared" si="823"/>
        <v>3.7842823480922078E-5</v>
      </c>
      <c r="BR3287" s="160" t="str">
        <f t="shared" si="819"/>
        <v/>
      </c>
    </row>
    <row r="3288" spans="65:70" ht="20.100000000000001" customHeight="1" x14ac:dyDescent="0.25">
      <c r="BM3288" s="134">
        <v>2696</v>
      </c>
      <c r="BN3288" s="157">
        <f t="shared" si="820"/>
        <v>17.247999999999145</v>
      </c>
      <c r="BO3288" s="158">
        <f t="shared" si="821"/>
        <v>1.5865150965330248E-2</v>
      </c>
      <c r="BP3288" s="159">
        <f t="shared" si="822"/>
        <v>3.7756928737770618E-5</v>
      </c>
      <c r="BQ3288" s="160">
        <f t="shared" si="823"/>
        <v>3.7756928737770618E-5</v>
      </c>
      <c r="BR3288" s="160" t="str">
        <f t="shared" si="819"/>
        <v/>
      </c>
    </row>
    <row r="3289" spans="65:70" ht="20.100000000000001" customHeight="1" x14ac:dyDescent="0.25">
      <c r="BM3289" s="134">
        <v>2697</v>
      </c>
      <c r="BN3289" s="157">
        <f t="shared" si="820"/>
        <v>17.254399999999144</v>
      </c>
      <c r="BO3289" s="158">
        <f t="shared" si="821"/>
        <v>1.5827394036592477E-2</v>
      </c>
      <c r="BP3289" s="159">
        <f t="shared" si="822"/>
        <v>3.7671215994430213E-5</v>
      </c>
      <c r="BQ3289" s="160">
        <f t="shared" si="823"/>
        <v>3.7671215994430213E-5</v>
      </c>
      <c r="BR3289" s="160" t="str">
        <f t="shared" si="819"/>
        <v/>
      </c>
    </row>
    <row r="3290" spans="65:70" ht="20.100000000000001" customHeight="1" x14ac:dyDescent="0.25">
      <c r="BM3290" s="134">
        <v>2698</v>
      </c>
      <c r="BN3290" s="157">
        <f t="shared" si="820"/>
        <v>17.260799999999143</v>
      </c>
      <c r="BO3290" s="158">
        <f t="shared" si="821"/>
        <v>1.5789722820598047E-2</v>
      </c>
      <c r="BP3290" s="159">
        <f t="shared" si="822"/>
        <v>3.7585684906377842E-5</v>
      </c>
      <c r="BQ3290" s="160">
        <f t="shared" si="823"/>
        <v>3.7585684906377842E-5</v>
      </c>
      <c r="BR3290" s="160" t="str">
        <f t="shared" si="819"/>
        <v/>
      </c>
    </row>
    <row r="3291" spans="65:70" ht="20.100000000000001" customHeight="1" x14ac:dyDescent="0.25">
      <c r="BM3291" s="134">
        <v>2699</v>
      </c>
      <c r="BN3291" s="157">
        <f t="shared" si="820"/>
        <v>17.267199999999143</v>
      </c>
      <c r="BO3291" s="158">
        <f t="shared" si="821"/>
        <v>1.5752137135691669E-2</v>
      </c>
      <c r="BP3291" s="159">
        <f t="shared" si="822"/>
        <v>3.7500335129378448E-5</v>
      </c>
      <c r="BQ3291" s="160">
        <f t="shared" si="823"/>
        <v>3.7500335129378448E-5</v>
      </c>
      <c r="BR3291" s="160" t="str">
        <f t="shared" si="819"/>
        <v/>
      </c>
    </row>
    <row r="3292" spans="65:70" ht="20.100000000000001" customHeight="1" x14ac:dyDescent="0.25">
      <c r="BM3292" s="134">
        <v>2700</v>
      </c>
      <c r="BN3292" s="157">
        <f t="shared" si="820"/>
        <v>17.273599999999142</v>
      </c>
      <c r="BO3292" s="158">
        <f t="shared" si="821"/>
        <v>1.5714636800562291E-2</v>
      </c>
      <c r="BP3292" s="159">
        <f t="shared" si="822"/>
        <v>3.7415166319838822E-5</v>
      </c>
      <c r="BQ3292" s="160">
        <f t="shared" si="823"/>
        <v>3.7415166319838822E-5</v>
      </c>
      <c r="BR3292" s="160" t="str">
        <f t="shared" si="819"/>
        <v/>
      </c>
    </row>
    <row r="3293" spans="65:70" ht="20.100000000000001" customHeight="1" x14ac:dyDescent="0.25">
      <c r="BM3293" s="134">
        <v>2701</v>
      </c>
      <c r="BN3293" s="157">
        <f t="shared" si="820"/>
        <v>17.279999999999141</v>
      </c>
      <c r="BO3293" s="158">
        <f t="shared" si="821"/>
        <v>1.5677221634242452E-2</v>
      </c>
      <c r="BP3293" s="159">
        <f t="shared" si="822"/>
        <v>3.7330178134710457E-5</v>
      </c>
      <c r="BQ3293" s="160">
        <f t="shared" si="823"/>
        <v>3.7330178134710457E-5</v>
      </c>
      <c r="BR3293" s="160" t="str">
        <f t="shared" si="819"/>
        <v/>
      </c>
    </row>
    <row r="3294" spans="65:70" ht="20.100000000000001" customHeight="1" x14ac:dyDescent="0.25">
      <c r="BM3294" s="134">
        <v>2702</v>
      </c>
      <c r="BN3294" s="157">
        <f t="shared" si="820"/>
        <v>17.286399999999141</v>
      </c>
      <c r="BO3294" s="158">
        <f t="shared" si="821"/>
        <v>1.5639891456107741E-2</v>
      </c>
      <c r="BP3294" s="159">
        <f t="shared" si="822"/>
        <v>3.7245370231350772E-5</v>
      </c>
      <c r="BQ3294" s="160">
        <f t="shared" si="823"/>
        <v>3.7245370231350772E-5</v>
      </c>
      <c r="BR3294" s="160" t="str">
        <f t="shared" si="819"/>
        <v/>
      </c>
    </row>
    <row r="3295" spans="65:70" ht="20.100000000000001" customHeight="1" x14ac:dyDescent="0.25">
      <c r="BM3295" s="134">
        <v>2703</v>
      </c>
      <c r="BN3295" s="157">
        <f t="shared" si="820"/>
        <v>17.29279999999914</v>
      </c>
      <c r="BO3295" s="158">
        <f t="shared" si="821"/>
        <v>1.5602646085876391E-2</v>
      </c>
      <c r="BP3295" s="159">
        <f t="shared" si="822"/>
        <v>3.7160742267752095E-5</v>
      </c>
      <c r="BQ3295" s="160">
        <f t="shared" si="823"/>
        <v>3.7160742267752095E-5</v>
      </c>
      <c r="BR3295" s="160" t="str">
        <f t="shared" si="819"/>
        <v/>
      </c>
    </row>
    <row r="3296" spans="65:70" ht="20.100000000000001" customHeight="1" x14ac:dyDescent="0.25">
      <c r="BM3296" s="134">
        <v>2704</v>
      </c>
      <c r="BN3296" s="157">
        <f t="shared" si="820"/>
        <v>17.299199999999139</v>
      </c>
      <c r="BO3296" s="158">
        <f t="shared" si="821"/>
        <v>1.5565485343608639E-2</v>
      </c>
      <c r="BP3296" s="159">
        <f t="shared" si="822"/>
        <v>3.7076293902324822E-5</v>
      </c>
      <c r="BQ3296" s="160">
        <f t="shared" si="823"/>
        <v>3.7076293902324822E-5</v>
      </c>
      <c r="BR3296" s="160" t="str">
        <f t="shared" si="819"/>
        <v/>
      </c>
    </row>
    <row r="3297" spans="65:70" ht="20.100000000000001" customHeight="1" x14ac:dyDescent="0.25">
      <c r="BM3297" s="134">
        <v>2705</v>
      </c>
      <c r="BN3297" s="157">
        <f t="shared" si="820"/>
        <v>17.305599999999139</v>
      </c>
      <c r="BO3297" s="158">
        <f t="shared" si="821"/>
        <v>1.5528409049706314E-2</v>
      </c>
      <c r="BP3297" s="159">
        <f t="shared" si="822"/>
        <v>3.6992024794072625E-5</v>
      </c>
      <c r="BQ3297" s="160">
        <f t="shared" si="823"/>
        <v>3.6992024794072625E-5</v>
      </c>
      <c r="BR3297" s="160" t="str">
        <f t="shared" si="819"/>
        <v/>
      </c>
    </row>
    <row r="3298" spans="65:70" ht="20.100000000000001" customHeight="1" x14ac:dyDescent="0.25">
      <c r="BM3298" s="134">
        <v>2706</v>
      </c>
      <c r="BN3298" s="157">
        <f t="shared" si="820"/>
        <v>17.311999999999138</v>
      </c>
      <c r="BO3298" s="158">
        <f t="shared" si="821"/>
        <v>1.5491417024912241E-2</v>
      </c>
      <c r="BP3298" s="159">
        <f t="shared" si="822"/>
        <v>3.6907934602467551E-5</v>
      </c>
      <c r="BQ3298" s="160">
        <f t="shared" si="823"/>
        <v>3.6907934602467551E-5</v>
      </c>
      <c r="BR3298" s="160" t="str">
        <f t="shared" si="819"/>
        <v/>
      </c>
    </row>
    <row r="3299" spans="65:70" ht="20.100000000000001" customHeight="1" x14ac:dyDescent="0.25">
      <c r="BM3299" s="134">
        <v>2707</v>
      </c>
      <c r="BN3299" s="157">
        <f t="shared" si="820"/>
        <v>17.318399999999137</v>
      </c>
      <c r="BO3299" s="158">
        <f t="shared" si="821"/>
        <v>1.5454509090309774E-2</v>
      </c>
      <c r="BP3299" s="159">
        <f t="shared" si="822"/>
        <v>3.6824022987535024E-5</v>
      </c>
      <c r="BQ3299" s="160">
        <f t="shared" si="823"/>
        <v>3.6824022987535024E-5</v>
      </c>
      <c r="BR3299" s="160" t="str">
        <f t="shared" si="819"/>
        <v/>
      </c>
    </row>
    <row r="3300" spans="65:70" ht="20.100000000000001" customHeight="1" x14ac:dyDescent="0.25">
      <c r="BM3300" s="134">
        <v>2708</v>
      </c>
      <c r="BN3300" s="157">
        <f t="shared" si="820"/>
        <v>17.324799999999136</v>
      </c>
      <c r="BO3300" s="158">
        <f t="shared" si="821"/>
        <v>1.5417685067322238E-2</v>
      </c>
      <c r="BP3300" s="159">
        <f t="shared" si="822"/>
        <v>3.6740289609808741E-5</v>
      </c>
      <c r="BQ3300" s="160">
        <f t="shared" si="823"/>
        <v>3.6740289609808741E-5</v>
      </c>
      <c r="BR3300" s="160" t="str">
        <f t="shared" si="819"/>
        <v/>
      </c>
    </row>
    <row r="3301" spans="65:70" ht="20.100000000000001" customHeight="1" x14ac:dyDescent="0.25">
      <c r="BM3301" s="134">
        <v>2709</v>
      </c>
      <c r="BN3301" s="157">
        <f t="shared" si="820"/>
        <v>17.331199999999136</v>
      </c>
      <c r="BO3301" s="158">
        <f t="shared" si="821"/>
        <v>1.538094477771243E-2</v>
      </c>
      <c r="BP3301" s="159">
        <f t="shared" si="822"/>
        <v>3.6656734130294244E-5</v>
      </c>
      <c r="BQ3301" s="160">
        <f t="shared" si="823"/>
        <v>3.6656734130294244E-5</v>
      </c>
      <c r="BR3301" s="160" t="str">
        <f t="shared" si="819"/>
        <v/>
      </c>
    </row>
    <row r="3302" spans="65:70" ht="20.100000000000001" customHeight="1" x14ac:dyDescent="0.25">
      <c r="BM3302" s="134">
        <v>2710</v>
      </c>
      <c r="BN3302" s="157">
        <f t="shared" si="820"/>
        <v>17.337599999999135</v>
      </c>
      <c r="BO3302" s="158">
        <f t="shared" si="821"/>
        <v>1.5344288043582135E-2</v>
      </c>
      <c r="BP3302" s="159">
        <f t="shared" si="822"/>
        <v>3.6573356210540045E-5</v>
      </c>
      <c r="BQ3302" s="160">
        <f t="shared" si="823"/>
        <v>3.6573356210540045E-5</v>
      </c>
      <c r="BR3302" s="160" t="str">
        <f t="shared" si="819"/>
        <v/>
      </c>
    </row>
    <row r="3303" spans="65:70" ht="20.100000000000001" customHeight="1" x14ac:dyDescent="0.25">
      <c r="BM3303" s="134">
        <v>2711</v>
      </c>
      <c r="BN3303" s="157">
        <f t="shared" si="820"/>
        <v>17.343999999999134</v>
      </c>
      <c r="BO3303" s="158">
        <f t="shared" si="821"/>
        <v>1.5307714687371595E-2</v>
      </c>
      <c r="BP3303" s="159">
        <f t="shared" si="822"/>
        <v>3.6490155512656705E-5</v>
      </c>
      <c r="BQ3303" s="160">
        <f t="shared" si="823"/>
        <v>3.6490155512656705E-5</v>
      </c>
      <c r="BR3303" s="160" t="str">
        <f t="shared" si="819"/>
        <v/>
      </c>
    </row>
    <row r="3304" spans="65:70" ht="20.100000000000001" customHeight="1" x14ac:dyDescent="0.25">
      <c r="BM3304" s="134">
        <v>2712</v>
      </c>
      <c r="BN3304" s="157">
        <f t="shared" si="820"/>
        <v>17.350399999999134</v>
      </c>
      <c r="BO3304" s="158">
        <f t="shared" si="821"/>
        <v>1.5271224531858939E-2</v>
      </c>
      <c r="BP3304" s="159">
        <f t="shared" si="822"/>
        <v>3.640713169925959E-5</v>
      </c>
      <c r="BQ3304" s="160">
        <f t="shared" si="823"/>
        <v>3.640713169925959E-5</v>
      </c>
      <c r="BR3304" s="160" t="str">
        <f t="shared" si="819"/>
        <v/>
      </c>
    </row>
    <row r="3305" spans="65:70" ht="20.100000000000001" customHeight="1" x14ac:dyDescent="0.25">
      <c r="BM3305" s="134">
        <v>2713</v>
      </c>
      <c r="BN3305" s="157">
        <f t="shared" si="820"/>
        <v>17.356799999999133</v>
      </c>
      <c r="BO3305" s="158">
        <f t="shared" si="821"/>
        <v>1.5234817400159679E-2</v>
      </c>
      <c r="BP3305" s="159">
        <f t="shared" si="822"/>
        <v>3.632428443331448E-5</v>
      </c>
      <c r="BQ3305" s="160">
        <f t="shared" si="823"/>
        <v>3.632428443331448E-5</v>
      </c>
      <c r="BR3305" s="160" t="str">
        <f t="shared" si="819"/>
        <v/>
      </c>
    </row>
    <row r="3306" spans="65:70" ht="20.100000000000001" customHeight="1" x14ac:dyDescent="0.25">
      <c r="BM3306" s="134">
        <v>2714</v>
      </c>
      <c r="BN3306" s="157">
        <f t="shared" si="820"/>
        <v>17.363199999999132</v>
      </c>
      <c r="BO3306" s="158">
        <f t="shared" si="821"/>
        <v>1.5198493115726365E-2</v>
      </c>
      <c r="BP3306" s="159">
        <f t="shared" si="822"/>
        <v>3.6241613378597271E-5</v>
      </c>
      <c r="BQ3306" s="160">
        <f t="shared" si="823"/>
        <v>3.6241613378597271E-5</v>
      </c>
      <c r="BR3306" s="160" t="str">
        <f t="shared" si="819"/>
        <v/>
      </c>
    </row>
    <row r="3307" spans="65:70" ht="20.100000000000001" customHeight="1" x14ac:dyDescent="0.25">
      <c r="BM3307" s="134">
        <v>2715</v>
      </c>
      <c r="BN3307" s="157">
        <f t="shared" si="820"/>
        <v>17.369599999999132</v>
      </c>
      <c r="BO3307" s="158">
        <f t="shared" si="821"/>
        <v>1.5162251502347767E-2</v>
      </c>
      <c r="BP3307" s="159">
        <f t="shared" si="822"/>
        <v>3.6159118199137127E-5</v>
      </c>
      <c r="BQ3307" s="160">
        <f t="shared" si="823"/>
        <v>3.6159118199137127E-5</v>
      </c>
      <c r="BR3307" s="160" t="str">
        <f t="shared" si="819"/>
        <v/>
      </c>
    </row>
    <row r="3308" spans="65:70" ht="20.100000000000001" customHeight="1" x14ac:dyDescent="0.25">
      <c r="BM3308" s="134">
        <v>2716</v>
      </c>
      <c r="BN3308" s="157">
        <f t="shared" si="820"/>
        <v>17.375999999999131</v>
      </c>
      <c r="BO3308" s="158">
        <f t="shared" si="821"/>
        <v>1.512609238414863E-2</v>
      </c>
      <c r="BP3308" s="159">
        <f t="shared" si="822"/>
        <v>3.6076798559594656E-5</v>
      </c>
      <c r="BQ3308" s="160">
        <f t="shared" si="823"/>
        <v>3.6076798559594656E-5</v>
      </c>
      <c r="BR3308" s="160" t="str">
        <f t="shared" si="819"/>
        <v/>
      </c>
    </row>
    <row r="3309" spans="65:70" ht="20.100000000000001" customHeight="1" x14ac:dyDescent="0.25">
      <c r="BM3309" s="134">
        <v>2717</v>
      </c>
      <c r="BN3309" s="157">
        <f t="shared" si="820"/>
        <v>17.38239999999913</v>
      </c>
      <c r="BO3309" s="158">
        <f t="shared" si="821"/>
        <v>1.5090015585589036E-2</v>
      </c>
      <c r="BP3309" s="159">
        <f t="shared" si="822"/>
        <v>3.5994654125149142E-5</v>
      </c>
      <c r="BQ3309" s="160">
        <f t="shared" si="823"/>
        <v>3.5994654125149142E-5</v>
      </c>
      <c r="BR3309" s="160" t="str">
        <f t="shared" si="819"/>
        <v/>
      </c>
    </row>
    <row r="3310" spans="65:70" ht="20.100000000000001" customHeight="1" x14ac:dyDescent="0.25">
      <c r="BM3310" s="134">
        <v>2718</v>
      </c>
      <c r="BN3310" s="157">
        <f t="shared" si="820"/>
        <v>17.388799999999129</v>
      </c>
      <c r="BO3310" s="158">
        <f t="shared" si="821"/>
        <v>1.5054020931463886E-2</v>
      </c>
      <c r="BP3310" s="159">
        <f t="shared" si="822"/>
        <v>3.5912684561417024E-5</v>
      </c>
      <c r="BQ3310" s="160">
        <f t="shared" si="823"/>
        <v>3.5912684561417024E-5</v>
      </c>
      <c r="BR3310" s="160" t="str">
        <f t="shared" si="819"/>
        <v/>
      </c>
    </row>
    <row r="3311" spans="65:70" ht="20.100000000000001" customHeight="1" x14ac:dyDescent="0.25">
      <c r="BM3311" s="134">
        <v>2719</v>
      </c>
      <c r="BN3311" s="157">
        <f t="shared" si="820"/>
        <v>17.395199999999129</v>
      </c>
      <c r="BO3311" s="158">
        <f t="shared" si="821"/>
        <v>1.5018108246902469E-2</v>
      </c>
      <c r="BP3311" s="159">
        <f t="shared" si="822"/>
        <v>3.5830889534653118E-5</v>
      </c>
      <c r="BQ3311" s="160">
        <f t="shared" si="823"/>
        <v>3.5830889534653118E-5</v>
      </c>
      <c r="BR3311" s="160" t="str">
        <f t="shared" si="819"/>
        <v/>
      </c>
    </row>
    <row r="3312" spans="65:70" ht="20.100000000000001" customHeight="1" x14ac:dyDescent="0.25">
      <c r="BM3312" s="134">
        <v>2720</v>
      </c>
      <c r="BN3312" s="157">
        <f t="shared" si="820"/>
        <v>17.401599999999128</v>
      </c>
      <c r="BO3312" s="158">
        <f t="shared" si="821"/>
        <v>1.4982277357367816E-2</v>
      </c>
      <c r="BP3312" s="159">
        <f t="shared" si="822"/>
        <v>3.5749268711473062E-5</v>
      </c>
      <c r="BQ3312" s="160">
        <f t="shared" si="823"/>
        <v>3.5749268711473062E-5</v>
      </c>
      <c r="BR3312" s="160" t="str">
        <f t="shared" si="819"/>
        <v/>
      </c>
    </row>
    <row r="3313" spans="65:70" ht="20.100000000000001" customHeight="1" x14ac:dyDescent="0.25">
      <c r="BM3313" s="134">
        <v>2721</v>
      </c>
      <c r="BN3313" s="157">
        <f t="shared" si="820"/>
        <v>17.407999999999127</v>
      </c>
      <c r="BO3313" s="158">
        <f t="shared" si="821"/>
        <v>1.4946528088656343E-2</v>
      </c>
      <c r="BP3313" s="159">
        <f t="shared" si="822"/>
        <v>3.5667821759167301E-5</v>
      </c>
      <c r="BQ3313" s="160">
        <f t="shared" si="823"/>
        <v>3.5667821759167301E-5</v>
      </c>
      <c r="BR3313" s="160" t="str">
        <f t="shared" si="819"/>
        <v/>
      </c>
    </row>
    <row r="3314" spans="65:70" ht="20.100000000000001" customHeight="1" x14ac:dyDescent="0.25">
      <c r="BM3314" s="134">
        <v>2722</v>
      </c>
      <c r="BN3314" s="157">
        <f t="shared" si="820"/>
        <v>17.414399999999127</v>
      </c>
      <c r="BO3314" s="158">
        <f t="shared" si="821"/>
        <v>1.4910860266897176E-2</v>
      </c>
      <c r="BP3314" s="159">
        <f t="shared" si="822"/>
        <v>3.5586548345354144E-5</v>
      </c>
      <c r="BQ3314" s="160">
        <f t="shared" si="823"/>
        <v>3.5586548345354144E-5</v>
      </c>
      <c r="BR3314" s="160" t="str">
        <f t="shared" si="819"/>
        <v/>
      </c>
    </row>
    <row r="3315" spans="65:70" ht="20.100000000000001" customHeight="1" x14ac:dyDescent="0.25">
      <c r="BM3315" s="134">
        <v>2723</v>
      </c>
      <c r="BN3315" s="157">
        <f t="shared" si="820"/>
        <v>17.420799999999126</v>
      </c>
      <c r="BO3315" s="158">
        <f t="shared" si="821"/>
        <v>1.4875273718551822E-2</v>
      </c>
      <c r="BP3315" s="159">
        <f t="shared" si="822"/>
        <v>3.5505448138344053E-5</v>
      </c>
      <c r="BQ3315" s="160">
        <f t="shared" si="823"/>
        <v>3.5505448138344053E-5</v>
      </c>
      <c r="BR3315" s="160" t="str">
        <f t="shared" si="819"/>
        <v/>
      </c>
    </row>
    <row r="3316" spans="65:70" ht="20.100000000000001" customHeight="1" x14ac:dyDescent="0.25">
      <c r="BM3316" s="134">
        <v>2724</v>
      </c>
      <c r="BN3316" s="157">
        <f t="shared" si="820"/>
        <v>17.427199999999125</v>
      </c>
      <c r="BO3316" s="158">
        <f t="shared" si="821"/>
        <v>1.4839768270413478E-2</v>
      </c>
      <c r="BP3316" s="159">
        <f t="shared" si="822"/>
        <v>3.5424520806841275E-5</v>
      </c>
      <c r="BQ3316" s="160">
        <f t="shared" si="823"/>
        <v>3.5424520806841275E-5</v>
      </c>
      <c r="BR3316" s="160" t="str">
        <f t="shared" si="819"/>
        <v/>
      </c>
    </row>
    <row r="3317" spans="65:70" ht="20.100000000000001" customHeight="1" x14ac:dyDescent="0.25">
      <c r="BM3317" s="134">
        <v>2725</v>
      </c>
      <c r="BN3317" s="157">
        <f t="shared" si="820"/>
        <v>17.433599999999124</v>
      </c>
      <c r="BO3317" s="158">
        <f t="shared" si="821"/>
        <v>1.4804343749606637E-2</v>
      </c>
      <c r="BP3317" s="159">
        <f t="shared" si="822"/>
        <v>3.5343766020049655E-5</v>
      </c>
      <c r="BQ3317" s="160">
        <f t="shared" si="823"/>
        <v>3.5343766020049655E-5</v>
      </c>
      <c r="BR3317" s="160" t="str">
        <f t="shared" si="819"/>
        <v/>
      </c>
    </row>
    <row r="3318" spans="65:70" ht="20.100000000000001" customHeight="1" x14ac:dyDescent="0.25">
      <c r="BM3318" s="134">
        <v>2726</v>
      </c>
      <c r="BN3318" s="157">
        <f t="shared" si="820"/>
        <v>17.439999999999124</v>
      </c>
      <c r="BO3318" s="158">
        <f t="shared" si="821"/>
        <v>1.4768999983586587E-2</v>
      </c>
      <c r="BP3318" s="159">
        <f t="shared" si="822"/>
        <v>3.5263183447847846E-5</v>
      </c>
      <c r="BQ3318" s="160">
        <f t="shared" si="823"/>
        <v>3.5263183447847846E-5</v>
      </c>
      <c r="BR3318" s="160" t="str">
        <f t="shared" si="819"/>
        <v/>
      </c>
    </row>
    <row r="3319" spans="65:70" ht="20.100000000000001" customHeight="1" x14ac:dyDescent="0.25">
      <c r="BM3319" s="134">
        <v>2727</v>
      </c>
      <c r="BN3319" s="157">
        <f t="shared" si="820"/>
        <v>17.446399999999123</v>
      </c>
      <c r="BO3319" s="158">
        <f t="shared" si="821"/>
        <v>1.4733736800138739E-2</v>
      </c>
      <c r="BP3319" s="159">
        <f t="shared" si="822"/>
        <v>3.5182772760362566E-5</v>
      </c>
      <c r="BQ3319" s="160">
        <f t="shared" si="823"/>
        <v>3.5182772760362566E-5</v>
      </c>
      <c r="BR3319" s="160" t="str">
        <f t="shared" si="819"/>
        <v/>
      </c>
    </row>
    <row r="3320" spans="65:70" ht="20.100000000000001" customHeight="1" x14ac:dyDescent="0.25">
      <c r="BM3320" s="134">
        <v>2728</v>
      </c>
      <c r="BN3320" s="157">
        <f t="shared" si="820"/>
        <v>17.452799999999122</v>
      </c>
      <c r="BO3320" s="158">
        <f t="shared" si="821"/>
        <v>1.4698554027378376E-2</v>
      </c>
      <c r="BP3320" s="159">
        <f t="shared" si="822"/>
        <v>3.5102533628466465E-5</v>
      </c>
      <c r="BQ3320" s="160">
        <f t="shared" si="823"/>
        <v>3.5102533628466465E-5</v>
      </c>
      <c r="BR3320" s="160" t="str">
        <f t="shared" si="819"/>
        <v/>
      </c>
    </row>
    <row r="3321" spans="65:70" ht="20.100000000000001" customHeight="1" x14ac:dyDescent="0.25">
      <c r="BM3321" s="134">
        <v>2729</v>
      </c>
      <c r="BN3321" s="157">
        <f t="shared" si="820"/>
        <v>17.459199999999122</v>
      </c>
      <c r="BO3321" s="158">
        <f t="shared" si="821"/>
        <v>1.466345149374991E-2</v>
      </c>
      <c r="BP3321" s="159">
        <f t="shared" si="822"/>
        <v>3.5022465723408627E-5</v>
      </c>
      <c r="BQ3321" s="160">
        <f t="shared" si="823"/>
        <v>3.5022465723408627E-5</v>
      </c>
      <c r="BR3321" s="160" t="str">
        <f t="shared" si="819"/>
        <v/>
      </c>
    </row>
    <row r="3322" spans="65:70" ht="20.100000000000001" customHeight="1" x14ac:dyDescent="0.25">
      <c r="BM3322" s="134">
        <v>2730</v>
      </c>
      <c r="BN3322" s="157">
        <f t="shared" si="820"/>
        <v>17.465599999999121</v>
      </c>
      <c r="BO3322" s="158">
        <f t="shared" si="821"/>
        <v>1.4628429028026501E-2</v>
      </c>
      <c r="BP3322" s="159">
        <f t="shared" si="822"/>
        <v>3.4942568716984576E-5</v>
      </c>
      <c r="BQ3322" s="160">
        <f t="shared" si="823"/>
        <v>3.4942568716984576E-5</v>
      </c>
      <c r="BR3322" s="160" t="str">
        <f t="shared" si="819"/>
        <v/>
      </c>
    </row>
    <row r="3323" spans="65:70" ht="20.100000000000001" customHeight="1" x14ac:dyDescent="0.25">
      <c r="BM3323" s="134">
        <v>2731</v>
      </c>
      <c r="BN3323" s="157">
        <f t="shared" si="820"/>
        <v>17.47199999999912</v>
      </c>
      <c r="BO3323" s="158">
        <f t="shared" si="821"/>
        <v>1.4593486459309517E-2</v>
      </c>
      <c r="BP3323" s="159">
        <f t="shared" si="822"/>
        <v>3.4862842281557088E-5</v>
      </c>
      <c r="BQ3323" s="160">
        <f t="shared" si="823"/>
        <v>3.4862842281557088E-5</v>
      </c>
      <c r="BR3323" s="160" t="str">
        <f t="shared" si="819"/>
        <v/>
      </c>
    </row>
    <row r="3324" spans="65:70" ht="20.100000000000001" customHeight="1" x14ac:dyDescent="0.25">
      <c r="BM3324" s="134">
        <v>2732</v>
      </c>
      <c r="BN3324" s="157">
        <f t="shared" si="820"/>
        <v>17.47839999999912</v>
      </c>
      <c r="BO3324" s="158">
        <f t="shared" si="821"/>
        <v>1.455862361702796E-2</v>
      </c>
      <c r="BP3324" s="159">
        <f t="shared" si="822"/>
        <v>3.4783286089828946E-5</v>
      </c>
      <c r="BQ3324" s="160">
        <f t="shared" si="823"/>
        <v>3.4783286089828946E-5</v>
      </c>
      <c r="BR3324" s="160" t="str">
        <f t="shared" si="819"/>
        <v/>
      </c>
    </row>
    <row r="3325" spans="65:70" ht="20.100000000000001" customHeight="1" x14ac:dyDescent="0.25">
      <c r="BM3325" s="134">
        <v>2733</v>
      </c>
      <c r="BN3325" s="157">
        <f t="shared" si="820"/>
        <v>17.484799999999119</v>
      </c>
      <c r="BO3325" s="158">
        <f t="shared" si="821"/>
        <v>1.4523840330938131E-2</v>
      </c>
      <c r="BP3325" s="159">
        <f t="shared" si="822"/>
        <v>3.470389981518468E-5</v>
      </c>
      <c r="BQ3325" s="160">
        <f t="shared" si="823"/>
        <v>3.470389981518468E-5</v>
      </c>
      <c r="BR3325" s="160" t="str">
        <f t="shared" si="819"/>
        <v/>
      </c>
    </row>
    <row r="3326" spans="65:70" ht="20.100000000000001" customHeight="1" x14ac:dyDescent="0.25">
      <c r="BM3326" s="134">
        <v>2734</v>
      </c>
      <c r="BN3326" s="157">
        <f t="shared" si="820"/>
        <v>17.491199999999118</v>
      </c>
      <c r="BO3326" s="158">
        <f t="shared" si="821"/>
        <v>1.4489136431122946E-2</v>
      </c>
      <c r="BP3326" s="159">
        <f t="shared" si="822"/>
        <v>3.4624683131482398E-5</v>
      </c>
      <c r="BQ3326" s="160">
        <f t="shared" si="823"/>
        <v>3.4624683131482398E-5</v>
      </c>
      <c r="BR3326" s="160" t="str">
        <f t="shared" si="819"/>
        <v/>
      </c>
    </row>
    <row r="3327" spans="65:70" ht="20.100000000000001" customHeight="1" x14ac:dyDescent="0.25">
      <c r="BM3327" s="134">
        <v>2735</v>
      </c>
      <c r="BN3327" s="157">
        <f t="shared" si="820"/>
        <v>17.497599999999117</v>
      </c>
      <c r="BO3327" s="158">
        <f t="shared" si="821"/>
        <v>1.4454511747991464E-2</v>
      </c>
      <c r="BP3327" s="159">
        <f t="shared" si="822"/>
        <v>3.4545635712963582E-5</v>
      </c>
      <c r="BQ3327" s="160">
        <f t="shared" si="823"/>
        <v>3.4545635712963582E-5</v>
      </c>
      <c r="BR3327" s="160" t="str">
        <f t="shared" si="819"/>
        <v/>
      </c>
    </row>
    <row r="3328" spans="65:70" ht="20.100000000000001" customHeight="1" x14ac:dyDescent="0.25">
      <c r="BM3328" s="134">
        <v>2736</v>
      </c>
      <c r="BN3328" s="157">
        <f t="shared" si="820"/>
        <v>17.503999999999117</v>
      </c>
      <c r="BO3328" s="158">
        <f t="shared" si="821"/>
        <v>1.44199661122785E-2</v>
      </c>
      <c r="BP3328" s="159">
        <f t="shared" si="822"/>
        <v>3.4466757234544523E-5</v>
      </c>
      <c r="BQ3328" s="160">
        <f t="shared" si="823"/>
        <v>3.4466757234544523E-5</v>
      </c>
      <c r="BR3328" s="160" t="str">
        <f t="shared" si="819"/>
        <v/>
      </c>
    </row>
    <row r="3329" spans="65:70" ht="20.100000000000001" customHeight="1" x14ac:dyDescent="0.25">
      <c r="BM3329" s="134">
        <v>2737</v>
      </c>
      <c r="BN3329" s="157">
        <f t="shared" si="820"/>
        <v>17.510399999999116</v>
      </c>
      <c r="BO3329" s="158">
        <f t="shared" si="821"/>
        <v>1.4385499355043956E-2</v>
      </c>
      <c r="BP3329" s="159">
        <f t="shared" si="822"/>
        <v>3.4388047371550906E-5</v>
      </c>
      <c r="BQ3329" s="160">
        <f t="shared" si="823"/>
        <v>3.4388047371550906E-5</v>
      </c>
      <c r="BR3329" s="160" t="str">
        <f t="shared" si="819"/>
        <v/>
      </c>
    </row>
    <row r="3330" spans="65:70" ht="20.100000000000001" customHeight="1" x14ac:dyDescent="0.25">
      <c r="BM3330" s="134">
        <v>2738</v>
      </c>
      <c r="BN3330" s="157">
        <f t="shared" si="820"/>
        <v>17.516799999999115</v>
      </c>
      <c r="BO3330" s="158">
        <f t="shared" si="821"/>
        <v>1.4351111307672405E-2</v>
      </c>
      <c r="BP3330" s="159">
        <f t="shared" si="822"/>
        <v>3.4309505799816689E-5</v>
      </c>
      <c r="BQ3330" s="160">
        <f t="shared" si="823"/>
        <v>3.4309505799816689E-5</v>
      </c>
      <c r="BR3330" s="160" t="str">
        <f t="shared" si="819"/>
        <v/>
      </c>
    </row>
    <row r="3331" spans="65:70" ht="20.100000000000001" customHeight="1" x14ac:dyDescent="0.25">
      <c r="BM3331" s="134">
        <v>2739</v>
      </c>
      <c r="BN3331" s="157">
        <f t="shared" si="820"/>
        <v>17.523199999999115</v>
      </c>
      <c r="BO3331" s="158">
        <f t="shared" si="821"/>
        <v>1.4316801801872588E-2</v>
      </c>
      <c r="BP3331" s="159">
        <f t="shared" si="822"/>
        <v>3.423113219571533E-5</v>
      </c>
      <c r="BQ3331" s="160">
        <f t="shared" si="823"/>
        <v>3.423113219571533E-5</v>
      </c>
      <c r="BR3331" s="160" t="str">
        <f t="shared" si="819"/>
        <v/>
      </c>
    </row>
    <row r="3332" spans="65:70" ht="20.100000000000001" customHeight="1" x14ac:dyDescent="0.25">
      <c r="BM3332" s="134">
        <v>2740</v>
      </c>
      <c r="BN3332" s="157">
        <f t="shared" si="820"/>
        <v>17.529599999999114</v>
      </c>
      <c r="BO3332" s="158">
        <f t="shared" si="821"/>
        <v>1.4282570669676873E-2</v>
      </c>
      <c r="BP3332" s="159">
        <f t="shared" si="822"/>
        <v>3.4152926236093867E-5</v>
      </c>
      <c r="BQ3332" s="160">
        <f t="shared" si="823"/>
        <v>3.4152926236093867E-5</v>
      </c>
      <c r="BR3332" s="160" t="str">
        <f t="shared" si="819"/>
        <v/>
      </c>
    </row>
    <row r="3333" spans="65:70" ht="20.100000000000001" customHeight="1" x14ac:dyDescent="0.25">
      <c r="BM3333" s="134">
        <v>2741</v>
      </c>
      <c r="BN3333" s="157">
        <f t="shared" si="820"/>
        <v>17.535999999999113</v>
      </c>
      <c r="BO3333" s="158">
        <f t="shared" si="821"/>
        <v>1.4248417743440779E-2</v>
      </c>
      <c r="BP3333" s="159">
        <f t="shared" si="822"/>
        <v>3.4074887598316284E-5</v>
      </c>
      <c r="BQ3333" s="160">
        <f t="shared" si="823"/>
        <v>3.4074887598316284E-5</v>
      </c>
      <c r="BR3333" s="160" t="str">
        <f t="shared" si="819"/>
        <v/>
      </c>
    </row>
    <row r="3334" spans="65:70" ht="20.100000000000001" customHeight="1" x14ac:dyDescent="0.25">
      <c r="BM3334" s="134">
        <v>2742</v>
      </c>
      <c r="BN3334" s="157">
        <f t="shared" si="820"/>
        <v>17.542399999999112</v>
      </c>
      <c r="BO3334" s="158">
        <f t="shared" si="821"/>
        <v>1.4214342855842462E-2</v>
      </c>
      <c r="BP3334" s="159">
        <f t="shared" si="822"/>
        <v>3.3997015960268717E-5</v>
      </c>
      <c r="BQ3334" s="160">
        <f t="shared" si="823"/>
        <v>3.3997015960268717E-5</v>
      </c>
      <c r="BR3334" s="160" t="str">
        <f t="shared" si="819"/>
        <v/>
      </c>
    </row>
    <row r="3335" spans="65:70" ht="20.100000000000001" customHeight="1" x14ac:dyDescent="0.25">
      <c r="BM3335" s="134">
        <v>2743</v>
      </c>
      <c r="BN3335" s="157">
        <f t="shared" si="820"/>
        <v>17.548799999999112</v>
      </c>
      <c r="BO3335" s="158">
        <f t="shared" si="821"/>
        <v>1.4180345839882194E-2</v>
      </c>
      <c r="BP3335" s="159">
        <f t="shared" si="822"/>
        <v>3.3919311000333435E-5</v>
      </c>
      <c r="BQ3335" s="160">
        <f t="shared" si="823"/>
        <v>3.3919311000333435E-5</v>
      </c>
      <c r="BR3335" s="160" t="str">
        <f t="shared" si="819"/>
        <v/>
      </c>
    </row>
    <row r="3336" spans="65:70" ht="20.100000000000001" customHeight="1" x14ac:dyDescent="0.25">
      <c r="BM3336" s="134">
        <v>2744</v>
      </c>
      <c r="BN3336" s="157">
        <f t="shared" si="820"/>
        <v>17.555199999999111</v>
      </c>
      <c r="BO3336" s="158">
        <f t="shared" si="821"/>
        <v>1.414642652888186E-2</v>
      </c>
      <c r="BP3336" s="159">
        <f t="shared" si="822"/>
        <v>3.3841772397348938E-5</v>
      </c>
      <c r="BQ3336" s="160">
        <f t="shared" si="823"/>
        <v>3.3841772397348938E-5</v>
      </c>
      <c r="BR3336" s="160" t="str">
        <f t="shared" si="819"/>
        <v/>
      </c>
    </row>
    <row r="3337" spans="65:70" ht="20.100000000000001" customHeight="1" x14ac:dyDescent="0.25">
      <c r="BM3337" s="134">
        <v>2745</v>
      </c>
      <c r="BN3337" s="157">
        <f t="shared" si="820"/>
        <v>17.56159999999911</v>
      </c>
      <c r="BO3337" s="158">
        <f t="shared" si="821"/>
        <v>1.4112584756484511E-2</v>
      </c>
      <c r="BP3337" s="159">
        <f t="shared" si="822"/>
        <v>3.3764399830720979E-5</v>
      </c>
      <c r="BQ3337" s="160">
        <f t="shared" si="823"/>
        <v>3.3764399830720979E-5</v>
      </c>
      <c r="BR3337" s="160" t="str">
        <f t="shared" si="819"/>
        <v/>
      </c>
    </row>
    <row r="3338" spans="65:70" ht="20.100000000000001" customHeight="1" x14ac:dyDescent="0.25">
      <c r="BM3338" s="134">
        <v>2746</v>
      </c>
      <c r="BN3338" s="157">
        <f t="shared" si="820"/>
        <v>17.56799999999911</v>
      </c>
      <c r="BO3338" s="158">
        <f t="shared" si="821"/>
        <v>1.407882035665379E-2</v>
      </c>
      <c r="BP3338" s="159">
        <f t="shared" si="822"/>
        <v>3.3687192980327157E-5</v>
      </c>
      <c r="BQ3338" s="160">
        <f t="shared" si="823"/>
        <v>3.3687192980327157E-5</v>
      </c>
      <c r="BR3338" s="160" t="str">
        <f t="shared" si="819"/>
        <v/>
      </c>
    </row>
    <row r="3339" spans="65:70" ht="20.100000000000001" customHeight="1" x14ac:dyDescent="0.25">
      <c r="BM3339" s="134">
        <v>2747</v>
      </c>
      <c r="BN3339" s="157">
        <f t="shared" si="820"/>
        <v>17.574399999999109</v>
      </c>
      <c r="BO3339" s="158">
        <f t="shared" si="821"/>
        <v>1.4045133163673463E-2</v>
      </c>
      <c r="BP3339" s="159">
        <f t="shared" si="822"/>
        <v>3.3610151526541204E-5</v>
      </c>
      <c r="BQ3339" s="160">
        <f t="shared" si="823"/>
        <v>3.3610151526541204E-5</v>
      </c>
      <c r="BR3339" s="160" t="str">
        <f t="shared" si="819"/>
        <v/>
      </c>
    </row>
    <row r="3340" spans="65:70" ht="20.100000000000001" customHeight="1" x14ac:dyDescent="0.25">
      <c r="BM3340" s="134">
        <v>2748</v>
      </c>
      <c r="BN3340" s="157">
        <f t="shared" si="820"/>
        <v>17.580799999999108</v>
      </c>
      <c r="BO3340" s="158">
        <f t="shared" si="821"/>
        <v>1.4011523012146922E-2</v>
      </c>
      <c r="BP3340" s="159">
        <f t="shared" si="822"/>
        <v>3.3533275150300634E-5</v>
      </c>
      <c r="BQ3340" s="160">
        <f t="shared" si="823"/>
        <v>3.3533275150300634E-5</v>
      </c>
      <c r="BR3340" s="160" t="str">
        <f t="shared" si="819"/>
        <v/>
      </c>
    </row>
    <row r="3341" spans="65:70" ht="20.100000000000001" customHeight="1" x14ac:dyDescent="0.25">
      <c r="BM3341" s="134">
        <v>2749</v>
      </c>
      <c r="BN3341" s="157">
        <f t="shared" si="820"/>
        <v>17.587199999999108</v>
      </c>
      <c r="BO3341" s="158">
        <f t="shared" si="821"/>
        <v>1.3977989736996621E-2</v>
      </c>
      <c r="BP3341" s="159">
        <f t="shared" si="822"/>
        <v>3.3456563532895112E-5</v>
      </c>
      <c r="BQ3341" s="160">
        <f t="shared" si="823"/>
        <v>3.3456563532895112E-5</v>
      </c>
      <c r="BR3341" s="160" t="str">
        <f t="shared" si="819"/>
        <v/>
      </c>
    </row>
    <row r="3342" spans="65:70" ht="20.100000000000001" customHeight="1" x14ac:dyDescent="0.25">
      <c r="BM3342" s="134">
        <v>2750</v>
      </c>
      <c r="BN3342" s="157">
        <f t="shared" si="820"/>
        <v>17.593599999999107</v>
      </c>
      <c r="BO3342" s="158">
        <f t="shared" si="821"/>
        <v>1.3944533173463726E-2</v>
      </c>
      <c r="BP3342" s="159">
        <f t="shared" si="822"/>
        <v>3.3380016356289108E-5</v>
      </c>
      <c r="BQ3342" s="160">
        <f t="shared" si="823"/>
        <v>3.3380016356289108E-5</v>
      </c>
      <c r="BR3342" s="160" t="str">
        <f t="shared" si="819"/>
        <v/>
      </c>
    </row>
    <row r="3343" spans="65:70" ht="20.100000000000001" customHeight="1" x14ac:dyDescent="0.25">
      <c r="BM3343" s="134">
        <v>2751</v>
      </c>
      <c r="BN3343" s="157">
        <f t="shared" si="820"/>
        <v>17.599999999999106</v>
      </c>
      <c r="BO3343" s="158">
        <f t="shared" si="821"/>
        <v>1.3911153157107437E-2</v>
      </c>
      <c r="BP3343" s="159">
        <f t="shared" si="822"/>
        <v>3.3303633302865163E-5</v>
      </c>
      <c r="BQ3343" s="160">
        <f t="shared" si="823"/>
        <v>3.3303633302865163E-5</v>
      </c>
      <c r="BR3343" s="160" t="str">
        <f t="shared" si="819"/>
        <v/>
      </c>
    </row>
    <row r="3344" spans="65:70" ht="20.100000000000001" customHeight="1" x14ac:dyDescent="0.25">
      <c r="BM3344" s="134">
        <v>2752</v>
      </c>
      <c r="BN3344" s="157">
        <f t="shared" si="820"/>
        <v>17.606399999999105</v>
      </c>
      <c r="BO3344" s="158">
        <f t="shared" si="821"/>
        <v>1.3877849523804572E-2</v>
      </c>
      <c r="BP3344" s="159">
        <f t="shared" si="822"/>
        <v>3.3227414055486335E-5</v>
      </c>
      <c r="BQ3344" s="160">
        <f t="shared" si="823"/>
        <v>3.3227414055486335E-5</v>
      </c>
      <c r="BR3344" s="160" t="str">
        <f t="shared" si="819"/>
        <v/>
      </c>
    </row>
    <row r="3345" spans="65:70" ht="20.100000000000001" customHeight="1" x14ac:dyDescent="0.25">
      <c r="BM3345" s="134">
        <v>2753</v>
      </c>
      <c r="BN3345" s="157">
        <f t="shared" si="820"/>
        <v>17.612799999999105</v>
      </c>
      <c r="BO3345" s="158">
        <f t="shared" si="821"/>
        <v>1.3844622109749086E-2</v>
      </c>
      <c r="BP3345" s="159">
        <f t="shared" si="822"/>
        <v>3.3151358297570793E-5</v>
      </c>
      <c r="BQ3345" s="160">
        <f t="shared" si="823"/>
        <v>3.3151358297570793E-5</v>
      </c>
      <c r="BR3345" s="160" t="str">
        <f t="shared" ref="BR3345:BR3408" si="824">IF($BO3345&lt;(1-$BK$605),$BP3345,"")</f>
        <v/>
      </c>
    </row>
    <row r="3346" spans="65:70" ht="20.100000000000001" customHeight="1" x14ac:dyDescent="0.25">
      <c r="BM3346" s="134">
        <v>2754</v>
      </c>
      <c r="BN3346" s="157">
        <f t="shared" ref="BN3346:BN3409" si="825">BN3345+$BQ$590</f>
        <v>17.619199999999104</v>
      </c>
      <c r="BO3346" s="158">
        <f t="shared" ref="BO3346:BO3409" si="826">_xlfn.CHISQ.DIST.RT(BN3346,7)</f>
        <v>1.3811470751451515E-2</v>
      </c>
      <c r="BP3346" s="159">
        <f t="shared" ref="BP3346:BP3409" si="827">BO3346-BO3347</f>
        <v>3.3075465713003349E-5</v>
      </c>
      <c r="BQ3346" s="160">
        <f t="shared" ref="BQ3346:BQ3409" si="828">IF(BO3346&lt;(1-$BK$597),BP3346,"")</f>
        <v>3.3075465713003349E-5</v>
      </c>
      <c r="BR3346" s="160" t="str">
        <f t="shared" si="824"/>
        <v/>
      </c>
    </row>
    <row r="3347" spans="65:70" ht="20.100000000000001" customHeight="1" x14ac:dyDescent="0.25">
      <c r="BM3347" s="134">
        <v>2755</v>
      </c>
      <c r="BN3347" s="157">
        <f t="shared" si="825"/>
        <v>17.625599999999103</v>
      </c>
      <c r="BO3347" s="158">
        <f t="shared" si="826"/>
        <v>1.3778395285738512E-2</v>
      </c>
      <c r="BP3347" s="159">
        <f t="shared" si="827"/>
        <v>3.2999735986111167E-5</v>
      </c>
      <c r="BQ3347" s="160">
        <f t="shared" si="828"/>
        <v>3.2999735986111167E-5</v>
      </c>
      <c r="BR3347" s="160" t="str">
        <f t="shared" si="824"/>
        <v/>
      </c>
    </row>
    <row r="3348" spans="65:70" ht="20.100000000000001" customHeight="1" x14ac:dyDescent="0.25">
      <c r="BM3348" s="134">
        <v>2756</v>
      </c>
      <c r="BN3348" s="157">
        <f t="shared" si="825"/>
        <v>17.631999999999103</v>
      </c>
      <c r="BO3348" s="158">
        <f t="shared" si="826"/>
        <v>1.37453955497524E-2</v>
      </c>
      <c r="BP3348" s="159">
        <f t="shared" si="827"/>
        <v>3.2924168801873668E-5</v>
      </c>
      <c r="BQ3348" s="160">
        <f t="shared" si="828"/>
        <v>3.2924168801873668E-5</v>
      </c>
      <c r="BR3348" s="160" t="str">
        <f t="shared" si="824"/>
        <v/>
      </c>
    </row>
    <row r="3349" spans="65:70" ht="20.100000000000001" customHeight="1" x14ac:dyDescent="0.25">
      <c r="BM3349" s="134">
        <v>2757</v>
      </c>
      <c r="BN3349" s="157">
        <f t="shared" si="825"/>
        <v>17.638399999999102</v>
      </c>
      <c r="BO3349" s="158">
        <f t="shared" si="826"/>
        <v>1.3712471380950527E-2</v>
      </c>
      <c r="BP3349" s="159">
        <f t="shared" si="827"/>
        <v>3.284876384560334E-5</v>
      </c>
      <c r="BQ3349" s="160">
        <f t="shared" si="828"/>
        <v>3.284876384560334E-5</v>
      </c>
      <c r="BR3349" s="160" t="str">
        <f t="shared" si="824"/>
        <v/>
      </c>
    </row>
    <row r="3350" spans="65:70" ht="20.100000000000001" customHeight="1" x14ac:dyDescent="0.25">
      <c r="BM3350" s="134">
        <v>2758</v>
      </c>
      <c r="BN3350" s="157">
        <f t="shared" si="825"/>
        <v>17.644799999999101</v>
      </c>
      <c r="BO3350" s="158">
        <f t="shared" si="826"/>
        <v>1.3679622617104923E-2</v>
      </c>
      <c r="BP3350" s="159">
        <f t="shared" si="827"/>
        <v>3.2773520803251049E-5</v>
      </c>
      <c r="BQ3350" s="160">
        <f t="shared" si="828"/>
        <v>3.2773520803251049E-5</v>
      </c>
      <c r="BR3350" s="160" t="str">
        <f t="shared" si="824"/>
        <v/>
      </c>
    </row>
    <row r="3351" spans="65:70" ht="20.100000000000001" customHeight="1" x14ac:dyDescent="0.25">
      <c r="BM3351" s="134">
        <v>2759</v>
      </c>
      <c r="BN3351" s="157">
        <f t="shared" si="825"/>
        <v>17.6511999999991</v>
      </c>
      <c r="BO3351" s="158">
        <f t="shared" si="826"/>
        <v>1.3646849096301672E-2</v>
      </c>
      <c r="BP3351" s="159">
        <f t="shared" si="827"/>
        <v>3.2698439361097259E-5</v>
      </c>
      <c r="BQ3351" s="160">
        <f t="shared" si="828"/>
        <v>3.2698439361097259E-5</v>
      </c>
      <c r="BR3351" s="160" t="str">
        <f t="shared" si="824"/>
        <v/>
      </c>
    </row>
    <row r="3352" spans="65:70" ht="20.100000000000001" customHeight="1" x14ac:dyDescent="0.25">
      <c r="BM3352" s="134">
        <v>2760</v>
      </c>
      <c r="BN3352" s="157">
        <f t="shared" si="825"/>
        <v>17.6575999999991</v>
      </c>
      <c r="BO3352" s="158">
        <f t="shared" si="826"/>
        <v>1.3614150656940575E-2</v>
      </c>
      <c r="BP3352" s="159">
        <f t="shared" si="827"/>
        <v>3.2623519206140608E-5</v>
      </c>
      <c r="BQ3352" s="160">
        <f t="shared" si="828"/>
        <v>3.2623519206140608E-5</v>
      </c>
      <c r="BR3352" s="160" t="str">
        <f t="shared" si="824"/>
        <v/>
      </c>
    </row>
    <row r="3353" spans="65:70" ht="20.100000000000001" customHeight="1" x14ac:dyDescent="0.25">
      <c r="BM3353" s="134">
        <v>2761</v>
      </c>
      <c r="BN3353" s="157">
        <f t="shared" si="825"/>
        <v>17.663999999999099</v>
      </c>
      <c r="BO3353" s="158">
        <f t="shared" si="826"/>
        <v>1.3581527137734434E-2</v>
      </c>
      <c r="BP3353" s="159">
        <f t="shared" si="827"/>
        <v>3.2548760025633006E-5</v>
      </c>
      <c r="BQ3353" s="160">
        <f t="shared" si="828"/>
        <v>3.2548760025633006E-5</v>
      </c>
      <c r="BR3353" s="160" t="str">
        <f t="shared" si="824"/>
        <v/>
      </c>
    </row>
    <row r="3354" spans="65:70" ht="20.100000000000001" customHeight="1" x14ac:dyDescent="0.25">
      <c r="BM3354" s="134">
        <v>2762</v>
      </c>
      <c r="BN3354" s="157">
        <f t="shared" si="825"/>
        <v>17.670399999999098</v>
      </c>
      <c r="BO3354" s="158">
        <f t="shared" si="826"/>
        <v>1.3548978377708801E-2</v>
      </c>
      <c r="BP3354" s="159">
        <f t="shared" si="827"/>
        <v>3.2474161507563618E-5</v>
      </c>
      <c r="BQ3354" s="160">
        <f t="shared" si="828"/>
        <v>3.2474161507563618E-5</v>
      </c>
      <c r="BR3354" s="160" t="str">
        <f t="shared" si="824"/>
        <v/>
      </c>
    </row>
    <row r="3355" spans="65:70" ht="20.100000000000001" customHeight="1" x14ac:dyDescent="0.25">
      <c r="BM3355" s="134">
        <v>2763</v>
      </c>
      <c r="BN3355" s="157">
        <f t="shared" si="825"/>
        <v>17.676799999999098</v>
      </c>
      <c r="BO3355" s="158">
        <f t="shared" si="826"/>
        <v>1.3516504216201238E-2</v>
      </c>
      <c r="BP3355" s="159">
        <f t="shared" si="827"/>
        <v>3.2399723340190492E-5</v>
      </c>
      <c r="BQ3355" s="160">
        <f t="shared" si="828"/>
        <v>3.2399723340190492E-5</v>
      </c>
      <c r="BR3355" s="160" t="str">
        <f t="shared" si="824"/>
        <v/>
      </c>
    </row>
    <row r="3356" spans="65:70" ht="20.100000000000001" customHeight="1" x14ac:dyDescent="0.25">
      <c r="BM3356" s="134">
        <v>2764</v>
      </c>
      <c r="BN3356" s="157">
        <f t="shared" si="825"/>
        <v>17.683199999999097</v>
      </c>
      <c r="BO3356" s="158">
        <f t="shared" si="826"/>
        <v>1.3484104492861047E-2</v>
      </c>
      <c r="BP3356" s="159">
        <f t="shared" si="827"/>
        <v>3.2325445212436077E-5</v>
      </c>
      <c r="BQ3356" s="160">
        <f t="shared" si="828"/>
        <v>3.2325445212436077E-5</v>
      </c>
      <c r="BR3356" s="160" t="str">
        <f t="shared" si="824"/>
        <v/>
      </c>
    </row>
    <row r="3357" spans="65:70" ht="20.100000000000001" customHeight="1" x14ac:dyDescent="0.25">
      <c r="BM3357" s="134">
        <v>2765</v>
      </c>
      <c r="BN3357" s="157">
        <f t="shared" si="825"/>
        <v>17.689599999999096</v>
      </c>
      <c r="BO3357" s="158">
        <f t="shared" si="826"/>
        <v>1.3451779047648611E-2</v>
      </c>
      <c r="BP3357" s="159">
        <f t="shared" si="827"/>
        <v>3.2251326813635683E-5</v>
      </c>
      <c r="BQ3357" s="160">
        <f t="shared" si="828"/>
        <v>3.2251326813635683E-5</v>
      </c>
      <c r="BR3357" s="160" t="str">
        <f t="shared" si="824"/>
        <v/>
      </c>
    </row>
    <row r="3358" spans="65:70" ht="20.100000000000001" customHeight="1" x14ac:dyDescent="0.25">
      <c r="BM3358" s="134">
        <v>2766</v>
      </c>
      <c r="BN3358" s="157">
        <f t="shared" si="825"/>
        <v>17.695999999999096</v>
      </c>
      <c r="BO3358" s="158">
        <f t="shared" si="826"/>
        <v>1.3419527720834976E-2</v>
      </c>
      <c r="BP3358" s="159">
        <f t="shared" si="827"/>
        <v>3.2177367833646775E-5</v>
      </c>
      <c r="BQ3358" s="160">
        <f t="shared" si="828"/>
        <v>3.2177367833646775E-5</v>
      </c>
      <c r="BR3358" s="160" t="str">
        <f t="shared" si="824"/>
        <v/>
      </c>
    </row>
    <row r="3359" spans="65:70" ht="20.100000000000001" customHeight="1" x14ac:dyDescent="0.25">
      <c r="BM3359" s="134">
        <v>2767</v>
      </c>
      <c r="BN3359" s="157">
        <f t="shared" si="825"/>
        <v>17.702399999999095</v>
      </c>
      <c r="BO3359" s="158">
        <f t="shared" si="826"/>
        <v>1.3387350353001329E-2</v>
      </c>
      <c r="BP3359" s="159">
        <f t="shared" si="827"/>
        <v>3.2103567962821211E-5</v>
      </c>
      <c r="BQ3359" s="160">
        <f t="shared" si="828"/>
        <v>3.2103567962821211E-5</v>
      </c>
      <c r="BR3359" s="160" t="str">
        <f t="shared" si="824"/>
        <v/>
      </c>
    </row>
    <row r="3360" spans="65:70" ht="20.100000000000001" customHeight="1" x14ac:dyDescent="0.25">
      <c r="BM3360" s="134">
        <v>2768</v>
      </c>
      <c r="BN3360" s="157">
        <f t="shared" si="825"/>
        <v>17.708799999999094</v>
      </c>
      <c r="BO3360" s="158">
        <f t="shared" si="826"/>
        <v>1.3355246785038508E-2</v>
      </c>
      <c r="BP3360" s="159">
        <f t="shared" si="827"/>
        <v>3.2029926891998309E-5</v>
      </c>
      <c r="BQ3360" s="160">
        <f t="shared" si="828"/>
        <v>3.2029926891998309E-5</v>
      </c>
      <c r="BR3360" s="160" t="str">
        <f t="shared" si="824"/>
        <v/>
      </c>
    </row>
    <row r="3361" spans="65:70" ht="20.100000000000001" customHeight="1" x14ac:dyDescent="0.25">
      <c r="BM3361" s="134">
        <v>2769</v>
      </c>
      <c r="BN3361" s="157">
        <f t="shared" si="825"/>
        <v>17.715199999999093</v>
      </c>
      <c r="BO3361" s="158">
        <f t="shared" si="826"/>
        <v>1.3323216858146509E-2</v>
      </c>
      <c r="BP3361" s="159">
        <f t="shared" si="827"/>
        <v>3.1956444312459739E-5</v>
      </c>
      <c r="BQ3361" s="160">
        <f t="shared" si="828"/>
        <v>3.1956444312459739E-5</v>
      </c>
      <c r="BR3361" s="160" t="str">
        <f t="shared" si="824"/>
        <v/>
      </c>
    </row>
    <row r="3362" spans="65:70" ht="20.100000000000001" customHeight="1" x14ac:dyDescent="0.25">
      <c r="BM3362" s="134">
        <v>2770</v>
      </c>
      <c r="BN3362" s="157">
        <f t="shared" si="825"/>
        <v>17.721599999999093</v>
      </c>
      <c r="BO3362" s="158">
        <f t="shared" si="826"/>
        <v>1.329126041383405E-2</v>
      </c>
      <c r="BP3362" s="159">
        <f t="shared" si="827"/>
        <v>3.1883119916115144E-5</v>
      </c>
      <c r="BQ3362" s="160">
        <f t="shared" si="828"/>
        <v>3.1883119916115144E-5</v>
      </c>
      <c r="BR3362" s="160" t="str">
        <f t="shared" si="824"/>
        <v/>
      </c>
    </row>
    <row r="3363" spans="65:70" ht="20.100000000000001" customHeight="1" x14ac:dyDescent="0.25">
      <c r="BM3363" s="134">
        <v>2771</v>
      </c>
      <c r="BN3363" s="157">
        <f t="shared" si="825"/>
        <v>17.727999999999092</v>
      </c>
      <c r="BO3363" s="158">
        <f t="shared" si="826"/>
        <v>1.3259377293917934E-2</v>
      </c>
      <c r="BP3363" s="159">
        <f t="shared" si="827"/>
        <v>3.1809953395193352E-5</v>
      </c>
      <c r="BQ3363" s="160">
        <f t="shared" si="828"/>
        <v>3.1809953395193352E-5</v>
      </c>
      <c r="BR3363" s="160" t="str">
        <f t="shared" si="824"/>
        <v/>
      </c>
    </row>
    <row r="3364" spans="65:70" ht="20.100000000000001" customHeight="1" x14ac:dyDescent="0.25">
      <c r="BM3364" s="134">
        <v>2772</v>
      </c>
      <c r="BN3364" s="157">
        <f t="shared" si="825"/>
        <v>17.734399999999091</v>
      </c>
      <c r="BO3364" s="158">
        <f t="shared" si="826"/>
        <v>1.3227567340522741E-2</v>
      </c>
      <c r="BP3364" s="159">
        <f t="shared" si="827"/>
        <v>3.1736944442571982E-5</v>
      </c>
      <c r="BQ3364" s="160">
        <f t="shared" si="828"/>
        <v>3.1736944442571982E-5</v>
      </c>
      <c r="BR3364" s="160" t="str">
        <f t="shared" si="824"/>
        <v/>
      </c>
    </row>
    <row r="3365" spans="65:70" ht="20.100000000000001" customHeight="1" x14ac:dyDescent="0.25">
      <c r="BM3365" s="134">
        <v>2773</v>
      </c>
      <c r="BN3365" s="157">
        <f t="shared" si="825"/>
        <v>17.740799999999091</v>
      </c>
      <c r="BO3365" s="158">
        <f t="shared" si="826"/>
        <v>1.3195830396080169E-2</v>
      </c>
      <c r="BP3365" s="159">
        <f t="shared" si="827"/>
        <v>3.1664092751527637E-5</v>
      </c>
      <c r="BQ3365" s="160">
        <f t="shared" si="828"/>
        <v>3.1664092751527637E-5</v>
      </c>
      <c r="BR3365" s="160" t="str">
        <f t="shared" si="824"/>
        <v/>
      </c>
    </row>
    <row r="3366" spans="65:70" ht="20.100000000000001" customHeight="1" x14ac:dyDescent="0.25">
      <c r="BM3366" s="134">
        <v>2774</v>
      </c>
      <c r="BN3366" s="157">
        <f t="shared" si="825"/>
        <v>17.74719999999909</v>
      </c>
      <c r="BO3366" s="158">
        <f t="shared" si="826"/>
        <v>1.3164166303328641E-2</v>
      </c>
      <c r="BP3366" s="159">
        <f t="shared" si="827"/>
        <v>3.1591398015846928E-5</v>
      </c>
      <c r="BQ3366" s="160">
        <f t="shared" si="828"/>
        <v>3.1591398015846928E-5</v>
      </c>
      <c r="BR3366" s="160" t="str">
        <f t="shared" si="824"/>
        <v/>
      </c>
    </row>
    <row r="3367" spans="65:70" ht="20.100000000000001" customHeight="1" x14ac:dyDescent="0.25">
      <c r="BM3367" s="134">
        <v>2775</v>
      </c>
      <c r="BN3367" s="157">
        <f t="shared" si="825"/>
        <v>17.753599999999089</v>
      </c>
      <c r="BO3367" s="158">
        <f t="shared" si="826"/>
        <v>1.3132574905312795E-2</v>
      </c>
      <c r="BP3367" s="159">
        <f t="shared" si="827"/>
        <v>3.1518859929796986E-5</v>
      </c>
      <c r="BQ3367" s="160">
        <f t="shared" si="828"/>
        <v>3.1518859929796986E-5</v>
      </c>
      <c r="BR3367" s="160" t="str">
        <f t="shared" si="824"/>
        <v/>
      </c>
    </row>
    <row r="3368" spans="65:70" ht="20.100000000000001" customHeight="1" x14ac:dyDescent="0.25">
      <c r="BM3368" s="134">
        <v>2776</v>
      </c>
      <c r="BN3368" s="157">
        <f t="shared" si="825"/>
        <v>17.759999999999089</v>
      </c>
      <c r="BO3368" s="158">
        <f t="shared" si="826"/>
        <v>1.3101056045382998E-2</v>
      </c>
      <c r="BP3368" s="159">
        <f t="shared" si="827"/>
        <v>3.1446478188186175E-5</v>
      </c>
      <c r="BQ3368" s="160">
        <f t="shared" si="828"/>
        <v>3.1446478188186175E-5</v>
      </c>
      <c r="BR3368" s="160" t="str">
        <f t="shared" si="824"/>
        <v/>
      </c>
    </row>
    <row r="3369" spans="65:70" ht="20.100000000000001" customHeight="1" x14ac:dyDescent="0.25">
      <c r="BM3369" s="134">
        <v>2777</v>
      </c>
      <c r="BN3369" s="157">
        <f t="shared" si="825"/>
        <v>17.766399999999088</v>
      </c>
      <c r="BO3369" s="158">
        <f t="shared" si="826"/>
        <v>1.3069609567194811E-2</v>
      </c>
      <c r="BP3369" s="159">
        <f t="shared" si="827"/>
        <v>3.1374252486244397E-5</v>
      </c>
      <c r="BQ3369" s="160">
        <f t="shared" si="828"/>
        <v>3.1374252486244397E-5</v>
      </c>
      <c r="BR3369" s="160" t="str">
        <f t="shared" si="824"/>
        <v/>
      </c>
    </row>
    <row r="3370" spans="65:70" ht="20.100000000000001" customHeight="1" x14ac:dyDescent="0.25">
      <c r="BM3370" s="134">
        <v>2778</v>
      </c>
      <c r="BN3370" s="157">
        <f t="shared" si="825"/>
        <v>17.772799999999087</v>
      </c>
      <c r="BO3370" s="158">
        <f t="shared" si="826"/>
        <v>1.3038235314708567E-2</v>
      </c>
      <c r="BP3370" s="159">
        <f t="shared" si="827"/>
        <v>3.130218251976187E-5</v>
      </c>
      <c r="BQ3370" s="160">
        <f t="shared" si="828"/>
        <v>3.130218251976187E-5</v>
      </c>
      <c r="BR3370" s="160" t="str">
        <f t="shared" si="824"/>
        <v/>
      </c>
    </row>
    <row r="3371" spans="65:70" ht="20.100000000000001" customHeight="1" x14ac:dyDescent="0.25">
      <c r="BM3371" s="134">
        <v>2779</v>
      </c>
      <c r="BN3371" s="157">
        <f t="shared" si="825"/>
        <v>17.779199999999086</v>
      </c>
      <c r="BO3371" s="158">
        <f t="shared" si="826"/>
        <v>1.3006933132188805E-2</v>
      </c>
      <c r="BP3371" s="159">
        <f t="shared" si="827"/>
        <v>3.1230267984952084E-5</v>
      </c>
      <c r="BQ3371" s="160">
        <f t="shared" si="828"/>
        <v>3.1230267984952084E-5</v>
      </c>
      <c r="BR3371" s="160" t="str">
        <f t="shared" si="824"/>
        <v/>
      </c>
    </row>
    <row r="3372" spans="65:70" ht="20.100000000000001" customHeight="1" x14ac:dyDescent="0.25">
      <c r="BM3372" s="134">
        <v>2780</v>
      </c>
      <c r="BN3372" s="157">
        <f t="shared" si="825"/>
        <v>17.785599999999086</v>
      </c>
      <c r="BO3372" s="158">
        <f t="shared" si="826"/>
        <v>1.2975702864203853E-2</v>
      </c>
      <c r="BP3372" s="159">
        <f t="shared" si="827"/>
        <v>3.1158508578538538E-5</v>
      </c>
      <c r="BQ3372" s="160">
        <f t="shared" si="828"/>
        <v>3.1158508578538538E-5</v>
      </c>
      <c r="BR3372" s="160" t="str">
        <f t="shared" si="824"/>
        <v/>
      </c>
    </row>
    <row r="3373" spans="65:70" ht="20.100000000000001" customHeight="1" x14ac:dyDescent="0.25">
      <c r="BM3373" s="134">
        <v>2781</v>
      </c>
      <c r="BN3373" s="157">
        <f t="shared" si="825"/>
        <v>17.791999999999085</v>
      </c>
      <c r="BO3373" s="158">
        <f t="shared" si="826"/>
        <v>1.2944544355625314E-2</v>
      </c>
      <c r="BP3373" s="159">
        <f t="shared" si="827"/>
        <v>3.1086903997756474E-5</v>
      </c>
      <c r="BQ3373" s="160">
        <f t="shared" si="828"/>
        <v>3.1086903997756474E-5</v>
      </c>
      <c r="BR3373" s="160" t="str">
        <f t="shared" si="824"/>
        <v/>
      </c>
    </row>
    <row r="3374" spans="65:70" ht="20.100000000000001" customHeight="1" x14ac:dyDescent="0.25">
      <c r="BM3374" s="134">
        <v>2782</v>
      </c>
      <c r="BN3374" s="157">
        <f t="shared" si="825"/>
        <v>17.798399999999084</v>
      </c>
      <c r="BO3374" s="158">
        <f t="shared" si="826"/>
        <v>1.2913457451627558E-2</v>
      </c>
      <c r="BP3374" s="159">
        <f t="shared" si="827"/>
        <v>3.1015453940323387E-5</v>
      </c>
      <c r="BQ3374" s="160">
        <f t="shared" si="828"/>
        <v>3.1015453940323387E-5</v>
      </c>
      <c r="BR3374" s="160" t="str">
        <f t="shared" si="824"/>
        <v/>
      </c>
    </row>
    <row r="3375" spans="65:70" ht="20.100000000000001" customHeight="1" x14ac:dyDescent="0.25">
      <c r="BM3375" s="134">
        <v>2783</v>
      </c>
      <c r="BN3375" s="157">
        <f t="shared" si="825"/>
        <v>17.804799999999084</v>
      </c>
      <c r="BO3375" s="158">
        <f t="shared" si="826"/>
        <v>1.2882441997687235E-2</v>
      </c>
      <c r="BP3375" s="159">
        <f t="shared" si="827"/>
        <v>3.094415810438178E-5</v>
      </c>
      <c r="BQ3375" s="160">
        <f t="shared" si="828"/>
        <v>3.094415810438178E-5</v>
      </c>
      <c r="BR3375" s="160" t="str">
        <f t="shared" si="824"/>
        <v/>
      </c>
    </row>
    <row r="3376" spans="65:70" ht="20.100000000000001" customHeight="1" x14ac:dyDescent="0.25">
      <c r="BM3376" s="134">
        <v>2784</v>
      </c>
      <c r="BN3376" s="157">
        <f t="shared" si="825"/>
        <v>17.811199999999083</v>
      </c>
      <c r="BO3376" s="158">
        <f t="shared" si="826"/>
        <v>1.2851497839582853E-2</v>
      </c>
      <c r="BP3376" s="159">
        <f t="shared" si="827"/>
        <v>3.087301618868131E-5</v>
      </c>
      <c r="BQ3376" s="160">
        <f t="shared" si="828"/>
        <v>3.087301618868131E-5</v>
      </c>
      <c r="BR3376" s="160" t="str">
        <f t="shared" si="824"/>
        <v/>
      </c>
    </row>
    <row r="3377" spans="65:70" ht="20.100000000000001" customHeight="1" x14ac:dyDescent="0.25">
      <c r="BM3377" s="134">
        <v>2785</v>
      </c>
      <c r="BN3377" s="157">
        <f t="shared" si="825"/>
        <v>17.817599999999082</v>
      </c>
      <c r="BO3377" s="158">
        <f t="shared" si="826"/>
        <v>1.2820624823394172E-2</v>
      </c>
      <c r="BP3377" s="159">
        <f t="shared" si="827"/>
        <v>3.0802027892344597E-5</v>
      </c>
      <c r="BQ3377" s="160">
        <f t="shared" si="828"/>
        <v>3.0802027892344597E-5</v>
      </c>
      <c r="BR3377" s="160" t="str">
        <f t="shared" si="824"/>
        <v/>
      </c>
    </row>
    <row r="3378" spans="65:70" ht="20.100000000000001" customHeight="1" x14ac:dyDescent="0.25">
      <c r="BM3378" s="134">
        <v>2786</v>
      </c>
      <c r="BN3378" s="157">
        <f t="shared" si="825"/>
        <v>17.823999999999081</v>
      </c>
      <c r="BO3378" s="158">
        <f t="shared" si="826"/>
        <v>1.2789822795501827E-2</v>
      </c>
      <c r="BP3378" s="159">
        <f t="shared" si="827"/>
        <v>3.0731192915033761E-5</v>
      </c>
      <c r="BQ3378" s="160">
        <f t="shared" si="828"/>
        <v>3.0731192915033761E-5</v>
      </c>
      <c r="BR3378" s="160" t="str">
        <f t="shared" si="824"/>
        <v/>
      </c>
    </row>
    <row r="3379" spans="65:70" ht="20.100000000000001" customHeight="1" x14ac:dyDescent="0.25">
      <c r="BM3379" s="134">
        <v>2787</v>
      </c>
      <c r="BN3379" s="157">
        <f t="shared" si="825"/>
        <v>17.830399999999081</v>
      </c>
      <c r="BO3379" s="158">
        <f t="shared" si="826"/>
        <v>1.2759091602586793E-2</v>
      </c>
      <c r="BP3379" s="159">
        <f t="shared" si="827"/>
        <v>3.06605109568793E-5</v>
      </c>
      <c r="BQ3379" s="160">
        <f t="shared" si="828"/>
        <v>3.06605109568793E-5</v>
      </c>
      <c r="BR3379" s="160" t="str">
        <f t="shared" si="824"/>
        <v/>
      </c>
    </row>
    <row r="3380" spans="65:70" ht="20.100000000000001" customHeight="1" x14ac:dyDescent="0.25">
      <c r="BM3380" s="134">
        <v>2788</v>
      </c>
      <c r="BN3380" s="157">
        <f t="shared" si="825"/>
        <v>17.83679999999908</v>
      </c>
      <c r="BO3380" s="158">
        <f t="shared" si="826"/>
        <v>1.2728431091629914E-2</v>
      </c>
      <c r="BP3380" s="159">
        <f t="shared" si="827"/>
        <v>3.0589981718518247E-5</v>
      </c>
      <c r="BQ3380" s="160">
        <f t="shared" si="828"/>
        <v>3.0589981718518247E-5</v>
      </c>
      <c r="BR3380" s="160" t="str">
        <f t="shared" si="824"/>
        <v/>
      </c>
    </row>
    <row r="3381" spans="65:70" ht="20.100000000000001" customHeight="1" x14ac:dyDescent="0.25">
      <c r="BM3381" s="134">
        <v>2789</v>
      </c>
      <c r="BN3381" s="157">
        <f t="shared" si="825"/>
        <v>17.843199999999079</v>
      </c>
      <c r="BO3381" s="158">
        <f t="shared" si="826"/>
        <v>1.2697841109911396E-2</v>
      </c>
      <c r="BP3381" s="159">
        <f t="shared" si="827"/>
        <v>3.0519604901068156E-5</v>
      </c>
      <c r="BQ3381" s="160">
        <f t="shared" si="828"/>
        <v>3.0519604901068156E-5</v>
      </c>
      <c r="BR3381" s="160" t="str">
        <f t="shared" si="824"/>
        <v/>
      </c>
    </row>
    <row r="3382" spans="65:70" ht="20.100000000000001" customHeight="1" x14ac:dyDescent="0.25">
      <c r="BM3382" s="134">
        <v>2790</v>
      </c>
      <c r="BN3382" s="157">
        <f t="shared" si="825"/>
        <v>17.849599999999079</v>
      </c>
      <c r="BO3382" s="158">
        <f t="shared" si="826"/>
        <v>1.2667321505010327E-2</v>
      </c>
      <c r="BP3382" s="159">
        <f t="shared" si="827"/>
        <v>3.0449380206080262E-5</v>
      </c>
      <c r="BQ3382" s="160">
        <f t="shared" si="828"/>
        <v>3.0449380206080262E-5</v>
      </c>
      <c r="BR3382" s="160" t="str">
        <f t="shared" si="824"/>
        <v/>
      </c>
    </row>
    <row r="3383" spans="65:70" ht="20.100000000000001" customHeight="1" x14ac:dyDescent="0.25">
      <c r="BM3383" s="134">
        <v>2791</v>
      </c>
      <c r="BN3383" s="157">
        <f t="shared" si="825"/>
        <v>17.855999999999078</v>
      </c>
      <c r="BO3383" s="158">
        <f t="shared" si="826"/>
        <v>1.2636872124804247E-2</v>
      </c>
      <c r="BP3383" s="159">
        <f t="shared" si="827"/>
        <v>3.0379307335707748E-5</v>
      </c>
      <c r="BQ3383" s="160">
        <f t="shared" si="828"/>
        <v>3.0379307335707748E-5</v>
      </c>
      <c r="BR3383" s="160" t="str">
        <f t="shared" si="824"/>
        <v/>
      </c>
    </row>
    <row r="3384" spans="65:70" ht="20.100000000000001" customHeight="1" x14ac:dyDescent="0.25">
      <c r="BM3384" s="134">
        <v>2792</v>
      </c>
      <c r="BN3384" s="157">
        <f t="shared" si="825"/>
        <v>17.862399999999077</v>
      </c>
      <c r="BO3384" s="158">
        <f t="shared" si="826"/>
        <v>1.2606492817468539E-2</v>
      </c>
      <c r="BP3384" s="159">
        <f t="shared" si="827"/>
        <v>3.0309385992405638E-5</v>
      </c>
      <c r="BQ3384" s="160">
        <f t="shared" si="828"/>
        <v>3.0309385992405638E-5</v>
      </c>
      <c r="BR3384" s="160" t="str">
        <f t="shared" si="824"/>
        <v/>
      </c>
    </row>
    <row r="3385" spans="65:70" ht="20.100000000000001" customHeight="1" x14ac:dyDescent="0.25">
      <c r="BM3385" s="134">
        <v>2793</v>
      </c>
      <c r="BN3385" s="157">
        <f t="shared" si="825"/>
        <v>17.868799999999077</v>
      </c>
      <c r="BO3385" s="158">
        <f t="shared" si="826"/>
        <v>1.2576183431476134E-2</v>
      </c>
      <c r="BP3385" s="159">
        <f t="shared" si="827"/>
        <v>3.0239615879328052E-5</v>
      </c>
      <c r="BQ3385" s="160">
        <f t="shared" si="828"/>
        <v>3.0239615879328052E-5</v>
      </c>
      <c r="BR3385" s="160" t="str">
        <f t="shared" si="824"/>
        <v/>
      </c>
    </row>
    <row r="3386" spans="65:70" ht="20.100000000000001" customHeight="1" x14ac:dyDescent="0.25">
      <c r="BM3386" s="134">
        <v>2794</v>
      </c>
      <c r="BN3386" s="157">
        <f t="shared" si="825"/>
        <v>17.875199999999076</v>
      </c>
      <c r="BO3386" s="158">
        <f t="shared" si="826"/>
        <v>1.2545943815596806E-2</v>
      </c>
      <c r="BP3386" s="159">
        <f t="shared" si="827"/>
        <v>3.0169996699929216E-5</v>
      </c>
      <c r="BQ3386" s="160">
        <f t="shared" si="828"/>
        <v>3.0169996699929216E-5</v>
      </c>
      <c r="BR3386" s="160" t="str">
        <f t="shared" si="824"/>
        <v/>
      </c>
    </row>
    <row r="3387" spans="65:70" ht="20.100000000000001" customHeight="1" x14ac:dyDescent="0.25">
      <c r="BM3387" s="134">
        <v>2795</v>
      </c>
      <c r="BN3387" s="157">
        <f t="shared" si="825"/>
        <v>17.881599999999075</v>
      </c>
      <c r="BO3387" s="158">
        <f t="shared" si="826"/>
        <v>1.2515773818896877E-2</v>
      </c>
      <c r="BP3387" s="159">
        <f t="shared" si="827"/>
        <v>3.0100528158214998E-5</v>
      </c>
      <c r="BQ3387" s="160">
        <f t="shared" si="828"/>
        <v>3.0100528158214998E-5</v>
      </c>
      <c r="BR3387" s="160" t="str">
        <f t="shared" si="824"/>
        <v/>
      </c>
    </row>
    <row r="3388" spans="65:70" ht="20.100000000000001" customHeight="1" x14ac:dyDescent="0.25">
      <c r="BM3388" s="134">
        <v>2796</v>
      </c>
      <c r="BN3388" s="157">
        <f t="shared" si="825"/>
        <v>17.887999999999074</v>
      </c>
      <c r="BO3388" s="158">
        <f t="shared" si="826"/>
        <v>1.2485673290738662E-2</v>
      </c>
      <c r="BP3388" s="159">
        <f t="shared" si="827"/>
        <v>3.0031209958706478E-5</v>
      </c>
      <c r="BQ3388" s="160">
        <f t="shared" si="828"/>
        <v>3.0031209958706478E-5</v>
      </c>
      <c r="BR3388" s="160" t="str">
        <f t="shared" si="824"/>
        <v/>
      </c>
    </row>
    <row r="3389" spans="65:70" ht="20.100000000000001" customHeight="1" x14ac:dyDescent="0.25">
      <c r="BM3389" s="134">
        <v>2797</v>
      </c>
      <c r="BN3389" s="157">
        <f t="shared" si="825"/>
        <v>17.894399999999074</v>
      </c>
      <c r="BO3389" s="158">
        <f t="shared" si="826"/>
        <v>1.2455642080779955E-2</v>
      </c>
      <c r="BP3389" s="159">
        <f t="shared" si="827"/>
        <v>2.9962041806349746E-5</v>
      </c>
      <c r="BQ3389" s="160">
        <f t="shared" si="828"/>
        <v>2.9962041806349746E-5</v>
      </c>
      <c r="BR3389" s="160" t="str">
        <f t="shared" si="824"/>
        <v/>
      </c>
    </row>
    <row r="3390" spans="65:70" ht="20.100000000000001" customHeight="1" x14ac:dyDescent="0.25">
      <c r="BM3390" s="134">
        <v>2798</v>
      </c>
      <c r="BN3390" s="157">
        <f t="shared" si="825"/>
        <v>17.900799999999073</v>
      </c>
      <c r="BO3390" s="158">
        <f t="shared" si="826"/>
        <v>1.2425680038973605E-2</v>
      </c>
      <c r="BP3390" s="159">
        <f t="shared" si="827"/>
        <v>2.9893023406637326E-5</v>
      </c>
      <c r="BQ3390" s="160">
        <f t="shared" si="828"/>
        <v>2.9893023406637326E-5</v>
      </c>
      <c r="BR3390" s="160" t="str">
        <f t="shared" si="824"/>
        <v/>
      </c>
    </row>
    <row r="3391" spans="65:70" ht="20.100000000000001" customHeight="1" x14ac:dyDescent="0.25">
      <c r="BM3391" s="134">
        <v>2799</v>
      </c>
      <c r="BN3391" s="157">
        <f t="shared" si="825"/>
        <v>17.907199999999072</v>
      </c>
      <c r="BO3391" s="158">
        <f t="shared" si="826"/>
        <v>1.2395787015566968E-2</v>
      </c>
      <c r="BP3391" s="159">
        <f t="shared" si="827"/>
        <v>2.9824154465478078E-5</v>
      </c>
      <c r="BQ3391" s="160">
        <f t="shared" si="828"/>
        <v>2.9824154465478078E-5</v>
      </c>
      <c r="BR3391" s="160" t="str">
        <f t="shared" si="824"/>
        <v/>
      </c>
    </row>
    <row r="3392" spans="65:70" ht="20.100000000000001" customHeight="1" x14ac:dyDescent="0.25">
      <c r="BM3392" s="134">
        <v>2800</v>
      </c>
      <c r="BN3392" s="157">
        <f t="shared" si="825"/>
        <v>17.913599999999072</v>
      </c>
      <c r="BO3392" s="158">
        <f t="shared" si="826"/>
        <v>1.236596286110149E-2</v>
      </c>
      <c r="BP3392" s="159">
        <f t="shared" si="827"/>
        <v>2.9755434689242299E-5</v>
      </c>
      <c r="BQ3392" s="160">
        <f t="shared" si="828"/>
        <v>2.9755434689242299E-5</v>
      </c>
      <c r="BR3392" s="160" t="str">
        <f t="shared" si="824"/>
        <v/>
      </c>
    </row>
    <row r="3393" spans="65:70" ht="20.100000000000001" customHeight="1" x14ac:dyDescent="0.25">
      <c r="BM3393" s="134">
        <v>2801</v>
      </c>
      <c r="BN3393" s="157">
        <f t="shared" si="825"/>
        <v>17.919999999999071</v>
      </c>
      <c r="BO3393" s="158">
        <f t="shared" si="826"/>
        <v>1.2336207426412248E-2</v>
      </c>
      <c r="BP3393" s="159">
        <f t="shared" si="827"/>
        <v>2.9686863784872744E-5</v>
      </c>
      <c r="BQ3393" s="160">
        <f t="shared" si="828"/>
        <v>2.9686863784872744E-5</v>
      </c>
      <c r="BR3393" s="160" t="str">
        <f t="shared" si="824"/>
        <v/>
      </c>
    </row>
    <row r="3394" spans="65:70" ht="20.100000000000001" customHeight="1" x14ac:dyDescent="0.25">
      <c r="BM3394" s="134">
        <v>2802</v>
      </c>
      <c r="BN3394" s="157">
        <f t="shared" si="825"/>
        <v>17.92639999999907</v>
      </c>
      <c r="BO3394" s="158">
        <f t="shared" si="826"/>
        <v>1.2306520562627375E-2</v>
      </c>
      <c r="BP3394" s="159">
        <f t="shared" si="827"/>
        <v>2.9618441459747583E-5</v>
      </c>
      <c r="BQ3394" s="160">
        <f t="shared" si="828"/>
        <v>2.9618441459747583E-5</v>
      </c>
      <c r="BR3394" s="160" t="str">
        <f t="shared" si="824"/>
        <v/>
      </c>
    </row>
    <row r="3395" spans="65:70" ht="20.100000000000001" customHeight="1" x14ac:dyDescent="0.25">
      <c r="BM3395" s="134">
        <v>2803</v>
      </c>
      <c r="BN3395" s="157">
        <f t="shared" si="825"/>
        <v>17.932799999999069</v>
      </c>
      <c r="BO3395" s="158">
        <f t="shared" si="826"/>
        <v>1.2276902121167627E-2</v>
      </c>
      <c r="BP3395" s="159">
        <f t="shared" si="827"/>
        <v>2.9550167421664789E-5</v>
      </c>
      <c r="BQ3395" s="160">
        <f t="shared" si="828"/>
        <v>2.9550167421664789E-5</v>
      </c>
      <c r="BR3395" s="160" t="str">
        <f t="shared" si="824"/>
        <v/>
      </c>
    </row>
    <row r="3396" spans="65:70" ht="20.100000000000001" customHeight="1" x14ac:dyDescent="0.25">
      <c r="BM3396" s="134">
        <v>2804</v>
      </c>
      <c r="BN3396" s="157">
        <f t="shared" si="825"/>
        <v>17.939199999999069</v>
      </c>
      <c r="BO3396" s="158">
        <f t="shared" si="826"/>
        <v>1.2247351953745962E-2</v>
      </c>
      <c r="BP3396" s="159">
        <f t="shared" si="827"/>
        <v>2.9482041378973978E-5</v>
      </c>
      <c r="BQ3396" s="160">
        <f t="shared" si="828"/>
        <v>2.9482041378973978E-5</v>
      </c>
      <c r="BR3396" s="160" t="str">
        <f t="shared" si="824"/>
        <v/>
      </c>
    </row>
    <row r="3397" spans="65:70" ht="20.100000000000001" customHeight="1" x14ac:dyDescent="0.25">
      <c r="BM3397" s="134">
        <v>2805</v>
      </c>
      <c r="BN3397" s="157">
        <f t="shared" si="825"/>
        <v>17.945599999999068</v>
      </c>
      <c r="BO3397" s="158">
        <f t="shared" si="826"/>
        <v>1.2217869912366989E-2</v>
      </c>
      <c r="BP3397" s="159">
        <f t="shared" si="827"/>
        <v>2.9414063040513957E-5</v>
      </c>
      <c r="BQ3397" s="160">
        <f t="shared" si="828"/>
        <v>2.9414063040513957E-5</v>
      </c>
      <c r="BR3397" s="160" t="str">
        <f t="shared" si="824"/>
        <v/>
      </c>
    </row>
    <row r="3398" spans="65:70" ht="20.100000000000001" customHeight="1" x14ac:dyDescent="0.25">
      <c r="BM3398" s="134">
        <v>2806</v>
      </c>
      <c r="BN3398" s="157">
        <f t="shared" si="825"/>
        <v>17.951999999999067</v>
      </c>
      <c r="BO3398" s="158">
        <f t="shared" si="826"/>
        <v>1.2188455849326475E-2</v>
      </c>
      <c r="BP3398" s="159">
        <f t="shared" si="827"/>
        <v>2.9346232115513848E-5</v>
      </c>
      <c r="BQ3398" s="160">
        <f t="shared" si="828"/>
        <v>2.9346232115513848E-5</v>
      </c>
      <c r="BR3398" s="160" t="str">
        <f t="shared" si="824"/>
        <v/>
      </c>
    </row>
    <row r="3399" spans="65:70" ht="20.100000000000001" customHeight="1" x14ac:dyDescent="0.25">
      <c r="BM3399" s="134">
        <v>2807</v>
      </c>
      <c r="BN3399" s="157">
        <f t="shared" si="825"/>
        <v>17.958399999999067</v>
      </c>
      <c r="BO3399" s="158">
        <f t="shared" si="826"/>
        <v>1.2159109617210961E-2</v>
      </c>
      <c r="BP3399" s="159">
        <f t="shared" si="827"/>
        <v>2.9278548313745739E-5</v>
      </c>
      <c r="BQ3399" s="160">
        <f t="shared" si="828"/>
        <v>2.9278548313745739E-5</v>
      </c>
      <c r="BR3399" s="160" t="str">
        <f t="shared" si="824"/>
        <v/>
      </c>
    </row>
    <row r="3400" spans="65:70" ht="20.100000000000001" customHeight="1" x14ac:dyDescent="0.25">
      <c r="BM3400" s="134">
        <v>2808</v>
      </c>
      <c r="BN3400" s="157">
        <f t="shared" si="825"/>
        <v>17.964799999999066</v>
      </c>
      <c r="BO3400" s="158">
        <f t="shared" si="826"/>
        <v>1.2129831068897215E-2</v>
      </c>
      <c r="BP3400" s="159">
        <f t="shared" si="827"/>
        <v>2.9211011345484789E-5</v>
      </c>
      <c r="BQ3400" s="160">
        <f t="shared" si="828"/>
        <v>2.9211011345484789E-5</v>
      </c>
      <c r="BR3400" s="160" t="str">
        <f t="shared" si="824"/>
        <v/>
      </c>
    </row>
    <row r="3401" spans="65:70" ht="20.100000000000001" customHeight="1" x14ac:dyDescent="0.25">
      <c r="BM3401" s="134">
        <v>2809</v>
      </c>
      <c r="BN3401" s="157">
        <f t="shared" si="825"/>
        <v>17.971199999999065</v>
      </c>
      <c r="BO3401" s="158">
        <f t="shared" si="826"/>
        <v>1.210062005755173E-2</v>
      </c>
      <c r="BP3401" s="159">
        <f t="shared" si="827"/>
        <v>2.9143620921406876E-5</v>
      </c>
      <c r="BQ3401" s="160">
        <f t="shared" si="828"/>
        <v>2.9143620921406876E-5</v>
      </c>
      <c r="BR3401" s="160" t="str">
        <f t="shared" si="824"/>
        <v/>
      </c>
    </row>
    <row r="3402" spans="65:70" ht="20.100000000000001" customHeight="1" x14ac:dyDescent="0.25">
      <c r="BM3402" s="134">
        <v>2810</v>
      </c>
      <c r="BN3402" s="157">
        <f t="shared" si="825"/>
        <v>17.977599999999065</v>
      </c>
      <c r="BO3402" s="158">
        <f t="shared" si="826"/>
        <v>1.2071476436630323E-2</v>
      </c>
      <c r="BP3402" s="159">
        <f t="shared" si="827"/>
        <v>2.9076376752657992E-5</v>
      </c>
      <c r="BQ3402" s="160">
        <f t="shared" si="828"/>
        <v>2.9076376752657992E-5</v>
      </c>
      <c r="BR3402" s="160" t="str">
        <f t="shared" si="824"/>
        <v/>
      </c>
    </row>
    <row r="3403" spans="65:70" ht="20.100000000000001" customHeight="1" x14ac:dyDescent="0.25">
      <c r="BM3403" s="134">
        <v>2811</v>
      </c>
      <c r="BN3403" s="157">
        <f t="shared" si="825"/>
        <v>17.983999999999064</v>
      </c>
      <c r="BO3403" s="158">
        <f t="shared" si="826"/>
        <v>1.2042400059877665E-2</v>
      </c>
      <c r="BP3403" s="159">
        <f t="shared" si="827"/>
        <v>2.9009278550999953E-5</v>
      </c>
      <c r="BQ3403" s="160">
        <f t="shared" si="828"/>
        <v>2.9009278550999953E-5</v>
      </c>
      <c r="BR3403" s="160" t="str">
        <f t="shared" si="824"/>
        <v/>
      </c>
    </row>
    <row r="3404" spans="65:70" ht="20.100000000000001" customHeight="1" x14ac:dyDescent="0.25">
      <c r="BM3404" s="134">
        <v>2812</v>
      </c>
      <c r="BN3404" s="157">
        <f t="shared" si="825"/>
        <v>17.990399999999063</v>
      </c>
      <c r="BO3404" s="158">
        <f t="shared" si="826"/>
        <v>1.2013390781326665E-2</v>
      </c>
      <c r="BP3404" s="159">
        <f t="shared" si="827"/>
        <v>2.894232602844958E-5</v>
      </c>
      <c r="BQ3404" s="160">
        <f t="shared" si="828"/>
        <v>2.894232602844958E-5</v>
      </c>
      <c r="BR3404" s="160" t="str">
        <f t="shared" si="824"/>
        <v/>
      </c>
    </row>
    <row r="3405" spans="65:70" ht="20.100000000000001" customHeight="1" x14ac:dyDescent="0.25">
      <c r="BM3405" s="134">
        <v>2813</v>
      </c>
      <c r="BN3405" s="157">
        <f t="shared" si="825"/>
        <v>17.996799999999062</v>
      </c>
      <c r="BO3405" s="158">
        <f t="shared" si="826"/>
        <v>1.1984448455298216E-2</v>
      </c>
      <c r="BP3405" s="159">
        <f t="shared" si="827"/>
        <v>2.8875518897726257E-5</v>
      </c>
      <c r="BQ3405" s="160">
        <f t="shared" si="828"/>
        <v>2.8875518897726257E-5</v>
      </c>
      <c r="BR3405" s="160" t="str">
        <f t="shared" si="824"/>
        <v/>
      </c>
    </row>
    <row r="3406" spans="65:70" ht="20.100000000000001" customHeight="1" x14ac:dyDescent="0.25">
      <c r="BM3406" s="134">
        <v>2814</v>
      </c>
      <c r="BN3406" s="157">
        <f t="shared" si="825"/>
        <v>18.003199999999062</v>
      </c>
      <c r="BO3406" s="158">
        <f t="shared" si="826"/>
        <v>1.195557293640049E-2</v>
      </c>
      <c r="BP3406" s="159">
        <f t="shared" si="827"/>
        <v>2.8808856871828659E-5</v>
      </c>
      <c r="BQ3406" s="160">
        <f t="shared" si="828"/>
        <v>2.8808856871828659E-5</v>
      </c>
      <c r="BR3406" s="160" t="str">
        <f t="shared" si="824"/>
        <v/>
      </c>
    </row>
    <row r="3407" spans="65:70" ht="20.100000000000001" customHeight="1" x14ac:dyDescent="0.25">
      <c r="BM3407" s="134">
        <v>2815</v>
      </c>
      <c r="BN3407" s="157">
        <f t="shared" si="825"/>
        <v>18.009599999999061</v>
      </c>
      <c r="BO3407" s="158">
        <f t="shared" si="826"/>
        <v>1.1926764079528661E-2</v>
      </c>
      <c r="BP3407" s="159">
        <f t="shared" si="827"/>
        <v>2.8742339664364347E-5</v>
      </c>
      <c r="BQ3407" s="160">
        <f t="shared" si="828"/>
        <v>2.8742339664364347E-5</v>
      </c>
      <c r="BR3407" s="160" t="str">
        <f t="shared" si="824"/>
        <v/>
      </c>
    </row>
    <row r="3408" spans="65:70" ht="20.100000000000001" customHeight="1" x14ac:dyDescent="0.25">
      <c r="BM3408" s="134">
        <v>2816</v>
      </c>
      <c r="BN3408" s="157">
        <f t="shared" si="825"/>
        <v>18.01599999999906</v>
      </c>
      <c r="BO3408" s="158">
        <f t="shared" si="826"/>
        <v>1.1898021739864297E-2</v>
      </c>
      <c r="BP3408" s="159">
        <f t="shared" si="827"/>
        <v>2.867596698931732E-5</v>
      </c>
      <c r="BQ3408" s="160">
        <f t="shared" si="828"/>
        <v>2.867596698931732E-5</v>
      </c>
      <c r="BR3408" s="160" t="str">
        <f t="shared" si="824"/>
        <v/>
      </c>
    </row>
    <row r="3409" spans="65:70" ht="20.100000000000001" customHeight="1" x14ac:dyDescent="0.25">
      <c r="BM3409" s="134">
        <v>2817</v>
      </c>
      <c r="BN3409" s="157">
        <f t="shared" si="825"/>
        <v>18.02239999999906</v>
      </c>
      <c r="BO3409" s="158">
        <f t="shared" si="826"/>
        <v>1.1869345772874979E-2</v>
      </c>
      <c r="BP3409" s="159">
        <f t="shared" si="827"/>
        <v>2.8609738561245768E-5</v>
      </c>
      <c r="BQ3409" s="160">
        <f t="shared" si="828"/>
        <v>2.8609738561245768E-5</v>
      </c>
      <c r="BR3409" s="160" t="str">
        <f t="shared" ref="BR3409:BR3472" si="829">IF($BO3409&lt;(1-$BK$605),$BP3409,"")</f>
        <v/>
      </c>
    </row>
    <row r="3410" spans="65:70" ht="20.100000000000001" customHeight="1" x14ac:dyDescent="0.25">
      <c r="BM3410" s="134">
        <v>2818</v>
      </c>
      <c r="BN3410" s="157">
        <f t="shared" ref="BN3410:BN3473" si="830">BN3409+$BQ$590</f>
        <v>18.028799999999059</v>
      </c>
      <c r="BO3410" s="158">
        <f t="shared" ref="BO3410:BO3473" si="831">_xlfn.CHISQ.DIST.RT(BN3410,7)</f>
        <v>1.1840736034313733E-2</v>
      </c>
      <c r="BP3410" s="159">
        <f t="shared" ref="BP3410:BP3473" si="832">BO3410-BO3411</f>
        <v>2.8543654095075643E-5</v>
      </c>
      <c r="BQ3410" s="160">
        <f t="shared" ref="BQ3410:BQ3473" si="833">IF(BO3410&lt;(1-$BK$597),BP3410,"")</f>
        <v>2.8543654095075643E-5</v>
      </c>
      <c r="BR3410" s="160" t="str">
        <f t="shared" si="829"/>
        <v/>
      </c>
    </row>
    <row r="3411" spans="65:70" ht="20.100000000000001" customHeight="1" x14ac:dyDescent="0.25">
      <c r="BM3411" s="134">
        <v>2819</v>
      </c>
      <c r="BN3411" s="157">
        <f t="shared" si="830"/>
        <v>18.035199999999058</v>
      </c>
      <c r="BO3411" s="158">
        <f t="shared" si="831"/>
        <v>1.1812192380218658E-2</v>
      </c>
      <c r="BP3411" s="159">
        <f t="shared" si="832"/>
        <v>2.8477713306244642E-5</v>
      </c>
      <c r="BQ3411" s="160">
        <f t="shared" si="833"/>
        <v>2.8477713306244642E-5</v>
      </c>
      <c r="BR3411" s="160" t="str">
        <f t="shared" si="829"/>
        <v/>
      </c>
    </row>
    <row r="3412" spans="65:70" ht="20.100000000000001" customHeight="1" x14ac:dyDescent="0.25">
      <c r="BM3412" s="134">
        <v>2820</v>
      </c>
      <c r="BN3412" s="157">
        <f t="shared" si="830"/>
        <v>18.041599999999058</v>
      </c>
      <c r="BO3412" s="158">
        <f t="shared" si="831"/>
        <v>1.1783714666912413E-2</v>
      </c>
      <c r="BP3412" s="159">
        <f t="shared" si="832"/>
        <v>2.8411915910717817E-5</v>
      </c>
      <c r="BQ3412" s="160">
        <f t="shared" si="833"/>
        <v>2.8411915910717817E-5</v>
      </c>
      <c r="BR3412" s="160" t="str">
        <f t="shared" si="829"/>
        <v/>
      </c>
    </row>
    <row r="3413" spans="65:70" ht="20.100000000000001" customHeight="1" x14ac:dyDescent="0.25">
      <c r="BM3413" s="134">
        <v>2821</v>
      </c>
      <c r="BN3413" s="157">
        <f t="shared" si="830"/>
        <v>18.047999999999057</v>
      </c>
      <c r="BO3413" s="158">
        <f t="shared" si="831"/>
        <v>1.1755302751001695E-2</v>
      </c>
      <c r="BP3413" s="159">
        <f t="shared" si="832"/>
        <v>2.8346261624815836E-5</v>
      </c>
      <c r="BQ3413" s="160">
        <f t="shared" si="833"/>
        <v>2.8346261624815836E-5</v>
      </c>
      <c r="BR3413" s="160" t="str">
        <f t="shared" si="829"/>
        <v/>
      </c>
    </row>
    <row r="3414" spans="65:70" ht="20.100000000000001" customHeight="1" x14ac:dyDescent="0.25">
      <c r="BM3414" s="134">
        <v>2822</v>
      </c>
      <c r="BN3414" s="157">
        <f t="shared" si="830"/>
        <v>18.054399999999056</v>
      </c>
      <c r="BO3414" s="158">
        <f t="shared" si="831"/>
        <v>1.1726956489376879E-2</v>
      </c>
      <c r="BP3414" s="159">
        <f t="shared" si="832"/>
        <v>2.8280750165433563E-5</v>
      </c>
      <c r="BQ3414" s="160">
        <f t="shared" si="833"/>
        <v>2.8280750165433563E-5</v>
      </c>
      <c r="BR3414" s="160" t="str">
        <f t="shared" si="829"/>
        <v/>
      </c>
    </row>
    <row r="3415" spans="65:70" ht="20.100000000000001" customHeight="1" x14ac:dyDescent="0.25">
      <c r="BM3415" s="134">
        <v>2823</v>
      </c>
      <c r="BN3415" s="157">
        <f t="shared" si="830"/>
        <v>18.060799999999055</v>
      </c>
      <c r="BO3415" s="158">
        <f t="shared" si="831"/>
        <v>1.1698675739211446E-2</v>
      </c>
      <c r="BP3415" s="159">
        <f t="shared" si="832"/>
        <v>2.82153812498874E-5</v>
      </c>
      <c r="BQ3415" s="160">
        <f t="shared" si="833"/>
        <v>2.82153812498874E-5</v>
      </c>
      <c r="BR3415" s="160" t="str">
        <f t="shared" si="829"/>
        <v/>
      </c>
    </row>
    <row r="3416" spans="65:70" ht="20.100000000000001" customHeight="1" x14ac:dyDescent="0.25">
      <c r="BM3416" s="134">
        <v>2824</v>
      </c>
      <c r="BN3416" s="157">
        <f t="shared" si="830"/>
        <v>18.067199999999055</v>
      </c>
      <c r="BO3416" s="158">
        <f t="shared" si="831"/>
        <v>1.1670460357961559E-2</v>
      </c>
      <c r="BP3416" s="159">
        <f t="shared" si="832"/>
        <v>2.8150154595970797E-5</v>
      </c>
      <c r="BQ3416" s="160">
        <f t="shared" si="833"/>
        <v>2.8150154595970797E-5</v>
      </c>
      <c r="BR3416" s="160" t="str">
        <f t="shared" si="829"/>
        <v/>
      </c>
    </row>
    <row r="3417" spans="65:70" ht="20.100000000000001" customHeight="1" x14ac:dyDescent="0.25">
      <c r="BM3417" s="134">
        <v>2825</v>
      </c>
      <c r="BN3417" s="157">
        <f t="shared" si="830"/>
        <v>18.073599999999054</v>
      </c>
      <c r="BO3417" s="158">
        <f t="shared" si="831"/>
        <v>1.1642310203365588E-2</v>
      </c>
      <c r="BP3417" s="159">
        <f t="shared" si="832"/>
        <v>2.8085069921935171E-5</v>
      </c>
      <c r="BQ3417" s="160">
        <f t="shared" si="833"/>
        <v>2.8085069921935171E-5</v>
      </c>
      <c r="BR3417" s="160" t="str">
        <f t="shared" si="829"/>
        <v/>
      </c>
    </row>
    <row r="3418" spans="65:70" ht="20.100000000000001" customHeight="1" x14ac:dyDescent="0.25">
      <c r="BM3418" s="134">
        <v>2826</v>
      </c>
      <c r="BN3418" s="157">
        <f t="shared" si="830"/>
        <v>18.079999999999053</v>
      </c>
      <c r="BO3418" s="158">
        <f t="shared" si="831"/>
        <v>1.1614225133443653E-2</v>
      </c>
      <c r="BP3418" s="159">
        <f t="shared" si="832"/>
        <v>2.8020126946522866E-5</v>
      </c>
      <c r="BQ3418" s="160">
        <f t="shared" si="833"/>
        <v>2.8020126946522866E-5</v>
      </c>
      <c r="BR3418" s="160" t="str">
        <f t="shared" si="829"/>
        <v/>
      </c>
    </row>
    <row r="3419" spans="65:70" ht="20.100000000000001" customHeight="1" x14ac:dyDescent="0.25">
      <c r="BM3419" s="134">
        <v>2827</v>
      </c>
      <c r="BN3419" s="157">
        <f t="shared" si="830"/>
        <v>18.086399999999053</v>
      </c>
      <c r="BO3419" s="158">
        <f t="shared" si="831"/>
        <v>1.158620500649713E-2</v>
      </c>
      <c r="BP3419" s="159">
        <f t="shared" si="832"/>
        <v>2.7955325388908173E-5</v>
      </c>
      <c r="BQ3419" s="160">
        <f t="shared" si="833"/>
        <v>2.7955325388908173E-5</v>
      </c>
      <c r="BR3419" s="160" t="str">
        <f t="shared" si="829"/>
        <v/>
      </c>
    </row>
    <row r="3420" spans="65:70" ht="20.100000000000001" customHeight="1" x14ac:dyDescent="0.25">
      <c r="BM3420" s="134">
        <v>2828</v>
      </c>
      <c r="BN3420" s="157">
        <f t="shared" si="830"/>
        <v>18.092799999999052</v>
      </c>
      <c r="BO3420" s="158">
        <f t="shared" si="831"/>
        <v>1.1558249681108222E-2</v>
      </c>
      <c r="BP3420" s="159">
        <f t="shared" si="832"/>
        <v>2.789066496873896E-5</v>
      </c>
      <c r="BQ3420" s="160">
        <f t="shared" si="833"/>
        <v>2.789066496873896E-5</v>
      </c>
      <c r="BR3420" s="160" t="str">
        <f t="shared" si="829"/>
        <v/>
      </c>
    </row>
    <row r="3421" spans="65:70" ht="20.100000000000001" customHeight="1" x14ac:dyDescent="0.25">
      <c r="BM3421" s="134">
        <v>2829</v>
      </c>
      <c r="BN3421" s="157">
        <f t="shared" si="830"/>
        <v>18.099199999999051</v>
      </c>
      <c r="BO3421" s="158">
        <f t="shared" si="831"/>
        <v>1.1530359016139483E-2</v>
      </c>
      <c r="BP3421" s="159">
        <f t="shared" si="832"/>
        <v>2.7826145406232086E-5</v>
      </c>
      <c r="BQ3421" s="160">
        <f t="shared" si="833"/>
        <v>2.7826145406232086E-5</v>
      </c>
      <c r="BR3421" s="160" t="str">
        <f t="shared" si="829"/>
        <v/>
      </c>
    </row>
    <row r="3422" spans="65:70" ht="20.100000000000001" customHeight="1" x14ac:dyDescent="0.25">
      <c r="BM3422" s="134">
        <v>2830</v>
      </c>
      <c r="BN3422" s="157">
        <f t="shared" si="830"/>
        <v>18.10559999999905</v>
      </c>
      <c r="BO3422" s="158">
        <f t="shared" si="831"/>
        <v>1.150253287073325E-2</v>
      </c>
      <c r="BP3422" s="159">
        <f t="shared" si="832"/>
        <v>2.7761766421890641E-5</v>
      </c>
      <c r="BQ3422" s="160">
        <f t="shared" si="833"/>
        <v>2.7761766421890641E-5</v>
      </c>
      <c r="BR3422" s="160" t="str">
        <f t="shared" si="829"/>
        <v/>
      </c>
    </row>
    <row r="3423" spans="65:70" ht="20.100000000000001" customHeight="1" x14ac:dyDescent="0.25">
      <c r="BM3423" s="134">
        <v>2831</v>
      </c>
      <c r="BN3423" s="157">
        <f t="shared" si="830"/>
        <v>18.11199999999905</v>
      </c>
      <c r="BO3423" s="158">
        <f t="shared" si="831"/>
        <v>1.147477110431136E-2</v>
      </c>
      <c r="BP3423" s="159">
        <f t="shared" si="832"/>
        <v>2.7697527736814456E-5</v>
      </c>
      <c r="BQ3423" s="160">
        <f t="shared" si="833"/>
        <v>2.7697527736814456E-5</v>
      </c>
      <c r="BR3423" s="160" t="str">
        <f t="shared" si="829"/>
        <v/>
      </c>
    </row>
    <row r="3424" spans="65:70" ht="20.100000000000001" customHeight="1" x14ac:dyDescent="0.25">
      <c r="BM3424" s="134">
        <v>2832</v>
      </c>
      <c r="BN3424" s="157">
        <f t="shared" si="830"/>
        <v>18.118399999999049</v>
      </c>
      <c r="BO3424" s="158">
        <f t="shared" si="831"/>
        <v>1.1447073576574545E-2</v>
      </c>
      <c r="BP3424" s="159">
        <f t="shared" si="832"/>
        <v>2.7633429072511026E-5</v>
      </c>
      <c r="BQ3424" s="160">
        <f t="shared" si="833"/>
        <v>2.7633429072511026E-5</v>
      </c>
      <c r="BR3424" s="160" t="str">
        <f t="shared" si="829"/>
        <v/>
      </c>
    </row>
    <row r="3425" spans="65:70" ht="20.100000000000001" customHeight="1" x14ac:dyDescent="0.25">
      <c r="BM3425" s="134">
        <v>2833</v>
      </c>
      <c r="BN3425" s="157">
        <f t="shared" si="830"/>
        <v>18.124799999999048</v>
      </c>
      <c r="BO3425" s="158">
        <f t="shared" si="831"/>
        <v>1.1419440147502034E-2</v>
      </c>
      <c r="BP3425" s="159">
        <f t="shared" si="832"/>
        <v>2.7569470150980505E-5</v>
      </c>
      <c r="BQ3425" s="160">
        <f t="shared" si="833"/>
        <v>2.7569470150980505E-5</v>
      </c>
      <c r="BR3425" s="160" t="str">
        <f t="shared" si="829"/>
        <v/>
      </c>
    </row>
    <row r="3426" spans="65:70" ht="20.100000000000001" customHeight="1" x14ac:dyDescent="0.25">
      <c r="BM3426" s="134">
        <v>2834</v>
      </c>
      <c r="BN3426" s="157">
        <f t="shared" si="830"/>
        <v>18.131199999999048</v>
      </c>
      <c r="BO3426" s="158">
        <f t="shared" si="831"/>
        <v>1.1391870677351054E-2</v>
      </c>
      <c r="BP3426" s="159">
        <f t="shared" si="832"/>
        <v>2.750565069470183E-5</v>
      </c>
      <c r="BQ3426" s="160">
        <f t="shared" si="833"/>
        <v>2.750565069470183E-5</v>
      </c>
      <c r="BR3426" s="160" t="str">
        <f t="shared" si="829"/>
        <v/>
      </c>
    </row>
    <row r="3427" spans="65:70" ht="20.100000000000001" customHeight="1" x14ac:dyDescent="0.25">
      <c r="BM3427" s="134">
        <v>2835</v>
      </c>
      <c r="BN3427" s="157">
        <f t="shared" si="830"/>
        <v>18.137599999999047</v>
      </c>
      <c r="BO3427" s="158">
        <f t="shared" si="831"/>
        <v>1.1364365026656352E-2</v>
      </c>
      <c r="BP3427" s="159">
        <f t="shared" si="832"/>
        <v>2.7441970426559867E-5</v>
      </c>
      <c r="BQ3427" s="160">
        <f t="shared" si="833"/>
        <v>2.7441970426559867E-5</v>
      </c>
      <c r="BR3427" s="160" t="str">
        <f t="shared" si="829"/>
        <v/>
      </c>
    </row>
    <row r="3428" spans="65:70" ht="20.100000000000001" customHeight="1" x14ac:dyDescent="0.25">
      <c r="BM3428" s="134">
        <v>2836</v>
      </c>
      <c r="BN3428" s="157">
        <f t="shared" si="830"/>
        <v>18.143999999999046</v>
      </c>
      <c r="BO3428" s="158">
        <f t="shared" si="831"/>
        <v>1.1336923056229792E-2</v>
      </c>
      <c r="BP3428" s="159">
        <f t="shared" si="832"/>
        <v>2.7378429069956425E-5</v>
      </c>
      <c r="BQ3428" s="160">
        <f t="shared" si="833"/>
        <v>2.7378429069956425E-5</v>
      </c>
      <c r="BR3428" s="160" t="str">
        <f t="shared" si="829"/>
        <v/>
      </c>
    </row>
    <row r="3429" spans="65:70" ht="20.100000000000001" customHeight="1" x14ac:dyDescent="0.25">
      <c r="BM3429" s="134">
        <v>2837</v>
      </c>
      <c r="BN3429" s="157">
        <f t="shared" si="830"/>
        <v>18.150399999999046</v>
      </c>
      <c r="BO3429" s="158">
        <f t="shared" si="831"/>
        <v>1.1309544627159836E-2</v>
      </c>
      <c r="BP3429" s="159">
        <f t="shared" si="832"/>
        <v>2.7315026348721794E-5</v>
      </c>
      <c r="BQ3429" s="160">
        <f t="shared" si="833"/>
        <v>2.7315026348721794E-5</v>
      </c>
      <c r="BR3429" s="160" t="str">
        <f t="shared" si="829"/>
        <v/>
      </c>
    </row>
    <row r="3430" spans="65:70" ht="20.100000000000001" customHeight="1" x14ac:dyDescent="0.25">
      <c r="BM3430" s="134">
        <v>2838</v>
      </c>
      <c r="BN3430" s="157">
        <f t="shared" si="830"/>
        <v>18.156799999999045</v>
      </c>
      <c r="BO3430" s="158">
        <f t="shared" si="831"/>
        <v>1.1282229600811114E-2</v>
      </c>
      <c r="BP3430" s="159">
        <f t="shared" si="832"/>
        <v>2.7251761987182391E-5</v>
      </c>
      <c r="BQ3430" s="160">
        <f t="shared" si="833"/>
        <v>2.7251761987182391E-5</v>
      </c>
      <c r="BR3430" s="160" t="str">
        <f t="shared" si="829"/>
        <v/>
      </c>
    </row>
    <row r="3431" spans="65:70" ht="20.100000000000001" customHeight="1" x14ac:dyDescent="0.25">
      <c r="BM3431" s="134">
        <v>2839</v>
      </c>
      <c r="BN3431" s="157">
        <f t="shared" si="830"/>
        <v>18.163199999999044</v>
      </c>
      <c r="BO3431" s="158">
        <f t="shared" si="831"/>
        <v>1.1254977838823932E-2</v>
      </c>
      <c r="BP3431" s="159">
        <f t="shared" si="832"/>
        <v>2.7188635710070561E-5</v>
      </c>
      <c r="BQ3431" s="160">
        <f t="shared" si="833"/>
        <v>2.7188635710070561E-5</v>
      </c>
      <c r="BR3431" s="160" t="str">
        <f t="shared" si="829"/>
        <v/>
      </c>
    </row>
    <row r="3432" spans="65:70" ht="20.100000000000001" customHeight="1" x14ac:dyDescent="0.25">
      <c r="BM3432" s="134">
        <v>2840</v>
      </c>
      <c r="BN3432" s="157">
        <f t="shared" si="830"/>
        <v>18.169599999999043</v>
      </c>
      <c r="BO3432" s="158">
        <f t="shared" si="831"/>
        <v>1.1227789203113861E-2</v>
      </c>
      <c r="BP3432" s="159">
        <f t="shared" si="832"/>
        <v>2.7125647242649473E-5</v>
      </c>
      <c r="BQ3432" s="160">
        <f t="shared" si="833"/>
        <v>2.7125647242649473E-5</v>
      </c>
      <c r="BR3432" s="160" t="str">
        <f t="shared" si="829"/>
        <v/>
      </c>
    </row>
    <row r="3433" spans="65:70" ht="20.100000000000001" customHeight="1" x14ac:dyDescent="0.25">
      <c r="BM3433" s="134">
        <v>2841</v>
      </c>
      <c r="BN3433" s="157">
        <f t="shared" si="830"/>
        <v>18.175999999999043</v>
      </c>
      <c r="BO3433" s="158">
        <f t="shared" si="831"/>
        <v>1.1200663555871211E-2</v>
      </c>
      <c r="BP3433" s="159">
        <f t="shared" si="832"/>
        <v>2.7062796310612508E-5</v>
      </c>
      <c r="BQ3433" s="160">
        <f t="shared" si="833"/>
        <v>2.7062796310612508E-5</v>
      </c>
      <c r="BR3433" s="160" t="str">
        <f t="shared" si="829"/>
        <v/>
      </c>
    </row>
    <row r="3434" spans="65:70" ht="20.100000000000001" customHeight="1" x14ac:dyDescent="0.25">
      <c r="BM3434" s="134">
        <v>2842</v>
      </c>
      <c r="BN3434" s="157">
        <f t="shared" si="830"/>
        <v>18.182399999999042</v>
      </c>
      <c r="BO3434" s="158">
        <f t="shared" si="831"/>
        <v>1.1173600759560599E-2</v>
      </c>
      <c r="BP3434" s="159">
        <f t="shared" si="832"/>
        <v>2.7000082640078055E-5</v>
      </c>
      <c r="BQ3434" s="160">
        <f t="shared" si="833"/>
        <v>2.7000082640078055E-5</v>
      </c>
      <c r="BR3434" s="160" t="str">
        <f t="shared" si="829"/>
        <v/>
      </c>
    </row>
    <row r="3435" spans="65:70" ht="20.100000000000001" customHeight="1" x14ac:dyDescent="0.25">
      <c r="BM3435" s="134">
        <v>2843</v>
      </c>
      <c r="BN3435" s="157">
        <f t="shared" si="830"/>
        <v>18.188799999999041</v>
      </c>
      <c r="BO3435" s="158">
        <f t="shared" si="831"/>
        <v>1.1146600676920521E-2</v>
      </c>
      <c r="BP3435" s="159">
        <f t="shared" si="832"/>
        <v>2.6937505957697061E-5</v>
      </c>
      <c r="BQ3435" s="160">
        <f t="shared" si="833"/>
        <v>2.6937505957697061E-5</v>
      </c>
      <c r="BR3435" s="160" t="str">
        <f t="shared" si="829"/>
        <v/>
      </c>
    </row>
    <row r="3436" spans="65:70" ht="20.100000000000001" customHeight="1" x14ac:dyDescent="0.25">
      <c r="BM3436" s="134">
        <v>2844</v>
      </c>
      <c r="BN3436" s="157">
        <f t="shared" si="830"/>
        <v>18.195199999999041</v>
      </c>
      <c r="BO3436" s="158">
        <f t="shared" si="831"/>
        <v>1.1119663170962824E-2</v>
      </c>
      <c r="BP3436" s="159">
        <f t="shared" si="832"/>
        <v>2.6875065990509053E-5</v>
      </c>
      <c r="BQ3436" s="160">
        <f t="shared" si="833"/>
        <v>2.6875065990509053E-5</v>
      </c>
      <c r="BR3436" s="160" t="str">
        <f t="shared" si="829"/>
        <v/>
      </c>
    </row>
    <row r="3437" spans="65:70" ht="20.100000000000001" customHeight="1" x14ac:dyDescent="0.25">
      <c r="BM3437" s="134">
        <v>2845</v>
      </c>
      <c r="BN3437" s="157">
        <f t="shared" si="830"/>
        <v>18.20159999999904</v>
      </c>
      <c r="BO3437" s="158">
        <f t="shared" si="831"/>
        <v>1.1092788104972315E-2</v>
      </c>
      <c r="BP3437" s="159">
        <f t="shared" si="832"/>
        <v>2.681276246603928E-5</v>
      </c>
      <c r="BQ3437" s="160">
        <f t="shared" si="833"/>
        <v>2.681276246603928E-5</v>
      </c>
      <c r="BR3437" s="160" t="str">
        <f t="shared" si="829"/>
        <v/>
      </c>
    </row>
    <row r="3438" spans="65:70" ht="20.100000000000001" customHeight="1" x14ac:dyDescent="0.25">
      <c r="BM3438" s="134">
        <v>2846</v>
      </c>
      <c r="BN3438" s="157">
        <f t="shared" si="830"/>
        <v>18.207999999999039</v>
      </c>
      <c r="BO3438" s="158">
        <f t="shared" si="831"/>
        <v>1.1065975342506276E-2</v>
      </c>
      <c r="BP3438" s="159">
        <f t="shared" si="832"/>
        <v>2.6750595112323E-5</v>
      </c>
      <c r="BQ3438" s="160">
        <f t="shared" si="833"/>
        <v>2.6750595112323E-5</v>
      </c>
      <c r="BR3438" s="160" t="str">
        <f t="shared" si="829"/>
        <v/>
      </c>
    </row>
    <row r="3439" spans="65:70" ht="20.100000000000001" customHeight="1" x14ac:dyDescent="0.25">
      <c r="BM3439" s="134">
        <v>2847</v>
      </c>
      <c r="BN3439" s="157">
        <f t="shared" si="830"/>
        <v>18.214399999999038</v>
      </c>
      <c r="BO3439" s="158">
        <f t="shared" si="831"/>
        <v>1.1039224747393953E-2</v>
      </c>
      <c r="BP3439" s="159">
        <f t="shared" si="832"/>
        <v>2.6688563657744149E-5</v>
      </c>
      <c r="BQ3439" s="160">
        <f t="shared" si="833"/>
        <v>2.6688563657744149E-5</v>
      </c>
      <c r="BR3439" s="160" t="str">
        <f t="shared" si="829"/>
        <v/>
      </c>
    </row>
    <row r="3440" spans="65:70" ht="20.100000000000001" customHeight="1" x14ac:dyDescent="0.25">
      <c r="BM3440" s="134">
        <v>2848</v>
      </c>
      <c r="BN3440" s="157">
        <f t="shared" si="830"/>
        <v>18.220799999999038</v>
      </c>
      <c r="BO3440" s="158">
        <f t="shared" si="831"/>
        <v>1.1012536183736208E-2</v>
      </c>
      <c r="BP3440" s="159">
        <f t="shared" si="832"/>
        <v>2.6626667831255654E-5</v>
      </c>
      <c r="BQ3440" s="160">
        <f t="shared" si="833"/>
        <v>2.6626667831255654E-5</v>
      </c>
      <c r="BR3440" s="160" t="str">
        <f t="shared" si="829"/>
        <v/>
      </c>
    </row>
    <row r="3441" spans="65:70" ht="20.100000000000001" customHeight="1" x14ac:dyDescent="0.25">
      <c r="BM3441" s="134">
        <v>2849</v>
      </c>
      <c r="BN3441" s="157">
        <f t="shared" si="830"/>
        <v>18.227199999999037</v>
      </c>
      <c r="BO3441" s="158">
        <f t="shared" si="831"/>
        <v>1.0985909515904953E-2</v>
      </c>
      <c r="BP3441" s="159">
        <f t="shared" si="832"/>
        <v>2.656490736216259E-5</v>
      </c>
      <c r="BQ3441" s="160">
        <f t="shared" si="833"/>
        <v>2.656490736216259E-5</v>
      </c>
      <c r="BR3441" s="160" t="str">
        <f t="shared" si="829"/>
        <v/>
      </c>
    </row>
    <row r="3442" spans="65:70" ht="20.100000000000001" customHeight="1" x14ac:dyDescent="0.25">
      <c r="BM3442" s="134">
        <v>2850</v>
      </c>
      <c r="BN3442" s="157">
        <f t="shared" si="830"/>
        <v>18.233599999999036</v>
      </c>
      <c r="BO3442" s="158">
        <f t="shared" si="831"/>
        <v>1.095934460854279E-2</v>
      </c>
      <c r="BP3442" s="159">
        <f t="shared" si="832"/>
        <v>2.6503281980345961E-5</v>
      </c>
      <c r="BQ3442" s="160">
        <f t="shared" si="833"/>
        <v>2.6503281980345961E-5</v>
      </c>
      <c r="BR3442" s="160" t="str">
        <f t="shared" si="829"/>
        <v/>
      </c>
    </row>
    <row r="3443" spans="65:70" ht="20.100000000000001" customHeight="1" x14ac:dyDescent="0.25">
      <c r="BM3443" s="134">
        <v>2851</v>
      </c>
      <c r="BN3443" s="157">
        <f t="shared" si="830"/>
        <v>18.239999999999036</v>
      </c>
      <c r="BO3443" s="158">
        <f t="shared" si="831"/>
        <v>1.0932841326562444E-2</v>
      </c>
      <c r="BP3443" s="159">
        <f t="shared" si="832"/>
        <v>2.6441791416016366E-5</v>
      </c>
      <c r="BQ3443" s="160">
        <f t="shared" si="833"/>
        <v>2.6441791416016366E-5</v>
      </c>
      <c r="BR3443" s="160" t="str">
        <f t="shared" si="829"/>
        <v/>
      </c>
    </row>
    <row r="3444" spans="65:70" ht="20.100000000000001" customHeight="1" x14ac:dyDescent="0.25">
      <c r="BM3444" s="134">
        <v>2852</v>
      </c>
      <c r="BN3444" s="157">
        <f t="shared" si="830"/>
        <v>18.246399999999035</v>
      </c>
      <c r="BO3444" s="158">
        <f t="shared" si="831"/>
        <v>1.0906399535146428E-2</v>
      </c>
      <c r="BP3444" s="159">
        <f t="shared" si="832"/>
        <v>2.6380435399970745E-5</v>
      </c>
      <c r="BQ3444" s="160">
        <f t="shared" si="833"/>
        <v>2.6380435399970745E-5</v>
      </c>
      <c r="BR3444" s="160" t="str">
        <f t="shared" si="829"/>
        <v/>
      </c>
    </row>
    <row r="3445" spans="65:70" ht="20.100000000000001" customHeight="1" x14ac:dyDescent="0.25">
      <c r="BM3445" s="134">
        <v>2853</v>
      </c>
      <c r="BN3445" s="157">
        <f t="shared" si="830"/>
        <v>18.252799999999034</v>
      </c>
      <c r="BO3445" s="158">
        <f t="shared" si="831"/>
        <v>1.0880019099746457E-2</v>
      </c>
      <c r="BP3445" s="159">
        <f t="shared" si="832"/>
        <v>2.6319213663311344E-5</v>
      </c>
      <c r="BQ3445" s="160">
        <f t="shared" si="833"/>
        <v>2.6319213663311344E-5</v>
      </c>
      <c r="BR3445" s="160" t="str">
        <f t="shared" si="829"/>
        <v/>
      </c>
    </row>
    <row r="3446" spans="65:70" ht="20.100000000000001" customHeight="1" x14ac:dyDescent="0.25">
      <c r="BM3446" s="134">
        <v>2854</v>
      </c>
      <c r="BN3446" s="157">
        <f t="shared" si="830"/>
        <v>18.259199999999034</v>
      </c>
      <c r="BO3446" s="158">
        <f t="shared" si="831"/>
        <v>1.0853699886083146E-2</v>
      </c>
      <c r="BP3446" s="159">
        <f t="shared" si="832"/>
        <v>2.6258125937740628E-5</v>
      </c>
      <c r="BQ3446" s="160">
        <f t="shared" si="833"/>
        <v>2.6258125937740628E-5</v>
      </c>
      <c r="BR3446" s="160" t="str">
        <f t="shared" si="829"/>
        <v/>
      </c>
    </row>
    <row r="3447" spans="65:70" ht="20.100000000000001" customHeight="1" x14ac:dyDescent="0.25">
      <c r="BM3447" s="134">
        <v>2855</v>
      </c>
      <c r="BN3447" s="157">
        <f t="shared" si="830"/>
        <v>18.265599999999033</v>
      </c>
      <c r="BO3447" s="158">
        <f t="shared" si="831"/>
        <v>1.0827441760145405E-2</v>
      </c>
      <c r="BP3447" s="159">
        <f t="shared" si="832"/>
        <v>2.6197171955313209E-5</v>
      </c>
      <c r="BQ3447" s="160">
        <f t="shared" si="833"/>
        <v>2.6197171955313209E-5</v>
      </c>
      <c r="BR3447" s="160" t="str">
        <f t="shared" si="829"/>
        <v/>
      </c>
    </row>
    <row r="3448" spans="65:70" ht="20.100000000000001" customHeight="1" x14ac:dyDescent="0.25">
      <c r="BM3448" s="134">
        <v>2856</v>
      </c>
      <c r="BN3448" s="157">
        <f t="shared" si="830"/>
        <v>18.271999999999032</v>
      </c>
      <c r="BO3448" s="158">
        <f t="shared" si="831"/>
        <v>1.0801244588190092E-2</v>
      </c>
      <c r="BP3448" s="159">
        <f t="shared" si="832"/>
        <v>2.6136351448586767E-5</v>
      </c>
      <c r="BQ3448" s="160">
        <f t="shared" si="833"/>
        <v>2.6136351448586767E-5</v>
      </c>
      <c r="BR3448" s="160" t="str">
        <f t="shared" si="829"/>
        <v/>
      </c>
    </row>
    <row r="3449" spans="65:70" ht="20.100000000000001" customHeight="1" x14ac:dyDescent="0.25">
      <c r="BM3449" s="134">
        <v>2857</v>
      </c>
      <c r="BN3449" s="157">
        <f t="shared" si="830"/>
        <v>18.278399999999031</v>
      </c>
      <c r="BO3449" s="158">
        <f t="shared" si="831"/>
        <v>1.0775108236741505E-2</v>
      </c>
      <c r="BP3449" s="159">
        <f t="shared" si="832"/>
        <v>2.6075664150554401E-5</v>
      </c>
      <c r="BQ3449" s="160">
        <f t="shared" si="833"/>
        <v>2.6075664150554401E-5</v>
      </c>
      <c r="BR3449" s="160" t="str">
        <f t="shared" si="829"/>
        <v/>
      </c>
    </row>
    <row r="3450" spans="65:70" ht="20.100000000000001" customHeight="1" x14ac:dyDescent="0.25">
      <c r="BM3450" s="134">
        <v>2858</v>
      </c>
      <c r="BN3450" s="157">
        <f t="shared" si="830"/>
        <v>18.284799999999031</v>
      </c>
      <c r="BO3450" s="158">
        <f t="shared" si="831"/>
        <v>1.0749032572590951E-2</v>
      </c>
      <c r="BP3450" s="159">
        <f t="shared" si="832"/>
        <v>2.6015109794655031E-5</v>
      </c>
      <c r="BQ3450" s="160">
        <f t="shared" si="833"/>
        <v>2.6015109794655031E-5</v>
      </c>
      <c r="BR3450" s="160" t="str">
        <f t="shared" si="829"/>
        <v/>
      </c>
    </row>
    <row r="3451" spans="65:70" ht="20.100000000000001" customHeight="1" x14ac:dyDescent="0.25">
      <c r="BM3451" s="134">
        <v>2859</v>
      </c>
      <c r="BN3451" s="157">
        <f t="shared" si="830"/>
        <v>18.29119999999903</v>
      </c>
      <c r="BO3451" s="158">
        <f t="shared" si="831"/>
        <v>1.0723017462796296E-2</v>
      </c>
      <c r="BP3451" s="159">
        <f t="shared" si="832"/>
        <v>2.5954688114858404E-5</v>
      </c>
      <c r="BQ3451" s="160">
        <f t="shared" si="833"/>
        <v>2.5954688114858404E-5</v>
      </c>
      <c r="BR3451" s="160" t="str">
        <f t="shared" si="829"/>
        <v/>
      </c>
    </row>
    <row r="3452" spans="65:70" ht="20.100000000000001" customHeight="1" x14ac:dyDescent="0.25">
      <c r="BM3452" s="134">
        <v>2860</v>
      </c>
      <c r="BN3452" s="157">
        <f t="shared" si="830"/>
        <v>18.297599999999029</v>
      </c>
      <c r="BO3452" s="158">
        <f t="shared" si="831"/>
        <v>1.0697062774681437E-2</v>
      </c>
      <c r="BP3452" s="159">
        <f t="shared" si="832"/>
        <v>2.5894398845401415E-5</v>
      </c>
      <c r="BQ3452" s="160">
        <f t="shared" si="833"/>
        <v>2.5894398845401415E-5</v>
      </c>
      <c r="BR3452" s="160" t="str">
        <f t="shared" si="829"/>
        <v/>
      </c>
    </row>
    <row r="3453" spans="65:70" ht="20.100000000000001" customHeight="1" x14ac:dyDescent="0.25">
      <c r="BM3453" s="134">
        <v>2861</v>
      </c>
      <c r="BN3453" s="157">
        <f t="shared" si="830"/>
        <v>18.303999999999029</v>
      </c>
      <c r="BO3453" s="158">
        <f t="shared" si="831"/>
        <v>1.0671168375836036E-2</v>
      </c>
      <c r="BP3453" s="159">
        <f t="shared" si="832"/>
        <v>2.5834241721195764E-5</v>
      </c>
      <c r="BQ3453" s="160">
        <f t="shared" si="833"/>
        <v>2.5834241721195764E-5</v>
      </c>
      <c r="BR3453" s="160" t="str">
        <f t="shared" si="829"/>
        <v/>
      </c>
    </row>
    <row r="3454" spans="65:70" ht="20.100000000000001" customHeight="1" x14ac:dyDescent="0.25">
      <c r="BM3454" s="134">
        <v>2862</v>
      </c>
      <c r="BN3454" s="157">
        <f t="shared" si="830"/>
        <v>18.310399999999028</v>
      </c>
      <c r="BO3454" s="158">
        <f t="shared" si="831"/>
        <v>1.064533413411484E-2</v>
      </c>
      <c r="BP3454" s="159">
        <f t="shared" si="832"/>
        <v>2.5774216477444586E-5</v>
      </c>
      <c r="BQ3454" s="160">
        <f t="shared" si="833"/>
        <v>2.5774216477444586E-5</v>
      </c>
      <c r="BR3454" s="160" t="str">
        <f t="shared" si="829"/>
        <v/>
      </c>
    </row>
    <row r="3455" spans="65:70" ht="20.100000000000001" customHeight="1" x14ac:dyDescent="0.25">
      <c r="BM3455" s="134">
        <v>2863</v>
      </c>
      <c r="BN3455" s="157">
        <f t="shared" si="830"/>
        <v>18.316799999999027</v>
      </c>
      <c r="BO3455" s="158">
        <f t="shared" si="831"/>
        <v>1.0619559917637396E-2</v>
      </c>
      <c r="BP3455" s="159">
        <f t="shared" si="832"/>
        <v>2.5714322849878374E-5</v>
      </c>
      <c r="BQ3455" s="160">
        <f t="shared" si="833"/>
        <v>2.5714322849878374E-5</v>
      </c>
      <c r="BR3455" s="160" t="str">
        <f t="shared" si="829"/>
        <v/>
      </c>
    </row>
    <row r="3456" spans="65:70" ht="20.100000000000001" customHeight="1" x14ac:dyDescent="0.25">
      <c r="BM3456" s="134">
        <v>2864</v>
      </c>
      <c r="BN3456" s="157">
        <f t="shared" si="830"/>
        <v>18.323199999999026</v>
      </c>
      <c r="BO3456" s="158">
        <f t="shared" si="831"/>
        <v>1.0593845594787517E-2</v>
      </c>
      <c r="BP3456" s="159">
        <f t="shared" si="832"/>
        <v>2.5654560574607521E-5</v>
      </c>
      <c r="BQ3456" s="160">
        <f t="shared" si="833"/>
        <v>2.5654560574607521E-5</v>
      </c>
      <c r="BR3456" s="160" t="str">
        <f t="shared" si="829"/>
        <v/>
      </c>
    </row>
    <row r="3457" spans="65:70" ht="20.100000000000001" customHeight="1" x14ac:dyDescent="0.25">
      <c r="BM3457" s="134">
        <v>2865</v>
      </c>
      <c r="BN3457" s="157">
        <f t="shared" si="830"/>
        <v>18.329599999999026</v>
      </c>
      <c r="BO3457" s="158">
        <f t="shared" si="831"/>
        <v>1.056819103421291E-2</v>
      </c>
      <c r="BP3457" s="159">
        <f t="shared" si="832"/>
        <v>2.5594929388268045E-5</v>
      </c>
      <c r="BQ3457" s="160">
        <f t="shared" si="833"/>
        <v>2.5594929388268045E-5</v>
      </c>
      <c r="BR3457" s="160" t="str">
        <f t="shared" si="829"/>
        <v/>
      </c>
    </row>
    <row r="3458" spans="65:70" ht="20.100000000000001" customHeight="1" x14ac:dyDescent="0.25">
      <c r="BM3458" s="134">
        <v>2866</v>
      </c>
      <c r="BN3458" s="157">
        <f t="shared" si="830"/>
        <v>18.335999999999025</v>
      </c>
      <c r="BO3458" s="158">
        <f t="shared" si="831"/>
        <v>1.0542596104824642E-2</v>
      </c>
      <c r="BP3458" s="159">
        <f t="shared" si="832"/>
        <v>2.5535429027929643E-5</v>
      </c>
      <c r="BQ3458" s="160">
        <f t="shared" si="833"/>
        <v>2.5535429027929643E-5</v>
      </c>
      <c r="BR3458" s="160" t="str">
        <f t="shared" si="829"/>
        <v/>
      </c>
    </row>
    <row r="3459" spans="65:70" ht="20.100000000000001" customHeight="1" x14ac:dyDescent="0.25">
      <c r="BM3459" s="134">
        <v>2867</v>
      </c>
      <c r="BN3459" s="157">
        <f t="shared" si="830"/>
        <v>18.342399999999024</v>
      </c>
      <c r="BO3459" s="158">
        <f t="shared" si="831"/>
        <v>1.0517060675796712E-2</v>
      </c>
      <c r="BP3459" s="159">
        <f t="shared" si="832"/>
        <v>2.5476059231085285E-5</v>
      </c>
      <c r="BQ3459" s="160">
        <f t="shared" si="833"/>
        <v>2.5476059231085285E-5</v>
      </c>
      <c r="BR3459" s="160" t="str">
        <f t="shared" si="829"/>
        <v/>
      </c>
    </row>
    <row r="3460" spans="65:70" ht="20.100000000000001" customHeight="1" x14ac:dyDescent="0.25">
      <c r="BM3460" s="134">
        <v>2868</v>
      </c>
      <c r="BN3460" s="157">
        <f t="shared" si="830"/>
        <v>18.348799999999024</v>
      </c>
      <c r="BO3460" s="158">
        <f t="shared" si="831"/>
        <v>1.0491584616565627E-2</v>
      </c>
      <c r="BP3460" s="159">
        <f t="shared" si="832"/>
        <v>2.5416819735644275E-5</v>
      </c>
      <c r="BQ3460" s="160">
        <f t="shared" si="833"/>
        <v>2.5416819735644275E-5</v>
      </c>
      <c r="BR3460" s="160" t="str">
        <f t="shared" si="829"/>
        <v/>
      </c>
    </row>
    <row r="3461" spans="65:70" ht="20.100000000000001" customHeight="1" x14ac:dyDescent="0.25">
      <c r="BM3461" s="134">
        <v>2869</v>
      </c>
      <c r="BN3461" s="157">
        <f t="shared" si="830"/>
        <v>18.355199999999023</v>
      </c>
      <c r="BO3461" s="158">
        <f t="shared" si="831"/>
        <v>1.0466167796829982E-2</v>
      </c>
      <c r="BP3461" s="159">
        <f t="shared" si="832"/>
        <v>2.5357710280043272E-5</v>
      </c>
      <c r="BQ3461" s="160">
        <f t="shared" si="833"/>
        <v>2.5357710280043272E-5</v>
      </c>
      <c r="BR3461" s="160" t="str">
        <f t="shared" si="829"/>
        <v/>
      </c>
    </row>
    <row r="3462" spans="65:70" ht="20.100000000000001" customHeight="1" x14ac:dyDescent="0.25">
      <c r="BM3462" s="134">
        <v>2870</v>
      </c>
      <c r="BN3462" s="157">
        <f t="shared" si="830"/>
        <v>18.361599999999022</v>
      </c>
      <c r="BO3462" s="158">
        <f t="shared" si="831"/>
        <v>1.0440810086549939E-2</v>
      </c>
      <c r="BP3462" s="159">
        <f t="shared" si="832"/>
        <v>2.52987306031318E-5</v>
      </c>
      <c r="BQ3462" s="160">
        <f t="shared" si="833"/>
        <v>2.52987306031318E-5</v>
      </c>
      <c r="BR3462" s="160" t="str">
        <f t="shared" si="829"/>
        <v/>
      </c>
    </row>
    <row r="3463" spans="65:70" ht="20.100000000000001" customHeight="1" x14ac:dyDescent="0.25">
      <c r="BM3463" s="134">
        <v>2871</v>
      </c>
      <c r="BN3463" s="157">
        <f t="shared" si="830"/>
        <v>18.367999999999022</v>
      </c>
      <c r="BO3463" s="158">
        <f t="shared" si="831"/>
        <v>1.0415511355946807E-2</v>
      </c>
      <c r="BP3463" s="159">
        <f t="shared" si="832"/>
        <v>2.5239880444144491E-5</v>
      </c>
      <c r="BQ3463" s="160">
        <f t="shared" si="833"/>
        <v>2.5239880444144491E-5</v>
      </c>
      <c r="BR3463" s="160" t="str">
        <f t="shared" si="829"/>
        <v/>
      </c>
    </row>
    <row r="3464" spans="65:70" ht="20.100000000000001" customHeight="1" x14ac:dyDescent="0.25">
      <c r="BM3464" s="134">
        <v>2872</v>
      </c>
      <c r="BN3464" s="157">
        <f t="shared" si="830"/>
        <v>18.374399999999021</v>
      </c>
      <c r="BO3464" s="158">
        <f t="shared" si="831"/>
        <v>1.0390271475502663E-2</v>
      </c>
      <c r="BP3464" s="159">
        <f t="shared" si="832"/>
        <v>2.5181159542888437E-5</v>
      </c>
      <c r="BQ3464" s="160">
        <f t="shared" si="833"/>
        <v>2.5181159542888437E-5</v>
      </c>
      <c r="BR3464" s="160" t="str">
        <f t="shared" si="829"/>
        <v/>
      </c>
    </row>
    <row r="3465" spans="65:70" ht="20.100000000000001" customHeight="1" x14ac:dyDescent="0.25">
      <c r="BM3465" s="134">
        <v>2873</v>
      </c>
      <c r="BN3465" s="157">
        <f t="shared" si="830"/>
        <v>18.38079999999902</v>
      </c>
      <c r="BO3465" s="158">
        <f t="shared" si="831"/>
        <v>1.0365090315959774E-2</v>
      </c>
      <c r="BP3465" s="159">
        <f t="shared" si="832"/>
        <v>2.5122567639498591E-5</v>
      </c>
      <c r="BQ3465" s="160">
        <f t="shared" si="833"/>
        <v>2.5122567639498591E-5</v>
      </c>
      <c r="BR3465" s="160" t="str">
        <f t="shared" si="829"/>
        <v/>
      </c>
    </row>
    <row r="3466" spans="65:70" ht="20.100000000000001" customHeight="1" x14ac:dyDescent="0.25">
      <c r="BM3466" s="134">
        <v>2874</v>
      </c>
      <c r="BN3466" s="157">
        <f t="shared" si="830"/>
        <v>18.387199999999019</v>
      </c>
      <c r="BO3466" s="158">
        <f t="shared" si="831"/>
        <v>1.0339967748320276E-2</v>
      </c>
      <c r="BP3466" s="159">
        <f t="shared" si="832"/>
        <v>2.5064104474604304E-5</v>
      </c>
      <c r="BQ3466" s="160">
        <f t="shared" si="833"/>
        <v>2.5064104474604304E-5</v>
      </c>
      <c r="BR3466" s="160" t="str">
        <f t="shared" si="829"/>
        <v/>
      </c>
    </row>
    <row r="3467" spans="65:70" ht="20.100000000000001" customHeight="1" x14ac:dyDescent="0.25">
      <c r="BM3467" s="134">
        <v>2875</v>
      </c>
      <c r="BN3467" s="157">
        <f t="shared" si="830"/>
        <v>18.393599999999019</v>
      </c>
      <c r="BO3467" s="158">
        <f t="shared" si="831"/>
        <v>1.0314903643845671E-2</v>
      </c>
      <c r="BP3467" s="159">
        <f t="shared" si="832"/>
        <v>2.5005769789256463E-5</v>
      </c>
      <c r="BQ3467" s="160">
        <f t="shared" si="833"/>
        <v>2.5005769789256463E-5</v>
      </c>
      <c r="BR3467" s="160" t="str">
        <f t="shared" si="829"/>
        <v/>
      </c>
    </row>
    <row r="3468" spans="65:70" ht="20.100000000000001" customHeight="1" x14ac:dyDescent="0.25">
      <c r="BM3468" s="134">
        <v>2876</v>
      </c>
      <c r="BN3468" s="157">
        <f t="shared" si="830"/>
        <v>18.399999999999018</v>
      </c>
      <c r="BO3468" s="158">
        <f t="shared" si="831"/>
        <v>1.0289897874056415E-2</v>
      </c>
      <c r="BP3468" s="159">
        <f t="shared" si="832"/>
        <v>2.4947563325019434E-5</v>
      </c>
      <c r="BQ3468" s="160">
        <f t="shared" si="833"/>
        <v>2.4947563325019434E-5</v>
      </c>
      <c r="BR3468" s="160" t="str">
        <f t="shared" si="829"/>
        <v/>
      </c>
    </row>
    <row r="3469" spans="65:70" ht="20.100000000000001" customHeight="1" x14ac:dyDescent="0.25">
      <c r="BM3469" s="134">
        <v>2877</v>
      </c>
      <c r="BN3469" s="157">
        <f t="shared" si="830"/>
        <v>18.406399999999017</v>
      </c>
      <c r="BO3469" s="158">
        <f t="shared" si="831"/>
        <v>1.0264950310731396E-2</v>
      </c>
      <c r="BP3469" s="159">
        <f t="shared" si="832"/>
        <v>2.4889484823806263E-5</v>
      </c>
      <c r="BQ3469" s="160">
        <f t="shared" si="833"/>
        <v>2.4889484823806263E-5</v>
      </c>
      <c r="BR3469" s="160" t="str">
        <f t="shared" si="829"/>
        <v/>
      </c>
    </row>
    <row r="3470" spans="65:70" ht="20.100000000000001" customHeight="1" x14ac:dyDescent="0.25">
      <c r="BM3470" s="134">
        <v>2878</v>
      </c>
      <c r="BN3470" s="157">
        <f t="shared" si="830"/>
        <v>18.412799999999017</v>
      </c>
      <c r="BO3470" s="158">
        <f t="shared" si="831"/>
        <v>1.0240060825907589E-2</v>
      </c>
      <c r="BP3470" s="159">
        <f t="shared" si="832"/>
        <v>2.4831534028020921E-5</v>
      </c>
      <c r="BQ3470" s="160">
        <f t="shared" si="833"/>
        <v>2.4831534028020921E-5</v>
      </c>
      <c r="BR3470" s="160" t="str">
        <f t="shared" si="829"/>
        <v/>
      </c>
    </row>
    <row r="3471" spans="65:70" ht="20.100000000000001" customHeight="1" x14ac:dyDescent="0.25">
      <c r="BM3471" s="134">
        <v>2879</v>
      </c>
      <c r="BN3471" s="157">
        <f t="shared" si="830"/>
        <v>18.419199999999016</v>
      </c>
      <c r="BO3471" s="158">
        <f t="shared" si="831"/>
        <v>1.0215229291879568E-2</v>
      </c>
      <c r="BP3471" s="159">
        <f t="shared" si="832"/>
        <v>2.4773710680504532E-5</v>
      </c>
      <c r="BQ3471" s="160">
        <f t="shared" si="833"/>
        <v>2.4773710680504532E-5</v>
      </c>
      <c r="BR3471" s="160" t="str">
        <f t="shared" si="829"/>
        <v/>
      </c>
    </row>
    <row r="3472" spans="65:70" ht="20.100000000000001" customHeight="1" x14ac:dyDescent="0.25">
      <c r="BM3472" s="134">
        <v>2880</v>
      </c>
      <c r="BN3472" s="157">
        <f t="shared" si="830"/>
        <v>18.425599999999015</v>
      </c>
      <c r="BO3472" s="158">
        <f t="shared" si="831"/>
        <v>1.0190455581199064E-2</v>
      </c>
      <c r="BP3472" s="159">
        <f t="shared" si="832"/>
        <v>2.4716014524545776E-5</v>
      </c>
      <c r="BQ3472" s="160">
        <f t="shared" si="833"/>
        <v>2.4716014524545776E-5</v>
      </c>
      <c r="BR3472" s="160" t="str">
        <f t="shared" si="829"/>
        <v/>
      </c>
    </row>
    <row r="3473" spans="65:70" ht="20.100000000000001" customHeight="1" x14ac:dyDescent="0.25">
      <c r="BM3473" s="134">
        <v>2881</v>
      </c>
      <c r="BN3473" s="157">
        <f t="shared" si="830"/>
        <v>18.431999999999015</v>
      </c>
      <c r="BO3473" s="158">
        <f t="shared" si="831"/>
        <v>1.0165739566674518E-2</v>
      </c>
      <c r="BP3473" s="159">
        <f t="shared" si="832"/>
        <v>2.4658445303860077E-5</v>
      </c>
      <c r="BQ3473" s="160">
        <f t="shared" si="833"/>
        <v>2.4658445303860077E-5</v>
      </c>
      <c r="BR3473" s="160" t="str">
        <f t="shared" ref="BR3473:BR3536" si="834">IF($BO3473&lt;(1-$BK$605),$BP3473,"")</f>
        <v/>
      </c>
    </row>
    <row r="3474" spans="65:70" ht="20.100000000000001" customHeight="1" x14ac:dyDescent="0.25">
      <c r="BM3474" s="134">
        <v>2882</v>
      </c>
      <c r="BN3474" s="157">
        <f t="shared" ref="BN3474:BN3537" si="835">BN3473+$BQ$590</f>
        <v>18.438399999999014</v>
      </c>
      <c r="BO3474" s="158">
        <f t="shared" ref="BO3474:BO3537" si="836">_xlfn.CHISQ.DIST.RT(BN3474,7)</f>
        <v>1.0141081121370658E-2</v>
      </c>
      <c r="BP3474" s="159">
        <f t="shared" ref="BP3474:BP3537" si="837">BO3474-BO3475</f>
        <v>2.460100276261909E-5</v>
      </c>
      <c r="BQ3474" s="160">
        <f t="shared" ref="BQ3474:BQ3537" si="838">IF(BO3474&lt;(1-$BK$597),BP3474,"")</f>
        <v>2.460100276261909E-5</v>
      </c>
      <c r="BR3474" s="160" t="str">
        <f t="shared" si="834"/>
        <v/>
      </c>
    </row>
    <row r="3475" spans="65:70" ht="20.100000000000001" customHeight="1" x14ac:dyDescent="0.25">
      <c r="BM3475" s="134">
        <v>2883</v>
      </c>
      <c r="BN3475" s="157">
        <f t="shared" si="835"/>
        <v>18.444799999999013</v>
      </c>
      <c r="BO3475" s="158">
        <f t="shared" si="836"/>
        <v>1.0116480118608039E-2</v>
      </c>
      <c r="BP3475" s="159">
        <f t="shared" si="837"/>
        <v>2.4543686645429885E-5</v>
      </c>
      <c r="BQ3475" s="160">
        <f t="shared" si="838"/>
        <v>2.4543686645429885E-5</v>
      </c>
      <c r="BR3475" s="160" t="str">
        <f t="shared" si="834"/>
        <v/>
      </c>
    </row>
    <row r="3476" spans="65:70" ht="20.100000000000001" customHeight="1" x14ac:dyDescent="0.25">
      <c r="BM3476" s="134">
        <v>2884</v>
      </c>
      <c r="BN3476" s="157">
        <f t="shared" si="835"/>
        <v>18.451199999999012</v>
      </c>
      <c r="BO3476" s="158">
        <f t="shared" si="836"/>
        <v>1.0091936431962609E-2</v>
      </c>
      <c r="BP3476" s="159">
        <f t="shared" si="837"/>
        <v>2.4486496697308929E-5</v>
      </c>
      <c r="BQ3476" s="160">
        <f t="shared" si="838"/>
        <v>2.4486496697308929E-5</v>
      </c>
      <c r="BR3476" s="160" t="str">
        <f t="shared" si="834"/>
        <v/>
      </c>
    </row>
    <row r="3477" spans="65:70" ht="20.100000000000001" customHeight="1" x14ac:dyDescent="0.25">
      <c r="BM3477" s="134">
        <v>2885</v>
      </c>
      <c r="BN3477" s="157">
        <f t="shared" si="835"/>
        <v>18.457599999999012</v>
      </c>
      <c r="BO3477" s="158">
        <f t="shared" si="836"/>
        <v>1.00674499352653E-2</v>
      </c>
      <c r="BP3477" s="159">
        <f t="shared" si="837"/>
        <v>2.4429432663753206E-5</v>
      </c>
      <c r="BQ3477" s="160">
        <f t="shared" si="838"/>
        <v>2.4429432663753206E-5</v>
      </c>
      <c r="BR3477" s="160" t="str">
        <f t="shared" si="834"/>
        <v/>
      </c>
    </row>
    <row r="3478" spans="65:70" ht="20.100000000000001" customHeight="1" x14ac:dyDescent="0.25">
      <c r="BM3478" s="134">
        <v>2886</v>
      </c>
      <c r="BN3478" s="157">
        <f t="shared" si="835"/>
        <v>18.463999999999011</v>
      </c>
      <c r="BO3478" s="158">
        <f t="shared" si="836"/>
        <v>1.0043020502601547E-2</v>
      </c>
      <c r="BP3478" s="159">
        <f t="shared" si="837"/>
        <v>2.4372494290731544E-5</v>
      </c>
      <c r="BQ3478" s="160">
        <f t="shared" si="838"/>
        <v>2.4372494290731544E-5</v>
      </c>
      <c r="BR3478" s="160" t="str">
        <f t="shared" si="834"/>
        <v/>
      </c>
    </row>
    <row r="3479" spans="65:70" ht="20.100000000000001" customHeight="1" x14ac:dyDescent="0.25">
      <c r="BM3479" s="134">
        <v>2887</v>
      </c>
      <c r="BN3479" s="157">
        <f t="shared" si="835"/>
        <v>18.47039999999901</v>
      </c>
      <c r="BO3479" s="158">
        <f t="shared" si="836"/>
        <v>1.0018648008310815E-2</v>
      </c>
      <c r="BP3479" s="159">
        <f t="shared" si="837"/>
        <v>2.4315681324500737E-5</v>
      </c>
      <c r="BQ3479" s="160">
        <f t="shared" si="838"/>
        <v>2.4315681324500737E-5</v>
      </c>
      <c r="BR3479" s="160" t="str">
        <f t="shared" si="834"/>
        <v/>
      </c>
    </row>
    <row r="3480" spans="65:70" ht="20.100000000000001" customHeight="1" x14ac:dyDescent="0.25">
      <c r="BM3480" s="134">
        <v>2888</v>
      </c>
      <c r="BN3480" s="157">
        <f t="shared" si="835"/>
        <v>18.47679999999901</v>
      </c>
      <c r="BO3480" s="158">
        <f t="shared" si="836"/>
        <v>9.9943323269863146E-3</v>
      </c>
      <c r="BP3480" s="159">
        <f t="shared" si="837"/>
        <v>2.4258993511947283E-5</v>
      </c>
      <c r="BQ3480" s="160">
        <f t="shared" si="838"/>
        <v>2.4258993511947283E-5</v>
      </c>
      <c r="BR3480" s="160" t="str">
        <f t="shared" si="834"/>
        <v/>
      </c>
    </row>
    <row r="3481" spans="65:70" ht="20.100000000000001" customHeight="1" x14ac:dyDescent="0.25">
      <c r="BM3481" s="134">
        <v>2889</v>
      </c>
      <c r="BN3481" s="157">
        <f t="shared" si="835"/>
        <v>18.483199999999009</v>
      </c>
      <c r="BO3481" s="158">
        <f t="shared" si="836"/>
        <v>9.9700733334743673E-3</v>
      </c>
      <c r="BP3481" s="159">
        <f t="shared" si="837"/>
        <v>2.4202430600266459E-5</v>
      </c>
      <c r="BQ3481" s="160">
        <f t="shared" si="838"/>
        <v>2.4202430600266459E-5</v>
      </c>
      <c r="BR3481" s="160" t="str">
        <f t="shared" si="834"/>
        <v/>
      </c>
    </row>
    <row r="3482" spans="65:70" ht="20.100000000000001" customHeight="1" x14ac:dyDescent="0.25">
      <c r="BM3482" s="134">
        <v>2890</v>
      </c>
      <c r="BN3482" s="157">
        <f t="shared" si="835"/>
        <v>18.489599999999008</v>
      </c>
      <c r="BO3482" s="158">
        <f t="shared" si="836"/>
        <v>9.9458709028741009E-3</v>
      </c>
      <c r="BP3482" s="159">
        <f t="shared" si="837"/>
        <v>2.4145992337153144E-5</v>
      </c>
      <c r="BQ3482" s="160">
        <f t="shared" si="838"/>
        <v>2.4145992337153144E-5</v>
      </c>
      <c r="BR3482" s="160" t="str">
        <f t="shared" si="834"/>
        <v/>
      </c>
    </row>
    <row r="3483" spans="65:70" ht="20.100000000000001" customHeight="1" x14ac:dyDescent="0.25">
      <c r="BM3483" s="134">
        <v>2891</v>
      </c>
      <c r="BN3483" s="157">
        <f t="shared" si="835"/>
        <v>18.495999999999007</v>
      </c>
      <c r="BO3483" s="158">
        <f t="shared" si="836"/>
        <v>9.9217249105369477E-3</v>
      </c>
      <c r="BP3483" s="159">
        <f t="shared" si="837"/>
        <v>2.4089678470675183E-5</v>
      </c>
      <c r="BQ3483" s="160">
        <f t="shared" si="838"/>
        <v>2.4089678470675183E-5</v>
      </c>
      <c r="BR3483" s="160" t="str">
        <f t="shared" si="834"/>
        <v/>
      </c>
    </row>
    <row r="3484" spans="65:70" ht="20.100000000000001" customHeight="1" x14ac:dyDescent="0.25">
      <c r="BM3484" s="134">
        <v>2892</v>
      </c>
      <c r="BN3484" s="157">
        <f t="shared" si="835"/>
        <v>18.502399999999007</v>
      </c>
      <c r="BO3484" s="158">
        <f t="shared" si="836"/>
        <v>9.8976352320662726E-3</v>
      </c>
      <c r="BP3484" s="159">
        <f t="shared" si="837"/>
        <v>2.403348874939655E-5</v>
      </c>
      <c r="BQ3484" s="160">
        <f t="shared" si="838"/>
        <v>2.403348874939655E-5</v>
      </c>
      <c r="BR3484" s="160" t="str">
        <f t="shared" si="834"/>
        <v/>
      </c>
    </row>
    <row r="3485" spans="65:70" ht="20.100000000000001" customHeight="1" x14ac:dyDescent="0.25">
      <c r="BM3485" s="134">
        <v>2893</v>
      </c>
      <c r="BN3485" s="157">
        <f t="shared" si="835"/>
        <v>18.508799999999006</v>
      </c>
      <c r="BO3485" s="158">
        <f t="shared" si="836"/>
        <v>9.873601743316876E-3</v>
      </c>
      <c r="BP3485" s="159">
        <f t="shared" si="837"/>
        <v>2.3977422922295821E-5</v>
      </c>
      <c r="BQ3485" s="160">
        <f t="shared" si="838"/>
        <v>2.3977422922295821E-5</v>
      </c>
      <c r="BR3485" s="160" t="str">
        <f t="shared" si="834"/>
        <v/>
      </c>
    </row>
    <row r="3486" spans="65:70" ht="20.100000000000001" customHeight="1" x14ac:dyDescent="0.25">
      <c r="BM3486" s="134">
        <v>2894</v>
      </c>
      <c r="BN3486" s="157">
        <f t="shared" si="835"/>
        <v>18.515199999999005</v>
      </c>
      <c r="BO3486" s="158">
        <f t="shared" si="836"/>
        <v>9.8496243203945802E-3</v>
      </c>
      <c r="BP3486" s="159">
        <f t="shared" si="837"/>
        <v>2.3921480738799128E-5</v>
      </c>
      <c r="BQ3486" s="160">
        <f t="shared" si="838"/>
        <v>2.3921480738799128E-5</v>
      </c>
      <c r="BR3486" s="160" t="str">
        <f t="shared" si="834"/>
        <v/>
      </c>
    </row>
    <row r="3487" spans="65:70" ht="20.100000000000001" customHeight="1" x14ac:dyDescent="0.25">
      <c r="BM3487" s="134">
        <v>2895</v>
      </c>
      <c r="BN3487" s="157">
        <f t="shared" si="835"/>
        <v>18.521599999999005</v>
      </c>
      <c r="BO3487" s="158">
        <f t="shared" si="836"/>
        <v>9.8257028396557811E-3</v>
      </c>
      <c r="BP3487" s="159">
        <f t="shared" si="837"/>
        <v>2.3865661948733324E-5</v>
      </c>
      <c r="BQ3487" s="160">
        <f t="shared" si="838"/>
        <v>2.3865661948733324E-5</v>
      </c>
      <c r="BR3487" s="160" t="str">
        <f t="shared" si="834"/>
        <v/>
      </c>
    </row>
    <row r="3488" spans="65:70" ht="20.100000000000001" customHeight="1" x14ac:dyDescent="0.25">
      <c r="BM3488" s="134">
        <v>2896</v>
      </c>
      <c r="BN3488" s="157">
        <f t="shared" si="835"/>
        <v>18.527999999999004</v>
      </c>
      <c r="BO3488" s="158">
        <f t="shared" si="836"/>
        <v>9.8018371777070477E-3</v>
      </c>
      <c r="BP3488" s="159">
        <f t="shared" si="837"/>
        <v>2.3809966302367619E-5</v>
      </c>
      <c r="BQ3488" s="160">
        <f t="shared" si="838"/>
        <v>2.3809966302367619E-5</v>
      </c>
      <c r="BR3488" s="160" t="str">
        <f t="shared" si="834"/>
        <v/>
      </c>
    </row>
    <row r="3489" spans="65:70" ht="20.100000000000001" customHeight="1" x14ac:dyDescent="0.25">
      <c r="BM3489" s="134">
        <v>2897</v>
      </c>
      <c r="BN3489" s="157">
        <f t="shared" si="835"/>
        <v>18.534399999999003</v>
      </c>
      <c r="BO3489" s="158">
        <f t="shared" si="836"/>
        <v>9.7780272114046801E-3</v>
      </c>
      <c r="BP3489" s="159">
        <f t="shared" si="837"/>
        <v>2.3754393550448269E-5</v>
      </c>
      <c r="BQ3489" s="160">
        <f t="shared" si="838"/>
        <v>2.3754393550448269E-5</v>
      </c>
      <c r="BR3489" s="160" t="str">
        <f t="shared" si="834"/>
        <v/>
      </c>
    </row>
    <row r="3490" spans="65:70" ht="20.100000000000001" customHeight="1" x14ac:dyDescent="0.25">
      <c r="BM3490" s="134">
        <v>2898</v>
      </c>
      <c r="BN3490" s="157">
        <f t="shared" si="835"/>
        <v>18.540799999999003</v>
      </c>
      <c r="BO3490" s="158">
        <f t="shared" si="836"/>
        <v>9.7542728178542319E-3</v>
      </c>
      <c r="BP3490" s="159">
        <f t="shared" si="837"/>
        <v>2.3698943444084089E-5</v>
      </c>
      <c r="BQ3490" s="160">
        <f t="shared" si="838"/>
        <v>2.3698943444084089E-5</v>
      </c>
      <c r="BR3490" s="160" t="str">
        <f t="shared" si="834"/>
        <v/>
      </c>
    </row>
    <row r="3491" spans="65:70" ht="20.100000000000001" customHeight="1" x14ac:dyDescent="0.25">
      <c r="BM3491" s="134">
        <v>2899</v>
      </c>
      <c r="BN3491" s="157">
        <f t="shared" si="835"/>
        <v>18.547199999999002</v>
      </c>
      <c r="BO3491" s="158">
        <f t="shared" si="836"/>
        <v>9.7305738744101478E-3</v>
      </c>
      <c r="BP3491" s="159">
        <f t="shared" si="837"/>
        <v>2.364361573487829E-5</v>
      </c>
      <c r="BQ3491" s="160">
        <f t="shared" si="838"/>
        <v>2.364361573487829E-5</v>
      </c>
      <c r="BR3491" s="160" t="str">
        <f t="shared" si="834"/>
        <v/>
      </c>
    </row>
    <row r="3492" spans="65:70" ht="20.100000000000001" customHeight="1" x14ac:dyDescent="0.25">
      <c r="BM3492" s="134">
        <v>2900</v>
      </c>
      <c r="BN3492" s="157">
        <f t="shared" si="835"/>
        <v>18.553599999999001</v>
      </c>
      <c r="BO3492" s="158">
        <f t="shared" si="836"/>
        <v>9.7069302586752695E-3</v>
      </c>
      <c r="BP3492" s="159">
        <f t="shared" si="837"/>
        <v>2.3588410174836538E-5</v>
      </c>
      <c r="BQ3492" s="160">
        <f t="shared" si="838"/>
        <v>2.3588410174836538E-5</v>
      </c>
      <c r="BR3492" s="160" t="str">
        <f t="shared" si="834"/>
        <v/>
      </c>
    </row>
    <row r="3493" spans="65:70" ht="20.100000000000001" customHeight="1" x14ac:dyDescent="0.25">
      <c r="BM3493" s="134">
        <v>2901</v>
      </c>
      <c r="BN3493" s="157">
        <f t="shared" si="835"/>
        <v>18.559999999999</v>
      </c>
      <c r="BO3493" s="158">
        <f t="shared" si="836"/>
        <v>9.6833418485004329E-3</v>
      </c>
      <c r="BP3493" s="159">
        <f t="shared" si="837"/>
        <v>2.3533326516387773E-5</v>
      </c>
      <c r="BQ3493" s="160">
        <f t="shared" si="838"/>
        <v>2.3533326516387773E-5</v>
      </c>
      <c r="BR3493" s="160" t="str">
        <f t="shared" si="834"/>
        <v/>
      </c>
    </row>
    <row r="3494" spans="65:70" ht="20.100000000000001" customHeight="1" x14ac:dyDescent="0.25">
      <c r="BM3494" s="134">
        <v>2902</v>
      </c>
      <c r="BN3494" s="157">
        <f t="shared" si="835"/>
        <v>18.566399999999</v>
      </c>
      <c r="BO3494" s="158">
        <f t="shared" si="836"/>
        <v>9.6598085219840452E-3</v>
      </c>
      <c r="BP3494" s="159">
        <f t="shared" si="837"/>
        <v>2.3478364512396349E-5</v>
      </c>
      <c r="BQ3494" s="160">
        <f t="shared" si="838"/>
        <v>2.3478364512396349E-5</v>
      </c>
      <c r="BR3494" s="160" t="str">
        <f t="shared" si="834"/>
        <v/>
      </c>
    </row>
    <row r="3495" spans="65:70" ht="20.100000000000001" customHeight="1" x14ac:dyDescent="0.25">
      <c r="BM3495" s="134">
        <v>2903</v>
      </c>
      <c r="BN3495" s="157">
        <f t="shared" si="835"/>
        <v>18.572799999998999</v>
      </c>
      <c r="BO3495" s="158">
        <f t="shared" si="836"/>
        <v>9.6363301574716488E-3</v>
      </c>
      <c r="BP3495" s="159">
        <f t="shared" si="837"/>
        <v>2.3423523916214078E-5</v>
      </c>
      <c r="BQ3495" s="160">
        <f t="shared" si="838"/>
        <v>2.3423523916214078E-5</v>
      </c>
      <c r="BR3495" s="160" t="str">
        <f t="shared" si="834"/>
        <v/>
      </c>
    </row>
    <row r="3496" spans="65:70" ht="20.100000000000001" customHeight="1" x14ac:dyDescent="0.25">
      <c r="BM3496" s="134">
        <v>2904</v>
      </c>
      <c r="BN3496" s="157">
        <f t="shared" si="835"/>
        <v>18.579199999998998</v>
      </c>
      <c r="BO3496" s="158">
        <f t="shared" si="836"/>
        <v>9.6129066335554347E-3</v>
      </c>
      <c r="BP3496" s="159">
        <f t="shared" si="837"/>
        <v>2.3368804481498084E-5</v>
      </c>
      <c r="BQ3496" s="160">
        <f t="shared" si="838"/>
        <v>2.3368804481498084E-5</v>
      </c>
      <c r="BR3496" s="160" t="str">
        <f t="shared" si="834"/>
        <v/>
      </c>
    </row>
    <row r="3497" spans="65:70" ht="20.100000000000001" customHeight="1" x14ac:dyDescent="0.25">
      <c r="BM3497" s="134">
        <v>2905</v>
      </c>
      <c r="BN3497" s="157">
        <f t="shared" si="835"/>
        <v>18.585599999998998</v>
      </c>
      <c r="BO3497" s="158">
        <f t="shared" si="836"/>
        <v>9.5895378290739366E-3</v>
      </c>
      <c r="BP3497" s="159">
        <f t="shared" si="837"/>
        <v>2.3314205962434581E-5</v>
      </c>
      <c r="BQ3497" s="160">
        <f t="shared" si="838"/>
        <v>2.3314205962434581E-5</v>
      </c>
      <c r="BR3497" s="160" t="str">
        <f t="shared" si="834"/>
        <v/>
      </c>
    </row>
    <row r="3498" spans="65:70" ht="20.100000000000001" customHeight="1" x14ac:dyDescent="0.25">
      <c r="BM3498" s="134">
        <v>2906</v>
      </c>
      <c r="BN3498" s="157">
        <f t="shared" si="835"/>
        <v>18.591999999998997</v>
      </c>
      <c r="BO3498" s="158">
        <f t="shared" si="836"/>
        <v>9.5662236231115021E-3</v>
      </c>
      <c r="BP3498" s="159">
        <f t="shared" si="837"/>
        <v>2.325972811366428E-5</v>
      </c>
      <c r="BQ3498" s="160">
        <f t="shared" si="838"/>
        <v>2.325972811366428E-5</v>
      </c>
      <c r="BR3498" s="160" t="str">
        <f t="shared" si="834"/>
        <v/>
      </c>
    </row>
    <row r="3499" spans="65:70" ht="20.100000000000001" customHeight="1" x14ac:dyDescent="0.25">
      <c r="BM3499" s="134">
        <v>2907</v>
      </c>
      <c r="BN3499" s="157">
        <f t="shared" si="835"/>
        <v>18.598399999998996</v>
      </c>
      <c r="BO3499" s="158">
        <f t="shared" si="836"/>
        <v>9.5429638949978378E-3</v>
      </c>
      <c r="BP3499" s="159">
        <f t="shared" si="837"/>
        <v>2.3205370690122795E-5</v>
      </c>
      <c r="BQ3499" s="160">
        <f t="shared" si="838"/>
        <v>2.3205370690122795E-5</v>
      </c>
      <c r="BR3499" s="160" t="str">
        <f t="shared" si="834"/>
        <v/>
      </c>
    </row>
    <row r="3500" spans="65:70" ht="20.100000000000001" customHeight="1" x14ac:dyDescent="0.25">
      <c r="BM3500" s="134">
        <v>2908</v>
      </c>
      <c r="BN3500" s="157">
        <f t="shared" si="835"/>
        <v>18.604799999998995</v>
      </c>
      <c r="BO3500" s="158">
        <f t="shared" si="836"/>
        <v>9.519758524307715E-3</v>
      </c>
      <c r="BP3500" s="159">
        <f t="shared" si="837"/>
        <v>2.3151133447276567E-5</v>
      </c>
      <c r="BQ3500" s="160">
        <f t="shared" si="838"/>
        <v>2.3151133447276567E-5</v>
      </c>
      <c r="BR3500" s="160" t="str">
        <f t="shared" si="834"/>
        <v/>
      </c>
    </row>
    <row r="3501" spans="65:70" ht="20.100000000000001" customHeight="1" x14ac:dyDescent="0.25">
      <c r="BM3501" s="134">
        <v>2909</v>
      </c>
      <c r="BN3501" s="157">
        <f t="shared" si="835"/>
        <v>18.611199999998995</v>
      </c>
      <c r="BO3501" s="158">
        <f t="shared" si="836"/>
        <v>9.4966073908604384E-3</v>
      </c>
      <c r="BP3501" s="159">
        <f t="shared" si="837"/>
        <v>2.3097016141044799E-5</v>
      </c>
      <c r="BQ3501" s="160">
        <f t="shared" si="838"/>
        <v>2.3097016141044799E-5</v>
      </c>
      <c r="BR3501" s="160" t="str">
        <f t="shared" si="834"/>
        <v/>
      </c>
    </row>
    <row r="3502" spans="65:70" ht="20.100000000000001" customHeight="1" x14ac:dyDescent="0.25">
      <c r="BM3502" s="134">
        <v>2910</v>
      </c>
      <c r="BN3502" s="157">
        <f t="shared" si="835"/>
        <v>18.617599999998994</v>
      </c>
      <c r="BO3502" s="158">
        <f t="shared" si="836"/>
        <v>9.4735103747193936E-3</v>
      </c>
      <c r="BP3502" s="159">
        <f t="shared" si="837"/>
        <v>2.304301852767629E-5</v>
      </c>
      <c r="BQ3502" s="160">
        <f t="shared" si="838"/>
        <v>2.304301852767629E-5</v>
      </c>
      <c r="BR3502" s="160" t="str">
        <f t="shared" si="834"/>
        <v/>
      </c>
    </row>
    <row r="3503" spans="65:70" ht="20.100000000000001" customHeight="1" x14ac:dyDescent="0.25">
      <c r="BM3503" s="134">
        <v>2911</v>
      </c>
      <c r="BN3503" s="157">
        <f t="shared" si="835"/>
        <v>18.623999999998993</v>
      </c>
      <c r="BO3503" s="158">
        <f t="shared" si="836"/>
        <v>9.4504673561917173E-3</v>
      </c>
      <c r="BP3503" s="159">
        <f t="shared" si="837"/>
        <v>2.2989140363874339E-5</v>
      </c>
      <c r="BQ3503" s="160">
        <f t="shared" si="838"/>
        <v>2.2989140363874339E-5</v>
      </c>
      <c r="BR3503" s="160" t="str">
        <f t="shared" si="834"/>
        <v/>
      </c>
    </row>
    <row r="3504" spans="65:70" ht="20.100000000000001" customHeight="1" x14ac:dyDescent="0.25">
      <c r="BM3504" s="134">
        <v>2912</v>
      </c>
      <c r="BN3504" s="157">
        <f t="shared" si="835"/>
        <v>18.630399999998993</v>
      </c>
      <c r="BO3504" s="158">
        <f t="shared" si="836"/>
        <v>9.427478215827843E-3</v>
      </c>
      <c r="BP3504" s="159">
        <f t="shared" si="837"/>
        <v>2.2935381406853986E-5</v>
      </c>
      <c r="BQ3504" s="160">
        <f t="shared" si="838"/>
        <v>2.2935381406853986E-5</v>
      </c>
      <c r="BR3504" s="160" t="str">
        <f t="shared" si="834"/>
        <v/>
      </c>
    </row>
    <row r="3505" spans="65:70" ht="20.100000000000001" customHeight="1" x14ac:dyDescent="0.25">
      <c r="BM3505" s="134">
        <v>2913</v>
      </c>
      <c r="BN3505" s="157">
        <f t="shared" si="835"/>
        <v>18.636799999998992</v>
      </c>
      <c r="BO3505" s="158">
        <f t="shared" si="836"/>
        <v>9.404542834420989E-3</v>
      </c>
      <c r="BP3505" s="159">
        <f t="shared" si="837"/>
        <v>2.2881741414147727E-5</v>
      </c>
      <c r="BQ3505" s="160">
        <f t="shared" si="838"/>
        <v>2.2881741414147727E-5</v>
      </c>
      <c r="BR3505" s="160" t="str">
        <f t="shared" si="834"/>
        <v/>
      </c>
    </row>
    <row r="3506" spans="65:70" ht="20.100000000000001" customHeight="1" x14ac:dyDescent="0.25">
      <c r="BM3506" s="134">
        <v>2914</v>
      </c>
      <c r="BN3506" s="157">
        <f t="shared" si="835"/>
        <v>18.643199999998991</v>
      </c>
      <c r="BO3506" s="158">
        <f t="shared" si="836"/>
        <v>9.3816610930068413E-3</v>
      </c>
      <c r="BP3506" s="159">
        <f t="shared" si="837"/>
        <v>2.2828220143725209E-5</v>
      </c>
      <c r="BQ3506" s="160">
        <f t="shared" si="838"/>
        <v>2.2828220143725209E-5</v>
      </c>
      <c r="BR3506" s="160" t="str">
        <f t="shared" si="834"/>
        <v/>
      </c>
    </row>
    <row r="3507" spans="65:70" ht="20.100000000000001" customHeight="1" x14ac:dyDescent="0.25">
      <c r="BM3507" s="134">
        <v>2915</v>
      </c>
      <c r="BN3507" s="157">
        <f t="shared" si="835"/>
        <v>18.649599999998991</v>
      </c>
      <c r="BO3507" s="158">
        <f t="shared" si="836"/>
        <v>9.3588328728631161E-3</v>
      </c>
      <c r="BP3507" s="159">
        <f t="shared" si="837"/>
        <v>2.2774817354055676E-5</v>
      </c>
      <c r="BQ3507" s="160">
        <f t="shared" si="838"/>
        <v>2.2774817354055676E-5</v>
      </c>
      <c r="BR3507" s="160" t="str">
        <f t="shared" si="834"/>
        <v/>
      </c>
    </row>
    <row r="3508" spans="65:70" ht="20.100000000000001" customHeight="1" x14ac:dyDescent="0.25">
      <c r="BM3508" s="134">
        <v>2916</v>
      </c>
      <c r="BN3508" s="157">
        <f t="shared" si="835"/>
        <v>18.65599999999899</v>
      </c>
      <c r="BO3508" s="158">
        <f t="shared" si="836"/>
        <v>9.3360580555090604E-3</v>
      </c>
      <c r="BP3508" s="159">
        <f t="shared" si="837"/>
        <v>2.2721532803983077E-5</v>
      </c>
      <c r="BQ3508" s="160">
        <f t="shared" si="838"/>
        <v>2.2721532803983077E-5</v>
      </c>
      <c r="BR3508" s="160" t="str">
        <f t="shared" si="834"/>
        <v/>
      </c>
    </row>
    <row r="3509" spans="65:70" ht="20.100000000000001" customHeight="1" x14ac:dyDescent="0.25">
      <c r="BM3509" s="134">
        <v>2917</v>
      </c>
      <c r="BN3509" s="157">
        <f t="shared" si="835"/>
        <v>18.662399999998989</v>
      </c>
      <c r="BO3509" s="158">
        <f t="shared" si="836"/>
        <v>9.3133365227050773E-3</v>
      </c>
      <c r="BP3509" s="159">
        <f t="shared" si="837"/>
        <v>2.2668366252753813E-5</v>
      </c>
      <c r="BQ3509" s="160">
        <f t="shared" si="838"/>
        <v>2.2668366252753813E-5</v>
      </c>
      <c r="BR3509" s="160" t="str">
        <f t="shared" si="834"/>
        <v/>
      </c>
    </row>
    <row r="3510" spans="65:70" ht="20.100000000000001" customHeight="1" x14ac:dyDescent="0.25">
      <c r="BM3510" s="134">
        <v>2918</v>
      </c>
      <c r="BN3510" s="157">
        <f t="shared" si="835"/>
        <v>18.668799999998988</v>
      </c>
      <c r="BO3510" s="158">
        <f t="shared" si="836"/>
        <v>9.2906681564523235E-3</v>
      </c>
      <c r="BP3510" s="159">
        <f t="shared" si="837"/>
        <v>2.2615317460047968E-5</v>
      </c>
      <c r="BQ3510" s="160">
        <f t="shared" si="838"/>
        <v>2.2615317460047968E-5</v>
      </c>
      <c r="BR3510" s="160" t="str">
        <f t="shared" si="834"/>
        <v/>
      </c>
    </row>
    <row r="3511" spans="65:70" ht="20.100000000000001" customHeight="1" x14ac:dyDescent="0.25">
      <c r="BM3511" s="134">
        <v>2919</v>
      </c>
      <c r="BN3511" s="157">
        <f t="shared" si="835"/>
        <v>18.675199999998988</v>
      </c>
      <c r="BO3511" s="158">
        <f t="shared" si="836"/>
        <v>9.2680528389922755E-3</v>
      </c>
      <c r="BP3511" s="159">
        <f t="shared" si="837"/>
        <v>2.2562386185989713E-5</v>
      </c>
      <c r="BQ3511" s="160">
        <f t="shared" si="838"/>
        <v>2.2562386185989713E-5</v>
      </c>
      <c r="BR3511" s="160" t="str">
        <f t="shared" si="834"/>
        <v/>
      </c>
    </row>
    <row r="3512" spans="65:70" ht="20.100000000000001" customHeight="1" x14ac:dyDescent="0.25">
      <c r="BM3512" s="134">
        <v>2920</v>
      </c>
      <c r="BN3512" s="157">
        <f t="shared" si="835"/>
        <v>18.681599999998987</v>
      </c>
      <c r="BO3512" s="158">
        <f t="shared" si="836"/>
        <v>9.2454904528062858E-3</v>
      </c>
      <c r="BP3512" s="159">
        <f t="shared" si="837"/>
        <v>2.2509572191133434E-5</v>
      </c>
      <c r="BQ3512" s="160">
        <f t="shared" si="838"/>
        <v>2.2509572191133434E-5</v>
      </c>
      <c r="BR3512" s="160" t="str">
        <f t="shared" si="834"/>
        <v/>
      </c>
    </row>
    <row r="3513" spans="65:70" ht="20.100000000000001" customHeight="1" x14ac:dyDescent="0.25">
      <c r="BM3513" s="134">
        <v>2921</v>
      </c>
      <c r="BN3513" s="157">
        <f t="shared" si="835"/>
        <v>18.687999999998986</v>
      </c>
      <c r="BO3513" s="158">
        <f t="shared" si="836"/>
        <v>9.2229808806151524E-3</v>
      </c>
      <c r="BP3513" s="159">
        <f t="shared" si="837"/>
        <v>2.2456875236423826E-5</v>
      </c>
      <c r="BQ3513" s="160">
        <f t="shared" si="838"/>
        <v>2.2456875236423826E-5</v>
      </c>
      <c r="BR3513" s="160" t="str">
        <f t="shared" si="834"/>
        <v/>
      </c>
    </row>
    <row r="3514" spans="65:70" ht="20.100000000000001" customHeight="1" x14ac:dyDescent="0.25">
      <c r="BM3514" s="134">
        <v>2922</v>
      </c>
      <c r="BN3514" s="157">
        <f t="shared" si="835"/>
        <v>18.694399999998986</v>
      </c>
      <c r="BO3514" s="158">
        <f t="shared" si="836"/>
        <v>9.2005240053787286E-3</v>
      </c>
      <c r="BP3514" s="159">
        <f t="shared" si="837"/>
        <v>2.2404295083204573E-5</v>
      </c>
      <c r="BQ3514" s="160">
        <f t="shared" si="838"/>
        <v>2.2404295083204573E-5</v>
      </c>
      <c r="BR3514" s="160" t="str">
        <f t="shared" si="834"/>
        <v/>
      </c>
    </row>
    <row r="3515" spans="65:70" ht="20.100000000000001" customHeight="1" x14ac:dyDescent="0.25">
      <c r="BM3515" s="134">
        <v>2923</v>
      </c>
      <c r="BN3515" s="157">
        <f t="shared" si="835"/>
        <v>18.700799999998985</v>
      </c>
      <c r="BO3515" s="158">
        <f t="shared" si="836"/>
        <v>9.178119710295524E-3</v>
      </c>
      <c r="BP3515" s="159">
        <f t="shared" si="837"/>
        <v>2.2351831493294672E-5</v>
      </c>
      <c r="BQ3515" s="160">
        <f t="shared" si="838"/>
        <v>2.2351831493294672E-5</v>
      </c>
      <c r="BR3515" s="160" t="str">
        <f t="shared" si="834"/>
        <v/>
      </c>
    </row>
    <row r="3516" spans="65:70" ht="20.100000000000001" customHeight="1" x14ac:dyDescent="0.25">
      <c r="BM3516" s="134">
        <v>2924</v>
      </c>
      <c r="BN3516" s="157">
        <f t="shared" si="835"/>
        <v>18.707199999998984</v>
      </c>
      <c r="BO3516" s="158">
        <f t="shared" si="836"/>
        <v>9.1557678788022293E-3</v>
      </c>
      <c r="BP3516" s="159">
        <f t="shared" si="837"/>
        <v>2.2299484228913841E-5</v>
      </c>
      <c r="BQ3516" s="160">
        <f t="shared" si="838"/>
        <v>2.2299484228913841E-5</v>
      </c>
      <c r="BR3516" s="160" t="str">
        <f t="shared" si="834"/>
        <v/>
      </c>
    </row>
    <row r="3517" spans="65:70" ht="20.100000000000001" customHeight="1" x14ac:dyDescent="0.25">
      <c r="BM3517" s="134">
        <v>2925</v>
      </c>
      <c r="BN3517" s="157">
        <f t="shared" si="835"/>
        <v>18.713599999998983</v>
      </c>
      <c r="BO3517" s="158">
        <f t="shared" si="836"/>
        <v>9.1334683945733155E-3</v>
      </c>
      <c r="BP3517" s="159">
        <f t="shared" si="837"/>
        <v>2.2247253052666907E-5</v>
      </c>
      <c r="BQ3517" s="160">
        <f t="shared" si="838"/>
        <v>2.2247253052666907E-5</v>
      </c>
      <c r="BR3517" s="160" t="str">
        <f t="shared" si="834"/>
        <v/>
      </c>
    </row>
    <row r="3518" spans="65:70" ht="20.100000000000001" customHeight="1" x14ac:dyDescent="0.25">
      <c r="BM3518" s="134">
        <v>2926</v>
      </c>
      <c r="BN3518" s="157">
        <f t="shared" si="835"/>
        <v>18.719999999998983</v>
      </c>
      <c r="BO3518" s="158">
        <f t="shared" si="836"/>
        <v>9.1112211415206486E-3</v>
      </c>
      <c r="BP3518" s="159">
        <f t="shared" si="837"/>
        <v>2.219513772765136E-5</v>
      </c>
      <c r="BQ3518" s="160">
        <f t="shared" si="838"/>
        <v>2.219513772765136E-5</v>
      </c>
      <c r="BR3518" s="160" t="str">
        <f t="shared" si="834"/>
        <v/>
      </c>
    </row>
    <row r="3519" spans="65:70" ht="20.100000000000001" customHeight="1" x14ac:dyDescent="0.25">
      <c r="BM3519" s="134">
        <v>2927</v>
      </c>
      <c r="BN3519" s="157">
        <f t="shared" si="835"/>
        <v>18.726399999998982</v>
      </c>
      <c r="BO3519" s="158">
        <f t="shared" si="836"/>
        <v>9.0890260037929972E-3</v>
      </c>
      <c r="BP3519" s="159">
        <f t="shared" si="837"/>
        <v>2.2143138017302957E-5</v>
      </c>
      <c r="BQ3519" s="160">
        <f t="shared" si="838"/>
        <v>2.2143138017302957E-5</v>
      </c>
      <c r="BR3519" s="160" t="str">
        <f t="shared" si="834"/>
        <v/>
      </c>
    </row>
    <row r="3520" spans="65:70" ht="20.100000000000001" customHeight="1" x14ac:dyDescent="0.25">
      <c r="BM3520" s="134">
        <v>2928</v>
      </c>
      <c r="BN3520" s="157">
        <f t="shared" si="835"/>
        <v>18.732799999998981</v>
      </c>
      <c r="BO3520" s="158">
        <f t="shared" si="836"/>
        <v>9.0668828657756943E-3</v>
      </c>
      <c r="BP3520" s="159">
        <f t="shared" si="837"/>
        <v>2.2091253685484202E-5</v>
      </c>
      <c r="BQ3520" s="160">
        <f t="shared" si="838"/>
        <v>2.2091253685484202E-5</v>
      </c>
      <c r="BR3520" s="160" t="str">
        <f t="shared" si="834"/>
        <v/>
      </c>
    </row>
    <row r="3521" spans="65:70" ht="20.100000000000001" customHeight="1" x14ac:dyDescent="0.25">
      <c r="BM3521" s="134">
        <v>2929</v>
      </c>
      <c r="BN3521" s="157">
        <f t="shared" si="835"/>
        <v>18.739199999998981</v>
      </c>
      <c r="BO3521" s="158">
        <f t="shared" si="836"/>
        <v>9.0447916120902101E-3</v>
      </c>
      <c r="BP3521" s="159">
        <f t="shared" si="837"/>
        <v>2.2039484496548523E-5</v>
      </c>
      <c r="BQ3521" s="160">
        <f t="shared" si="838"/>
        <v>2.2039484496548523E-5</v>
      </c>
      <c r="BR3521" s="160" t="str">
        <f t="shared" si="834"/>
        <v/>
      </c>
    </row>
    <row r="3522" spans="65:70" ht="20.100000000000001" customHeight="1" x14ac:dyDescent="0.25">
      <c r="BM3522" s="134">
        <v>2930</v>
      </c>
      <c r="BN3522" s="157">
        <f t="shared" si="835"/>
        <v>18.74559999999898</v>
      </c>
      <c r="BO3522" s="158">
        <f t="shared" si="836"/>
        <v>9.0227521275936615E-3</v>
      </c>
      <c r="BP3522" s="159">
        <f t="shared" si="837"/>
        <v>2.1987830215189352E-5</v>
      </c>
      <c r="BQ3522" s="160">
        <f t="shared" si="838"/>
        <v>2.1987830215189352E-5</v>
      </c>
      <c r="BR3522" s="160" t="str">
        <f t="shared" si="834"/>
        <v/>
      </c>
    </row>
    <row r="3523" spans="65:70" ht="20.100000000000001" customHeight="1" x14ac:dyDescent="0.25">
      <c r="BM3523" s="134">
        <v>2931</v>
      </c>
      <c r="BN3523" s="157">
        <f t="shared" si="835"/>
        <v>18.751999999998979</v>
      </c>
      <c r="BO3523" s="158">
        <f t="shared" si="836"/>
        <v>9.0007642973784722E-3</v>
      </c>
      <c r="BP3523" s="159">
        <f t="shared" si="837"/>
        <v>2.1936290606535541E-5</v>
      </c>
      <c r="BQ3523" s="160">
        <f t="shared" si="838"/>
        <v>2.1936290606535541E-5</v>
      </c>
      <c r="BR3523" s="160" t="str">
        <f t="shared" si="834"/>
        <v/>
      </c>
    </row>
    <row r="3524" spans="65:70" ht="20.100000000000001" customHeight="1" x14ac:dyDescent="0.25">
      <c r="BM3524" s="134">
        <v>2932</v>
      </c>
      <c r="BN3524" s="157">
        <f t="shared" si="835"/>
        <v>18.758399999998979</v>
      </c>
      <c r="BO3524" s="158">
        <f t="shared" si="836"/>
        <v>8.9788280067719366E-3</v>
      </c>
      <c r="BP3524" s="159">
        <f t="shared" si="837"/>
        <v>2.1884865436151354E-5</v>
      </c>
      <c r="BQ3524" s="160">
        <f t="shared" si="838"/>
        <v>2.1884865436151354E-5</v>
      </c>
      <c r="BR3524" s="160" t="str">
        <f t="shared" si="834"/>
        <v/>
      </c>
    </row>
    <row r="3525" spans="65:70" ht="20.100000000000001" customHeight="1" x14ac:dyDescent="0.25">
      <c r="BM3525" s="134">
        <v>2933</v>
      </c>
      <c r="BN3525" s="157">
        <f t="shared" si="835"/>
        <v>18.764799999998978</v>
      </c>
      <c r="BO3525" s="158">
        <f t="shared" si="836"/>
        <v>8.9569431413357853E-3</v>
      </c>
      <c r="BP3525" s="159">
        <f t="shared" si="837"/>
        <v>2.1833554469982697E-5</v>
      </c>
      <c r="BQ3525" s="160">
        <f t="shared" si="838"/>
        <v>2.1833554469982697E-5</v>
      </c>
      <c r="BR3525" s="160" t="str">
        <f t="shared" si="834"/>
        <v/>
      </c>
    </row>
    <row r="3526" spans="65:70" ht="20.100000000000001" customHeight="1" x14ac:dyDescent="0.25">
      <c r="BM3526" s="134">
        <v>2934</v>
      </c>
      <c r="BN3526" s="157">
        <f t="shared" si="835"/>
        <v>18.771199999998977</v>
      </c>
      <c r="BO3526" s="158">
        <f t="shared" si="836"/>
        <v>8.9351095868658026E-3</v>
      </c>
      <c r="BP3526" s="159">
        <f t="shared" si="837"/>
        <v>2.1782357474416092E-5</v>
      </c>
      <c r="BQ3526" s="160">
        <f t="shared" si="838"/>
        <v>2.1782357474416092E-5</v>
      </c>
      <c r="BR3526" s="160" t="str">
        <f t="shared" si="834"/>
        <v/>
      </c>
    </row>
    <row r="3527" spans="65:70" ht="20.100000000000001" customHeight="1" x14ac:dyDescent="0.25">
      <c r="BM3527" s="134">
        <v>2935</v>
      </c>
      <c r="BN3527" s="157">
        <f t="shared" si="835"/>
        <v>18.777599999998976</v>
      </c>
      <c r="BO3527" s="158">
        <f t="shared" si="836"/>
        <v>8.9133272293913865E-3</v>
      </c>
      <c r="BP3527" s="159">
        <f t="shared" si="837"/>
        <v>2.1731274216249194E-5</v>
      </c>
      <c r="BQ3527" s="160">
        <f t="shared" si="838"/>
        <v>2.1731274216249194E-5</v>
      </c>
      <c r="BR3527" s="160" t="str">
        <f t="shared" si="834"/>
        <v/>
      </c>
    </row>
    <row r="3528" spans="65:70" ht="20.100000000000001" customHeight="1" x14ac:dyDescent="0.25">
      <c r="BM3528" s="134">
        <v>2936</v>
      </c>
      <c r="BN3528" s="157">
        <f t="shared" si="835"/>
        <v>18.783999999998976</v>
      </c>
      <c r="BO3528" s="158">
        <f t="shared" si="836"/>
        <v>8.8915959551751373E-3</v>
      </c>
      <c r="BP3528" s="159">
        <f t="shared" si="837"/>
        <v>2.1680304462676908E-5</v>
      </c>
      <c r="BQ3528" s="160">
        <f t="shared" si="838"/>
        <v>2.1680304462676908E-5</v>
      </c>
      <c r="BR3528" s="160" t="str">
        <f t="shared" si="834"/>
        <v/>
      </c>
    </row>
    <row r="3529" spans="65:70" ht="20.100000000000001" customHeight="1" x14ac:dyDescent="0.25">
      <c r="BM3529" s="134">
        <v>2937</v>
      </c>
      <c r="BN3529" s="157">
        <f t="shared" si="835"/>
        <v>18.790399999998975</v>
      </c>
      <c r="BO3529" s="158">
        <f t="shared" si="836"/>
        <v>8.8699156507124604E-3</v>
      </c>
      <c r="BP3529" s="159">
        <f t="shared" si="837"/>
        <v>2.1629447981341698E-5</v>
      </c>
      <c r="BQ3529" s="160">
        <f t="shared" si="838"/>
        <v>2.1629447981341698E-5</v>
      </c>
      <c r="BR3529" s="160" t="str">
        <f t="shared" si="834"/>
        <v/>
      </c>
    </row>
    <row r="3530" spans="65:70" ht="20.100000000000001" customHeight="1" x14ac:dyDescent="0.25">
      <c r="BM3530" s="134">
        <v>2938</v>
      </c>
      <c r="BN3530" s="157">
        <f t="shared" si="835"/>
        <v>18.796799999998974</v>
      </c>
      <c r="BO3530" s="158">
        <f t="shared" si="836"/>
        <v>8.8482862027311187E-3</v>
      </c>
      <c r="BP3530" s="159">
        <f t="shared" si="837"/>
        <v>2.1578704540232974E-5</v>
      </c>
      <c r="BQ3530" s="160">
        <f t="shared" si="838"/>
        <v>2.1578704540232974E-5</v>
      </c>
      <c r="BR3530" s="160" t="str">
        <f t="shared" si="834"/>
        <v/>
      </c>
    </row>
    <row r="3531" spans="65:70" ht="20.100000000000001" customHeight="1" x14ac:dyDescent="0.25">
      <c r="BM3531" s="134">
        <v>2939</v>
      </c>
      <c r="BN3531" s="157">
        <f t="shared" si="835"/>
        <v>18.803199999998974</v>
      </c>
      <c r="BO3531" s="158">
        <f t="shared" si="836"/>
        <v>8.8267074981908857E-3</v>
      </c>
      <c r="BP3531" s="159">
        <f t="shared" si="837"/>
        <v>2.1528073907808518E-5</v>
      </c>
      <c r="BQ3531" s="160">
        <f t="shared" si="838"/>
        <v>2.1528073907808518E-5</v>
      </c>
      <c r="BR3531" s="160" t="str">
        <f t="shared" si="834"/>
        <v/>
      </c>
    </row>
    <row r="3532" spans="65:70" ht="20.100000000000001" customHeight="1" x14ac:dyDescent="0.25">
      <c r="BM3532" s="134">
        <v>2940</v>
      </c>
      <c r="BN3532" s="157">
        <f t="shared" si="835"/>
        <v>18.809599999998973</v>
      </c>
      <c r="BO3532" s="158">
        <f t="shared" si="836"/>
        <v>8.8051794242830772E-3</v>
      </c>
      <c r="BP3532" s="159">
        <f t="shared" si="837"/>
        <v>2.1477555852947652E-5</v>
      </c>
      <c r="BQ3532" s="160">
        <f t="shared" si="838"/>
        <v>2.1477555852947652E-5</v>
      </c>
      <c r="BR3532" s="160" t="str">
        <f t="shared" si="834"/>
        <v/>
      </c>
    </row>
    <row r="3533" spans="65:70" ht="20.100000000000001" customHeight="1" x14ac:dyDescent="0.25">
      <c r="BM3533" s="134">
        <v>2941</v>
      </c>
      <c r="BN3533" s="157">
        <f t="shared" si="835"/>
        <v>18.815999999998972</v>
      </c>
      <c r="BO3533" s="158">
        <f t="shared" si="836"/>
        <v>8.7837018684301296E-3</v>
      </c>
      <c r="BP3533" s="159">
        <f t="shared" si="837"/>
        <v>2.1427150144867971E-5</v>
      </c>
      <c r="BQ3533" s="160">
        <f t="shared" si="838"/>
        <v>2.1427150144867971E-5</v>
      </c>
      <c r="BR3533" s="160" t="str">
        <f t="shared" si="834"/>
        <v/>
      </c>
    </row>
    <row r="3534" spans="65:70" ht="20.100000000000001" customHeight="1" x14ac:dyDescent="0.25">
      <c r="BM3534" s="134">
        <v>2942</v>
      </c>
      <c r="BN3534" s="157">
        <f t="shared" si="835"/>
        <v>18.822399999998972</v>
      </c>
      <c r="BO3534" s="158">
        <f t="shared" si="836"/>
        <v>8.7622747182852616E-3</v>
      </c>
      <c r="BP3534" s="159">
        <f t="shared" si="837"/>
        <v>2.1376856553277993E-5</v>
      </c>
      <c r="BQ3534" s="160">
        <f t="shared" si="838"/>
        <v>2.1376856553277993E-5</v>
      </c>
      <c r="BR3534" s="160" t="str">
        <f t="shared" si="834"/>
        <v/>
      </c>
    </row>
    <row r="3535" spans="65:70" ht="20.100000000000001" customHeight="1" x14ac:dyDescent="0.25">
      <c r="BM3535" s="134">
        <v>2943</v>
      </c>
      <c r="BN3535" s="157">
        <f t="shared" si="835"/>
        <v>18.828799999998971</v>
      </c>
      <c r="BO3535" s="158">
        <f t="shared" si="836"/>
        <v>8.7408978617319836E-3</v>
      </c>
      <c r="BP3535" s="159">
        <f t="shared" si="837"/>
        <v>2.1326674848238386E-5</v>
      </c>
      <c r="BQ3535" s="160">
        <f t="shared" si="838"/>
        <v>2.1326674848238386E-5</v>
      </c>
      <c r="BR3535" s="160" t="str">
        <f t="shared" si="834"/>
        <v/>
      </c>
    </row>
    <row r="3536" spans="65:70" ht="20.100000000000001" customHeight="1" x14ac:dyDescent="0.25">
      <c r="BM3536" s="134">
        <v>2944</v>
      </c>
      <c r="BN3536" s="157">
        <f t="shared" si="835"/>
        <v>18.83519999999897</v>
      </c>
      <c r="BO3536" s="158">
        <f t="shared" si="836"/>
        <v>8.7195711868837452E-3</v>
      </c>
      <c r="BP3536" s="159">
        <f t="shared" si="837"/>
        <v>2.127660480025044E-5</v>
      </c>
      <c r="BQ3536" s="160">
        <f t="shared" si="838"/>
        <v>2.127660480025044E-5</v>
      </c>
      <c r="BR3536" s="160" t="str">
        <f t="shared" si="834"/>
        <v/>
      </c>
    </row>
    <row r="3537" spans="65:70" ht="20.100000000000001" customHeight="1" x14ac:dyDescent="0.25">
      <c r="BM3537" s="134">
        <v>2945</v>
      </c>
      <c r="BN3537" s="157">
        <f t="shared" si="835"/>
        <v>18.841599999998969</v>
      </c>
      <c r="BO3537" s="158">
        <f t="shared" si="836"/>
        <v>8.6982945820834948E-3</v>
      </c>
      <c r="BP3537" s="159">
        <f t="shared" si="837"/>
        <v>2.1226646180195347E-5</v>
      </c>
      <c r="BQ3537" s="160">
        <f t="shared" si="838"/>
        <v>2.1226646180195347E-5</v>
      </c>
      <c r="BR3537" s="160" t="str">
        <f t="shared" ref="BR3537:BR3600" si="839">IF($BO3537&lt;(1-$BK$605),$BP3537,"")</f>
        <v/>
      </c>
    </row>
    <row r="3538" spans="65:70" ht="20.100000000000001" customHeight="1" x14ac:dyDescent="0.25">
      <c r="BM3538" s="134">
        <v>2946</v>
      </c>
      <c r="BN3538" s="157">
        <f t="shared" ref="BN3538:BN3601" si="840">BN3537+$BQ$590</f>
        <v>18.847999999998969</v>
      </c>
      <c r="BO3538" s="158">
        <f t="shared" ref="BO3538:BO3601" si="841">_xlfn.CHISQ.DIST.RT(BN3538,7)</f>
        <v>8.6770679359032994E-3</v>
      </c>
      <c r="BP3538" s="159">
        <f t="shared" ref="BP3538:BP3601" si="842">BO3538-BO3539</f>
        <v>2.1176798759419205E-5</v>
      </c>
      <c r="BQ3538" s="160">
        <f t="shared" ref="BQ3538:BQ3601" si="843">IF(BO3538&lt;(1-$BK$597),BP3538,"")</f>
        <v>2.1176798759419205E-5</v>
      </c>
      <c r="BR3538" s="160" t="str">
        <f t="shared" si="839"/>
        <v/>
      </c>
    </row>
    <row r="3539" spans="65:70" ht="20.100000000000001" customHeight="1" x14ac:dyDescent="0.25">
      <c r="BM3539" s="134">
        <v>2947</v>
      </c>
      <c r="BN3539" s="157">
        <f t="shared" si="840"/>
        <v>18.854399999998968</v>
      </c>
      <c r="BO3539" s="158">
        <f t="shared" si="841"/>
        <v>8.6558911371438802E-3</v>
      </c>
      <c r="BP3539" s="159">
        <f t="shared" si="842"/>
        <v>2.1127062309602915E-5</v>
      </c>
      <c r="BQ3539" s="160">
        <f t="shared" si="843"/>
        <v>2.1127062309602915E-5</v>
      </c>
      <c r="BR3539" s="160" t="str">
        <f t="shared" si="839"/>
        <v/>
      </c>
    </row>
    <row r="3540" spans="65:70" ht="20.100000000000001" customHeight="1" x14ac:dyDescent="0.25">
      <c r="BM3540" s="134">
        <v>2948</v>
      </c>
      <c r="BN3540" s="157">
        <f t="shared" si="840"/>
        <v>18.860799999998967</v>
      </c>
      <c r="BO3540" s="158">
        <f t="shared" si="841"/>
        <v>8.6347640748342773E-3</v>
      </c>
      <c r="BP3540" s="159">
        <f t="shared" si="842"/>
        <v>2.1077436602887079E-5</v>
      </c>
      <c r="BQ3540" s="160">
        <f t="shared" si="843"/>
        <v>2.1077436602887079E-5</v>
      </c>
      <c r="BR3540" s="160" t="str">
        <f t="shared" si="839"/>
        <v/>
      </c>
    </row>
    <row r="3541" spans="65:70" ht="20.100000000000001" customHeight="1" x14ac:dyDescent="0.25">
      <c r="BM3541" s="134">
        <v>2949</v>
      </c>
      <c r="BN3541" s="157">
        <f t="shared" si="840"/>
        <v>18.867199999998967</v>
      </c>
      <c r="BO3541" s="158">
        <f t="shared" si="841"/>
        <v>8.6136866382313902E-3</v>
      </c>
      <c r="BP3541" s="159">
        <f t="shared" si="842"/>
        <v>2.1027921411774855E-5</v>
      </c>
      <c r="BQ3541" s="160">
        <f t="shared" si="843"/>
        <v>2.1027921411774855E-5</v>
      </c>
      <c r="BR3541" s="160" t="str">
        <f t="shared" si="839"/>
        <v/>
      </c>
    </row>
    <row r="3542" spans="65:70" ht="20.100000000000001" customHeight="1" x14ac:dyDescent="0.25">
      <c r="BM3542" s="134">
        <v>2950</v>
      </c>
      <c r="BN3542" s="157">
        <f t="shared" si="840"/>
        <v>18.873599999998966</v>
      </c>
      <c r="BO3542" s="158">
        <f t="shared" si="841"/>
        <v>8.5926587168196154E-3</v>
      </c>
      <c r="BP3542" s="159">
        <f t="shared" si="842"/>
        <v>2.097851650923431E-5</v>
      </c>
      <c r="BQ3542" s="160">
        <f t="shared" si="843"/>
        <v>2.097851650923431E-5</v>
      </c>
      <c r="BR3542" s="160" t="str">
        <f t="shared" si="839"/>
        <v/>
      </c>
    </row>
    <row r="3543" spans="65:70" ht="20.100000000000001" customHeight="1" x14ac:dyDescent="0.25">
      <c r="BM3543" s="134">
        <v>2951</v>
      </c>
      <c r="BN3543" s="157">
        <f t="shared" si="840"/>
        <v>18.879999999998965</v>
      </c>
      <c r="BO3543" s="158">
        <f t="shared" si="841"/>
        <v>8.5716802003103811E-3</v>
      </c>
      <c r="BP3543" s="159">
        <f t="shared" si="842"/>
        <v>2.0929221668587392E-5</v>
      </c>
      <c r="BQ3543" s="160">
        <f t="shared" si="843"/>
        <v>2.0929221668587392E-5</v>
      </c>
      <c r="BR3543" s="160" t="str">
        <f t="shared" si="839"/>
        <v/>
      </c>
    </row>
    <row r="3544" spans="65:70" ht="20.100000000000001" customHeight="1" x14ac:dyDescent="0.25">
      <c r="BM3544" s="134">
        <v>2952</v>
      </c>
      <c r="BN3544" s="157">
        <f t="shared" si="840"/>
        <v>18.886399999998964</v>
      </c>
      <c r="BO3544" s="158">
        <f t="shared" si="841"/>
        <v>8.5507509786417937E-3</v>
      </c>
      <c r="BP3544" s="159">
        <f t="shared" si="842"/>
        <v>2.0880036663572382E-5</v>
      </c>
      <c r="BQ3544" s="160">
        <f t="shared" si="843"/>
        <v>2.0880036663572382E-5</v>
      </c>
      <c r="BR3544" s="160" t="str">
        <f t="shared" si="839"/>
        <v/>
      </c>
    </row>
    <row r="3545" spans="65:70" ht="20.100000000000001" customHeight="1" x14ac:dyDescent="0.25">
      <c r="BM3545" s="134">
        <v>2953</v>
      </c>
      <c r="BN3545" s="157">
        <f t="shared" si="840"/>
        <v>18.892799999998964</v>
      </c>
      <c r="BO3545" s="158">
        <f t="shared" si="841"/>
        <v>8.5298709419782213E-3</v>
      </c>
      <c r="BP3545" s="159">
        <f t="shared" si="842"/>
        <v>2.0830961268335224E-5</v>
      </c>
      <c r="BQ3545" s="160">
        <f t="shared" si="843"/>
        <v>2.0830961268335224E-5</v>
      </c>
      <c r="BR3545" s="160" t="str">
        <f t="shared" si="839"/>
        <v/>
      </c>
    </row>
    <row r="3546" spans="65:70" ht="20.100000000000001" customHeight="1" x14ac:dyDescent="0.25">
      <c r="BM3546" s="134">
        <v>2954</v>
      </c>
      <c r="BN3546" s="157">
        <f t="shared" si="840"/>
        <v>18.899199999998963</v>
      </c>
      <c r="BO3546" s="158">
        <f t="shared" si="841"/>
        <v>8.5090399807098861E-3</v>
      </c>
      <c r="BP3546" s="159">
        <f t="shared" si="842"/>
        <v>2.0781995257457275E-5</v>
      </c>
      <c r="BQ3546" s="160">
        <f t="shared" si="843"/>
        <v>2.0781995257457275E-5</v>
      </c>
      <c r="BR3546" s="160" t="str">
        <f t="shared" si="839"/>
        <v/>
      </c>
    </row>
    <row r="3547" spans="65:70" ht="20.100000000000001" customHeight="1" x14ac:dyDescent="0.25">
      <c r="BM3547" s="134">
        <v>2955</v>
      </c>
      <c r="BN3547" s="157">
        <f t="shared" si="840"/>
        <v>18.905599999998962</v>
      </c>
      <c r="BO3547" s="158">
        <f t="shared" si="841"/>
        <v>8.4882579854524288E-3</v>
      </c>
      <c r="BP3547" s="159">
        <f t="shared" si="842"/>
        <v>2.0733138405854695E-5</v>
      </c>
      <c r="BQ3547" s="160">
        <f t="shared" si="843"/>
        <v>2.0733138405854695E-5</v>
      </c>
      <c r="BR3547" s="160" t="str">
        <f t="shared" si="839"/>
        <v/>
      </c>
    </row>
    <row r="3548" spans="65:70" ht="20.100000000000001" customHeight="1" x14ac:dyDescent="0.25">
      <c r="BM3548" s="134">
        <v>2956</v>
      </c>
      <c r="BN3548" s="157">
        <f t="shared" si="840"/>
        <v>18.911999999998962</v>
      </c>
      <c r="BO3548" s="158">
        <f t="shared" si="841"/>
        <v>8.4675248470465741E-3</v>
      </c>
      <c r="BP3548" s="159">
        <f t="shared" si="842"/>
        <v>2.068439048893457E-5</v>
      </c>
      <c r="BQ3548" s="160">
        <f t="shared" si="843"/>
        <v>2.068439048893457E-5</v>
      </c>
      <c r="BR3548" s="160" t="str">
        <f t="shared" si="839"/>
        <v/>
      </c>
    </row>
    <row r="3549" spans="65:70" ht="20.100000000000001" customHeight="1" x14ac:dyDescent="0.25">
      <c r="BM3549" s="134">
        <v>2957</v>
      </c>
      <c r="BN3549" s="157">
        <f t="shared" si="840"/>
        <v>18.918399999998961</v>
      </c>
      <c r="BO3549" s="158">
        <f t="shared" si="841"/>
        <v>8.4468404565576395E-3</v>
      </c>
      <c r="BP3549" s="159">
        <f t="shared" si="842"/>
        <v>2.0635751282393686E-5</v>
      </c>
      <c r="BQ3549" s="160">
        <f t="shared" si="843"/>
        <v>2.0635751282393686E-5</v>
      </c>
      <c r="BR3549" s="160" t="str">
        <f t="shared" si="839"/>
        <v/>
      </c>
    </row>
    <row r="3550" spans="65:70" ht="20.100000000000001" customHeight="1" x14ac:dyDescent="0.25">
      <c r="BM3550" s="134">
        <v>2958</v>
      </c>
      <c r="BN3550" s="157">
        <f t="shared" si="840"/>
        <v>18.92479999999896</v>
      </c>
      <c r="BO3550" s="158">
        <f t="shared" si="841"/>
        <v>8.4262047052752458E-3</v>
      </c>
      <c r="BP3550" s="159">
        <f t="shared" si="842"/>
        <v>2.0587220562445774E-5</v>
      </c>
      <c r="BQ3550" s="160">
        <f t="shared" si="843"/>
        <v>2.0587220562445774E-5</v>
      </c>
      <c r="BR3550" s="160" t="str">
        <f t="shared" si="839"/>
        <v/>
      </c>
    </row>
    <row r="3551" spans="65:70" ht="20.100000000000001" customHeight="1" x14ac:dyDescent="0.25">
      <c r="BM3551" s="134">
        <v>2959</v>
      </c>
      <c r="BN3551" s="157">
        <f t="shared" si="840"/>
        <v>18.93119999999896</v>
      </c>
      <c r="BO3551" s="158">
        <f t="shared" si="841"/>
        <v>8.4056174847128001E-3</v>
      </c>
      <c r="BP3551" s="159">
        <f t="shared" si="842"/>
        <v>2.0538798105642839E-5</v>
      </c>
      <c r="BQ3551" s="160">
        <f t="shared" si="843"/>
        <v>2.0538798105642839E-5</v>
      </c>
      <c r="BR3551" s="160" t="str">
        <f t="shared" si="839"/>
        <v/>
      </c>
    </row>
    <row r="3552" spans="65:70" ht="20.100000000000001" customHeight="1" x14ac:dyDescent="0.25">
      <c r="BM3552" s="134">
        <v>2960</v>
      </c>
      <c r="BN3552" s="157">
        <f t="shared" si="840"/>
        <v>18.937599999998959</v>
      </c>
      <c r="BO3552" s="158">
        <f t="shared" si="841"/>
        <v>8.3850786866071572E-3</v>
      </c>
      <c r="BP3552" s="159">
        <f t="shared" si="842"/>
        <v>2.0490483688944544E-5</v>
      </c>
      <c r="BQ3552" s="160">
        <f t="shared" si="843"/>
        <v>2.0490483688944544E-5</v>
      </c>
      <c r="BR3552" s="160" t="str">
        <f t="shared" si="839"/>
        <v/>
      </c>
    </row>
    <row r="3553" spans="65:70" ht="20.100000000000001" customHeight="1" x14ac:dyDescent="0.25">
      <c r="BM3553" s="134">
        <v>2961</v>
      </c>
      <c r="BN3553" s="157">
        <f t="shared" si="840"/>
        <v>18.943999999998958</v>
      </c>
      <c r="BO3553" s="158">
        <f t="shared" si="841"/>
        <v>8.3645882029182127E-3</v>
      </c>
      <c r="BP3553" s="159">
        <f t="shared" si="842"/>
        <v>2.0442277089706071E-5</v>
      </c>
      <c r="BQ3553" s="160">
        <f t="shared" si="843"/>
        <v>2.0442277089706071E-5</v>
      </c>
      <c r="BR3553" s="160" t="str">
        <f t="shared" si="839"/>
        <v/>
      </c>
    </row>
    <row r="3554" spans="65:70" ht="20.100000000000001" customHeight="1" x14ac:dyDescent="0.25">
      <c r="BM3554" s="134">
        <v>2962</v>
      </c>
      <c r="BN3554" s="157">
        <f t="shared" si="840"/>
        <v>18.950399999998957</v>
      </c>
      <c r="BO3554" s="158">
        <f t="shared" si="841"/>
        <v>8.3441459258285066E-3</v>
      </c>
      <c r="BP3554" s="159">
        <f t="shared" si="842"/>
        <v>2.0394178085688525E-5</v>
      </c>
      <c r="BQ3554" s="160">
        <f t="shared" si="843"/>
        <v>2.0394178085688525E-5</v>
      </c>
      <c r="BR3554" s="160" t="str">
        <f t="shared" si="839"/>
        <v/>
      </c>
    </row>
    <row r="3555" spans="65:70" ht="20.100000000000001" customHeight="1" x14ac:dyDescent="0.25">
      <c r="BM3555" s="134">
        <v>2963</v>
      </c>
      <c r="BN3555" s="157">
        <f t="shared" si="840"/>
        <v>18.956799999998957</v>
      </c>
      <c r="BO3555" s="158">
        <f t="shared" si="841"/>
        <v>8.3237517477428181E-3</v>
      </c>
      <c r="BP3555" s="159">
        <f t="shared" si="842"/>
        <v>2.0346186455097101E-5</v>
      </c>
      <c r="BQ3555" s="160">
        <f t="shared" si="843"/>
        <v>2.0346186455097101E-5</v>
      </c>
      <c r="BR3555" s="160" t="str">
        <f t="shared" si="839"/>
        <v/>
      </c>
    </row>
    <row r="3556" spans="65:70" ht="20.100000000000001" customHeight="1" x14ac:dyDescent="0.25">
      <c r="BM3556" s="134">
        <v>2964</v>
      </c>
      <c r="BN3556" s="157">
        <f t="shared" si="840"/>
        <v>18.963199999998956</v>
      </c>
      <c r="BO3556" s="158">
        <f t="shared" si="841"/>
        <v>8.303405561287721E-3</v>
      </c>
      <c r="BP3556" s="159">
        <f t="shared" si="842"/>
        <v>2.0298301976435368E-5</v>
      </c>
      <c r="BQ3556" s="160">
        <f t="shared" si="843"/>
        <v>2.0298301976435368E-5</v>
      </c>
      <c r="BR3556" s="160" t="str">
        <f t="shared" si="839"/>
        <v/>
      </c>
    </row>
    <row r="3557" spans="65:70" ht="20.100000000000001" customHeight="1" x14ac:dyDescent="0.25">
      <c r="BM3557" s="134">
        <v>2965</v>
      </c>
      <c r="BN3557" s="157">
        <f t="shared" si="840"/>
        <v>18.969599999998955</v>
      </c>
      <c r="BO3557" s="158">
        <f t="shared" si="841"/>
        <v>8.2831072593112856E-3</v>
      </c>
      <c r="BP3557" s="159">
        <f t="shared" si="842"/>
        <v>2.0250524428709962E-5</v>
      </c>
      <c r="BQ3557" s="160">
        <f t="shared" si="843"/>
        <v>2.0250524428709962E-5</v>
      </c>
      <c r="BR3557" s="160" t="str">
        <f t="shared" si="839"/>
        <v/>
      </c>
    </row>
    <row r="3558" spans="65:70" ht="20.100000000000001" customHeight="1" x14ac:dyDescent="0.25">
      <c r="BM3558" s="134">
        <v>2966</v>
      </c>
      <c r="BN3558" s="157">
        <f t="shared" si="840"/>
        <v>18.975999999998955</v>
      </c>
      <c r="BO3558" s="158">
        <f t="shared" si="841"/>
        <v>8.2628567348825756E-3</v>
      </c>
      <c r="BP3558" s="159">
        <f t="shared" si="842"/>
        <v>2.0202853591255385E-5</v>
      </c>
      <c r="BQ3558" s="160">
        <f t="shared" si="843"/>
        <v>2.0202853591255385E-5</v>
      </c>
      <c r="BR3558" s="160" t="str">
        <f t="shared" si="839"/>
        <v/>
      </c>
    </row>
    <row r="3559" spans="65:70" ht="20.100000000000001" customHeight="1" x14ac:dyDescent="0.25">
      <c r="BM3559" s="134">
        <v>2967</v>
      </c>
      <c r="BN3559" s="157">
        <f t="shared" si="840"/>
        <v>18.982399999998954</v>
      </c>
      <c r="BO3559" s="158">
        <f t="shared" si="841"/>
        <v>8.2426538812913203E-3</v>
      </c>
      <c r="BP3559" s="159">
        <f t="shared" si="842"/>
        <v>2.015528924381553E-5</v>
      </c>
      <c r="BQ3559" s="160">
        <f t="shared" si="843"/>
        <v>2.015528924381553E-5</v>
      </c>
      <c r="BR3559" s="160" t="str">
        <f t="shared" si="839"/>
        <v/>
      </c>
    </row>
    <row r="3560" spans="65:70" ht="20.100000000000001" customHeight="1" x14ac:dyDescent="0.25">
      <c r="BM3560" s="134">
        <v>2968</v>
      </c>
      <c r="BN3560" s="157">
        <f t="shared" si="840"/>
        <v>18.988799999998953</v>
      </c>
      <c r="BO3560" s="158">
        <f t="shared" si="841"/>
        <v>8.2224985920475047E-3</v>
      </c>
      <c r="BP3560" s="159">
        <f t="shared" si="842"/>
        <v>2.0107831166559301E-5</v>
      </c>
      <c r="BQ3560" s="160">
        <f t="shared" si="843"/>
        <v>2.0107831166559301E-5</v>
      </c>
      <c r="BR3560" s="160" t="str">
        <f t="shared" si="839"/>
        <v/>
      </c>
    </row>
    <row r="3561" spans="65:70" ht="20.100000000000001" customHeight="1" x14ac:dyDescent="0.25">
      <c r="BM3561" s="134">
        <v>2969</v>
      </c>
      <c r="BN3561" s="157">
        <f t="shared" si="840"/>
        <v>18.995199999998952</v>
      </c>
      <c r="BO3561" s="158">
        <f t="shared" si="841"/>
        <v>8.2023907608809454E-3</v>
      </c>
      <c r="BP3561" s="159">
        <f t="shared" si="842"/>
        <v>2.0060479140038973E-5</v>
      </c>
      <c r="BQ3561" s="160">
        <f t="shared" si="843"/>
        <v>2.0060479140038973E-5</v>
      </c>
      <c r="BR3561" s="160" t="str">
        <f t="shared" si="839"/>
        <v/>
      </c>
    </row>
    <row r="3562" spans="65:70" ht="20.100000000000001" customHeight="1" x14ac:dyDescent="0.25">
      <c r="BM3562" s="134">
        <v>2970</v>
      </c>
      <c r="BN3562" s="157">
        <f t="shared" si="840"/>
        <v>19.001599999998952</v>
      </c>
      <c r="BO3562" s="158">
        <f t="shared" si="841"/>
        <v>8.1823302817409065E-3</v>
      </c>
      <c r="BP3562" s="159">
        <f t="shared" si="842"/>
        <v>2.0013232945188461E-5</v>
      </c>
      <c r="BQ3562" s="160">
        <f t="shared" si="843"/>
        <v>2.0013232945188461E-5</v>
      </c>
      <c r="BR3562" s="160" t="str">
        <f t="shared" si="839"/>
        <v/>
      </c>
    </row>
    <row r="3563" spans="65:70" ht="20.100000000000001" customHeight="1" x14ac:dyDescent="0.25">
      <c r="BM3563" s="134">
        <v>2971</v>
      </c>
      <c r="BN3563" s="157">
        <f t="shared" si="840"/>
        <v>19.007999999998951</v>
      </c>
      <c r="BO3563" s="158">
        <f t="shared" si="841"/>
        <v>8.162317048795718E-3</v>
      </c>
      <c r="BP3563" s="159">
        <f t="shared" si="842"/>
        <v>1.9966092363344137E-5</v>
      </c>
      <c r="BQ3563" s="160">
        <f t="shared" si="843"/>
        <v>1.9966092363344137E-5</v>
      </c>
      <c r="BR3563" s="160" t="str">
        <f t="shared" si="839"/>
        <v/>
      </c>
    </row>
    <row r="3564" spans="65:70" ht="20.100000000000001" customHeight="1" x14ac:dyDescent="0.25">
      <c r="BM3564" s="134">
        <v>2972</v>
      </c>
      <c r="BN3564" s="157">
        <f t="shared" si="840"/>
        <v>19.01439999999895</v>
      </c>
      <c r="BO3564" s="158">
        <f t="shared" si="841"/>
        <v>8.1423509564323739E-3</v>
      </c>
      <c r="BP3564" s="159">
        <f t="shared" si="842"/>
        <v>1.9919057176217073E-5</v>
      </c>
      <c r="BQ3564" s="160">
        <f t="shared" si="843"/>
        <v>1.9919057176217073E-5</v>
      </c>
      <c r="BR3564" s="160" t="str">
        <f t="shared" si="839"/>
        <v/>
      </c>
    </row>
    <row r="3565" spans="65:70" ht="20.100000000000001" customHeight="1" x14ac:dyDescent="0.25">
      <c r="BM3565" s="134">
        <v>2973</v>
      </c>
      <c r="BN3565" s="157">
        <f t="shared" si="840"/>
        <v>19.02079999999895</v>
      </c>
      <c r="BO3565" s="158">
        <f t="shared" si="841"/>
        <v>8.1224318992561568E-3</v>
      </c>
      <c r="BP3565" s="159">
        <f t="shared" si="842"/>
        <v>1.9872127165976305E-5</v>
      </c>
      <c r="BQ3565" s="160">
        <f t="shared" si="843"/>
        <v>1.9872127165976305E-5</v>
      </c>
      <c r="BR3565" s="160" t="str">
        <f t="shared" si="839"/>
        <v/>
      </c>
    </row>
    <row r="3566" spans="65:70" ht="20.100000000000001" customHeight="1" x14ac:dyDescent="0.25">
      <c r="BM3566" s="134">
        <v>2974</v>
      </c>
      <c r="BN3566" s="157">
        <f t="shared" si="840"/>
        <v>19.027199999998949</v>
      </c>
      <c r="BO3566" s="158">
        <f t="shared" si="841"/>
        <v>8.1025597720901805E-3</v>
      </c>
      <c r="BP3566" s="159">
        <f t="shared" si="842"/>
        <v>1.9825302115111798E-5</v>
      </c>
      <c r="BQ3566" s="160">
        <f t="shared" si="843"/>
        <v>1.9825302115111798E-5</v>
      </c>
      <c r="BR3566" s="160" t="str">
        <f t="shared" si="839"/>
        <v/>
      </c>
    </row>
    <row r="3567" spans="65:70" ht="20.100000000000001" customHeight="1" x14ac:dyDescent="0.25">
      <c r="BM3567" s="134">
        <v>2975</v>
      </c>
      <c r="BN3567" s="157">
        <f t="shared" si="840"/>
        <v>19.033599999998948</v>
      </c>
      <c r="BO3567" s="158">
        <f t="shared" si="841"/>
        <v>8.0827344699750687E-3</v>
      </c>
      <c r="BP3567" s="159">
        <f t="shared" si="842"/>
        <v>1.9778581806536785E-5</v>
      </c>
      <c r="BQ3567" s="160">
        <f t="shared" si="843"/>
        <v>1.9778581806536785E-5</v>
      </c>
      <c r="BR3567" s="160" t="str">
        <f t="shared" si="839"/>
        <v/>
      </c>
    </row>
    <row r="3568" spans="65:70" ht="20.100000000000001" customHeight="1" x14ac:dyDescent="0.25">
      <c r="BM3568" s="134">
        <v>2976</v>
      </c>
      <c r="BN3568" s="157">
        <f t="shared" si="840"/>
        <v>19.039999999998948</v>
      </c>
      <c r="BO3568" s="158">
        <f t="shared" si="841"/>
        <v>8.0629558881685319E-3</v>
      </c>
      <c r="BP3568" s="159">
        <f t="shared" si="842"/>
        <v>1.9731966023563488E-5</v>
      </c>
      <c r="BQ3568" s="160">
        <f t="shared" si="843"/>
        <v>1.9731966023563488E-5</v>
      </c>
      <c r="BR3568" s="160" t="str">
        <f t="shared" si="839"/>
        <v/>
      </c>
    </row>
    <row r="3569" spans="65:70" ht="20.100000000000001" customHeight="1" x14ac:dyDescent="0.25">
      <c r="BM3569" s="134">
        <v>2977</v>
      </c>
      <c r="BN3569" s="157">
        <f t="shared" si="840"/>
        <v>19.046399999998947</v>
      </c>
      <c r="BO3569" s="158">
        <f t="shared" si="841"/>
        <v>8.0432239221449684E-3</v>
      </c>
      <c r="BP3569" s="159">
        <f t="shared" si="842"/>
        <v>1.9685454549899645E-5</v>
      </c>
      <c r="BQ3569" s="160">
        <f t="shared" si="843"/>
        <v>1.9685454549899645E-5</v>
      </c>
      <c r="BR3569" s="160" t="str">
        <f t="shared" si="839"/>
        <v/>
      </c>
    </row>
    <row r="3570" spans="65:70" ht="20.100000000000001" customHeight="1" x14ac:dyDescent="0.25">
      <c r="BM3570" s="134">
        <v>2978</v>
      </c>
      <c r="BN3570" s="157">
        <f t="shared" si="840"/>
        <v>19.052799999998946</v>
      </c>
      <c r="BO3570" s="158">
        <f t="shared" si="841"/>
        <v>8.0235384675950688E-3</v>
      </c>
      <c r="BP3570" s="159">
        <f t="shared" si="842"/>
        <v>1.9639047169591264E-5</v>
      </c>
      <c r="BQ3570" s="160">
        <f t="shared" si="843"/>
        <v>1.9639047169591264E-5</v>
      </c>
      <c r="BR3570" s="160" t="str">
        <f t="shared" si="839"/>
        <v/>
      </c>
    </row>
    <row r="3571" spans="65:70" ht="20.100000000000001" customHeight="1" x14ac:dyDescent="0.25">
      <c r="BM3571" s="134">
        <v>2979</v>
      </c>
      <c r="BN3571" s="157">
        <f t="shared" si="840"/>
        <v>19.059199999998945</v>
      </c>
      <c r="BO3571" s="158">
        <f t="shared" si="841"/>
        <v>8.0038994204254775E-3</v>
      </c>
      <c r="BP3571" s="159">
        <f t="shared" si="842"/>
        <v>1.9592743667164875E-5</v>
      </c>
      <c r="BQ3571" s="160">
        <f t="shared" si="843"/>
        <v>1.9592743667164875E-5</v>
      </c>
      <c r="BR3571" s="160" t="str">
        <f t="shared" si="839"/>
        <v/>
      </c>
    </row>
    <row r="3572" spans="65:70" ht="20.100000000000001" customHeight="1" x14ac:dyDescent="0.25">
      <c r="BM3572" s="134">
        <v>2980</v>
      </c>
      <c r="BN3572" s="157">
        <f t="shared" si="840"/>
        <v>19.065599999998945</v>
      </c>
      <c r="BO3572" s="158">
        <f t="shared" si="841"/>
        <v>7.9843066767583126E-3</v>
      </c>
      <c r="BP3572" s="159">
        <f t="shared" si="842"/>
        <v>1.9546543827460988E-5</v>
      </c>
      <c r="BQ3572" s="160">
        <f t="shared" si="843"/>
        <v>1.9546543827460988E-5</v>
      </c>
      <c r="BR3572" s="160" t="str">
        <f t="shared" si="839"/>
        <v/>
      </c>
    </row>
    <row r="3573" spans="65:70" ht="20.100000000000001" customHeight="1" x14ac:dyDescent="0.25">
      <c r="BM3573" s="134">
        <v>2981</v>
      </c>
      <c r="BN3573" s="157">
        <f t="shared" si="840"/>
        <v>19.071999999998944</v>
      </c>
      <c r="BO3573" s="158">
        <f t="shared" si="841"/>
        <v>7.9647601329308516E-3</v>
      </c>
      <c r="BP3573" s="159">
        <f t="shared" si="842"/>
        <v>1.9500447435753798E-5</v>
      </c>
      <c r="BQ3573" s="160">
        <f t="shared" si="843"/>
        <v>1.9500447435753798E-5</v>
      </c>
      <c r="BR3573" s="160" t="str">
        <f t="shared" si="839"/>
        <v/>
      </c>
    </row>
    <row r="3574" spans="65:70" ht="20.100000000000001" customHeight="1" x14ac:dyDescent="0.25">
      <c r="BM3574" s="134">
        <v>2982</v>
      </c>
      <c r="BN3574" s="157">
        <f t="shared" si="840"/>
        <v>19.078399999998943</v>
      </c>
      <c r="BO3574" s="158">
        <f t="shared" si="841"/>
        <v>7.9452596854950978E-3</v>
      </c>
      <c r="BP3574" s="159">
        <f t="shared" si="842"/>
        <v>1.9454454277669647E-5</v>
      </c>
      <c r="BQ3574" s="160">
        <f t="shared" si="843"/>
        <v>1.9454454277669647E-5</v>
      </c>
      <c r="BR3574" s="160" t="str">
        <f t="shared" si="839"/>
        <v/>
      </c>
    </row>
    <row r="3575" spans="65:70" ht="20.100000000000001" customHeight="1" x14ac:dyDescent="0.25">
      <c r="BM3575" s="134">
        <v>2983</v>
      </c>
      <c r="BN3575" s="157">
        <f t="shared" si="840"/>
        <v>19.084799999998943</v>
      </c>
      <c r="BO3575" s="158">
        <f t="shared" si="841"/>
        <v>7.9258052312174282E-3</v>
      </c>
      <c r="BP3575" s="159">
        <f t="shared" si="842"/>
        <v>1.9408564139265089E-5</v>
      </c>
      <c r="BQ3575" s="160">
        <f t="shared" si="843"/>
        <v>1.9408564139265089E-5</v>
      </c>
      <c r="BR3575" s="160" t="str">
        <f t="shared" si="839"/>
        <v/>
      </c>
    </row>
    <row r="3576" spans="65:70" ht="20.100000000000001" customHeight="1" x14ac:dyDescent="0.25">
      <c r="BM3576" s="134">
        <v>2984</v>
      </c>
      <c r="BN3576" s="157">
        <f t="shared" si="840"/>
        <v>19.091199999998942</v>
      </c>
      <c r="BO3576" s="158">
        <f t="shared" si="841"/>
        <v>7.9063966670781631E-3</v>
      </c>
      <c r="BP3576" s="159">
        <f t="shared" si="842"/>
        <v>1.9362776806948825E-5</v>
      </c>
      <c r="BQ3576" s="160">
        <f t="shared" si="843"/>
        <v>1.9362776806948825E-5</v>
      </c>
      <c r="BR3576" s="160" t="str">
        <f t="shared" si="839"/>
        <v/>
      </c>
    </row>
    <row r="3577" spans="65:70" ht="20.100000000000001" customHeight="1" x14ac:dyDescent="0.25">
      <c r="BM3577" s="134">
        <v>2985</v>
      </c>
      <c r="BN3577" s="157">
        <f t="shared" si="840"/>
        <v>19.097599999998941</v>
      </c>
      <c r="BO3577" s="158">
        <f t="shared" si="841"/>
        <v>7.8870338902712143E-3</v>
      </c>
      <c r="BP3577" s="159">
        <f t="shared" si="842"/>
        <v>1.9317092067535485E-5</v>
      </c>
      <c r="BQ3577" s="160">
        <f t="shared" si="843"/>
        <v>1.9317092067535485E-5</v>
      </c>
      <c r="BR3577" s="160" t="str">
        <f t="shared" si="839"/>
        <v/>
      </c>
    </row>
    <row r="3578" spans="65:70" ht="20.100000000000001" customHeight="1" x14ac:dyDescent="0.25">
      <c r="BM3578" s="134">
        <v>2986</v>
      </c>
      <c r="BN3578" s="157">
        <f t="shared" si="840"/>
        <v>19.10399999999894</v>
      </c>
      <c r="BO3578" s="158">
        <f t="shared" si="841"/>
        <v>7.8677167982036788E-3</v>
      </c>
      <c r="BP3578" s="159">
        <f t="shared" si="842"/>
        <v>1.9271509708262968E-5</v>
      </c>
      <c r="BQ3578" s="160">
        <f t="shared" si="843"/>
        <v>1.9271509708262968E-5</v>
      </c>
      <c r="BR3578" s="160" t="str">
        <f t="shared" si="839"/>
        <v/>
      </c>
    </row>
    <row r="3579" spans="65:70" ht="20.100000000000001" customHeight="1" x14ac:dyDescent="0.25">
      <c r="BM3579" s="134">
        <v>2987</v>
      </c>
      <c r="BN3579" s="157">
        <f t="shared" si="840"/>
        <v>19.11039999999894</v>
      </c>
      <c r="BO3579" s="158">
        <f t="shared" si="841"/>
        <v>7.8484452884954158E-3</v>
      </c>
      <c r="BP3579" s="159">
        <f t="shared" si="842"/>
        <v>1.92260295166502E-5</v>
      </c>
      <c r="BQ3579" s="160">
        <f t="shared" si="843"/>
        <v>1.92260295166502E-5</v>
      </c>
      <c r="BR3579" s="160" t="str">
        <f t="shared" si="839"/>
        <v/>
      </c>
    </row>
    <row r="3580" spans="65:70" ht="20.100000000000001" customHeight="1" x14ac:dyDescent="0.25">
      <c r="BM3580" s="134">
        <v>2988</v>
      </c>
      <c r="BN3580" s="157">
        <f t="shared" si="840"/>
        <v>19.116799999998939</v>
      </c>
      <c r="BO3580" s="158">
        <f t="shared" si="841"/>
        <v>7.8292192589787656E-3</v>
      </c>
      <c r="BP3580" s="159">
        <f t="shared" si="842"/>
        <v>1.9180651280720044E-5</v>
      </c>
      <c r="BQ3580" s="160">
        <f t="shared" si="843"/>
        <v>1.9180651280720044E-5</v>
      </c>
      <c r="BR3580" s="160" t="str">
        <f t="shared" si="839"/>
        <v/>
      </c>
    </row>
    <row r="3581" spans="65:70" ht="20.100000000000001" customHeight="1" x14ac:dyDescent="0.25">
      <c r="BM3581" s="134">
        <v>2989</v>
      </c>
      <c r="BN3581" s="157">
        <f t="shared" si="840"/>
        <v>19.123199999998938</v>
      </c>
      <c r="BO3581" s="158">
        <f t="shared" si="841"/>
        <v>7.8100386076980456E-3</v>
      </c>
      <c r="BP3581" s="159">
        <f t="shared" si="842"/>
        <v>1.9135374788805011E-5</v>
      </c>
      <c r="BQ3581" s="160">
        <f t="shared" si="843"/>
        <v>1.9135374788805011E-5</v>
      </c>
      <c r="BR3581" s="160" t="str">
        <f t="shared" si="839"/>
        <v/>
      </c>
    </row>
    <row r="3582" spans="65:70" ht="20.100000000000001" customHeight="1" x14ac:dyDescent="0.25">
      <c r="BM3582" s="134">
        <v>2990</v>
      </c>
      <c r="BN3582" s="157">
        <f t="shared" si="840"/>
        <v>19.129599999998938</v>
      </c>
      <c r="BO3582" s="158">
        <f t="shared" si="841"/>
        <v>7.7909032329092406E-3</v>
      </c>
      <c r="BP3582" s="159">
        <f t="shared" si="842"/>
        <v>1.9090199829666955E-5</v>
      </c>
      <c r="BQ3582" s="160">
        <f t="shared" si="843"/>
        <v>1.9090199829666955E-5</v>
      </c>
      <c r="BR3582" s="160" t="str">
        <f t="shared" si="839"/>
        <v/>
      </c>
    </row>
    <row r="3583" spans="65:70" ht="20.100000000000001" customHeight="1" x14ac:dyDescent="0.25">
      <c r="BM3583" s="134">
        <v>2991</v>
      </c>
      <c r="BN3583" s="157">
        <f t="shared" si="840"/>
        <v>19.135999999998937</v>
      </c>
      <c r="BO3583" s="158">
        <f t="shared" si="841"/>
        <v>7.7718130330795736E-3</v>
      </c>
      <c r="BP3583" s="159">
        <f t="shared" si="842"/>
        <v>1.904512619241034E-5</v>
      </c>
      <c r="BQ3583" s="160">
        <f t="shared" si="843"/>
        <v>1.904512619241034E-5</v>
      </c>
      <c r="BR3583" s="160" t="str">
        <f t="shared" si="839"/>
        <v/>
      </c>
    </row>
    <row r="3584" spans="65:70" ht="20.100000000000001" customHeight="1" x14ac:dyDescent="0.25">
      <c r="BM3584" s="134">
        <v>2992</v>
      </c>
      <c r="BN3584" s="157">
        <f t="shared" si="840"/>
        <v>19.142399999998936</v>
      </c>
      <c r="BO3584" s="158">
        <f t="shared" si="841"/>
        <v>7.7527679068871633E-3</v>
      </c>
      <c r="BP3584" s="159">
        <f t="shared" si="842"/>
        <v>1.9000153666580248E-5</v>
      </c>
      <c r="BQ3584" s="160">
        <f t="shared" si="843"/>
        <v>1.9000153666580248E-5</v>
      </c>
      <c r="BR3584" s="160" t="str">
        <f t="shared" si="839"/>
        <v/>
      </c>
    </row>
    <row r="3585" spans="65:70" ht="20.100000000000001" customHeight="1" x14ac:dyDescent="0.25">
      <c r="BM3585" s="134">
        <v>2993</v>
      </c>
      <c r="BN3585" s="157">
        <f t="shared" si="840"/>
        <v>19.148799999998936</v>
      </c>
      <c r="BO3585" s="158">
        <f t="shared" si="841"/>
        <v>7.733767753220583E-3</v>
      </c>
      <c r="BP3585" s="159">
        <f t="shared" si="842"/>
        <v>1.8955282042019267E-5</v>
      </c>
      <c r="BQ3585" s="160">
        <f t="shared" si="843"/>
        <v>1.8955282042019267E-5</v>
      </c>
      <c r="BR3585" s="160" t="str">
        <f t="shared" si="839"/>
        <v/>
      </c>
    </row>
    <row r="3586" spans="65:70" ht="20.100000000000001" customHeight="1" x14ac:dyDescent="0.25">
      <c r="BM3586" s="134">
        <v>2994</v>
      </c>
      <c r="BN3586" s="157">
        <f t="shared" si="840"/>
        <v>19.155199999998935</v>
      </c>
      <c r="BO3586" s="158">
        <f t="shared" si="841"/>
        <v>7.7148124711785638E-3</v>
      </c>
      <c r="BP3586" s="159">
        <f t="shared" si="842"/>
        <v>1.8910511109061778E-5</v>
      </c>
      <c r="BQ3586" s="160">
        <f t="shared" si="843"/>
        <v>1.8910511109061778E-5</v>
      </c>
      <c r="BR3586" s="160" t="str">
        <f t="shared" si="839"/>
        <v/>
      </c>
    </row>
    <row r="3587" spans="65:70" ht="20.100000000000001" customHeight="1" x14ac:dyDescent="0.25">
      <c r="BM3587" s="134">
        <v>2995</v>
      </c>
      <c r="BN3587" s="157">
        <f t="shared" si="840"/>
        <v>19.161599999998934</v>
      </c>
      <c r="BO3587" s="158">
        <f t="shared" si="841"/>
        <v>7.695901960069502E-3</v>
      </c>
      <c r="BP3587" s="159">
        <f t="shared" si="842"/>
        <v>1.8865840658343139E-5</v>
      </c>
      <c r="BQ3587" s="160">
        <f t="shared" si="843"/>
        <v>1.8865840658343139E-5</v>
      </c>
      <c r="BR3587" s="160" t="str">
        <f t="shared" si="839"/>
        <v/>
      </c>
    </row>
    <row r="3588" spans="65:70" ht="20.100000000000001" customHeight="1" x14ac:dyDescent="0.25">
      <c r="BM3588" s="134">
        <v>2996</v>
      </c>
      <c r="BN3588" s="157">
        <f t="shared" si="840"/>
        <v>19.167999999998933</v>
      </c>
      <c r="BO3588" s="158">
        <f t="shared" si="841"/>
        <v>7.6770361194111588E-3</v>
      </c>
      <c r="BP3588" s="159">
        <f t="shared" si="842"/>
        <v>1.882127048088815E-5</v>
      </c>
      <c r="BQ3588" s="160">
        <f t="shared" si="843"/>
        <v>1.882127048088815E-5</v>
      </c>
      <c r="BR3588" s="160" t="str">
        <f t="shared" si="839"/>
        <v/>
      </c>
    </row>
    <row r="3589" spans="65:70" ht="20.100000000000001" customHeight="1" x14ac:dyDescent="0.25">
      <c r="BM3589" s="134">
        <v>2997</v>
      </c>
      <c r="BN3589" s="157">
        <f t="shared" si="840"/>
        <v>19.174399999998933</v>
      </c>
      <c r="BO3589" s="158">
        <f t="shared" si="841"/>
        <v>7.6582148489302707E-3</v>
      </c>
      <c r="BP3589" s="159">
        <f t="shared" si="842"/>
        <v>1.8776800368155294E-5</v>
      </c>
      <c r="BQ3589" s="160">
        <f t="shared" si="843"/>
        <v>1.8776800368155294E-5</v>
      </c>
      <c r="BR3589" s="160" t="str">
        <f t="shared" si="839"/>
        <v/>
      </c>
    </row>
    <row r="3590" spans="65:70" ht="20.100000000000001" customHeight="1" x14ac:dyDescent="0.25">
      <c r="BM3590" s="134">
        <v>2998</v>
      </c>
      <c r="BN3590" s="157">
        <f t="shared" si="840"/>
        <v>19.180799999998932</v>
      </c>
      <c r="BO3590" s="158">
        <f t="shared" si="841"/>
        <v>7.6394380485621154E-3</v>
      </c>
      <c r="BP3590" s="159">
        <f t="shared" si="842"/>
        <v>1.8732430111924846E-5</v>
      </c>
      <c r="BQ3590" s="160">
        <f t="shared" si="843"/>
        <v>1.8732430111924846E-5</v>
      </c>
      <c r="BR3590" s="160" t="str">
        <f t="shared" si="839"/>
        <v/>
      </c>
    </row>
    <row r="3591" spans="65:70" ht="20.100000000000001" customHeight="1" x14ac:dyDescent="0.25">
      <c r="BM3591" s="134">
        <v>2999</v>
      </c>
      <c r="BN3591" s="157">
        <f t="shared" si="840"/>
        <v>19.187199999998931</v>
      </c>
      <c r="BO3591" s="158">
        <f t="shared" si="841"/>
        <v>7.6207056184501906E-3</v>
      </c>
      <c r="BP3591" s="159">
        <f t="shared" si="842"/>
        <v>1.8688159504391677E-5</v>
      </c>
      <c r="BQ3591" s="160">
        <f t="shared" si="843"/>
        <v>1.8688159504391677E-5</v>
      </c>
      <c r="BR3591" s="160" t="str">
        <f t="shared" si="839"/>
        <v/>
      </c>
    </row>
    <row r="3592" spans="65:70" ht="20.100000000000001" customHeight="1" x14ac:dyDescent="0.25">
      <c r="BM3592" s="134">
        <v>3000</v>
      </c>
      <c r="BN3592" s="157">
        <f t="shared" si="840"/>
        <v>19.193599999998931</v>
      </c>
      <c r="BO3592" s="158">
        <f t="shared" si="841"/>
        <v>7.6020174589457989E-3</v>
      </c>
      <c r="BP3592" s="159">
        <f t="shared" si="842"/>
        <v>1.8643988338122759E-5</v>
      </c>
      <c r="BQ3592" s="160">
        <f t="shared" si="843"/>
        <v>1.8643988338122759E-5</v>
      </c>
      <c r="BR3592" s="160" t="str">
        <f t="shared" si="839"/>
        <v/>
      </c>
    </row>
    <row r="3593" spans="65:70" ht="20.100000000000001" customHeight="1" x14ac:dyDescent="0.25">
      <c r="BM3593" s="134">
        <v>3001</v>
      </c>
      <c r="BN3593" s="157">
        <f t="shared" si="840"/>
        <v>19.19999999999893</v>
      </c>
      <c r="BO3593" s="158">
        <f t="shared" si="841"/>
        <v>7.5833734706076761E-3</v>
      </c>
      <c r="BP3593" s="159">
        <f t="shared" si="842"/>
        <v>1.8599916406045885E-5</v>
      </c>
      <c r="BQ3593" s="160">
        <f t="shared" si="843"/>
        <v>1.8599916406045885E-5</v>
      </c>
      <c r="BR3593" s="160" t="str">
        <f t="shared" si="839"/>
        <v/>
      </c>
    </row>
    <row r="3594" spans="65:70" ht="20.100000000000001" customHeight="1" x14ac:dyDescent="0.25">
      <c r="BM3594" s="134">
        <v>3002</v>
      </c>
      <c r="BN3594" s="157">
        <f t="shared" si="840"/>
        <v>19.206399999998929</v>
      </c>
      <c r="BO3594" s="158">
        <f t="shared" si="841"/>
        <v>7.5647735542016302E-3</v>
      </c>
      <c r="BP3594" s="159">
        <f t="shared" si="842"/>
        <v>1.8555943501510387E-5</v>
      </c>
      <c r="BQ3594" s="160">
        <f t="shared" si="843"/>
        <v>1.8555943501510387E-5</v>
      </c>
      <c r="BR3594" s="160" t="str">
        <f t="shared" si="839"/>
        <v/>
      </c>
    </row>
    <row r="3595" spans="65:70" ht="20.100000000000001" customHeight="1" x14ac:dyDescent="0.25">
      <c r="BM3595" s="134">
        <v>3003</v>
      </c>
      <c r="BN3595" s="157">
        <f t="shared" si="840"/>
        <v>19.212799999998929</v>
      </c>
      <c r="BO3595" s="158">
        <f t="shared" si="841"/>
        <v>7.5462176107001198E-3</v>
      </c>
      <c r="BP3595" s="159">
        <f t="shared" si="842"/>
        <v>1.8512069418200397E-5</v>
      </c>
      <c r="BQ3595" s="160">
        <f t="shared" si="843"/>
        <v>1.8512069418200397E-5</v>
      </c>
      <c r="BR3595" s="160" t="str">
        <f t="shared" si="839"/>
        <v/>
      </c>
    </row>
    <row r="3596" spans="65:70" ht="20.100000000000001" customHeight="1" x14ac:dyDescent="0.25">
      <c r="BM3596" s="134">
        <v>3004</v>
      </c>
      <c r="BN3596" s="157">
        <f t="shared" si="840"/>
        <v>19.219199999998928</v>
      </c>
      <c r="BO3596" s="158">
        <f t="shared" si="841"/>
        <v>7.5277055412819194E-3</v>
      </c>
      <c r="BP3596" s="159">
        <f t="shared" si="842"/>
        <v>1.846829395019383E-5</v>
      </c>
      <c r="BQ3596" s="160">
        <f t="shared" si="843"/>
        <v>1.846829395019383E-5</v>
      </c>
      <c r="BR3596" s="160" t="str">
        <f t="shared" si="839"/>
        <v/>
      </c>
    </row>
    <row r="3597" spans="65:70" ht="20.100000000000001" customHeight="1" x14ac:dyDescent="0.25">
      <c r="BM3597" s="134">
        <v>3005</v>
      </c>
      <c r="BN3597" s="157">
        <f t="shared" si="840"/>
        <v>19.225599999998927</v>
      </c>
      <c r="BO3597" s="158">
        <f t="shared" si="841"/>
        <v>7.5092372473317256E-3</v>
      </c>
      <c r="BP3597" s="159">
        <f t="shared" si="842"/>
        <v>1.842461689195371E-5</v>
      </c>
      <c r="BQ3597" s="160">
        <f t="shared" si="843"/>
        <v>1.842461689195371E-5</v>
      </c>
      <c r="BR3597" s="160" t="str">
        <f t="shared" si="839"/>
        <v/>
      </c>
    </row>
    <row r="3598" spans="65:70" ht="20.100000000000001" customHeight="1" x14ac:dyDescent="0.25">
      <c r="BM3598" s="134">
        <v>3006</v>
      </c>
      <c r="BN3598" s="157">
        <f t="shared" si="840"/>
        <v>19.231999999998926</v>
      </c>
      <c r="BO3598" s="158">
        <f t="shared" si="841"/>
        <v>7.4908126304397719E-3</v>
      </c>
      <c r="BP3598" s="159">
        <f t="shared" si="842"/>
        <v>1.838103803832123E-5</v>
      </c>
      <c r="BQ3598" s="160">
        <f t="shared" si="843"/>
        <v>1.838103803832123E-5</v>
      </c>
      <c r="BR3598" s="160" t="str">
        <f t="shared" si="839"/>
        <v/>
      </c>
    </row>
    <row r="3599" spans="65:70" ht="20.100000000000001" customHeight="1" x14ac:dyDescent="0.25">
      <c r="BM3599" s="134">
        <v>3007</v>
      </c>
      <c r="BN3599" s="157">
        <f t="shared" si="840"/>
        <v>19.238399999998926</v>
      </c>
      <c r="BO3599" s="158">
        <f t="shared" si="841"/>
        <v>7.4724315924014507E-3</v>
      </c>
      <c r="BP3599" s="159">
        <f t="shared" si="842"/>
        <v>1.8337557184501009E-5</v>
      </c>
      <c r="BQ3599" s="160">
        <f t="shared" si="843"/>
        <v>1.8337557184501009E-5</v>
      </c>
      <c r="BR3599" s="160" t="str">
        <f t="shared" si="839"/>
        <v/>
      </c>
    </row>
    <row r="3600" spans="65:70" ht="20.100000000000001" customHeight="1" x14ac:dyDescent="0.25">
      <c r="BM3600" s="134">
        <v>3008</v>
      </c>
      <c r="BN3600" s="157">
        <f t="shared" si="840"/>
        <v>19.244799999998925</v>
      </c>
      <c r="BO3600" s="158">
        <f t="shared" si="841"/>
        <v>7.4540940352169497E-3</v>
      </c>
      <c r="BP3600" s="159">
        <f t="shared" si="842"/>
        <v>1.8294174126061956E-5</v>
      </c>
      <c r="BQ3600" s="160">
        <f t="shared" si="843"/>
        <v>1.8294174126061956E-5</v>
      </c>
      <c r="BR3600" s="160" t="str">
        <f t="shared" si="839"/>
        <v/>
      </c>
    </row>
    <row r="3601" spans="65:70" ht="20.100000000000001" customHeight="1" x14ac:dyDescent="0.25">
      <c r="BM3601" s="134">
        <v>3009</v>
      </c>
      <c r="BN3601" s="157">
        <f t="shared" si="840"/>
        <v>19.251199999998924</v>
      </c>
      <c r="BO3601" s="158">
        <f t="shared" si="841"/>
        <v>7.4357998610908877E-3</v>
      </c>
      <c r="BP3601" s="159">
        <f t="shared" si="842"/>
        <v>1.825088865900059E-5</v>
      </c>
      <c r="BQ3601" s="160">
        <f t="shared" si="843"/>
        <v>1.825088865900059E-5</v>
      </c>
      <c r="BR3601" s="160" t="str">
        <f t="shared" ref="BR3601:BR3664" si="844">IF($BO3601&lt;(1-$BK$605),$BP3601,"")</f>
        <v/>
      </c>
    </row>
    <row r="3602" spans="65:70" ht="20.100000000000001" customHeight="1" x14ac:dyDescent="0.25">
      <c r="BM3602" s="134">
        <v>3010</v>
      </c>
      <c r="BN3602" s="157">
        <f t="shared" ref="BN3602:BN3665" si="845">BN3601+$BQ$590</f>
        <v>19.257599999998924</v>
      </c>
      <c r="BO3602" s="158">
        <f t="shared" ref="BO3602:BO3665" si="846">_xlfn.CHISQ.DIST.RT(BN3602,7)</f>
        <v>7.4175489724318871E-3</v>
      </c>
      <c r="BP3602" s="159">
        <f t="shared" ref="BP3602:BP3665" si="847">BO3602-BO3603</f>
        <v>1.8207700579600528E-5</v>
      </c>
      <c r="BQ3602" s="160">
        <f t="shared" ref="BQ3602:BQ3665" si="848">IF(BO3602&lt;(1-$BK$597),BP3602,"")</f>
        <v>1.8207700579600528E-5</v>
      </c>
      <c r="BR3602" s="160" t="str">
        <f t="shared" si="844"/>
        <v/>
      </c>
    </row>
    <row r="3603" spans="65:70" ht="20.100000000000001" customHeight="1" x14ac:dyDescent="0.25">
      <c r="BM3603" s="134">
        <v>3011</v>
      </c>
      <c r="BN3603" s="157">
        <f t="shared" si="845"/>
        <v>19.263999999998923</v>
      </c>
      <c r="BO3603" s="158">
        <f t="shared" si="846"/>
        <v>7.3993412718522866E-3</v>
      </c>
      <c r="BP3603" s="159">
        <f t="shared" si="847"/>
        <v>1.8164609684621566E-5</v>
      </c>
      <c r="BQ3603" s="160">
        <f t="shared" si="848"/>
        <v>1.8164609684621566E-5</v>
      </c>
      <c r="BR3603" s="160" t="str">
        <f t="shared" si="844"/>
        <v/>
      </c>
    </row>
    <row r="3604" spans="65:70" ht="20.100000000000001" customHeight="1" x14ac:dyDescent="0.25">
      <c r="BM3604" s="134">
        <v>3012</v>
      </c>
      <c r="BN3604" s="157">
        <f t="shared" si="845"/>
        <v>19.270399999998922</v>
      </c>
      <c r="BO3604" s="158">
        <f t="shared" si="846"/>
        <v>7.381176662167665E-3</v>
      </c>
      <c r="BP3604" s="159">
        <f t="shared" si="847"/>
        <v>1.8121615771125345E-5</v>
      </c>
      <c r="BQ3604" s="160">
        <f t="shared" si="848"/>
        <v>1.8121615771125345E-5</v>
      </c>
      <c r="BR3604" s="160" t="str">
        <f t="shared" si="844"/>
        <v/>
      </c>
    </row>
    <row r="3605" spans="65:70" ht="20.100000000000001" customHeight="1" x14ac:dyDescent="0.25">
      <c r="BM3605" s="134">
        <v>3013</v>
      </c>
      <c r="BN3605" s="157">
        <f t="shared" si="845"/>
        <v>19.276799999998921</v>
      </c>
      <c r="BO3605" s="158">
        <f t="shared" si="846"/>
        <v>7.3630550463965397E-3</v>
      </c>
      <c r="BP3605" s="159">
        <f t="shared" si="847"/>
        <v>1.8078718636569888E-5</v>
      </c>
      <c r="BQ3605" s="160">
        <f t="shared" si="848"/>
        <v>1.8078718636569888E-5</v>
      </c>
      <c r="BR3605" s="160" t="str">
        <f t="shared" si="844"/>
        <v/>
      </c>
    </row>
    <row r="3606" spans="65:70" ht="20.100000000000001" customHeight="1" x14ac:dyDescent="0.25">
      <c r="BM3606" s="134">
        <v>3014</v>
      </c>
      <c r="BN3606" s="157">
        <f t="shared" si="845"/>
        <v>19.283199999998921</v>
      </c>
      <c r="BO3606" s="158">
        <f t="shared" si="846"/>
        <v>7.3449763277599698E-3</v>
      </c>
      <c r="BP3606" s="159">
        <f t="shared" si="847"/>
        <v>1.8035918078769704E-5</v>
      </c>
      <c r="BQ3606" s="160">
        <f t="shared" si="848"/>
        <v>1.8035918078769704E-5</v>
      </c>
      <c r="BR3606" s="160" t="str">
        <f t="shared" si="844"/>
        <v/>
      </c>
    </row>
    <row r="3607" spans="65:70" ht="20.100000000000001" customHeight="1" x14ac:dyDescent="0.25">
      <c r="BM3607" s="134">
        <v>3015</v>
      </c>
      <c r="BN3607" s="157">
        <f t="shared" si="845"/>
        <v>19.28959999999892</v>
      </c>
      <c r="BO3607" s="158">
        <f t="shared" si="846"/>
        <v>7.3269404096812001E-3</v>
      </c>
      <c r="BP3607" s="159">
        <f t="shared" si="847"/>
        <v>1.7993213895958239E-5</v>
      </c>
      <c r="BQ3607" s="160">
        <f t="shared" si="848"/>
        <v>1.7993213895958239E-5</v>
      </c>
      <c r="BR3607" s="160" t="str">
        <f t="shared" si="844"/>
        <v/>
      </c>
    </row>
    <row r="3608" spans="65:70" ht="20.100000000000001" customHeight="1" x14ac:dyDescent="0.25">
      <c r="BM3608" s="134">
        <v>3016</v>
      </c>
      <c r="BN3608" s="157">
        <f t="shared" si="845"/>
        <v>19.295999999998919</v>
      </c>
      <c r="BO3608" s="158">
        <f t="shared" si="846"/>
        <v>7.3089471957852419E-3</v>
      </c>
      <c r="BP3608" s="159">
        <f t="shared" si="847"/>
        <v>1.7950605886674249E-5</v>
      </c>
      <c r="BQ3608" s="160">
        <f t="shared" si="848"/>
        <v>1.7950605886674249E-5</v>
      </c>
      <c r="BR3608" s="160" t="str">
        <f t="shared" si="844"/>
        <v/>
      </c>
    </row>
    <row r="3609" spans="65:70" ht="20.100000000000001" customHeight="1" x14ac:dyDescent="0.25">
      <c r="BM3609" s="134">
        <v>3017</v>
      </c>
      <c r="BN3609" s="157">
        <f t="shared" si="845"/>
        <v>19.302399999998919</v>
      </c>
      <c r="BO3609" s="158">
        <f t="shared" si="846"/>
        <v>7.2909965898985676E-3</v>
      </c>
      <c r="BP3609" s="159">
        <f t="shared" si="847"/>
        <v>1.790809384990058E-5</v>
      </c>
      <c r="BQ3609" s="160">
        <f t="shared" si="848"/>
        <v>1.790809384990058E-5</v>
      </c>
      <c r="BR3609" s="160" t="str">
        <f t="shared" si="844"/>
        <v/>
      </c>
    </row>
    <row r="3610" spans="65:70" ht="20.100000000000001" customHeight="1" x14ac:dyDescent="0.25">
      <c r="BM3610" s="134">
        <v>3018</v>
      </c>
      <c r="BN3610" s="157">
        <f t="shared" si="845"/>
        <v>19.308799999998918</v>
      </c>
      <c r="BO3610" s="158">
        <f t="shared" si="846"/>
        <v>7.273088496048667E-3</v>
      </c>
      <c r="BP3610" s="159">
        <f t="shared" si="847"/>
        <v>1.7865677584908909E-5</v>
      </c>
      <c r="BQ3610" s="160">
        <f t="shared" si="848"/>
        <v>1.7865677584908909E-5</v>
      </c>
      <c r="BR3610" s="160" t="str">
        <f t="shared" si="844"/>
        <v/>
      </c>
    </row>
    <row r="3611" spans="65:70" ht="20.100000000000001" customHeight="1" x14ac:dyDescent="0.25">
      <c r="BM3611" s="134">
        <v>3019</v>
      </c>
      <c r="BN3611" s="157">
        <f t="shared" si="845"/>
        <v>19.315199999998917</v>
      </c>
      <c r="BO3611" s="158">
        <f t="shared" si="846"/>
        <v>7.2552228184637581E-3</v>
      </c>
      <c r="BP3611" s="159">
        <f t="shared" si="847"/>
        <v>1.7823356891408931E-5</v>
      </c>
      <c r="BQ3611" s="160">
        <f t="shared" si="848"/>
        <v>1.7823356891408931E-5</v>
      </c>
      <c r="BR3611" s="160" t="str">
        <f t="shared" si="844"/>
        <v/>
      </c>
    </row>
    <row r="3612" spans="65:70" ht="20.100000000000001" customHeight="1" x14ac:dyDescent="0.25">
      <c r="BM3612" s="134">
        <v>3020</v>
      </c>
      <c r="BN3612" s="157">
        <f t="shared" si="845"/>
        <v>19.321599999998917</v>
      </c>
      <c r="BO3612" s="158">
        <f t="shared" si="846"/>
        <v>7.2373994615723492E-3</v>
      </c>
      <c r="BP3612" s="159">
        <f t="shared" si="847"/>
        <v>1.7781131569451214E-5</v>
      </c>
      <c r="BQ3612" s="160">
        <f t="shared" si="848"/>
        <v>1.7781131569451214E-5</v>
      </c>
      <c r="BR3612" s="160" t="str">
        <f t="shared" si="844"/>
        <v/>
      </c>
    </row>
    <row r="3613" spans="65:70" ht="20.100000000000001" customHeight="1" x14ac:dyDescent="0.25">
      <c r="BM3613" s="134">
        <v>3021</v>
      </c>
      <c r="BN3613" s="157">
        <f t="shared" si="845"/>
        <v>19.327999999998916</v>
      </c>
      <c r="BO3613" s="158">
        <f t="shared" si="846"/>
        <v>7.219618330002898E-3</v>
      </c>
      <c r="BP3613" s="159">
        <f t="shared" si="847"/>
        <v>1.7739001419447148E-5</v>
      </c>
      <c r="BQ3613" s="160">
        <f t="shared" si="848"/>
        <v>1.7739001419447148E-5</v>
      </c>
      <c r="BR3613" s="160" t="str">
        <f t="shared" si="844"/>
        <v/>
      </c>
    </row>
    <row r="3614" spans="65:70" ht="20.100000000000001" customHeight="1" x14ac:dyDescent="0.25">
      <c r="BM3614" s="134">
        <v>3022</v>
      </c>
      <c r="BN3614" s="157">
        <f t="shared" si="845"/>
        <v>19.334399999998915</v>
      </c>
      <c r="BO3614" s="158">
        <f t="shared" si="846"/>
        <v>7.2018793285834508E-3</v>
      </c>
      <c r="BP3614" s="159">
        <f t="shared" si="847"/>
        <v>1.769696624222359E-5</v>
      </c>
      <c r="BQ3614" s="160">
        <f t="shared" si="848"/>
        <v>1.769696624222359E-5</v>
      </c>
      <c r="BR3614" s="160" t="str">
        <f t="shared" si="844"/>
        <v/>
      </c>
    </row>
    <row r="3615" spans="65:70" ht="20.100000000000001" customHeight="1" x14ac:dyDescent="0.25">
      <c r="BM3615" s="134">
        <v>3023</v>
      </c>
      <c r="BN3615" s="157">
        <f t="shared" si="845"/>
        <v>19.340799999998914</v>
      </c>
      <c r="BO3615" s="158">
        <f t="shared" si="846"/>
        <v>7.1841823623412272E-3</v>
      </c>
      <c r="BP3615" s="159">
        <f t="shared" si="847"/>
        <v>1.7655025838897095E-5</v>
      </c>
      <c r="BQ3615" s="160">
        <f t="shared" si="848"/>
        <v>1.7655025838897095E-5</v>
      </c>
      <c r="BR3615" s="160" t="str">
        <f t="shared" si="844"/>
        <v/>
      </c>
    </row>
    <row r="3616" spans="65:70" ht="20.100000000000001" customHeight="1" x14ac:dyDescent="0.25">
      <c r="BM3616" s="134">
        <v>3024</v>
      </c>
      <c r="BN3616" s="157">
        <f t="shared" si="845"/>
        <v>19.347199999998914</v>
      </c>
      <c r="BO3616" s="158">
        <f t="shared" si="846"/>
        <v>7.1665273365023301E-3</v>
      </c>
      <c r="BP3616" s="159">
        <f t="shared" si="847"/>
        <v>1.7613180010999686E-5</v>
      </c>
      <c r="BQ3616" s="160">
        <f t="shared" si="848"/>
        <v>1.7613180010999686E-5</v>
      </c>
      <c r="BR3616" s="160" t="str">
        <f t="shared" si="844"/>
        <v/>
      </c>
    </row>
    <row r="3617" spans="65:70" ht="20.100000000000001" customHeight="1" x14ac:dyDescent="0.25">
      <c r="BM3617" s="134">
        <v>3025</v>
      </c>
      <c r="BN3617" s="157">
        <f t="shared" si="845"/>
        <v>19.353599999998913</v>
      </c>
      <c r="BO3617" s="158">
        <f t="shared" si="846"/>
        <v>7.1489141564913304E-3</v>
      </c>
      <c r="BP3617" s="159">
        <f t="shared" si="847"/>
        <v>1.7571428560458902E-5</v>
      </c>
      <c r="BQ3617" s="160">
        <f t="shared" si="848"/>
        <v>1.7571428560458902E-5</v>
      </c>
      <c r="BR3617" s="160" t="str">
        <f t="shared" si="844"/>
        <v/>
      </c>
    </row>
    <row r="3618" spans="65:70" ht="20.100000000000001" customHeight="1" x14ac:dyDescent="0.25">
      <c r="BM3618" s="134">
        <v>3026</v>
      </c>
      <c r="BN3618" s="157">
        <f t="shared" si="845"/>
        <v>19.359999999998912</v>
      </c>
      <c r="BO3618" s="158">
        <f t="shared" si="846"/>
        <v>7.1313427279308715E-3</v>
      </c>
      <c r="BP3618" s="159">
        <f t="shared" si="847"/>
        <v>1.7529771289509326E-5</v>
      </c>
      <c r="BQ3618" s="160">
        <f t="shared" si="848"/>
        <v>1.7529771289509326E-5</v>
      </c>
      <c r="BR3618" s="160" t="str">
        <f t="shared" si="844"/>
        <v/>
      </c>
    </row>
    <row r="3619" spans="65:70" ht="20.100000000000001" customHeight="1" x14ac:dyDescent="0.25">
      <c r="BM3619" s="134">
        <v>3027</v>
      </c>
      <c r="BN3619" s="157">
        <f t="shared" si="845"/>
        <v>19.366399999998912</v>
      </c>
      <c r="BO3619" s="158">
        <f t="shared" si="846"/>
        <v>7.1138129566413622E-3</v>
      </c>
      <c r="BP3619" s="159">
        <f t="shared" si="847"/>
        <v>1.7488208000774122E-5</v>
      </c>
      <c r="BQ3619" s="160">
        <f t="shared" si="848"/>
        <v>1.7488208000774122E-5</v>
      </c>
      <c r="BR3619" s="160" t="str">
        <f t="shared" si="844"/>
        <v/>
      </c>
    </row>
    <row r="3620" spans="65:70" ht="20.100000000000001" customHeight="1" x14ac:dyDescent="0.25">
      <c r="BM3620" s="134">
        <v>3028</v>
      </c>
      <c r="BN3620" s="157">
        <f t="shared" si="845"/>
        <v>19.372799999998911</v>
      </c>
      <c r="BO3620" s="158">
        <f t="shared" si="846"/>
        <v>7.0963247486405881E-3</v>
      </c>
      <c r="BP3620" s="159">
        <f t="shared" si="847"/>
        <v>1.7446738497253755E-5</v>
      </c>
      <c r="BQ3620" s="160">
        <f t="shared" si="848"/>
        <v>1.7446738497253755E-5</v>
      </c>
      <c r="BR3620" s="160" t="str">
        <f t="shared" si="844"/>
        <v/>
      </c>
    </row>
    <row r="3621" spans="65:70" ht="20.100000000000001" customHeight="1" x14ac:dyDescent="0.25">
      <c r="BM3621" s="134">
        <v>3029</v>
      </c>
      <c r="BN3621" s="157">
        <f t="shared" si="845"/>
        <v>19.37919999999891</v>
      </c>
      <c r="BO3621" s="158">
        <f t="shared" si="846"/>
        <v>7.0788780101433343E-3</v>
      </c>
      <c r="BP3621" s="159">
        <f t="shared" si="847"/>
        <v>1.7405362582319055E-5</v>
      </c>
      <c r="BQ3621" s="160">
        <f t="shared" si="848"/>
        <v>1.7405362582319055E-5</v>
      </c>
      <c r="BR3621" s="160" t="str">
        <f t="shared" si="844"/>
        <v/>
      </c>
    </row>
    <row r="3622" spans="65:70" ht="20.100000000000001" customHeight="1" x14ac:dyDescent="0.25">
      <c r="BM3622" s="134">
        <v>3030</v>
      </c>
      <c r="BN3622" s="157">
        <f t="shared" si="845"/>
        <v>19.385599999998909</v>
      </c>
      <c r="BO3622" s="158">
        <f t="shared" si="846"/>
        <v>7.0614726475610153E-3</v>
      </c>
      <c r="BP3622" s="159">
        <f t="shared" si="847"/>
        <v>1.7364080059644425E-5</v>
      </c>
      <c r="BQ3622" s="160">
        <f t="shared" si="848"/>
        <v>1.7364080059644425E-5</v>
      </c>
      <c r="BR3622" s="160" t="str">
        <f t="shared" si="844"/>
        <v/>
      </c>
    </row>
    <row r="3623" spans="65:70" ht="20.100000000000001" customHeight="1" x14ac:dyDescent="0.25">
      <c r="BM3623" s="134">
        <v>3031</v>
      </c>
      <c r="BN3623" s="157">
        <f t="shared" si="845"/>
        <v>19.391999999998909</v>
      </c>
      <c r="BO3623" s="158">
        <f t="shared" si="846"/>
        <v>7.0441085675013709E-3</v>
      </c>
      <c r="BP3623" s="159">
        <f t="shared" si="847"/>
        <v>1.7322890733376985E-5</v>
      </c>
      <c r="BQ3623" s="160">
        <f t="shared" si="848"/>
        <v>1.7322890733376985E-5</v>
      </c>
      <c r="BR3623" s="160" t="str">
        <f t="shared" si="844"/>
        <v/>
      </c>
    </row>
    <row r="3624" spans="65:70" ht="20.100000000000001" customHeight="1" x14ac:dyDescent="0.25">
      <c r="BM3624" s="134">
        <v>3032</v>
      </c>
      <c r="BN3624" s="157">
        <f t="shared" si="845"/>
        <v>19.398399999998908</v>
      </c>
      <c r="BO3624" s="158">
        <f t="shared" si="846"/>
        <v>7.0267856767679939E-3</v>
      </c>
      <c r="BP3624" s="159">
        <f t="shared" si="847"/>
        <v>1.7281794407911048E-5</v>
      </c>
      <c r="BQ3624" s="160">
        <f t="shared" si="848"/>
        <v>1.7281794407911048E-5</v>
      </c>
      <c r="BR3624" s="160" t="str">
        <f t="shared" si="844"/>
        <v/>
      </c>
    </row>
    <row r="3625" spans="65:70" ht="20.100000000000001" customHeight="1" x14ac:dyDescent="0.25">
      <c r="BM3625" s="134">
        <v>3033</v>
      </c>
      <c r="BN3625" s="157">
        <f t="shared" si="845"/>
        <v>19.404799999998907</v>
      </c>
      <c r="BO3625" s="158">
        <f t="shared" si="846"/>
        <v>7.0095038823600828E-3</v>
      </c>
      <c r="BP3625" s="159">
        <f t="shared" si="847"/>
        <v>1.7240790888091093E-5</v>
      </c>
      <c r="BQ3625" s="160">
        <f t="shared" si="848"/>
        <v>1.7240790888091093E-5</v>
      </c>
      <c r="BR3625" s="160" t="str">
        <f t="shared" si="844"/>
        <v/>
      </c>
    </row>
    <row r="3626" spans="65:70" ht="20.100000000000001" customHeight="1" x14ac:dyDescent="0.25">
      <c r="BM3626" s="134">
        <v>3034</v>
      </c>
      <c r="BN3626" s="157">
        <f t="shared" si="845"/>
        <v>19.411199999998907</v>
      </c>
      <c r="BO3626" s="158">
        <f t="shared" si="846"/>
        <v>6.9922630914719917E-3</v>
      </c>
      <c r="BP3626" s="159">
        <f t="shared" si="847"/>
        <v>1.7199879979073844E-5</v>
      </c>
      <c r="BQ3626" s="160">
        <f t="shared" si="848"/>
        <v>1.7199879979073844E-5</v>
      </c>
      <c r="BR3626" s="160" t="str">
        <f t="shared" si="844"/>
        <v/>
      </c>
    </row>
    <row r="3627" spans="65:70" ht="20.100000000000001" customHeight="1" x14ac:dyDescent="0.25">
      <c r="BM3627" s="134">
        <v>3035</v>
      </c>
      <c r="BN3627" s="157">
        <f t="shared" si="845"/>
        <v>19.417599999998906</v>
      </c>
      <c r="BO3627" s="158">
        <f t="shared" si="846"/>
        <v>6.9750632114929179E-3</v>
      </c>
      <c r="BP3627" s="159">
        <f t="shared" si="847"/>
        <v>1.7159061486393332E-5</v>
      </c>
      <c r="BQ3627" s="160">
        <f t="shared" si="848"/>
        <v>1.7159061486393332E-5</v>
      </c>
      <c r="BR3627" s="160" t="str">
        <f t="shared" si="844"/>
        <v/>
      </c>
    </row>
    <row r="3628" spans="65:70" ht="20.100000000000001" customHeight="1" x14ac:dyDescent="0.25">
      <c r="BM3628" s="134">
        <v>3036</v>
      </c>
      <c r="BN3628" s="157">
        <f t="shared" si="845"/>
        <v>19.423999999998905</v>
      </c>
      <c r="BO3628" s="158">
        <f t="shared" si="846"/>
        <v>6.9579041500065246E-3</v>
      </c>
      <c r="BP3628" s="159">
        <f t="shared" si="847"/>
        <v>1.711833521595655E-5</v>
      </c>
      <c r="BQ3628" s="160">
        <f t="shared" si="848"/>
        <v>1.711833521595655E-5</v>
      </c>
      <c r="BR3628" s="160" t="str">
        <f t="shared" si="844"/>
        <v/>
      </c>
    </row>
    <row r="3629" spans="65:70" ht="20.100000000000001" customHeight="1" x14ac:dyDescent="0.25">
      <c r="BM3629" s="134">
        <v>3037</v>
      </c>
      <c r="BN3629" s="157">
        <f t="shared" si="845"/>
        <v>19.430399999998905</v>
      </c>
      <c r="BO3629" s="158">
        <f t="shared" si="846"/>
        <v>6.940785814790568E-3</v>
      </c>
      <c r="BP3629" s="159">
        <f t="shared" si="847"/>
        <v>1.707770097401657E-5</v>
      </c>
      <c r="BQ3629" s="160">
        <f t="shared" si="848"/>
        <v>1.707770097401657E-5</v>
      </c>
      <c r="BR3629" s="160" t="str">
        <f t="shared" si="844"/>
        <v/>
      </c>
    </row>
    <row r="3630" spans="65:70" ht="20.100000000000001" customHeight="1" x14ac:dyDescent="0.25">
      <c r="BM3630" s="134">
        <v>3038</v>
      </c>
      <c r="BN3630" s="157">
        <f t="shared" si="845"/>
        <v>19.436799999998904</v>
      </c>
      <c r="BO3630" s="158">
        <f t="shared" si="846"/>
        <v>6.9237081138165514E-3</v>
      </c>
      <c r="BP3630" s="159">
        <f t="shared" si="847"/>
        <v>1.7037158567185552E-5</v>
      </c>
      <c r="BQ3630" s="160">
        <f t="shared" si="848"/>
        <v>1.7037158567185552E-5</v>
      </c>
      <c r="BR3630" s="160" t="str">
        <f t="shared" si="844"/>
        <v/>
      </c>
    </row>
    <row r="3631" spans="65:70" ht="20.100000000000001" customHeight="1" x14ac:dyDescent="0.25">
      <c r="BM3631" s="134">
        <v>3039</v>
      </c>
      <c r="BN3631" s="157">
        <f t="shared" si="845"/>
        <v>19.443199999998903</v>
      </c>
      <c r="BO3631" s="158">
        <f t="shared" si="846"/>
        <v>6.9066709552493659E-3</v>
      </c>
      <c r="BP3631" s="159">
        <f t="shared" si="847"/>
        <v>1.6996707802452958E-5</v>
      </c>
      <c r="BQ3631" s="160">
        <f t="shared" si="848"/>
        <v>1.6996707802452958E-5</v>
      </c>
      <c r="BR3631" s="160" t="str">
        <f t="shared" si="844"/>
        <v/>
      </c>
    </row>
    <row r="3632" spans="65:70" ht="20.100000000000001" customHeight="1" x14ac:dyDescent="0.25">
      <c r="BM3632" s="134">
        <v>3040</v>
      </c>
      <c r="BN3632" s="157">
        <f t="shared" si="845"/>
        <v>19.449599999998902</v>
      </c>
      <c r="BO3632" s="158">
        <f t="shared" si="846"/>
        <v>6.8896742474469129E-3</v>
      </c>
      <c r="BP3632" s="159">
        <f t="shared" si="847"/>
        <v>1.6956348487137847E-5</v>
      </c>
      <c r="BQ3632" s="160">
        <f t="shared" si="848"/>
        <v>1.6956348487137847E-5</v>
      </c>
      <c r="BR3632" s="160" t="str">
        <f t="shared" si="844"/>
        <v/>
      </c>
    </row>
    <row r="3633" spans="65:70" ht="20.100000000000001" customHeight="1" x14ac:dyDescent="0.25">
      <c r="BM3633" s="134">
        <v>3041</v>
      </c>
      <c r="BN3633" s="157">
        <f t="shared" si="845"/>
        <v>19.455999999998902</v>
      </c>
      <c r="BO3633" s="158">
        <f t="shared" si="846"/>
        <v>6.8727178989597751E-3</v>
      </c>
      <c r="BP3633" s="159">
        <f t="shared" si="847"/>
        <v>1.6916080428937448E-5</v>
      </c>
      <c r="BQ3633" s="160">
        <f t="shared" si="848"/>
        <v>1.6916080428937448E-5</v>
      </c>
      <c r="BR3633" s="160" t="str">
        <f t="shared" si="844"/>
        <v/>
      </c>
    </row>
    <row r="3634" spans="65:70" ht="20.100000000000001" customHeight="1" x14ac:dyDescent="0.25">
      <c r="BM3634" s="134">
        <v>3042</v>
      </c>
      <c r="BN3634" s="157">
        <f t="shared" si="845"/>
        <v>19.462399999998901</v>
      </c>
      <c r="BO3634" s="158">
        <f t="shared" si="846"/>
        <v>6.8558018185308376E-3</v>
      </c>
      <c r="BP3634" s="159">
        <f t="shared" si="847"/>
        <v>1.6875903435924558E-5</v>
      </c>
      <c r="BQ3634" s="160">
        <f t="shared" si="848"/>
        <v>1.6875903435924558E-5</v>
      </c>
      <c r="BR3634" s="160" t="str">
        <f t="shared" si="844"/>
        <v/>
      </c>
    </row>
    <row r="3635" spans="65:70" ht="20.100000000000001" customHeight="1" x14ac:dyDescent="0.25">
      <c r="BM3635" s="134">
        <v>3043</v>
      </c>
      <c r="BN3635" s="157">
        <f t="shared" si="845"/>
        <v>19.4687999999989</v>
      </c>
      <c r="BO3635" s="158">
        <f t="shared" si="846"/>
        <v>6.8389259150949131E-3</v>
      </c>
      <c r="BP3635" s="159">
        <f t="shared" si="847"/>
        <v>1.6835817316480754E-5</v>
      </c>
      <c r="BQ3635" s="160">
        <f t="shared" si="848"/>
        <v>1.6835817316480754E-5</v>
      </c>
      <c r="BR3635" s="160" t="str">
        <f t="shared" si="844"/>
        <v/>
      </c>
    </row>
    <row r="3636" spans="65:70" ht="20.100000000000001" customHeight="1" x14ac:dyDescent="0.25">
      <c r="BM3636" s="134">
        <v>3044</v>
      </c>
      <c r="BN3636" s="157">
        <f t="shared" si="845"/>
        <v>19.4751999999989</v>
      </c>
      <c r="BO3636" s="158">
        <f t="shared" si="846"/>
        <v>6.8220900977784323E-3</v>
      </c>
      <c r="BP3636" s="159">
        <f t="shared" si="847"/>
        <v>1.679582187939354E-5</v>
      </c>
      <c r="BQ3636" s="160">
        <f t="shared" si="848"/>
        <v>1.679582187939354E-5</v>
      </c>
      <c r="BR3636" s="160" t="str">
        <f t="shared" si="844"/>
        <v/>
      </c>
    </row>
    <row r="3637" spans="65:70" ht="20.100000000000001" customHeight="1" x14ac:dyDescent="0.25">
      <c r="BM3637" s="134">
        <v>3045</v>
      </c>
      <c r="BN3637" s="157">
        <f t="shared" si="845"/>
        <v>19.481599999998899</v>
      </c>
      <c r="BO3637" s="158">
        <f t="shared" si="846"/>
        <v>6.8052942758990388E-3</v>
      </c>
      <c r="BP3637" s="159">
        <f t="shared" si="847"/>
        <v>1.6755916933788688E-5</v>
      </c>
      <c r="BQ3637" s="160">
        <f t="shared" si="848"/>
        <v>1.6755916933788688E-5</v>
      </c>
      <c r="BR3637" s="160" t="str">
        <f t="shared" si="844"/>
        <v/>
      </c>
    </row>
    <row r="3638" spans="65:70" ht="20.100000000000001" customHeight="1" x14ac:dyDescent="0.25">
      <c r="BM3638" s="134">
        <v>3046</v>
      </c>
      <c r="BN3638" s="157">
        <f t="shared" si="845"/>
        <v>19.487999999998898</v>
      </c>
      <c r="BO3638" s="158">
        <f t="shared" si="846"/>
        <v>6.7885383589652501E-3</v>
      </c>
      <c r="BP3638" s="159">
        <f t="shared" si="847"/>
        <v>1.6716102289126775E-5</v>
      </c>
      <c r="BQ3638" s="160">
        <f t="shared" si="848"/>
        <v>1.6716102289126775E-5</v>
      </c>
      <c r="BR3638" s="160" t="str">
        <f t="shared" si="844"/>
        <v/>
      </c>
    </row>
    <row r="3639" spans="65:70" ht="20.100000000000001" customHeight="1" x14ac:dyDescent="0.25">
      <c r="BM3639" s="134">
        <v>3047</v>
      </c>
      <c r="BN3639" s="157">
        <f t="shared" si="845"/>
        <v>19.494399999998897</v>
      </c>
      <c r="BO3639" s="158">
        <f t="shared" si="846"/>
        <v>6.7718222566761233E-3</v>
      </c>
      <c r="BP3639" s="159">
        <f t="shared" si="847"/>
        <v>1.6676377755276035E-5</v>
      </c>
      <c r="BQ3639" s="160">
        <f t="shared" si="848"/>
        <v>1.6676377755276035E-5</v>
      </c>
      <c r="BR3639" s="160" t="str">
        <f t="shared" si="844"/>
        <v/>
      </c>
    </row>
    <row r="3640" spans="65:70" ht="20.100000000000001" customHeight="1" x14ac:dyDescent="0.25">
      <c r="BM3640" s="134">
        <v>3048</v>
      </c>
      <c r="BN3640" s="157">
        <f t="shared" si="845"/>
        <v>19.500799999998897</v>
      </c>
      <c r="BO3640" s="158">
        <f t="shared" si="846"/>
        <v>6.7551458789208473E-3</v>
      </c>
      <c r="BP3640" s="159">
        <f t="shared" si="847"/>
        <v>1.6636743142388333E-5</v>
      </c>
      <c r="BQ3640" s="160">
        <f t="shared" si="848"/>
        <v>1.6636743142388333E-5</v>
      </c>
      <c r="BR3640" s="160" t="str">
        <f t="shared" si="844"/>
        <v/>
      </c>
    </row>
    <row r="3641" spans="65:70" ht="20.100000000000001" customHeight="1" x14ac:dyDescent="0.25">
      <c r="BM3641" s="134">
        <v>3049</v>
      </c>
      <c r="BN3641" s="157">
        <f t="shared" si="845"/>
        <v>19.507199999998896</v>
      </c>
      <c r="BO3641" s="158">
        <f t="shared" si="846"/>
        <v>6.738509135778459E-3</v>
      </c>
      <c r="BP3641" s="159">
        <f t="shared" si="847"/>
        <v>1.6597198261051813E-5</v>
      </c>
      <c r="BQ3641" s="160">
        <f t="shared" si="848"/>
        <v>1.6597198261051813E-5</v>
      </c>
      <c r="BR3641" s="160" t="str">
        <f t="shared" si="844"/>
        <v/>
      </c>
    </row>
    <row r="3642" spans="65:70" ht="20.100000000000001" customHeight="1" x14ac:dyDescent="0.25">
      <c r="BM3642" s="134">
        <v>3050</v>
      </c>
      <c r="BN3642" s="157">
        <f t="shared" si="845"/>
        <v>19.513599999998895</v>
      </c>
      <c r="BO3642" s="158">
        <f t="shared" si="846"/>
        <v>6.7219119375174071E-3</v>
      </c>
      <c r="BP3642" s="159">
        <f t="shared" si="847"/>
        <v>1.655774292212437E-5</v>
      </c>
      <c r="BQ3642" s="160">
        <f t="shared" si="848"/>
        <v>1.655774292212437E-5</v>
      </c>
      <c r="BR3642" s="160" t="str">
        <f t="shared" si="844"/>
        <v/>
      </c>
    </row>
    <row r="3643" spans="65:70" ht="20.100000000000001" customHeight="1" x14ac:dyDescent="0.25">
      <c r="BM3643" s="134">
        <v>3051</v>
      </c>
      <c r="BN3643" s="157">
        <f t="shared" si="845"/>
        <v>19.519999999998895</v>
      </c>
      <c r="BO3643" s="158">
        <f t="shared" si="846"/>
        <v>6.7053541945952828E-3</v>
      </c>
      <c r="BP3643" s="159">
        <f t="shared" si="847"/>
        <v>1.6518376936895847E-5</v>
      </c>
      <c r="BQ3643" s="160">
        <f t="shared" si="848"/>
        <v>1.6518376936895847E-5</v>
      </c>
      <c r="BR3643" s="160" t="str">
        <f t="shared" si="844"/>
        <v/>
      </c>
    </row>
    <row r="3644" spans="65:70" ht="20.100000000000001" customHeight="1" x14ac:dyDescent="0.25">
      <c r="BM3644" s="134">
        <v>3052</v>
      </c>
      <c r="BN3644" s="157">
        <f t="shared" si="845"/>
        <v>19.526399999998894</v>
      </c>
      <c r="BO3644" s="158">
        <f t="shared" si="846"/>
        <v>6.6888358176583869E-3</v>
      </c>
      <c r="BP3644" s="159">
        <f t="shared" si="847"/>
        <v>1.6479100116944916E-5</v>
      </c>
      <c r="BQ3644" s="160">
        <f t="shared" si="848"/>
        <v>1.6479100116944916E-5</v>
      </c>
      <c r="BR3644" s="160" t="str">
        <f t="shared" si="844"/>
        <v/>
      </c>
    </row>
    <row r="3645" spans="65:70" ht="20.100000000000001" customHeight="1" x14ac:dyDescent="0.25">
      <c r="BM3645" s="134">
        <v>3053</v>
      </c>
      <c r="BN3645" s="157">
        <f t="shared" si="845"/>
        <v>19.532799999998893</v>
      </c>
      <c r="BO3645" s="158">
        <f t="shared" si="846"/>
        <v>6.672356717541442E-3</v>
      </c>
      <c r="BP3645" s="159">
        <f t="shared" si="847"/>
        <v>1.6439912274244031E-5</v>
      </c>
      <c r="BQ3645" s="160">
        <f t="shared" si="848"/>
        <v>1.6439912274244031E-5</v>
      </c>
      <c r="BR3645" s="160" t="str">
        <f t="shared" si="844"/>
        <v/>
      </c>
    </row>
    <row r="3646" spans="65:70" ht="20.100000000000001" customHeight="1" x14ac:dyDescent="0.25">
      <c r="BM3646" s="134">
        <v>3054</v>
      </c>
      <c r="BN3646" s="157">
        <f t="shared" si="845"/>
        <v>19.539199999998893</v>
      </c>
      <c r="BO3646" s="158">
        <f t="shared" si="846"/>
        <v>6.655916805267198E-3</v>
      </c>
      <c r="BP3646" s="159">
        <f t="shared" si="847"/>
        <v>1.6400813221108257E-5</v>
      </c>
      <c r="BQ3646" s="160">
        <f t="shared" si="848"/>
        <v>1.6400813221108257E-5</v>
      </c>
      <c r="BR3646" s="160" t="str">
        <f t="shared" si="844"/>
        <v/>
      </c>
    </row>
    <row r="3647" spans="65:70" ht="20.100000000000001" customHeight="1" x14ac:dyDescent="0.25">
      <c r="BM3647" s="134">
        <v>3055</v>
      </c>
      <c r="BN3647" s="157">
        <f t="shared" si="845"/>
        <v>19.545599999998892</v>
      </c>
      <c r="BO3647" s="158">
        <f t="shared" si="846"/>
        <v>6.6395159920460897E-3</v>
      </c>
      <c r="BP3647" s="159">
        <f t="shared" si="847"/>
        <v>1.636180277020307E-5</v>
      </c>
      <c r="BQ3647" s="160">
        <f t="shared" si="848"/>
        <v>1.636180277020307E-5</v>
      </c>
      <c r="BR3647" s="160" t="str">
        <f t="shared" si="844"/>
        <v/>
      </c>
    </row>
    <row r="3648" spans="65:70" ht="20.100000000000001" customHeight="1" x14ac:dyDescent="0.25">
      <c r="BM3648" s="134">
        <v>3056</v>
      </c>
      <c r="BN3648" s="157">
        <f t="shared" si="845"/>
        <v>19.551999999998891</v>
      </c>
      <c r="BO3648" s="158">
        <f t="shared" si="846"/>
        <v>6.6231541892758867E-3</v>
      </c>
      <c r="BP3648" s="159">
        <f t="shared" si="847"/>
        <v>1.6322880734514003E-5</v>
      </c>
      <c r="BQ3648" s="160">
        <f t="shared" si="848"/>
        <v>1.6322880734514003E-5</v>
      </c>
      <c r="BR3648" s="160" t="str">
        <f t="shared" si="844"/>
        <v/>
      </c>
    </row>
    <row r="3649" spans="65:70" ht="20.100000000000001" customHeight="1" x14ac:dyDescent="0.25">
      <c r="BM3649" s="134">
        <v>3057</v>
      </c>
      <c r="BN3649" s="157">
        <f t="shared" si="845"/>
        <v>19.55839999999889</v>
      </c>
      <c r="BO3649" s="158">
        <f t="shared" si="846"/>
        <v>6.6068313085413726E-3</v>
      </c>
      <c r="BP3649" s="159">
        <f t="shared" si="847"/>
        <v>1.6284046927433384E-5</v>
      </c>
      <c r="BQ3649" s="160">
        <f t="shared" si="848"/>
        <v>1.6284046927433384E-5</v>
      </c>
      <c r="BR3649" s="160" t="str">
        <f t="shared" si="844"/>
        <v/>
      </c>
    </row>
    <row r="3650" spans="65:70" ht="20.100000000000001" customHeight="1" x14ac:dyDescent="0.25">
      <c r="BM3650" s="134">
        <v>3058</v>
      </c>
      <c r="BN3650" s="157">
        <f t="shared" si="845"/>
        <v>19.56479999999889</v>
      </c>
      <c r="BO3650" s="158">
        <f t="shared" si="846"/>
        <v>6.5905472616139393E-3</v>
      </c>
      <c r="BP3650" s="159">
        <f t="shared" si="847"/>
        <v>1.6245301162677063E-5</v>
      </c>
      <c r="BQ3650" s="160">
        <f t="shared" si="848"/>
        <v>1.6245301162677063E-5</v>
      </c>
      <c r="BR3650" s="160" t="str">
        <f t="shared" si="844"/>
        <v/>
      </c>
    </row>
    <row r="3651" spans="65:70" ht="20.100000000000001" customHeight="1" x14ac:dyDescent="0.25">
      <c r="BM3651" s="134">
        <v>3059</v>
      </c>
      <c r="BN3651" s="157">
        <f t="shared" si="845"/>
        <v>19.571199999998889</v>
      </c>
      <c r="BO3651" s="158">
        <f t="shared" si="846"/>
        <v>6.5743019604512622E-3</v>
      </c>
      <c r="BP3651" s="159">
        <f t="shared" si="847"/>
        <v>1.6206643254293093E-5</v>
      </c>
      <c r="BQ3651" s="160">
        <f t="shared" si="848"/>
        <v>1.6206643254293093E-5</v>
      </c>
      <c r="BR3651" s="160" t="str">
        <f t="shared" si="844"/>
        <v/>
      </c>
    </row>
    <row r="3652" spans="65:70" ht="20.100000000000001" customHeight="1" x14ac:dyDescent="0.25">
      <c r="BM3652" s="134">
        <v>3060</v>
      </c>
      <c r="BN3652" s="157">
        <f t="shared" si="845"/>
        <v>19.577599999998888</v>
      </c>
      <c r="BO3652" s="158">
        <f t="shared" si="846"/>
        <v>6.5580953171969691E-3</v>
      </c>
      <c r="BP3652" s="159">
        <f t="shared" si="847"/>
        <v>1.6168073016682542E-5</v>
      </c>
      <c r="BQ3652" s="160">
        <f t="shared" si="848"/>
        <v>1.6168073016682542E-5</v>
      </c>
      <c r="BR3652" s="160" t="str">
        <f t="shared" si="844"/>
        <v/>
      </c>
    </row>
    <row r="3653" spans="65:70" ht="20.100000000000001" customHeight="1" x14ac:dyDescent="0.25">
      <c r="BM3653" s="134">
        <v>3061</v>
      </c>
      <c r="BN3653" s="157">
        <f t="shared" si="845"/>
        <v>19.583999999998888</v>
      </c>
      <c r="BO3653" s="158">
        <f t="shared" si="846"/>
        <v>6.5419272441802866E-3</v>
      </c>
      <c r="BP3653" s="159">
        <f t="shared" si="847"/>
        <v>1.612959026464373E-5</v>
      </c>
      <c r="BQ3653" s="160">
        <f t="shared" si="848"/>
        <v>1.612959026464373E-5</v>
      </c>
      <c r="BR3653" s="160" t="str">
        <f t="shared" si="844"/>
        <v/>
      </c>
    </row>
    <row r="3654" spans="65:70" ht="20.100000000000001" customHeight="1" x14ac:dyDescent="0.25">
      <c r="BM3654" s="134">
        <v>3062</v>
      </c>
      <c r="BN3654" s="157">
        <f t="shared" si="845"/>
        <v>19.590399999998887</v>
      </c>
      <c r="BO3654" s="158">
        <f t="shared" si="846"/>
        <v>6.5257976539156428E-3</v>
      </c>
      <c r="BP3654" s="159">
        <f t="shared" si="847"/>
        <v>1.609119481325947E-5</v>
      </c>
      <c r="BQ3654" s="160">
        <f t="shared" si="848"/>
        <v>1.609119481325947E-5</v>
      </c>
      <c r="BR3654" s="160" t="str">
        <f t="shared" si="844"/>
        <v/>
      </c>
    </row>
    <row r="3655" spans="65:70" ht="20.100000000000001" customHeight="1" x14ac:dyDescent="0.25">
      <c r="BM3655" s="134">
        <v>3063</v>
      </c>
      <c r="BN3655" s="157">
        <f t="shared" si="845"/>
        <v>19.596799999998886</v>
      </c>
      <c r="BO3655" s="158">
        <f t="shared" si="846"/>
        <v>6.5097064591023834E-3</v>
      </c>
      <c r="BP3655" s="159">
        <f t="shared" si="847"/>
        <v>1.6052886477995951E-5</v>
      </c>
      <c r="BQ3655" s="160">
        <f t="shared" si="848"/>
        <v>1.6052886477995951E-5</v>
      </c>
      <c r="BR3655" s="160" t="str">
        <f t="shared" si="844"/>
        <v/>
      </c>
    </row>
    <row r="3656" spans="65:70" ht="20.100000000000001" customHeight="1" x14ac:dyDescent="0.25">
      <c r="BM3656" s="134">
        <v>3064</v>
      </c>
      <c r="BN3656" s="157">
        <f t="shared" si="845"/>
        <v>19.603199999998886</v>
      </c>
      <c r="BO3656" s="158">
        <f t="shared" si="846"/>
        <v>6.4936535726243874E-3</v>
      </c>
      <c r="BP3656" s="159">
        <f t="shared" si="847"/>
        <v>1.601466507463508E-5</v>
      </c>
      <c r="BQ3656" s="160">
        <f t="shared" si="848"/>
        <v>1.601466507463508E-5</v>
      </c>
      <c r="BR3656" s="160" t="str">
        <f t="shared" si="844"/>
        <v/>
      </c>
    </row>
    <row r="3657" spans="65:70" ht="20.100000000000001" customHeight="1" x14ac:dyDescent="0.25">
      <c r="BM3657" s="134">
        <v>3065</v>
      </c>
      <c r="BN3657" s="157">
        <f t="shared" si="845"/>
        <v>19.609599999998885</v>
      </c>
      <c r="BO3657" s="158">
        <f t="shared" si="846"/>
        <v>6.4776389075497523E-3</v>
      </c>
      <c r="BP3657" s="159">
        <f t="shared" si="847"/>
        <v>1.5976530419364691E-5</v>
      </c>
      <c r="BQ3657" s="160">
        <f t="shared" si="848"/>
        <v>1.5976530419364691E-5</v>
      </c>
      <c r="BR3657" s="160" t="str">
        <f t="shared" si="844"/>
        <v/>
      </c>
    </row>
    <row r="3658" spans="65:70" ht="20.100000000000001" customHeight="1" x14ac:dyDescent="0.25">
      <c r="BM3658" s="134">
        <v>3066</v>
      </c>
      <c r="BN3658" s="157">
        <f t="shared" si="845"/>
        <v>19.615999999998884</v>
      </c>
      <c r="BO3658" s="158">
        <f t="shared" si="846"/>
        <v>6.4616623771303876E-3</v>
      </c>
      <c r="BP3658" s="159">
        <f t="shared" si="847"/>
        <v>1.5938482328651041E-5</v>
      </c>
      <c r="BQ3658" s="160">
        <f t="shared" si="848"/>
        <v>1.5938482328651041E-5</v>
      </c>
      <c r="BR3658" s="160" t="str">
        <f t="shared" si="844"/>
        <v/>
      </c>
    </row>
    <row r="3659" spans="65:70" ht="20.100000000000001" customHeight="1" x14ac:dyDescent="0.25">
      <c r="BM3659" s="134">
        <v>3067</v>
      </c>
      <c r="BN3659" s="157">
        <f t="shared" si="845"/>
        <v>19.622399999998883</v>
      </c>
      <c r="BO3659" s="158">
        <f t="shared" si="846"/>
        <v>6.4457238948017366E-3</v>
      </c>
      <c r="BP3659" s="159">
        <f t="shared" si="847"/>
        <v>1.5900520619342023E-5</v>
      </c>
      <c r="BQ3659" s="160">
        <f t="shared" si="848"/>
        <v>1.5900520619342023E-5</v>
      </c>
      <c r="BR3659" s="160" t="str">
        <f t="shared" si="844"/>
        <v/>
      </c>
    </row>
    <row r="3660" spans="65:70" ht="20.100000000000001" customHeight="1" x14ac:dyDescent="0.25">
      <c r="BM3660" s="134">
        <v>3068</v>
      </c>
      <c r="BN3660" s="157">
        <f t="shared" si="845"/>
        <v>19.628799999998883</v>
      </c>
      <c r="BO3660" s="158">
        <f t="shared" si="846"/>
        <v>6.4298233741823946E-3</v>
      </c>
      <c r="BP3660" s="159">
        <f t="shared" si="847"/>
        <v>1.5862645108621204E-5</v>
      </c>
      <c r="BQ3660" s="160">
        <f t="shared" si="848"/>
        <v>1.5862645108621204E-5</v>
      </c>
      <c r="BR3660" s="160" t="str">
        <f t="shared" si="844"/>
        <v/>
      </c>
    </row>
    <row r="3661" spans="65:70" ht="20.100000000000001" customHeight="1" x14ac:dyDescent="0.25">
      <c r="BM3661" s="134">
        <v>3069</v>
      </c>
      <c r="BN3661" s="157">
        <f t="shared" si="845"/>
        <v>19.635199999998882</v>
      </c>
      <c r="BO3661" s="158">
        <f t="shared" si="846"/>
        <v>6.4139607290737734E-3</v>
      </c>
      <c r="BP3661" s="159">
        <f t="shared" si="847"/>
        <v>1.5824855614031234E-5</v>
      </c>
      <c r="BQ3661" s="160">
        <f t="shared" si="848"/>
        <v>1.5824855614031234E-5</v>
      </c>
      <c r="BR3661" s="160" t="str">
        <f t="shared" si="844"/>
        <v/>
      </c>
    </row>
    <row r="3662" spans="65:70" ht="20.100000000000001" customHeight="1" x14ac:dyDescent="0.25">
      <c r="BM3662" s="134">
        <v>3070</v>
      </c>
      <c r="BN3662" s="157">
        <f t="shared" si="845"/>
        <v>19.641599999998881</v>
      </c>
      <c r="BO3662" s="158">
        <f t="shared" si="846"/>
        <v>6.3981358734597421E-3</v>
      </c>
      <c r="BP3662" s="159">
        <f t="shared" si="847"/>
        <v>1.5787151953425282E-5</v>
      </c>
      <c r="BQ3662" s="160">
        <f t="shared" si="848"/>
        <v>1.5787151953425282E-5</v>
      </c>
      <c r="BR3662" s="160" t="str">
        <f t="shared" si="844"/>
        <v/>
      </c>
    </row>
    <row r="3663" spans="65:70" ht="20.100000000000001" customHeight="1" x14ac:dyDescent="0.25">
      <c r="BM3663" s="134">
        <v>3071</v>
      </c>
      <c r="BN3663" s="157">
        <f t="shared" si="845"/>
        <v>19.647999999998881</v>
      </c>
      <c r="BO3663" s="158">
        <f t="shared" si="846"/>
        <v>6.3823487215063169E-3</v>
      </c>
      <c r="BP3663" s="159">
        <f t="shared" si="847"/>
        <v>1.5749533945055502E-5</v>
      </c>
      <c r="BQ3663" s="160">
        <f t="shared" si="848"/>
        <v>1.5749533945055502E-5</v>
      </c>
      <c r="BR3663" s="160" t="str">
        <f t="shared" si="844"/>
        <v/>
      </c>
    </row>
    <row r="3664" spans="65:70" ht="20.100000000000001" customHeight="1" x14ac:dyDescent="0.25">
      <c r="BM3664" s="134">
        <v>3072</v>
      </c>
      <c r="BN3664" s="157">
        <f t="shared" si="845"/>
        <v>19.65439999999888</v>
      </c>
      <c r="BO3664" s="158">
        <f t="shared" si="846"/>
        <v>6.3665991875612614E-3</v>
      </c>
      <c r="BP3664" s="159">
        <f t="shared" si="847"/>
        <v>1.5712001407437726E-5</v>
      </c>
      <c r="BQ3664" s="160">
        <f t="shared" si="848"/>
        <v>1.5712001407437726E-5</v>
      </c>
      <c r="BR3664" s="160" t="str">
        <f t="shared" si="844"/>
        <v/>
      </c>
    </row>
    <row r="3665" spans="65:70" ht="20.100000000000001" customHeight="1" x14ac:dyDescent="0.25">
      <c r="BM3665" s="134">
        <v>3073</v>
      </c>
      <c r="BN3665" s="157">
        <f t="shared" si="845"/>
        <v>19.660799999998879</v>
      </c>
      <c r="BO3665" s="158">
        <f t="shared" si="846"/>
        <v>6.3508871861538236E-3</v>
      </c>
      <c r="BP3665" s="159">
        <f t="shared" si="847"/>
        <v>1.567455415951019E-5</v>
      </c>
      <c r="BQ3665" s="160">
        <f t="shared" si="848"/>
        <v>1.567455415951019E-5</v>
      </c>
      <c r="BR3665" s="160" t="str">
        <f t="shared" ref="BR3665:BR3728" si="849">IF($BO3665&lt;(1-$BK$605),$BP3665,"")</f>
        <v/>
      </c>
    </row>
    <row r="3666" spans="65:70" ht="20.100000000000001" customHeight="1" x14ac:dyDescent="0.25">
      <c r="BM3666" s="134">
        <v>3074</v>
      </c>
      <c r="BN3666" s="157">
        <f t="shared" ref="BN3666:BN3729" si="850">BN3665+$BQ$590</f>
        <v>19.667199999998878</v>
      </c>
      <c r="BO3666" s="158">
        <f t="shared" ref="BO3666:BO3729" si="851">_xlfn.CHISQ.DIST.RT(BN3666,7)</f>
        <v>6.3352126319943134E-3</v>
      </c>
      <c r="BP3666" s="159">
        <f t="shared" ref="BP3666:BP3729" si="852">BO3666-BO3667</f>
        <v>1.5637192020495627E-5</v>
      </c>
      <c r="BQ3666" s="160">
        <f t="shared" ref="BQ3666:BQ3729" si="853">IF(BO3666&lt;(1-$BK$597),BP3666,"")</f>
        <v>1.5637192020495627E-5</v>
      </c>
      <c r="BR3666" s="160" t="str">
        <f t="shared" si="849"/>
        <v/>
      </c>
    </row>
    <row r="3667" spans="65:70" ht="20.100000000000001" customHeight="1" x14ac:dyDescent="0.25">
      <c r="BM3667" s="134">
        <v>3075</v>
      </c>
      <c r="BN3667" s="157">
        <f t="shared" si="850"/>
        <v>19.673599999998878</v>
      </c>
      <c r="BO3667" s="158">
        <f t="shared" si="851"/>
        <v>6.3195754399738178E-3</v>
      </c>
      <c r="BP3667" s="159">
        <f t="shared" si="852"/>
        <v>1.5599914809993204E-5</v>
      </c>
      <c r="BQ3667" s="160">
        <f t="shared" si="853"/>
        <v>1.5599914809993204E-5</v>
      </c>
      <c r="BR3667" s="160" t="str">
        <f t="shared" si="849"/>
        <v/>
      </c>
    </row>
    <row r="3668" spans="65:70" ht="20.100000000000001" customHeight="1" x14ac:dyDescent="0.25">
      <c r="BM3668" s="134">
        <v>3076</v>
      </c>
      <c r="BN3668" s="157">
        <f t="shared" si="850"/>
        <v>19.679999999998877</v>
      </c>
      <c r="BO3668" s="158">
        <f t="shared" si="851"/>
        <v>6.3039755251638246E-3</v>
      </c>
      <c r="BP3668" s="159">
        <f t="shared" si="852"/>
        <v>1.5562722347930817E-5</v>
      </c>
      <c r="BQ3668" s="160">
        <f t="shared" si="853"/>
        <v>1.5562722347930817E-5</v>
      </c>
      <c r="BR3668" s="160" t="str">
        <f t="shared" si="849"/>
        <v/>
      </c>
    </row>
    <row r="3669" spans="65:70" ht="20.100000000000001" customHeight="1" x14ac:dyDescent="0.25">
      <c r="BM3669" s="134">
        <v>3077</v>
      </c>
      <c r="BN3669" s="157">
        <f t="shared" si="850"/>
        <v>19.686399999998876</v>
      </c>
      <c r="BO3669" s="158">
        <f t="shared" si="851"/>
        <v>6.2884128028158938E-3</v>
      </c>
      <c r="BP3669" s="159">
        <f t="shared" si="852"/>
        <v>1.5525614454557288E-5</v>
      </c>
      <c r="BQ3669" s="160">
        <f t="shared" si="853"/>
        <v>1.5525614454557288E-5</v>
      </c>
      <c r="BR3669" s="160" t="str">
        <f t="shared" si="849"/>
        <v/>
      </c>
    </row>
    <row r="3670" spans="65:70" ht="20.100000000000001" customHeight="1" x14ac:dyDescent="0.25">
      <c r="BM3670" s="134">
        <v>3078</v>
      </c>
      <c r="BN3670" s="157">
        <f t="shared" si="850"/>
        <v>19.692799999998876</v>
      </c>
      <c r="BO3670" s="158">
        <f t="shared" si="851"/>
        <v>6.2728871883613365E-3</v>
      </c>
      <c r="BP3670" s="159">
        <f t="shared" si="852"/>
        <v>1.5488590950503076E-5</v>
      </c>
      <c r="BQ3670" s="160">
        <f t="shared" si="853"/>
        <v>1.5488590950503076E-5</v>
      </c>
      <c r="BR3670" s="160" t="str">
        <f t="shared" si="849"/>
        <v/>
      </c>
    </row>
    <row r="3671" spans="65:70" ht="20.100000000000001" customHeight="1" x14ac:dyDescent="0.25">
      <c r="BM3671" s="134">
        <v>3079</v>
      </c>
      <c r="BN3671" s="157">
        <f t="shared" si="850"/>
        <v>19.699199999998875</v>
      </c>
      <c r="BO3671" s="158">
        <f t="shared" si="851"/>
        <v>6.2573985974108334E-3</v>
      </c>
      <c r="BP3671" s="159">
        <f t="shared" si="852"/>
        <v>1.5451651656703085E-5</v>
      </c>
      <c r="BQ3671" s="160">
        <f t="shared" si="853"/>
        <v>1.5451651656703085E-5</v>
      </c>
      <c r="BR3671" s="160" t="str">
        <f t="shared" si="849"/>
        <v/>
      </c>
    </row>
    <row r="3672" spans="65:70" ht="20.100000000000001" customHeight="1" x14ac:dyDescent="0.25">
      <c r="BM3672" s="134">
        <v>3080</v>
      </c>
      <c r="BN3672" s="157">
        <f t="shared" si="850"/>
        <v>19.705599999998874</v>
      </c>
      <c r="BO3672" s="158">
        <f t="shared" si="851"/>
        <v>6.2419469457541303E-3</v>
      </c>
      <c r="BP3672" s="159">
        <f t="shared" si="852"/>
        <v>1.5414796394426153E-5</v>
      </c>
      <c r="BQ3672" s="160">
        <f t="shared" si="853"/>
        <v>1.5414796394426153E-5</v>
      </c>
      <c r="BR3672" s="160" t="str">
        <f t="shared" si="849"/>
        <v/>
      </c>
    </row>
    <row r="3673" spans="65:70" ht="20.100000000000001" customHeight="1" x14ac:dyDescent="0.25">
      <c r="BM3673" s="134">
        <v>3081</v>
      </c>
      <c r="BN3673" s="157">
        <f t="shared" si="850"/>
        <v>19.711999999998874</v>
      </c>
      <c r="BO3673" s="158">
        <f t="shared" si="851"/>
        <v>6.2265321493597042E-3</v>
      </c>
      <c r="BP3673" s="159">
        <f t="shared" si="852"/>
        <v>1.5378024985328829E-5</v>
      </c>
      <c r="BQ3673" s="160">
        <f t="shared" si="853"/>
        <v>1.5378024985328829E-5</v>
      </c>
      <c r="BR3673" s="160" t="str">
        <f t="shared" si="849"/>
        <v/>
      </c>
    </row>
    <row r="3674" spans="65:70" ht="20.100000000000001" customHeight="1" x14ac:dyDescent="0.25">
      <c r="BM3674" s="134">
        <v>3082</v>
      </c>
      <c r="BN3674" s="157">
        <f t="shared" si="850"/>
        <v>19.718399999998873</v>
      </c>
      <c r="BO3674" s="158">
        <f t="shared" si="851"/>
        <v>6.2111541243743754E-3</v>
      </c>
      <c r="BP3674" s="159">
        <f t="shared" si="852"/>
        <v>1.5341337251346086E-5</v>
      </c>
      <c r="BQ3674" s="160">
        <f t="shared" si="853"/>
        <v>1.5341337251346086E-5</v>
      </c>
      <c r="BR3674" s="160" t="str">
        <f t="shared" si="849"/>
        <v/>
      </c>
    </row>
    <row r="3675" spans="65:70" ht="20.100000000000001" customHeight="1" x14ac:dyDescent="0.25">
      <c r="BM3675" s="134">
        <v>3083</v>
      </c>
      <c r="BN3675" s="157">
        <f t="shared" si="850"/>
        <v>19.724799999998872</v>
      </c>
      <c r="BO3675" s="158">
        <f t="shared" si="851"/>
        <v>6.1958127871230293E-3</v>
      </c>
      <c r="BP3675" s="159">
        <f t="shared" si="852"/>
        <v>1.5304733014795402E-5</v>
      </c>
      <c r="BQ3675" s="160">
        <f t="shared" si="853"/>
        <v>1.5304733014795402E-5</v>
      </c>
      <c r="BR3675" s="160" t="str">
        <f t="shared" si="849"/>
        <v/>
      </c>
    </row>
    <row r="3676" spans="65:70" ht="20.100000000000001" customHeight="1" x14ac:dyDescent="0.25">
      <c r="BM3676" s="134">
        <v>3084</v>
      </c>
      <c r="BN3676" s="157">
        <f t="shared" si="850"/>
        <v>19.731199999998871</v>
      </c>
      <c r="BO3676" s="158">
        <f t="shared" si="851"/>
        <v>6.1805080541082339E-3</v>
      </c>
      <c r="BP3676" s="159">
        <f t="shared" si="852"/>
        <v>1.5268212098290025E-5</v>
      </c>
      <c r="BQ3676" s="160">
        <f t="shared" si="853"/>
        <v>1.5268212098290025E-5</v>
      </c>
      <c r="BR3676" s="160" t="str">
        <f t="shared" si="849"/>
        <v/>
      </c>
    </row>
    <row r="3677" spans="65:70" ht="20.100000000000001" customHeight="1" x14ac:dyDescent="0.25">
      <c r="BM3677" s="134">
        <v>3085</v>
      </c>
      <c r="BN3677" s="157">
        <f t="shared" si="850"/>
        <v>19.737599999998871</v>
      </c>
      <c r="BO3677" s="158">
        <f t="shared" si="851"/>
        <v>6.1652398420099438E-3</v>
      </c>
      <c r="BP3677" s="159">
        <f t="shared" si="852"/>
        <v>1.5231774324823977E-5</v>
      </c>
      <c r="BQ3677" s="160">
        <f t="shared" si="853"/>
        <v>1.5231774324823977E-5</v>
      </c>
      <c r="BR3677" s="160" t="str">
        <f t="shared" si="849"/>
        <v/>
      </c>
    </row>
    <row r="3678" spans="65:70" ht="20.100000000000001" customHeight="1" x14ac:dyDescent="0.25">
      <c r="BM3678" s="134">
        <v>3086</v>
      </c>
      <c r="BN3678" s="157">
        <f t="shared" si="850"/>
        <v>19.74399999999887</v>
      </c>
      <c r="BO3678" s="158">
        <f t="shared" si="851"/>
        <v>6.1500080676851199E-3</v>
      </c>
      <c r="BP3678" s="159">
        <f t="shared" si="852"/>
        <v>1.5195419517687048E-5</v>
      </c>
      <c r="BQ3678" s="160">
        <f t="shared" si="853"/>
        <v>1.5195419517687048E-5</v>
      </c>
      <c r="BR3678" s="160" t="str">
        <f t="shared" si="849"/>
        <v/>
      </c>
    </row>
    <row r="3679" spans="65:70" ht="20.100000000000001" customHeight="1" x14ac:dyDescent="0.25">
      <c r="BM3679" s="134">
        <v>3087</v>
      </c>
      <c r="BN3679" s="157">
        <f t="shared" si="850"/>
        <v>19.750399999998869</v>
      </c>
      <c r="BO3679" s="158">
        <f t="shared" si="851"/>
        <v>6.1348126481674328E-3</v>
      </c>
      <c r="BP3679" s="159">
        <f t="shared" si="852"/>
        <v>1.5159147500522913E-5</v>
      </c>
      <c r="BQ3679" s="160">
        <f t="shared" si="853"/>
        <v>1.5159147500522913E-5</v>
      </c>
      <c r="BR3679" s="160" t="str">
        <f t="shared" si="849"/>
        <v/>
      </c>
    </row>
    <row r="3680" spans="65:70" ht="20.100000000000001" customHeight="1" x14ac:dyDescent="0.25">
      <c r="BM3680" s="134">
        <v>3088</v>
      </c>
      <c r="BN3680" s="157">
        <f t="shared" si="850"/>
        <v>19.756799999998869</v>
      </c>
      <c r="BO3680" s="158">
        <f t="shared" si="851"/>
        <v>6.1196535006669099E-3</v>
      </c>
      <c r="BP3680" s="159">
        <f t="shared" si="852"/>
        <v>1.5122958097332599E-5</v>
      </c>
      <c r="BQ3680" s="160">
        <f t="shared" si="853"/>
        <v>1.5122958097332599E-5</v>
      </c>
      <c r="BR3680" s="160" t="str">
        <f t="shared" si="849"/>
        <v/>
      </c>
    </row>
    <row r="3681" spans="65:70" ht="20.100000000000001" customHeight="1" x14ac:dyDescent="0.25">
      <c r="BM3681" s="134">
        <v>3089</v>
      </c>
      <c r="BN3681" s="157">
        <f t="shared" si="850"/>
        <v>19.763199999998868</v>
      </c>
      <c r="BO3681" s="158">
        <f t="shared" si="851"/>
        <v>6.1045305425695773E-3</v>
      </c>
      <c r="BP3681" s="159">
        <f t="shared" si="852"/>
        <v>1.5086851132392956E-5</v>
      </c>
      <c r="BQ3681" s="160">
        <f t="shared" si="853"/>
        <v>1.5086851132392956E-5</v>
      </c>
      <c r="BR3681" s="160" t="str">
        <f t="shared" si="849"/>
        <v/>
      </c>
    </row>
    <row r="3682" spans="65:70" ht="20.100000000000001" customHeight="1" x14ac:dyDescent="0.25">
      <c r="BM3682" s="134">
        <v>3090</v>
      </c>
      <c r="BN3682" s="157">
        <f t="shared" si="850"/>
        <v>19.769599999998867</v>
      </c>
      <c r="BO3682" s="158">
        <f t="shared" si="851"/>
        <v>6.0894436914371844E-3</v>
      </c>
      <c r="BP3682" s="159">
        <f t="shared" si="852"/>
        <v>1.5050826430371145E-5</v>
      </c>
      <c r="BQ3682" s="160">
        <f t="shared" si="853"/>
        <v>1.5050826430371145E-5</v>
      </c>
      <c r="BR3682" s="160" t="str">
        <f t="shared" si="849"/>
        <v/>
      </c>
    </row>
    <row r="3683" spans="65:70" ht="20.100000000000001" customHeight="1" x14ac:dyDescent="0.25">
      <c r="BM3683" s="134">
        <v>3091</v>
      </c>
      <c r="BN3683" s="157">
        <f t="shared" si="850"/>
        <v>19.775999999998866</v>
      </c>
      <c r="BO3683" s="158">
        <f t="shared" si="851"/>
        <v>6.0743928650068132E-3</v>
      </c>
      <c r="BP3683" s="159">
        <f t="shared" si="852"/>
        <v>1.5014883816233567E-5</v>
      </c>
      <c r="BQ3683" s="160">
        <f t="shared" si="853"/>
        <v>1.5014883816233567E-5</v>
      </c>
      <c r="BR3683" s="160" t="str">
        <f t="shared" si="849"/>
        <v/>
      </c>
    </row>
    <row r="3684" spans="65:70" ht="20.100000000000001" customHeight="1" x14ac:dyDescent="0.25">
      <c r="BM3684" s="134">
        <v>3092</v>
      </c>
      <c r="BN3684" s="157">
        <f t="shared" si="850"/>
        <v>19.782399999998866</v>
      </c>
      <c r="BO3684" s="158">
        <f t="shared" si="851"/>
        <v>6.0593779811905796E-3</v>
      </c>
      <c r="BP3684" s="159">
        <f t="shared" si="852"/>
        <v>1.4979023115324792E-5</v>
      </c>
      <c r="BQ3684" s="160">
        <f t="shared" si="853"/>
        <v>1.4979023115324792E-5</v>
      </c>
      <c r="BR3684" s="160" t="str">
        <f t="shared" si="849"/>
        <v/>
      </c>
    </row>
    <row r="3685" spans="65:70" ht="20.100000000000001" customHeight="1" x14ac:dyDescent="0.25">
      <c r="BM3685" s="134">
        <v>3093</v>
      </c>
      <c r="BN3685" s="157">
        <f t="shared" si="850"/>
        <v>19.788799999998865</v>
      </c>
      <c r="BO3685" s="158">
        <f t="shared" si="851"/>
        <v>6.0443989580752549E-3</v>
      </c>
      <c r="BP3685" s="159">
        <f t="shared" si="852"/>
        <v>1.4943244153228785E-5</v>
      </c>
      <c r="BQ3685" s="160">
        <f t="shared" si="853"/>
        <v>1.4943244153228785E-5</v>
      </c>
      <c r="BR3685" s="160" t="str">
        <f t="shared" si="849"/>
        <v/>
      </c>
    </row>
    <row r="3686" spans="65:70" ht="20.100000000000001" customHeight="1" x14ac:dyDescent="0.25">
      <c r="BM3686" s="134">
        <v>3094</v>
      </c>
      <c r="BN3686" s="157">
        <f t="shared" si="850"/>
        <v>19.795199999998864</v>
      </c>
      <c r="BO3686" s="158">
        <f t="shared" si="851"/>
        <v>6.0294557139220261E-3</v>
      </c>
      <c r="BP3686" s="159">
        <f t="shared" si="852"/>
        <v>1.4907546755970127E-5</v>
      </c>
      <c r="BQ3686" s="160">
        <f t="shared" si="853"/>
        <v>1.4907546755970127E-5</v>
      </c>
      <c r="BR3686" s="160" t="str">
        <f t="shared" si="849"/>
        <v/>
      </c>
    </row>
    <row r="3687" spans="65:70" ht="20.100000000000001" customHeight="1" x14ac:dyDescent="0.25">
      <c r="BM3687" s="134">
        <v>3095</v>
      </c>
      <c r="BN3687" s="157">
        <f t="shared" si="850"/>
        <v>19.801599999998864</v>
      </c>
      <c r="BO3687" s="158">
        <f t="shared" si="851"/>
        <v>6.0145481671660559E-3</v>
      </c>
      <c r="BP3687" s="159">
        <f t="shared" si="852"/>
        <v>1.4871930749831008E-5</v>
      </c>
      <c r="BQ3687" s="160">
        <f t="shared" si="853"/>
        <v>1.4871930749831008E-5</v>
      </c>
      <c r="BR3687" s="160" t="str">
        <f t="shared" si="849"/>
        <v/>
      </c>
    </row>
    <row r="3688" spans="65:70" ht="20.100000000000001" customHeight="1" x14ac:dyDescent="0.25">
      <c r="BM3688" s="134">
        <v>3096</v>
      </c>
      <c r="BN3688" s="157">
        <f t="shared" si="850"/>
        <v>19.807999999998863</v>
      </c>
      <c r="BO3688" s="158">
        <f t="shared" si="851"/>
        <v>5.9996762364162249E-3</v>
      </c>
      <c r="BP3688" s="159">
        <f t="shared" si="852"/>
        <v>1.4836395961469184E-5</v>
      </c>
      <c r="BQ3688" s="160">
        <f t="shared" si="853"/>
        <v>1.4836395961469184E-5</v>
      </c>
      <c r="BR3688" s="160" t="str">
        <f t="shared" si="849"/>
        <v/>
      </c>
    </row>
    <row r="3689" spans="65:70" ht="20.100000000000001" customHeight="1" x14ac:dyDescent="0.25">
      <c r="BM3689" s="134">
        <v>3097</v>
      </c>
      <c r="BN3689" s="157">
        <f t="shared" si="850"/>
        <v>19.814399999998862</v>
      </c>
      <c r="BO3689" s="158">
        <f t="shared" si="851"/>
        <v>5.9848398404547557E-3</v>
      </c>
      <c r="BP3689" s="159">
        <f t="shared" si="852"/>
        <v>1.4800942217841652E-5</v>
      </c>
      <c r="BQ3689" s="160">
        <f t="shared" si="853"/>
        <v>1.4800942217841652E-5</v>
      </c>
      <c r="BR3689" s="160" t="str">
        <f t="shared" si="849"/>
        <v/>
      </c>
    </row>
    <row r="3690" spans="65:70" ht="20.100000000000001" customHeight="1" x14ac:dyDescent="0.25">
      <c r="BM3690" s="134">
        <v>3098</v>
      </c>
      <c r="BN3690" s="157">
        <f t="shared" si="850"/>
        <v>19.820799999998862</v>
      </c>
      <c r="BO3690" s="158">
        <f t="shared" si="851"/>
        <v>5.9700388982369141E-3</v>
      </c>
      <c r="BP3690" s="159">
        <f t="shared" si="852"/>
        <v>1.4765569346235873E-5</v>
      </c>
      <c r="BQ3690" s="160">
        <f t="shared" si="853"/>
        <v>1.4765569346235873E-5</v>
      </c>
      <c r="BR3690" s="160" t="str">
        <f t="shared" si="849"/>
        <v/>
      </c>
    </row>
    <row r="3691" spans="65:70" ht="20.100000000000001" customHeight="1" x14ac:dyDescent="0.25">
      <c r="BM3691" s="134">
        <v>3099</v>
      </c>
      <c r="BN3691" s="157">
        <f t="shared" si="850"/>
        <v>19.827199999998861</v>
      </c>
      <c r="BO3691" s="158">
        <f t="shared" si="851"/>
        <v>5.9552733288906782E-3</v>
      </c>
      <c r="BP3691" s="159">
        <f t="shared" si="852"/>
        <v>1.4730277174277578E-5</v>
      </c>
      <c r="BQ3691" s="160">
        <f t="shared" si="853"/>
        <v>1.4730277174277578E-5</v>
      </c>
      <c r="BR3691" s="160" t="str">
        <f t="shared" si="849"/>
        <v/>
      </c>
    </row>
    <row r="3692" spans="65:70" ht="20.100000000000001" customHeight="1" x14ac:dyDescent="0.25">
      <c r="BM3692" s="134">
        <v>3100</v>
      </c>
      <c r="BN3692" s="157">
        <f t="shared" si="850"/>
        <v>19.83359999999886</v>
      </c>
      <c r="BO3692" s="158">
        <f t="shared" si="851"/>
        <v>5.9405430517164006E-3</v>
      </c>
      <c r="BP3692" s="159">
        <f t="shared" si="852"/>
        <v>1.469506552994812E-5</v>
      </c>
      <c r="BQ3692" s="160">
        <f t="shared" si="853"/>
        <v>1.469506552994812E-5</v>
      </c>
      <c r="BR3692" s="160" t="str">
        <f t="shared" si="849"/>
        <v/>
      </c>
    </row>
    <row r="3693" spans="65:70" ht="20.100000000000001" customHeight="1" x14ac:dyDescent="0.25">
      <c r="BM3693" s="134">
        <v>3101</v>
      </c>
      <c r="BN3693" s="157">
        <f t="shared" si="850"/>
        <v>19.839999999998859</v>
      </c>
      <c r="BO3693" s="158">
        <f t="shared" si="851"/>
        <v>5.9258479861864525E-3</v>
      </c>
      <c r="BP3693" s="159">
        <f t="shared" si="852"/>
        <v>1.4659934241514211E-5</v>
      </c>
      <c r="BQ3693" s="160">
        <f t="shared" si="853"/>
        <v>1.4659934241514211E-5</v>
      </c>
      <c r="BR3693" s="160" t="str">
        <f t="shared" si="849"/>
        <v/>
      </c>
    </row>
    <row r="3694" spans="65:70" ht="20.100000000000001" customHeight="1" x14ac:dyDescent="0.25">
      <c r="BM3694" s="134">
        <v>3102</v>
      </c>
      <c r="BN3694" s="157">
        <f t="shared" si="850"/>
        <v>19.846399999998859</v>
      </c>
      <c r="BO3694" s="158">
        <f t="shared" si="851"/>
        <v>5.9111880519449383E-3</v>
      </c>
      <c r="BP3694" s="159">
        <f t="shared" si="852"/>
        <v>1.4624883137578232E-5</v>
      </c>
      <c r="BQ3694" s="160">
        <f t="shared" si="853"/>
        <v>1.4624883137578232E-5</v>
      </c>
      <c r="BR3694" s="160" t="str">
        <f t="shared" si="849"/>
        <v/>
      </c>
    </row>
    <row r="3695" spans="65:70" ht="20.100000000000001" customHeight="1" x14ac:dyDescent="0.25">
      <c r="BM3695" s="134">
        <v>3103</v>
      </c>
      <c r="BN3695" s="157">
        <f t="shared" si="850"/>
        <v>19.852799999998858</v>
      </c>
      <c r="BO3695" s="158">
        <f t="shared" si="851"/>
        <v>5.8965631688073601E-3</v>
      </c>
      <c r="BP3695" s="159">
        <f t="shared" si="852"/>
        <v>1.4589912047092111E-5</v>
      </c>
      <c r="BQ3695" s="160">
        <f t="shared" si="853"/>
        <v>1.4589912047092111E-5</v>
      </c>
      <c r="BR3695" s="160" t="str">
        <f t="shared" si="849"/>
        <v/>
      </c>
    </row>
    <row r="3696" spans="65:70" ht="20.100000000000001" customHeight="1" x14ac:dyDescent="0.25">
      <c r="BM3696" s="134">
        <v>3104</v>
      </c>
      <c r="BN3696" s="157">
        <f t="shared" si="850"/>
        <v>19.859199999998857</v>
      </c>
      <c r="BO3696" s="158">
        <f t="shared" si="851"/>
        <v>5.881973256760268E-3</v>
      </c>
      <c r="BP3696" s="159">
        <f t="shared" si="852"/>
        <v>1.4555020799322631E-5</v>
      </c>
      <c r="BQ3696" s="160">
        <f t="shared" si="853"/>
        <v>1.4555020799322631E-5</v>
      </c>
      <c r="BR3696" s="160" t="str">
        <f t="shared" si="849"/>
        <v/>
      </c>
    </row>
    <row r="3697" spans="65:70" ht="20.100000000000001" customHeight="1" x14ac:dyDescent="0.25">
      <c r="BM3697" s="134">
        <v>3105</v>
      </c>
      <c r="BN3697" s="157">
        <f t="shared" si="850"/>
        <v>19.865599999998857</v>
      </c>
      <c r="BO3697" s="158">
        <f t="shared" si="851"/>
        <v>5.8674182359609453E-3</v>
      </c>
      <c r="BP3697" s="159">
        <f t="shared" si="852"/>
        <v>1.4520209223854025E-5</v>
      </c>
      <c r="BQ3697" s="160">
        <f t="shared" si="853"/>
        <v>1.4520209223854025E-5</v>
      </c>
      <c r="BR3697" s="160" t="str">
        <f t="shared" si="849"/>
        <v/>
      </c>
    </row>
    <row r="3698" spans="65:70" ht="20.100000000000001" customHeight="1" x14ac:dyDescent="0.25">
      <c r="BM3698" s="134">
        <v>3106</v>
      </c>
      <c r="BN3698" s="157">
        <f t="shared" si="850"/>
        <v>19.871999999998856</v>
      </c>
      <c r="BO3698" s="158">
        <f t="shared" si="851"/>
        <v>5.8528980267370913E-3</v>
      </c>
      <c r="BP3698" s="159">
        <f t="shared" si="852"/>
        <v>1.4485477150593187E-5</v>
      </c>
      <c r="BQ3698" s="160">
        <f t="shared" si="853"/>
        <v>1.4485477150593187E-5</v>
      </c>
      <c r="BR3698" s="160" t="str">
        <f t="shared" si="849"/>
        <v/>
      </c>
    </row>
    <row r="3699" spans="65:70" ht="20.100000000000001" customHeight="1" x14ac:dyDescent="0.25">
      <c r="BM3699" s="134">
        <v>3107</v>
      </c>
      <c r="BN3699" s="157">
        <f t="shared" si="850"/>
        <v>19.878399999998855</v>
      </c>
      <c r="BO3699" s="158">
        <f t="shared" si="851"/>
        <v>5.8384125495864981E-3</v>
      </c>
      <c r="BP3699" s="159">
        <f t="shared" si="852"/>
        <v>1.4450824409817375E-5</v>
      </c>
      <c r="BQ3699" s="160">
        <f t="shared" si="853"/>
        <v>1.4450824409817375E-5</v>
      </c>
      <c r="BR3699" s="160" t="str">
        <f t="shared" si="849"/>
        <v/>
      </c>
    </row>
    <row r="3700" spans="65:70" ht="20.100000000000001" customHeight="1" x14ac:dyDescent="0.25">
      <c r="BM3700" s="134">
        <v>3108</v>
      </c>
      <c r="BN3700" s="157">
        <f t="shared" si="850"/>
        <v>19.884799999998855</v>
      </c>
      <c r="BO3700" s="158">
        <f t="shared" si="851"/>
        <v>5.8239617251766808E-3</v>
      </c>
      <c r="BP3700" s="159">
        <f t="shared" si="852"/>
        <v>1.4416250832056249E-5</v>
      </c>
      <c r="BQ3700" s="160">
        <f t="shared" si="853"/>
        <v>1.4416250832056249E-5</v>
      </c>
      <c r="BR3700" s="160" t="str">
        <f t="shared" si="849"/>
        <v/>
      </c>
    </row>
    <row r="3701" spans="65:70" ht="20.100000000000001" customHeight="1" x14ac:dyDescent="0.25">
      <c r="BM3701" s="134">
        <v>3109</v>
      </c>
      <c r="BN3701" s="157">
        <f t="shared" si="850"/>
        <v>19.891199999998854</v>
      </c>
      <c r="BO3701" s="158">
        <f t="shared" si="851"/>
        <v>5.8095454743446245E-3</v>
      </c>
      <c r="BP3701" s="159">
        <f t="shared" si="852"/>
        <v>1.4381756248228912E-5</v>
      </c>
      <c r="BQ3701" s="160">
        <f t="shared" si="853"/>
        <v>1.4381756248228912E-5</v>
      </c>
      <c r="BR3701" s="160" t="str">
        <f t="shared" si="849"/>
        <v/>
      </c>
    </row>
    <row r="3702" spans="65:70" ht="20.100000000000001" customHeight="1" x14ac:dyDescent="0.25">
      <c r="BM3702" s="134">
        <v>3110</v>
      </c>
      <c r="BN3702" s="157">
        <f t="shared" si="850"/>
        <v>19.897599999998853</v>
      </c>
      <c r="BO3702" s="158">
        <f t="shared" si="851"/>
        <v>5.7951637180963956E-3</v>
      </c>
      <c r="BP3702" s="159">
        <f t="shared" si="852"/>
        <v>1.4347340489525955E-5</v>
      </c>
      <c r="BQ3702" s="160">
        <f t="shared" si="853"/>
        <v>1.4347340489525955E-5</v>
      </c>
      <c r="BR3702" s="160" t="str">
        <f t="shared" si="849"/>
        <v/>
      </c>
    </row>
    <row r="3703" spans="65:70" ht="20.100000000000001" customHeight="1" x14ac:dyDescent="0.25">
      <c r="BM3703" s="134">
        <v>3111</v>
      </c>
      <c r="BN3703" s="157">
        <f t="shared" si="850"/>
        <v>19.903999999998852</v>
      </c>
      <c r="BO3703" s="158">
        <f t="shared" si="851"/>
        <v>5.7808163776068696E-3</v>
      </c>
      <c r="BP3703" s="159">
        <f t="shared" si="852"/>
        <v>1.4313003387523074E-5</v>
      </c>
      <c r="BQ3703" s="160">
        <f t="shared" si="853"/>
        <v>1.4313003387523074E-5</v>
      </c>
      <c r="BR3703" s="160" t="str">
        <f t="shared" si="849"/>
        <v/>
      </c>
    </row>
    <row r="3704" spans="65:70" ht="20.100000000000001" customHeight="1" x14ac:dyDescent="0.25">
      <c r="BM3704" s="134">
        <v>3112</v>
      </c>
      <c r="BN3704" s="157">
        <f t="shared" si="850"/>
        <v>19.910399999998852</v>
      </c>
      <c r="BO3704" s="158">
        <f t="shared" si="851"/>
        <v>5.7665033742193466E-3</v>
      </c>
      <c r="BP3704" s="159">
        <f t="shared" si="852"/>
        <v>1.4278744774027553E-5</v>
      </c>
      <c r="BQ3704" s="160">
        <f t="shared" si="853"/>
        <v>1.4278744774027553E-5</v>
      </c>
      <c r="BR3704" s="160" t="str">
        <f t="shared" si="849"/>
        <v/>
      </c>
    </row>
    <row r="3705" spans="65:70" ht="20.100000000000001" customHeight="1" x14ac:dyDescent="0.25">
      <c r="BM3705" s="134">
        <v>3113</v>
      </c>
      <c r="BN3705" s="157">
        <f t="shared" si="850"/>
        <v>19.916799999998851</v>
      </c>
      <c r="BO3705" s="158">
        <f t="shared" si="851"/>
        <v>5.752224629445319E-3</v>
      </c>
      <c r="BP3705" s="159">
        <f t="shared" si="852"/>
        <v>1.4244564481276888E-5</v>
      </c>
      <c r="BQ3705" s="160">
        <f t="shared" si="853"/>
        <v>1.4244564481276888E-5</v>
      </c>
      <c r="BR3705" s="160" t="str">
        <f t="shared" si="849"/>
        <v/>
      </c>
    </row>
    <row r="3706" spans="65:70" ht="20.100000000000001" customHeight="1" x14ac:dyDescent="0.25">
      <c r="BM3706" s="134">
        <v>3114</v>
      </c>
      <c r="BN3706" s="157">
        <f t="shared" si="850"/>
        <v>19.92319999999885</v>
      </c>
      <c r="BO3706" s="158">
        <f t="shared" si="851"/>
        <v>5.7379800649640421E-3</v>
      </c>
      <c r="BP3706" s="159">
        <f t="shared" si="852"/>
        <v>1.421046234175577E-5</v>
      </c>
      <c r="BQ3706" s="160">
        <f t="shared" si="853"/>
        <v>1.421046234175577E-5</v>
      </c>
      <c r="BR3706" s="160" t="str">
        <f t="shared" si="849"/>
        <v/>
      </c>
    </row>
    <row r="3707" spans="65:70" ht="20.100000000000001" customHeight="1" x14ac:dyDescent="0.25">
      <c r="BM3707" s="134">
        <v>3115</v>
      </c>
      <c r="BN3707" s="157">
        <f t="shared" si="850"/>
        <v>19.92959999999885</v>
      </c>
      <c r="BO3707" s="158">
        <f t="shared" si="851"/>
        <v>5.7237696026222864E-3</v>
      </c>
      <c r="BP3707" s="159">
        <f t="shared" si="852"/>
        <v>1.4176438188279357E-5</v>
      </c>
      <c r="BQ3707" s="160">
        <f t="shared" si="853"/>
        <v>1.4176438188279357E-5</v>
      </c>
      <c r="BR3707" s="160" t="str">
        <f t="shared" si="849"/>
        <v/>
      </c>
    </row>
    <row r="3708" spans="65:70" ht="20.100000000000001" customHeight="1" x14ac:dyDescent="0.25">
      <c r="BM3708" s="134">
        <v>3116</v>
      </c>
      <c r="BN3708" s="157">
        <f t="shared" si="850"/>
        <v>19.935999999998849</v>
      </c>
      <c r="BO3708" s="158">
        <f t="shared" si="851"/>
        <v>5.709593164434007E-3</v>
      </c>
      <c r="BP3708" s="159">
        <f t="shared" si="852"/>
        <v>1.4142491854006282E-5</v>
      </c>
      <c r="BQ3708" s="160">
        <f t="shared" si="853"/>
        <v>1.4142491854006282E-5</v>
      </c>
      <c r="BR3708" s="160" t="str">
        <f t="shared" si="849"/>
        <v/>
      </c>
    </row>
    <row r="3709" spans="65:70" ht="20.100000000000001" customHeight="1" x14ac:dyDescent="0.25">
      <c r="BM3709" s="134">
        <v>3117</v>
      </c>
      <c r="BN3709" s="157">
        <f t="shared" si="850"/>
        <v>19.942399999998848</v>
      </c>
      <c r="BO3709" s="158">
        <f t="shared" si="851"/>
        <v>5.6954506725800007E-3</v>
      </c>
      <c r="BP3709" s="159">
        <f t="shared" si="852"/>
        <v>1.4108623172404827E-5</v>
      </c>
      <c r="BQ3709" s="160">
        <f t="shared" si="853"/>
        <v>1.4108623172404827E-5</v>
      </c>
      <c r="BR3709" s="160" t="str">
        <f t="shared" si="849"/>
        <v/>
      </c>
    </row>
    <row r="3710" spans="65:70" ht="20.100000000000001" customHeight="1" x14ac:dyDescent="0.25">
      <c r="BM3710" s="134">
        <v>3118</v>
      </c>
      <c r="BN3710" s="157">
        <f t="shared" si="850"/>
        <v>19.948799999998847</v>
      </c>
      <c r="BO3710" s="158">
        <f t="shared" si="851"/>
        <v>5.6813420494075959E-3</v>
      </c>
      <c r="BP3710" s="159">
        <f t="shared" si="852"/>
        <v>1.4074831977263329E-5</v>
      </c>
      <c r="BQ3710" s="160">
        <f t="shared" si="853"/>
        <v>1.4074831977263329E-5</v>
      </c>
      <c r="BR3710" s="160" t="str">
        <f t="shared" si="849"/>
        <v/>
      </c>
    </row>
    <row r="3711" spans="65:70" ht="20.100000000000001" customHeight="1" x14ac:dyDescent="0.25">
      <c r="BM3711" s="134">
        <v>3119</v>
      </c>
      <c r="BN3711" s="157">
        <f t="shared" si="850"/>
        <v>19.955199999998847</v>
      </c>
      <c r="BO3711" s="158">
        <f t="shared" si="851"/>
        <v>5.6672672174303326E-3</v>
      </c>
      <c r="BP3711" s="159">
        <f t="shared" si="852"/>
        <v>1.404111810269365E-5</v>
      </c>
      <c r="BQ3711" s="160">
        <f t="shared" si="853"/>
        <v>1.404111810269365E-5</v>
      </c>
      <c r="BR3711" s="160" t="str">
        <f t="shared" si="849"/>
        <v/>
      </c>
    </row>
    <row r="3712" spans="65:70" ht="20.100000000000001" customHeight="1" x14ac:dyDescent="0.25">
      <c r="BM3712" s="134">
        <v>3120</v>
      </c>
      <c r="BN3712" s="157">
        <f t="shared" si="850"/>
        <v>19.961599999998846</v>
      </c>
      <c r="BO3712" s="158">
        <f t="shared" si="851"/>
        <v>5.6532260993276389E-3</v>
      </c>
      <c r="BP3712" s="159">
        <f t="shared" si="852"/>
        <v>1.4007481383112967E-5</v>
      </c>
      <c r="BQ3712" s="160">
        <f t="shared" si="853"/>
        <v>1.4007481383112967E-5</v>
      </c>
      <c r="BR3712" s="160" t="str">
        <f t="shared" si="849"/>
        <v/>
      </c>
    </row>
    <row r="3713" spans="65:70" ht="20.100000000000001" customHeight="1" x14ac:dyDescent="0.25">
      <c r="BM3713" s="134">
        <v>3121</v>
      </c>
      <c r="BN3713" s="157">
        <f t="shared" si="850"/>
        <v>19.967999999998845</v>
      </c>
      <c r="BO3713" s="158">
        <f t="shared" si="851"/>
        <v>5.6392186179445259E-3</v>
      </c>
      <c r="BP3713" s="159">
        <f t="shared" si="852"/>
        <v>1.3973921653274123E-5</v>
      </c>
      <c r="BQ3713" s="160">
        <f t="shared" si="853"/>
        <v>1.3973921653274123E-5</v>
      </c>
      <c r="BR3713" s="160" t="str">
        <f t="shared" si="849"/>
        <v/>
      </c>
    </row>
    <row r="3714" spans="65:70" ht="20.100000000000001" customHeight="1" x14ac:dyDescent="0.25">
      <c r="BM3714" s="134">
        <v>3122</v>
      </c>
      <c r="BN3714" s="157">
        <f t="shared" si="850"/>
        <v>19.974399999998845</v>
      </c>
      <c r="BO3714" s="158">
        <f t="shared" si="851"/>
        <v>5.6252446962912518E-3</v>
      </c>
      <c r="BP3714" s="159">
        <f t="shared" si="852"/>
        <v>1.394043874821619E-5</v>
      </c>
      <c r="BQ3714" s="160">
        <f t="shared" si="853"/>
        <v>1.394043874821619E-5</v>
      </c>
      <c r="BR3714" s="160" t="str">
        <f t="shared" si="849"/>
        <v/>
      </c>
    </row>
    <row r="3715" spans="65:70" ht="20.100000000000001" customHeight="1" x14ac:dyDescent="0.25">
      <c r="BM3715" s="134">
        <v>3123</v>
      </c>
      <c r="BN3715" s="157">
        <f t="shared" si="850"/>
        <v>19.980799999998844</v>
      </c>
      <c r="BO3715" s="158">
        <f t="shared" si="851"/>
        <v>5.6113042575430356E-3</v>
      </c>
      <c r="BP3715" s="159">
        <f t="shared" si="852"/>
        <v>1.3907032503351208E-5</v>
      </c>
      <c r="BQ3715" s="160">
        <f t="shared" si="853"/>
        <v>1.3907032503351208E-5</v>
      </c>
      <c r="BR3715" s="160" t="str">
        <f t="shared" si="849"/>
        <v/>
      </c>
    </row>
    <row r="3716" spans="65:70" ht="20.100000000000001" customHeight="1" x14ac:dyDescent="0.25">
      <c r="BM3716" s="134">
        <v>3124</v>
      </c>
      <c r="BN3716" s="157">
        <f t="shared" si="850"/>
        <v>19.987199999998843</v>
      </c>
      <c r="BO3716" s="158">
        <f t="shared" si="851"/>
        <v>5.5973972250396844E-3</v>
      </c>
      <c r="BP3716" s="159">
        <f t="shared" si="852"/>
        <v>1.3873702754356627E-5</v>
      </c>
      <c r="BQ3716" s="160">
        <f t="shared" si="853"/>
        <v>1.3873702754356627E-5</v>
      </c>
      <c r="BR3716" s="160" t="str">
        <f t="shared" si="849"/>
        <v/>
      </c>
    </row>
    <row r="3717" spans="65:70" ht="20.100000000000001" customHeight="1" x14ac:dyDescent="0.25">
      <c r="BM3717" s="134">
        <v>3125</v>
      </c>
      <c r="BN3717" s="157">
        <f t="shared" si="850"/>
        <v>19.993599999998843</v>
      </c>
      <c r="BO3717" s="158">
        <f t="shared" si="851"/>
        <v>5.5835235222853278E-3</v>
      </c>
      <c r="BP3717" s="159">
        <f t="shared" si="852"/>
        <v>1.3840449337250774E-5</v>
      </c>
      <c r="BQ3717" s="160">
        <f t="shared" si="853"/>
        <v>1.3840449337250774E-5</v>
      </c>
      <c r="BR3717" s="160" t="str">
        <f t="shared" si="849"/>
        <v/>
      </c>
    </row>
    <row r="3718" spans="65:70" ht="20.100000000000001" customHeight="1" x14ac:dyDescent="0.25">
      <c r="BM3718" s="134">
        <v>3126</v>
      </c>
      <c r="BN3718" s="157">
        <f t="shared" si="850"/>
        <v>19.999999999998842</v>
      </c>
      <c r="BO3718" s="158">
        <f t="shared" si="851"/>
        <v>5.569683072948077E-3</v>
      </c>
      <c r="BP3718" s="159">
        <f t="shared" si="852"/>
        <v>1.3807272088372027E-5</v>
      </c>
      <c r="BQ3718" s="160">
        <f t="shared" si="853"/>
        <v>1.3807272088372027E-5</v>
      </c>
      <c r="BR3718" s="160" t="str">
        <f t="shared" si="849"/>
        <v/>
      </c>
    </row>
    <row r="3719" spans="65:70" ht="20.100000000000001" customHeight="1" x14ac:dyDescent="0.25">
      <c r="BM3719" s="134">
        <v>3127</v>
      </c>
      <c r="BN3719" s="157">
        <f t="shared" si="850"/>
        <v>20.006399999998841</v>
      </c>
      <c r="BO3719" s="158">
        <f t="shared" si="851"/>
        <v>5.555875800859705E-3</v>
      </c>
      <c r="BP3719" s="159">
        <f t="shared" si="852"/>
        <v>1.3774170844334591E-5</v>
      </c>
      <c r="BQ3719" s="160">
        <f t="shared" si="853"/>
        <v>1.3774170844334591E-5</v>
      </c>
      <c r="BR3719" s="160" t="str">
        <f t="shared" si="849"/>
        <v/>
      </c>
    </row>
    <row r="3720" spans="65:70" ht="20.100000000000001" customHeight="1" x14ac:dyDescent="0.25">
      <c r="BM3720" s="134">
        <v>3128</v>
      </c>
      <c r="BN3720" s="157">
        <f t="shared" si="850"/>
        <v>20.01279999999884</v>
      </c>
      <c r="BO3720" s="158">
        <f t="shared" si="851"/>
        <v>5.5421016300153704E-3</v>
      </c>
      <c r="BP3720" s="159">
        <f t="shared" si="852"/>
        <v>1.3741145442123896E-5</v>
      </c>
      <c r="BQ3720" s="160">
        <f t="shared" si="853"/>
        <v>1.3741145442123896E-5</v>
      </c>
      <c r="BR3720" s="160" t="str">
        <f t="shared" si="849"/>
        <v/>
      </c>
    </row>
    <row r="3721" spans="65:70" ht="20.100000000000001" customHeight="1" x14ac:dyDescent="0.25">
      <c r="BM3721" s="134">
        <v>3129</v>
      </c>
      <c r="BN3721" s="157">
        <f t="shared" si="850"/>
        <v>20.01919999999884</v>
      </c>
      <c r="BO3721" s="158">
        <f t="shared" si="851"/>
        <v>5.5283604845732465E-3</v>
      </c>
      <c r="BP3721" s="159">
        <f t="shared" si="852"/>
        <v>1.3708195719014209E-5</v>
      </c>
      <c r="BQ3721" s="160">
        <f t="shared" si="853"/>
        <v>1.3708195719014209E-5</v>
      </c>
      <c r="BR3721" s="160" t="str">
        <f t="shared" si="849"/>
        <v/>
      </c>
    </row>
    <row r="3722" spans="65:70" ht="20.100000000000001" customHeight="1" x14ac:dyDescent="0.25">
      <c r="BM3722" s="134">
        <v>3130</v>
      </c>
      <c r="BN3722" s="157">
        <f t="shared" si="850"/>
        <v>20.025599999998839</v>
      </c>
      <c r="BO3722" s="158">
        <f t="shared" si="851"/>
        <v>5.5146522888542323E-3</v>
      </c>
      <c r="BP3722" s="159">
        <f t="shared" si="852"/>
        <v>1.3675321512569491E-5</v>
      </c>
      <c r="BQ3722" s="160">
        <f t="shared" si="853"/>
        <v>1.3675321512569491E-5</v>
      </c>
      <c r="BR3722" s="160" t="str">
        <f t="shared" si="849"/>
        <v/>
      </c>
    </row>
    <row r="3723" spans="65:70" ht="20.100000000000001" customHeight="1" x14ac:dyDescent="0.25">
      <c r="BM3723" s="134">
        <v>3131</v>
      </c>
      <c r="BN3723" s="157">
        <f t="shared" si="850"/>
        <v>20.031999999998838</v>
      </c>
      <c r="BO3723" s="158">
        <f t="shared" si="851"/>
        <v>5.5009769673416628E-3</v>
      </c>
      <c r="BP3723" s="159">
        <f t="shared" si="852"/>
        <v>1.3642522660718866E-5</v>
      </c>
      <c r="BQ3723" s="160">
        <f t="shared" si="853"/>
        <v>1.3642522660718866E-5</v>
      </c>
      <c r="BR3723" s="160" t="str">
        <f t="shared" si="849"/>
        <v/>
      </c>
    </row>
    <row r="3724" spans="65:70" ht="20.100000000000001" customHeight="1" x14ac:dyDescent="0.25">
      <c r="BM3724" s="134">
        <v>3132</v>
      </c>
      <c r="BN3724" s="157">
        <f t="shared" si="850"/>
        <v>20.038399999998838</v>
      </c>
      <c r="BO3724" s="158">
        <f t="shared" si="851"/>
        <v>5.4873344446809439E-3</v>
      </c>
      <c r="BP3724" s="159">
        <f t="shared" si="852"/>
        <v>1.3609799001651664E-5</v>
      </c>
      <c r="BQ3724" s="160">
        <f t="shared" si="853"/>
        <v>1.3609799001651664E-5</v>
      </c>
      <c r="BR3724" s="160" t="str">
        <f t="shared" si="849"/>
        <v/>
      </c>
    </row>
    <row r="3725" spans="65:70" ht="20.100000000000001" customHeight="1" x14ac:dyDescent="0.25">
      <c r="BM3725" s="134">
        <v>3133</v>
      </c>
      <c r="BN3725" s="157">
        <f t="shared" si="850"/>
        <v>20.044799999998837</v>
      </c>
      <c r="BO3725" s="158">
        <f t="shared" si="851"/>
        <v>5.4737246456792923E-3</v>
      </c>
      <c r="BP3725" s="159">
        <f t="shared" si="852"/>
        <v>1.3577150373913702E-5</v>
      </c>
      <c r="BQ3725" s="160">
        <f t="shared" si="853"/>
        <v>1.3577150373913702E-5</v>
      </c>
      <c r="BR3725" s="160" t="str">
        <f t="shared" si="849"/>
        <v/>
      </c>
    </row>
    <row r="3726" spans="65:70" ht="20.100000000000001" customHeight="1" x14ac:dyDescent="0.25">
      <c r="BM3726" s="134">
        <v>3134</v>
      </c>
      <c r="BN3726" s="157">
        <f t="shared" si="850"/>
        <v>20.051199999998836</v>
      </c>
      <c r="BO3726" s="158">
        <f t="shared" si="851"/>
        <v>5.4601474953053786E-3</v>
      </c>
      <c r="BP3726" s="159">
        <f t="shared" si="852"/>
        <v>1.3544576616330087E-5</v>
      </c>
      <c r="BQ3726" s="160">
        <f t="shared" si="853"/>
        <v>1.3544576616330087E-5</v>
      </c>
      <c r="BR3726" s="160" t="str">
        <f t="shared" si="849"/>
        <v/>
      </c>
    </row>
    <row r="3727" spans="65:70" ht="20.100000000000001" customHeight="1" x14ac:dyDescent="0.25">
      <c r="BM3727" s="134">
        <v>3135</v>
      </c>
      <c r="BN3727" s="157">
        <f t="shared" si="850"/>
        <v>20.057599999998835</v>
      </c>
      <c r="BO3727" s="158">
        <f t="shared" si="851"/>
        <v>5.4466029186890485E-3</v>
      </c>
      <c r="BP3727" s="159">
        <f t="shared" si="852"/>
        <v>1.3512077568052921E-5</v>
      </c>
      <c r="BQ3727" s="160">
        <f t="shared" si="853"/>
        <v>1.3512077568052921E-5</v>
      </c>
      <c r="BR3727" s="160" t="str">
        <f t="shared" si="849"/>
        <v/>
      </c>
    </row>
    <row r="3728" spans="65:70" ht="20.100000000000001" customHeight="1" x14ac:dyDescent="0.25">
      <c r="BM3728" s="134">
        <v>3136</v>
      </c>
      <c r="BN3728" s="157">
        <f t="shared" si="850"/>
        <v>20.063999999998835</v>
      </c>
      <c r="BO3728" s="158">
        <f t="shared" si="851"/>
        <v>5.4330908411209956E-3</v>
      </c>
      <c r="BP3728" s="159">
        <f t="shared" si="852"/>
        <v>1.3479653068548293E-5</v>
      </c>
      <c r="BQ3728" s="160">
        <f t="shared" si="853"/>
        <v>1.3479653068548293E-5</v>
      </c>
      <c r="BR3728" s="160" t="str">
        <f t="shared" si="849"/>
        <v/>
      </c>
    </row>
    <row r="3729" spans="65:70" ht="20.100000000000001" customHeight="1" x14ac:dyDescent="0.25">
      <c r="BM3729" s="134">
        <v>3137</v>
      </c>
      <c r="BN3729" s="157">
        <f t="shared" si="850"/>
        <v>20.070399999998834</v>
      </c>
      <c r="BO3729" s="158">
        <f t="shared" si="851"/>
        <v>5.4196111880524473E-3</v>
      </c>
      <c r="BP3729" s="159">
        <f t="shared" si="852"/>
        <v>1.3447302957584131E-5</v>
      </c>
      <c r="BQ3729" s="160">
        <f t="shared" si="853"/>
        <v>1.3447302957584131E-5</v>
      </c>
      <c r="BR3729" s="160" t="str">
        <f t="shared" ref="BR3729:BR3792" si="854">IF($BO3729&lt;(1-$BK$605),$BP3729,"")</f>
        <v/>
      </c>
    </row>
    <row r="3730" spans="65:70" ht="20.100000000000001" customHeight="1" x14ac:dyDescent="0.25">
      <c r="BM3730" s="134">
        <v>3138</v>
      </c>
      <c r="BN3730" s="157">
        <f t="shared" ref="BN3730:BN3793" si="855">BN3729+$BQ$590</f>
        <v>20.076799999998833</v>
      </c>
      <c r="BO3730" s="158">
        <f t="shared" ref="BO3730:BO3793" si="856">_xlfn.CHISQ.DIST.RT(BN3730,7)</f>
        <v>5.4061638850948631E-3</v>
      </c>
      <c r="BP3730" s="159">
        <f t="shared" ref="BP3730:BP3793" si="857">BO3730-BO3731</f>
        <v>1.3415027075225003E-5</v>
      </c>
      <c r="BQ3730" s="160">
        <f t="shared" ref="BQ3730:BQ3793" si="858">IF(BO3730&lt;(1-$BK$597),BP3730,"")</f>
        <v>1.3415027075225003E-5</v>
      </c>
      <c r="BR3730" s="160" t="str">
        <f t="shared" si="854"/>
        <v/>
      </c>
    </row>
    <row r="3731" spans="65:70" ht="20.100000000000001" customHeight="1" x14ac:dyDescent="0.25">
      <c r="BM3731" s="134">
        <v>3139</v>
      </c>
      <c r="BN3731" s="157">
        <f t="shared" si="855"/>
        <v>20.083199999998833</v>
      </c>
      <c r="BO3731" s="158">
        <f t="shared" si="856"/>
        <v>5.3927488580196381E-3</v>
      </c>
      <c r="BP3731" s="159">
        <f t="shared" si="857"/>
        <v>1.3382825261901501E-5</v>
      </c>
      <c r="BQ3731" s="160">
        <f t="shared" si="858"/>
        <v>1.3382825261901501E-5</v>
      </c>
      <c r="BR3731" s="160" t="str">
        <f t="shared" si="854"/>
        <v/>
      </c>
    </row>
    <row r="3732" spans="65:70" ht="20.100000000000001" customHeight="1" x14ac:dyDescent="0.25">
      <c r="BM3732" s="134">
        <v>3140</v>
      </c>
      <c r="BN3732" s="157">
        <f t="shared" si="855"/>
        <v>20.089599999998832</v>
      </c>
      <c r="BO3732" s="158">
        <f t="shared" si="856"/>
        <v>5.3793660327577366E-3</v>
      </c>
      <c r="BP3732" s="159">
        <f t="shared" si="857"/>
        <v>1.3350697358275807E-5</v>
      </c>
      <c r="BQ3732" s="160">
        <f t="shared" si="858"/>
        <v>1.3350697358275807E-5</v>
      </c>
      <c r="BR3732" s="160" t="str">
        <f t="shared" si="854"/>
        <v/>
      </c>
    </row>
    <row r="3733" spans="65:70" ht="20.100000000000001" customHeight="1" x14ac:dyDescent="0.25">
      <c r="BM3733" s="134">
        <v>3141</v>
      </c>
      <c r="BN3733" s="157">
        <f t="shared" si="855"/>
        <v>20.095999999998831</v>
      </c>
      <c r="BO3733" s="158">
        <f t="shared" si="856"/>
        <v>5.3660153353994608E-3</v>
      </c>
      <c r="BP3733" s="159">
        <f t="shared" si="857"/>
        <v>1.3318643205359644E-5</v>
      </c>
      <c r="BQ3733" s="160">
        <f t="shared" si="858"/>
        <v>1.3318643205359644E-5</v>
      </c>
      <c r="BR3733" s="160" t="str">
        <f t="shared" si="854"/>
        <v/>
      </c>
    </row>
    <row r="3734" spans="65:70" ht="20.100000000000001" customHeight="1" x14ac:dyDescent="0.25">
      <c r="BM3734" s="134">
        <v>3142</v>
      </c>
      <c r="BN3734" s="157">
        <f t="shared" si="855"/>
        <v>20.102399999998831</v>
      </c>
      <c r="BO3734" s="158">
        <f t="shared" si="856"/>
        <v>5.3526966921941012E-3</v>
      </c>
      <c r="BP3734" s="159">
        <f t="shared" si="857"/>
        <v>1.3286662644483929E-5</v>
      </c>
      <c r="BQ3734" s="160">
        <f t="shared" si="858"/>
        <v>1.3286662644483929E-5</v>
      </c>
      <c r="BR3734" s="160" t="str">
        <f t="shared" si="854"/>
        <v/>
      </c>
    </row>
    <row r="3735" spans="65:70" ht="20.100000000000001" customHeight="1" x14ac:dyDescent="0.25">
      <c r="BM3735" s="134">
        <v>3143</v>
      </c>
      <c r="BN3735" s="157">
        <f t="shared" si="855"/>
        <v>20.10879999999883</v>
      </c>
      <c r="BO3735" s="158">
        <f t="shared" si="856"/>
        <v>5.3394100295496173E-3</v>
      </c>
      <c r="BP3735" s="159">
        <f t="shared" si="857"/>
        <v>1.3254755517276215E-5</v>
      </c>
      <c r="BQ3735" s="160">
        <f t="shared" si="858"/>
        <v>1.3254755517276215E-5</v>
      </c>
      <c r="BR3735" s="160" t="str">
        <f t="shared" si="854"/>
        <v/>
      </c>
    </row>
    <row r="3736" spans="65:70" ht="20.100000000000001" customHeight="1" x14ac:dyDescent="0.25">
      <c r="BM3736" s="134">
        <v>3144</v>
      </c>
      <c r="BN3736" s="157">
        <f t="shared" si="855"/>
        <v>20.115199999998829</v>
      </c>
      <c r="BO3736" s="158">
        <f t="shared" si="856"/>
        <v>5.326155274032341E-3</v>
      </c>
      <c r="BP3736" s="159">
        <f t="shared" si="857"/>
        <v>1.3222921665646814E-5</v>
      </c>
      <c r="BQ3736" s="160">
        <f t="shared" si="858"/>
        <v>1.3222921665646814E-5</v>
      </c>
      <c r="BR3736" s="160" t="str">
        <f t="shared" si="854"/>
        <v/>
      </c>
    </row>
    <row r="3737" spans="65:70" ht="20.100000000000001" customHeight="1" x14ac:dyDescent="0.25">
      <c r="BM3737" s="134">
        <v>3145</v>
      </c>
      <c r="BN3737" s="157">
        <f t="shared" si="855"/>
        <v>20.121599999998828</v>
      </c>
      <c r="BO3737" s="158">
        <f t="shared" si="856"/>
        <v>5.3129323523666942E-3</v>
      </c>
      <c r="BP3737" s="159">
        <f t="shared" si="857"/>
        <v>1.3191160931843443E-5</v>
      </c>
      <c r="BQ3737" s="160">
        <f t="shared" si="858"/>
        <v>1.3191160931843443E-5</v>
      </c>
      <c r="BR3737" s="160" t="str">
        <f t="shared" si="854"/>
        <v/>
      </c>
    </row>
    <row r="3738" spans="65:70" ht="20.100000000000001" customHeight="1" x14ac:dyDescent="0.25">
      <c r="BM3738" s="134">
        <v>3146</v>
      </c>
      <c r="BN3738" s="157">
        <f t="shared" si="855"/>
        <v>20.127999999998828</v>
      </c>
      <c r="BO3738" s="158">
        <f t="shared" si="856"/>
        <v>5.2997411914348508E-3</v>
      </c>
      <c r="BP3738" s="159">
        <f t="shared" si="857"/>
        <v>1.3159473158423467E-5</v>
      </c>
      <c r="BQ3738" s="160">
        <f t="shared" si="858"/>
        <v>1.3159473158423467E-5</v>
      </c>
      <c r="BR3738" s="160" t="str">
        <f t="shared" si="854"/>
        <v/>
      </c>
    </row>
    <row r="3739" spans="65:70" ht="20.100000000000001" customHeight="1" x14ac:dyDescent="0.25">
      <c r="BM3739" s="134">
        <v>3147</v>
      </c>
      <c r="BN3739" s="157">
        <f t="shared" si="855"/>
        <v>20.134399999998827</v>
      </c>
      <c r="BO3739" s="158">
        <f t="shared" si="856"/>
        <v>5.2865817182764273E-3</v>
      </c>
      <c r="BP3739" s="159">
        <f t="shared" si="857"/>
        <v>1.3127858188209662E-5</v>
      </c>
      <c r="BQ3739" s="160">
        <f t="shared" si="858"/>
        <v>1.3127858188209662E-5</v>
      </c>
      <c r="BR3739" s="160" t="str">
        <f t="shared" si="854"/>
        <v/>
      </c>
    </row>
    <row r="3740" spans="65:70" ht="20.100000000000001" customHeight="1" x14ac:dyDescent="0.25">
      <c r="BM3740" s="134">
        <v>3148</v>
      </c>
      <c r="BN3740" s="157">
        <f t="shared" si="855"/>
        <v>20.140799999998826</v>
      </c>
      <c r="BO3740" s="158">
        <f t="shared" si="856"/>
        <v>5.2734538600882177E-3</v>
      </c>
      <c r="BP3740" s="159">
        <f t="shared" si="857"/>
        <v>1.3096315864363946E-5</v>
      </c>
      <c r="BQ3740" s="160">
        <f t="shared" si="858"/>
        <v>1.3096315864363946E-5</v>
      </c>
      <c r="BR3740" s="160" t="str">
        <f t="shared" si="854"/>
        <v/>
      </c>
    </row>
    <row r="3741" spans="65:70" ht="20.100000000000001" customHeight="1" x14ac:dyDescent="0.25">
      <c r="BM3741" s="134">
        <v>3149</v>
      </c>
      <c r="BN3741" s="157">
        <f t="shared" si="855"/>
        <v>20.147199999998826</v>
      </c>
      <c r="BO3741" s="158">
        <f t="shared" si="856"/>
        <v>5.2603575442238537E-3</v>
      </c>
      <c r="BP3741" s="159">
        <f t="shared" si="857"/>
        <v>1.3064846030365687E-5</v>
      </c>
      <c r="BQ3741" s="160">
        <f t="shared" si="858"/>
        <v>1.3064846030365687E-5</v>
      </c>
      <c r="BR3741" s="160" t="str">
        <f t="shared" si="854"/>
        <v/>
      </c>
    </row>
    <row r="3742" spans="65:70" ht="20.100000000000001" customHeight="1" x14ac:dyDescent="0.25">
      <c r="BM3742" s="134">
        <v>3150</v>
      </c>
      <c r="BN3742" s="157">
        <f t="shared" si="855"/>
        <v>20.153599999998825</v>
      </c>
      <c r="BO3742" s="158">
        <f t="shared" si="856"/>
        <v>5.247292698193488E-3</v>
      </c>
      <c r="BP3742" s="159">
        <f t="shared" si="857"/>
        <v>1.3033448529959669E-5</v>
      </c>
      <c r="BQ3742" s="160">
        <f t="shared" si="858"/>
        <v>1.3033448529959669E-5</v>
      </c>
      <c r="BR3742" s="160" t="str">
        <f t="shared" si="854"/>
        <v/>
      </c>
    </row>
    <row r="3743" spans="65:70" ht="20.100000000000001" customHeight="1" x14ac:dyDescent="0.25">
      <c r="BM3743" s="134">
        <v>3151</v>
      </c>
      <c r="BN3743" s="157">
        <f t="shared" si="855"/>
        <v>20.159999999998824</v>
      </c>
      <c r="BO3743" s="158">
        <f t="shared" si="856"/>
        <v>5.2342592496635284E-3</v>
      </c>
      <c r="BP3743" s="159">
        <f t="shared" si="857"/>
        <v>1.3002123207206395E-5</v>
      </c>
      <c r="BQ3743" s="160">
        <f t="shared" si="858"/>
        <v>1.3002123207206395E-5</v>
      </c>
      <c r="BR3743" s="160" t="str">
        <f t="shared" si="854"/>
        <v/>
      </c>
    </row>
    <row r="3744" spans="65:70" ht="20.100000000000001" customHeight="1" x14ac:dyDescent="0.25">
      <c r="BM3744" s="134">
        <v>3152</v>
      </c>
      <c r="BN3744" s="157">
        <f t="shared" si="855"/>
        <v>20.166399999998823</v>
      </c>
      <c r="BO3744" s="158">
        <f t="shared" si="856"/>
        <v>5.221257126456322E-3</v>
      </c>
      <c r="BP3744" s="159">
        <f t="shared" si="857"/>
        <v>1.2970869906498567E-5</v>
      </c>
      <c r="BQ3744" s="160">
        <f t="shared" si="858"/>
        <v>1.2970869906498567E-5</v>
      </c>
      <c r="BR3744" s="160" t="str">
        <f t="shared" si="854"/>
        <v/>
      </c>
    </row>
    <row r="3745" spans="65:70" ht="20.100000000000001" customHeight="1" x14ac:dyDescent="0.25">
      <c r="BM3745" s="134">
        <v>3153</v>
      </c>
      <c r="BN3745" s="157">
        <f t="shared" si="855"/>
        <v>20.172799999998823</v>
      </c>
      <c r="BO3745" s="158">
        <f t="shared" si="856"/>
        <v>5.2082862565498234E-3</v>
      </c>
      <c r="BP3745" s="159">
        <f t="shared" si="857"/>
        <v>1.2939688472490829E-5</v>
      </c>
      <c r="BQ3745" s="160">
        <f t="shared" si="858"/>
        <v>1.2939688472490829E-5</v>
      </c>
      <c r="BR3745" s="160" t="str">
        <f t="shared" si="854"/>
        <v/>
      </c>
    </row>
    <row r="3746" spans="65:70" ht="20.100000000000001" customHeight="1" x14ac:dyDescent="0.25">
      <c r="BM3746" s="134">
        <v>3154</v>
      </c>
      <c r="BN3746" s="157">
        <f t="shared" si="855"/>
        <v>20.179199999998822</v>
      </c>
      <c r="BO3746" s="158">
        <f t="shared" si="856"/>
        <v>5.1953465680773326E-3</v>
      </c>
      <c r="BP3746" s="159">
        <f t="shared" si="857"/>
        <v>1.2908578750166558E-5</v>
      </c>
      <c r="BQ3746" s="160">
        <f t="shared" si="858"/>
        <v>1.2908578750166558E-5</v>
      </c>
      <c r="BR3746" s="160" t="str">
        <f t="shared" si="854"/>
        <v/>
      </c>
    </row>
    <row r="3747" spans="65:70" ht="20.100000000000001" customHeight="1" x14ac:dyDescent="0.25">
      <c r="BM3747" s="134">
        <v>3155</v>
      </c>
      <c r="BN3747" s="157">
        <f t="shared" si="855"/>
        <v>20.185599999998821</v>
      </c>
      <c r="BO3747" s="158">
        <f t="shared" si="856"/>
        <v>5.182437989327166E-3</v>
      </c>
      <c r="BP3747" s="159">
        <f t="shared" si="857"/>
        <v>1.2877540584784949E-5</v>
      </c>
      <c r="BQ3747" s="160">
        <f t="shared" si="858"/>
        <v>1.2877540584784949E-5</v>
      </c>
      <c r="BR3747" s="160" t="str">
        <f t="shared" si="854"/>
        <v/>
      </c>
    </row>
    <row r="3748" spans="65:70" ht="20.100000000000001" customHeight="1" x14ac:dyDescent="0.25">
      <c r="BM3748" s="134">
        <v>3156</v>
      </c>
      <c r="BN3748" s="157">
        <f t="shared" si="855"/>
        <v>20.191999999998821</v>
      </c>
      <c r="BO3748" s="158">
        <f t="shared" si="856"/>
        <v>5.1695604487423811E-3</v>
      </c>
      <c r="BP3748" s="159">
        <f t="shared" si="857"/>
        <v>1.2846573821962554E-5</v>
      </c>
      <c r="BQ3748" s="160">
        <f t="shared" si="858"/>
        <v>1.2846573821962554E-5</v>
      </c>
      <c r="BR3748" s="160" t="str">
        <f t="shared" si="854"/>
        <v/>
      </c>
    </row>
    <row r="3749" spans="65:70" ht="20.100000000000001" customHeight="1" x14ac:dyDescent="0.25">
      <c r="BM3749" s="134">
        <v>3157</v>
      </c>
      <c r="BN3749" s="157">
        <f t="shared" si="855"/>
        <v>20.19839999999882</v>
      </c>
      <c r="BO3749" s="158">
        <f t="shared" si="856"/>
        <v>5.1567138749204185E-3</v>
      </c>
      <c r="BP3749" s="159">
        <f t="shared" si="857"/>
        <v>1.2815678307543169E-5</v>
      </c>
      <c r="BQ3749" s="160">
        <f t="shared" si="858"/>
        <v>1.2815678307543169E-5</v>
      </c>
      <c r="BR3749" s="160" t="str">
        <f t="shared" si="854"/>
        <v/>
      </c>
    </row>
    <row r="3750" spans="65:70" ht="20.100000000000001" customHeight="1" x14ac:dyDescent="0.25">
      <c r="BM3750" s="134">
        <v>3158</v>
      </c>
      <c r="BN3750" s="157">
        <f t="shared" si="855"/>
        <v>20.204799999998819</v>
      </c>
      <c r="BO3750" s="158">
        <f t="shared" si="856"/>
        <v>5.1438981966128753E-3</v>
      </c>
      <c r="BP3750" s="159">
        <f t="shared" si="857"/>
        <v>1.2784853887718405E-5</v>
      </c>
      <c r="BQ3750" s="160">
        <f t="shared" si="858"/>
        <v>1.2784853887718405E-5</v>
      </c>
      <c r="BR3750" s="160" t="str">
        <f t="shared" si="854"/>
        <v/>
      </c>
    </row>
    <row r="3751" spans="65:70" ht="20.100000000000001" customHeight="1" x14ac:dyDescent="0.25">
      <c r="BM3751" s="134">
        <v>3159</v>
      </c>
      <c r="BN3751" s="157">
        <f t="shared" si="855"/>
        <v>20.211199999998819</v>
      </c>
      <c r="BO3751" s="158">
        <f t="shared" si="856"/>
        <v>5.1311133427251569E-3</v>
      </c>
      <c r="BP3751" s="159">
        <f t="shared" si="857"/>
        <v>1.2754100408966101E-5</v>
      </c>
      <c r="BQ3751" s="160">
        <f t="shared" si="858"/>
        <v>1.2754100408966101E-5</v>
      </c>
      <c r="BR3751" s="160" t="str">
        <f t="shared" si="854"/>
        <v/>
      </c>
    </row>
    <row r="3752" spans="65:70" ht="20.100000000000001" customHeight="1" x14ac:dyDescent="0.25">
      <c r="BM3752" s="134">
        <v>3160</v>
      </c>
      <c r="BN3752" s="157">
        <f t="shared" si="855"/>
        <v>20.217599999998818</v>
      </c>
      <c r="BO3752" s="158">
        <f t="shared" si="856"/>
        <v>5.1183592423161908E-3</v>
      </c>
      <c r="BP3752" s="159">
        <f t="shared" si="857"/>
        <v>1.2723417718059002E-5</v>
      </c>
      <c r="BQ3752" s="160">
        <f t="shared" si="858"/>
        <v>1.2723417718059002E-5</v>
      </c>
      <c r="BR3752" s="160" t="str">
        <f t="shared" si="854"/>
        <v/>
      </c>
    </row>
    <row r="3753" spans="65:70" ht="20.100000000000001" customHeight="1" x14ac:dyDescent="0.25">
      <c r="BM3753" s="134">
        <v>3161</v>
      </c>
      <c r="BN3753" s="157">
        <f t="shared" si="855"/>
        <v>20.223999999998817</v>
      </c>
      <c r="BO3753" s="158">
        <f t="shared" si="856"/>
        <v>5.1056358245981318E-3</v>
      </c>
      <c r="BP3753" s="159">
        <f t="shared" si="857"/>
        <v>1.2692805662107252E-5</v>
      </c>
      <c r="BQ3753" s="160">
        <f t="shared" si="858"/>
        <v>1.2692805662107252E-5</v>
      </c>
      <c r="BR3753" s="160" t="str">
        <f t="shared" si="854"/>
        <v/>
      </c>
    </row>
    <row r="3754" spans="65:70" ht="20.100000000000001" customHeight="1" x14ac:dyDescent="0.25">
      <c r="BM3754" s="134">
        <v>3162</v>
      </c>
      <c r="BN3754" s="157">
        <f t="shared" si="855"/>
        <v>20.230399999998816</v>
      </c>
      <c r="BO3754" s="158">
        <f t="shared" si="856"/>
        <v>5.0929430189360246E-3</v>
      </c>
      <c r="BP3754" s="159">
        <f t="shared" si="857"/>
        <v>1.2662264088436105E-5</v>
      </c>
      <c r="BQ3754" s="160">
        <f t="shared" si="858"/>
        <v>1.2662264088436105E-5</v>
      </c>
      <c r="BR3754" s="160" t="str">
        <f t="shared" si="854"/>
        <v/>
      </c>
    </row>
    <row r="3755" spans="65:70" ht="20.100000000000001" customHeight="1" x14ac:dyDescent="0.25">
      <c r="BM3755" s="134">
        <v>3163</v>
      </c>
      <c r="BN3755" s="157">
        <f t="shared" si="855"/>
        <v>20.236799999998816</v>
      </c>
      <c r="BO3755" s="158">
        <f t="shared" si="856"/>
        <v>5.0802807548475885E-3</v>
      </c>
      <c r="BP3755" s="159">
        <f t="shared" si="857"/>
        <v>1.2631792844747247E-5</v>
      </c>
      <c r="BQ3755" s="160">
        <f t="shared" si="858"/>
        <v>1.2631792844747247E-5</v>
      </c>
      <c r="BR3755" s="160" t="str">
        <f t="shared" si="854"/>
        <v/>
      </c>
    </row>
    <row r="3756" spans="65:70" ht="20.100000000000001" customHeight="1" x14ac:dyDescent="0.25">
      <c r="BM3756" s="134">
        <v>3164</v>
      </c>
      <c r="BN3756" s="157">
        <f t="shared" si="855"/>
        <v>20.243199999998815</v>
      </c>
      <c r="BO3756" s="158">
        <f t="shared" si="856"/>
        <v>5.0676489620028412E-3</v>
      </c>
      <c r="BP3756" s="159">
        <f t="shared" si="857"/>
        <v>1.260139177903033E-5</v>
      </c>
      <c r="BQ3756" s="160">
        <f t="shared" si="858"/>
        <v>1.260139177903033E-5</v>
      </c>
      <c r="BR3756" s="160" t="str">
        <f t="shared" si="854"/>
        <v/>
      </c>
    </row>
    <row r="3757" spans="65:70" ht="20.100000000000001" customHeight="1" x14ac:dyDescent="0.25">
      <c r="BM3757" s="134">
        <v>3165</v>
      </c>
      <c r="BN3757" s="157">
        <f t="shared" si="855"/>
        <v>20.249599999998814</v>
      </c>
      <c r="BO3757" s="158">
        <f t="shared" si="856"/>
        <v>5.0550475702238109E-3</v>
      </c>
      <c r="BP3757" s="159">
        <f t="shared" si="857"/>
        <v>1.2571060739505723E-5</v>
      </c>
      <c r="BQ3757" s="160">
        <f t="shared" si="858"/>
        <v>1.2571060739505723E-5</v>
      </c>
      <c r="BR3757" s="160" t="str">
        <f t="shared" si="854"/>
        <v/>
      </c>
    </row>
    <row r="3758" spans="65:70" ht="20.100000000000001" customHeight="1" x14ac:dyDescent="0.25">
      <c r="BM3758" s="134">
        <v>3166</v>
      </c>
      <c r="BN3758" s="157">
        <f t="shared" si="855"/>
        <v>20.255999999998814</v>
      </c>
      <c r="BO3758" s="158">
        <f t="shared" si="856"/>
        <v>5.0424765094843052E-3</v>
      </c>
      <c r="BP3758" s="159">
        <f t="shared" si="857"/>
        <v>1.2540799574782373E-5</v>
      </c>
      <c r="BQ3758" s="160">
        <f t="shared" si="858"/>
        <v>1.2540799574782373E-5</v>
      </c>
      <c r="BR3758" s="160" t="str">
        <f t="shared" si="854"/>
        <v/>
      </c>
    </row>
    <row r="3759" spans="65:70" ht="20.100000000000001" customHeight="1" x14ac:dyDescent="0.25">
      <c r="BM3759" s="134">
        <v>3167</v>
      </c>
      <c r="BN3759" s="157">
        <f t="shared" si="855"/>
        <v>20.262399999998813</v>
      </c>
      <c r="BO3759" s="158">
        <f t="shared" si="856"/>
        <v>5.0299357099095228E-3</v>
      </c>
      <c r="BP3759" s="159">
        <f t="shared" si="857"/>
        <v>1.2510608133698212E-5</v>
      </c>
      <c r="BQ3759" s="160">
        <f t="shared" si="858"/>
        <v>1.2510608133698212E-5</v>
      </c>
      <c r="BR3759" s="160" t="str">
        <f t="shared" si="854"/>
        <v/>
      </c>
    </row>
    <row r="3760" spans="65:70" ht="20.100000000000001" customHeight="1" x14ac:dyDescent="0.25">
      <c r="BM3760" s="134">
        <v>3168</v>
      </c>
      <c r="BN3760" s="157">
        <f t="shared" si="855"/>
        <v>20.268799999998812</v>
      </c>
      <c r="BO3760" s="158">
        <f t="shared" si="856"/>
        <v>5.0174251017758246E-3</v>
      </c>
      <c r="BP3760" s="159">
        <f t="shared" si="857"/>
        <v>1.2480486265413829E-5</v>
      </c>
      <c r="BQ3760" s="160">
        <f t="shared" si="858"/>
        <v>1.2480486265413829E-5</v>
      </c>
      <c r="BR3760" s="160" t="str">
        <f t="shared" si="854"/>
        <v/>
      </c>
    </row>
    <row r="3761" spans="65:70" ht="20.100000000000001" customHeight="1" x14ac:dyDescent="0.25">
      <c r="BM3761" s="134">
        <v>3169</v>
      </c>
      <c r="BN3761" s="157">
        <f t="shared" si="855"/>
        <v>20.275199999998812</v>
      </c>
      <c r="BO3761" s="158">
        <f t="shared" si="856"/>
        <v>5.0049446155104108E-3</v>
      </c>
      <c r="BP3761" s="159">
        <f t="shared" si="857"/>
        <v>1.2450433819391656E-5</v>
      </c>
      <c r="BQ3761" s="160">
        <f t="shared" si="858"/>
        <v>1.2450433819391656E-5</v>
      </c>
      <c r="BR3761" s="160" t="str">
        <f t="shared" si="854"/>
        <v/>
      </c>
    </row>
    <row r="3762" spans="65:70" ht="20.100000000000001" customHeight="1" x14ac:dyDescent="0.25">
      <c r="BM3762" s="134">
        <v>3170</v>
      </c>
      <c r="BN3762" s="157">
        <f t="shared" si="855"/>
        <v>20.281599999998811</v>
      </c>
      <c r="BO3762" s="158">
        <f t="shared" si="856"/>
        <v>4.9924941816910191E-3</v>
      </c>
      <c r="BP3762" s="159">
        <f t="shared" si="857"/>
        <v>1.242045064536821E-5</v>
      </c>
      <c r="BQ3762" s="160">
        <f t="shared" si="858"/>
        <v>1.242045064536821E-5</v>
      </c>
      <c r="BR3762" s="160" t="str">
        <f t="shared" si="854"/>
        <v/>
      </c>
    </row>
    <row r="3763" spans="65:70" ht="20.100000000000001" customHeight="1" x14ac:dyDescent="0.25">
      <c r="BM3763" s="134">
        <v>3171</v>
      </c>
      <c r="BN3763" s="157">
        <f t="shared" si="855"/>
        <v>20.28799999999881</v>
      </c>
      <c r="BO3763" s="158">
        <f t="shared" si="856"/>
        <v>4.9800737310456509E-3</v>
      </c>
      <c r="BP3763" s="159">
        <f t="shared" si="857"/>
        <v>1.2390536593377514E-5</v>
      </c>
      <c r="BQ3763" s="160">
        <f t="shared" si="858"/>
        <v>1.2390536593377514E-5</v>
      </c>
      <c r="BR3763" s="160" t="str">
        <f t="shared" si="854"/>
        <v/>
      </c>
    </row>
    <row r="3764" spans="65:70" ht="20.100000000000001" customHeight="1" x14ac:dyDescent="0.25">
      <c r="BM3764" s="134">
        <v>3172</v>
      </c>
      <c r="BN3764" s="157">
        <f t="shared" si="855"/>
        <v>20.294399999998809</v>
      </c>
      <c r="BO3764" s="158">
        <f t="shared" si="856"/>
        <v>4.9676831944522734E-3</v>
      </c>
      <c r="BP3764" s="159">
        <f t="shared" si="857"/>
        <v>1.2360691513761506E-5</v>
      </c>
      <c r="BQ3764" s="160">
        <f t="shared" si="858"/>
        <v>1.2360691513761506E-5</v>
      </c>
      <c r="BR3764" s="160" t="str">
        <f t="shared" si="854"/>
        <v/>
      </c>
    </row>
    <row r="3765" spans="65:70" ht="20.100000000000001" customHeight="1" x14ac:dyDescent="0.25">
      <c r="BM3765" s="134">
        <v>3173</v>
      </c>
      <c r="BN3765" s="157">
        <f t="shared" si="855"/>
        <v>20.300799999998809</v>
      </c>
      <c r="BO3765" s="158">
        <f t="shared" si="856"/>
        <v>4.9553225029385119E-3</v>
      </c>
      <c r="BP3765" s="159">
        <f t="shared" si="857"/>
        <v>1.2330915257157023E-5</v>
      </c>
      <c r="BQ3765" s="160">
        <f t="shared" si="858"/>
        <v>1.2330915257157023E-5</v>
      </c>
      <c r="BR3765" s="160" t="str">
        <f t="shared" si="854"/>
        <v/>
      </c>
    </row>
    <row r="3766" spans="65:70" ht="20.100000000000001" customHeight="1" x14ac:dyDescent="0.25">
      <c r="BM3766" s="134">
        <v>3174</v>
      </c>
      <c r="BN3766" s="157">
        <f t="shared" si="855"/>
        <v>20.307199999998808</v>
      </c>
      <c r="BO3766" s="158">
        <f t="shared" si="856"/>
        <v>4.9429915876813548E-3</v>
      </c>
      <c r="BP3766" s="159">
        <f t="shared" si="857"/>
        <v>1.230120767446892E-5</v>
      </c>
      <c r="BQ3766" s="160">
        <f t="shared" si="858"/>
        <v>1.230120767446892E-5</v>
      </c>
      <c r="BR3766" s="160" t="str">
        <f t="shared" si="854"/>
        <v/>
      </c>
    </row>
    <row r="3767" spans="65:70" ht="20.100000000000001" customHeight="1" x14ac:dyDescent="0.25">
      <c r="BM3767" s="134">
        <v>3175</v>
      </c>
      <c r="BN3767" s="157">
        <f t="shared" si="855"/>
        <v>20.313599999998807</v>
      </c>
      <c r="BO3767" s="158">
        <f t="shared" si="856"/>
        <v>4.9306903800068859E-3</v>
      </c>
      <c r="BP3767" s="159">
        <f t="shared" si="857"/>
        <v>1.2271568616913434E-5</v>
      </c>
      <c r="BQ3767" s="160">
        <f t="shared" si="858"/>
        <v>1.2271568616913434E-5</v>
      </c>
      <c r="BR3767" s="160" t="str">
        <f t="shared" si="854"/>
        <v/>
      </c>
    </row>
    <row r="3768" spans="65:70" ht="20.100000000000001" customHeight="1" x14ac:dyDescent="0.25">
      <c r="BM3768" s="134">
        <v>3176</v>
      </c>
      <c r="BN3768" s="157">
        <f t="shared" si="855"/>
        <v>20.319999999998807</v>
      </c>
      <c r="BO3768" s="158">
        <f t="shared" si="856"/>
        <v>4.9184188113899725E-3</v>
      </c>
      <c r="BP3768" s="159">
        <f t="shared" si="857"/>
        <v>1.2241997935998235E-5</v>
      </c>
      <c r="BQ3768" s="160">
        <f t="shared" si="858"/>
        <v>1.2241997935998235E-5</v>
      </c>
      <c r="BR3768" s="160" t="str">
        <f t="shared" si="854"/>
        <v/>
      </c>
    </row>
    <row r="3769" spans="65:70" ht="20.100000000000001" customHeight="1" x14ac:dyDescent="0.25">
      <c r="BM3769" s="134">
        <v>3177</v>
      </c>
      <c r="BN3769" s="157">
        <f t="shared" si="855"/>
        <v>20.326399999998806</v>
      </c>
      <c r="BO3769" s="158">
        <f t="shared" si="856"/>
        <v>4.9061768134539743E-3</v>
      </c>
      <c r="BP3769" s="159">
        <f t="shared" si="857"/>
        <v>1.2212495483506815E-5</v>
      </c>
      <c r="BQ3769" s="160">
        <f t="shared" si="858"/>
        <v>1.2212495483506815E-5</v>
      </c>
      <c r="BR3769" s="160" t="str">
        <f t="shared" si="854"/>
        <v/>
      </c>
    </row>
    <row r="3770" spans="65:70" ht="20.100000000000001" customHeight="1" x14ac:dyDescent="0.25">
      <c r="BM3770" s="134">
        <v>3178</v>
      </c>
      <c r="BN3770" s="157">
        <f t="shared" si="855"/>
        <v>20.332799999998805</v>
      </c>
      <c r="BO3770" s="158">
        <f t="shared" si="856"/>
        <v>4.8939643179704674E-3</v>
      </c>
      <c r="BP3770" s="159">
        <f t="shared" si="857"/>
        <v>1.2183061111555732E-5</v>
      </c>
      <c r="BQ3770" s="160">
        <f t="shared" si="858"/>
        <v>1.2183061111555732E-5</v>
      </c>
      <c r="BR3770" s="160" t="str">
        <f t="shared" si="854"/>
        <v/>
      </c>
    </row>
    <row r="3771" spans="65:70" ht="20.100000000000001" customHeight="1" x14ac:dyDescent="0.25">
      <c r="BM3771" s="134">
        <v>3179</v>
      </c>
      <c r="BN3771" s="157">
        <f t="shared" si="855"/>
        <v>20.339199999998804</v>
      </c>
      <c r="BO3771" s="158">
        <f t="shared" si="856"/>
        <v>4.8817812568589117E-3</v>
      </c>
      <c r="BP3771" s="159">
        <f t="shared" si="857"/>
        <v>1.2153694672478385E-5</v>
      </c>
      <c r="BQ3771" s="160">
        <f t="shared" si="858"/>
        <v>1.2153694672478385E-5</v>
      </c>
      <c r="BR3771" s="160" t="str">
        <f t="shared" si="854"/>
        <v/>
      </c>
    </row>
    <row r="3772" spans="65:70" ht="20.100000000000001" customHeight="1" x14ac:dyDescent="0.25">
      <c r="BM3772" s="134">
        <v>3180</v>
      </c>
      <c r="BN3772" s="157">
        <f t="shared" si="855"/>
        <v>20.345599999998804</v>
      </c>
      <c r="BO3772" s="158">
        <f t="shared" si="856"/>
        <v>4.8696275621864333E-3</v>
      </c>
      <c r="BP3772" s="159">
        <f t="shared" si="857"/>
        <v>1.2124396018973332E-5</v>
      </c>
      <c r="BQ3772" s="160">
        <f t="shared" si="858"/>
        <v>1.2124396018973332E-5</v>
      </c>
      <c r="BR3772" s="160" t="str">
        <f t="shared" si="854"/>
        <v/>
      </c>
    </row>
    <row r="3773" spans="65:70" ht="20.100000000000001" customHeight="1" x14ac:dyDescent="0.25">
      <c r="BM3773" s="134">
        <v>3181</v>
      </c>
      <c r="BN3773" s="157">
        <f t="shared" si="855"/>
        <v>20.351999999998803</v>
      </c>
      <c r="BO3773" s="158">
        <f t="shared" si="856"/>
        <v>4.85750316616746E-3</v>
      </c>
      <c r="BP3773" s="159">
        <f t="shared" si="857"/>
        <v>1.2095165003993269E-5</v>
      </c>
      <c r="BQ3773" s="160">
        <f t="shared" si="858"/>
        <v>1.2095165003993269E-5</v>
      </c>
      <c r="BR3773" s="160" t="str">
        <f t="shared" si="854"/>
        <v/>
      </c>
    </row>
    <row r="3774" spans="65:70" ht="20.100000000000001" customHeight="1" x14ac:dyDescent="0.25">
      <c r="BM3774" s="134">
        <v>3182</v>
      </c>
      <c r="BN3774" s="157">
        <f t="shared" si="855"/>
        <v>20.358399999998802</v>
      </c>
      <c r="BO3774" s="158">
        <f t="shared" si="856"/>
        <v>4.8454080011634667E-3</v>
      </c>
      <c r="BP3774" s="159">
        <f t="shared" si="857"/>
        <v>1.2066001480761507E-5</v>
      </c>
      <c r="BQ3774" s="160">
        <f t="shared" si="858"/>
        <v>1.2066001480761507E-5</v>
      </c>
      <c r="BR3774" s="160" t="str">
        <f t="shared" si="854"/>
        <v/>
      </c>
    </row>
    <row r="3775" spans="65:70" ht="20.100000000000001" customHeight="1" x14ac:dyDescent="0.25">
      <c r="BM3775" s="134">
        <v>3183</v>
      </c>
      <c r="BN3775" s="157">
        <f t="shared" si="855"/>
        <v>20.364799999998802</v>
      </c>
      <c r="BO3775" s="158">
        <f t="shared" si="856"/>
        <v>4.8333419996827052E-3</v>
      </c>
      <c r="BP3775" s="159">
        <f t="shared" si="857"/>
        <v>1.2036905302837894E-5</v>
      </c>
      <c r="BQ3775" s="160">
        <f t="shared" si="858"/>
        <v>1.2036905302837894E-5</v>
      </c>
      <c r="BR3775" s="160" t="str">
        <f t="shared" si="854"/>
        <v/>
      </c>
    </row>
    <row r="3776" spans="65:70" ht="20.100000000000001" customHeight="1" x14ac:dyDescent="0.25">
      <c r="BM3776" s="134">
        <v>3184</v>
      </c>
      <c r="BN3776" s="157">
        <f t="shared" si="855"/>
        <v>20.371199999998801</v>
      </c>
      <c r="BO3776" s="158">
        <f t="shared" si="856"/>
        <v>4.8213050943798673E-3</v>
      </c>
      <c r="BP3776" s="159">
        <f t="shared" si="857"/>
        <v>1.2007876324037284E-5</v>
      </c>
      <c r="BQ3776" s="160">
        <f t="shared" si="858"/>
        <v>1.2007876324037284E-5</v>
      </c>
      <c r="BR3776" s="160" t="str">
        <f t="shared" si="854"/>
        <v/>
      </c>
    </row>
    <row r="3777" spans="65:70" ht="20.100000000000001" customHeight="1" x14ac:dyDescent="0.25">
      <c r="BM3777" s="134">
        <v>3185</v>
      </c>
      <c r="BN3777" s="157">
        <f t="shared" si="855"/>
        <v>20.3775999999988</v>
      </c>
      <c r="BO3777" s="158">
        <f t="shared" si="856"/>
        <v>4.80929721805583E-3</v>
      </c>
      <c r="BP3777" s="159">
        <f t="shared" si="857"/>
        <v>1.1978914398439074E-5</v>
      </c>
      <c r="BQ3777" s="160">
        <f t="shared" si="858"/>
        <v>1.1978914398439074E-5</v>
      </c>
      <c r="BR3777" s="160" t="str">
        <f t="shared" si="854"/>
        <v/>
      </c>
    </row>
    <row r="3778" spans="65:70" ht="20.100000000000001" customHeight="1" x14ac:dyDescent="0.25">
      <c r="BM3778" s="134">
        <v>3186</v>
      </c>
      <c r="BN3778" s="157">
        <f t="shared" si="855"/>
        <v>20.3839999999988</v>
      </c>
      <c r="BO3778" s="158">
        <f t="shared" si="856"/>
        <v>4.797318303657391E-3</v>
      </c>
      <c r="BP3778" s="159">
        <f t="shared" si="857"/>
        <v>1.1950019380493893E-5</v>
      </c>
      <c r="BQ3778" s="160">
        <f t="shared" si="858"/>
        <v>1.1950019380493893E-5</v>
      </c>
      <c r="BR3778" s="160" t="str">
        <f t="shared" si="854"/>
        <v/>
      </c>
    </row>
    <row r="3779" spans="65:70" ht="20.100000000000001" customHeight="1" x14ac:dyDescent="0.25">
      <c r="BM3779" s="134">
        <v>3187</v>
      </c>
      <c r="BN3779" s="157">
        <f t="shared" si="855"/>
        <v>20.390399999998799</v>
      </c>
      <c r="BO3779" s="158">
        <f t="shared" si="856"/>
        <v>4.7853682842768971E-3</v>
      </c>
      <c r="BP3779" s="159">
        <f t="shared" si="857"/>
        <v>1.1921191124829311E-5</v>
      </c>
      <c r="BQ3779" s="160">
        <f t="shared" si="858"/>
        <v>1.1921191124829311E-5</v>
      </c>
      <c r="BR3779" s="160" t="str">
        <f t="shared" si="854"/>
        <v/>
      </c>
    </row>
    <row r="3780" spans="65:70" ht="20.100000000000001" customHeight="1" x14ac:dyDescent="0.25">
      <c r="BM3780" s="134">
        <v>3188</v>
      </c>
      <c r="BN3780" s="157">
        <f t="shared" si="855"/>
        <v>20.396799999998798</v>
      </c>
      <c r="BO3780" s="158">
        <f t="shared" si="856"/>
        <v>4.7734470931520678E-3</v>
      </c>
      <c r="BP3780" s="159">
        <f t="shared" si="857"/>
        <v>1.1892429486454539E-5</v>
      </c>
      <c r="BQ3780" s="160">
        <f t="shared" si="858"/>
        <v>1.1892429486454539E-5</v>
      </c>
      <c r="BR3780" s="160" t="str">
        <f t="shared" si="854"/>
        <v/>
      </c>
    </row>
    <row r="3781" spans="65:70" ht="20.100000000000001" customHeight="1" x14ac:dyDescent="0.25">
      <c r="BM3781" s="134">
        <v>3189</v>
      </c>
      <c r="BN3781" s="157">
        <f t="shared" si="855"/>
        <v>20.403199999998797</v>
      </c>
      <c r="BO3781" s="158">
        <f t="shared" si="856"/>
        <v>4.7615546636656132E-3</v>
      </c>
      <c r="BP3781" s="159">
        <f t="shared" si="857"/>
        <v>1.1863734320604301E-5</v>
      </c>
      <c r="BQ3781" s="160">
        <f t="shared" si="858"/>
        <v>1.1863734320604301E-5</v>
      </c>
      <c r="BR3781" s="160" t="str">
        <f t="shared" si="854"/>
        <v/>
      </c>
    </row>
    <row r="3782" spans="65:70" ht="20.100000000000001" customHeight="1" x14ac:dyDescent="0.25">
      <c r="BM3782" s="134">
        <v>3190</v>
      </c>
      <c r="BN3782" s="157">
        <f t="shared" si="855"/>
        <v>20.409599999998797</v>
      </c>
      <c r="BO3782" s="158">
        <f t="shared" si="856"/>
        <v>4.7496909293450089E-3</v>
      </c>
      <c r="BP3782" s="159">
        <f t="shared" si="857"/>
        <v>1.1835105482814294E-5</v>
      </c>
      <c r="BQ3782" s="160">
        <f t="shared" si="858"/>
        <v>1.1835105482814294E-5</v>
      </c>
      <c r="BR3782" s="160" t="str">
        <f t="shared" si="854"/>
        <v/>
      </c>
    </row>
    <row r="3783" spans="65:70" ht="20.100000000000001" customHeight="1" x14ac:dyDescent="0.25">
      <c r="BM3783" s="134">
        <v>3191</v>
      </c>
      <c r="BN3783" s="157">
        <f t="shared" si="855"/>
        <v>20.415999999998796</v>
      </c>
      <c r="BO3783" s="158">
        <f t="shared" si="856"/>
        <v>4.7378558238621946E-3</v>
      </c>
      <c r="BP3783" s="159">
        <f t="shared" si="857"/>
        <v>1.1806542828928998E-5</v>
      </c>
      <c r="BQ3783" s="160">
        <f t="shared" si="858"/>
        <v>1.1806542828928998E-5</v>
      </c>
      <c r="BR3783" s="160" t="str">
        <f t="shared" si="854"/>
        <v/>
      </c>
    </row>
    <row r="3784" spans="65:70" ht="20.100000000000001" customHeight="1" x14ac:dyDescent="0.25">
      <c r="BM3784" s="134">
        <v>3192</v>
      </c>
      <c r="BN3784" s="157">
        <f t="shared" si="855"/>
        <v>20.422399999998795</v>
      </c>
      <c r="BO3784" s="158">
        <f t="shared" si="856"/>
        <v>4.7260492810332656E-3</v>
      </c>
      <c r="BP3784" s="159">
        <f t="shared" si="857"/>
        <v>1.1778046215034019E-5</v>
      </c>
      <c r="BQ3784" s="160">
        <f t="shared" si="858"/>
        <v>1.1778046215034019E-5</v>
      </c>
      <c r="BR3784" s="160" t="str">
        <f t="shared" si="854"/>
        <v/>
      </c>
    </row>
    <row r="3785" spans="65:70" ht="20.100000000000001" customHeight="1" x14ac:dyDescent="0.25">
      <c r="BM3785" s="134">
        <v>3193</v>
      </c>
      <c r="BN3785" s="157">
        <f t="shared" si="855"/>
        <v>20.428799999998795</v>
      </c>
      <c r="BO3785" s="158">
        <f t="shared" si="856"/>
        <v>4.7142712348182316E-3</v>
      </c>
      <c r="BP3785" s="159">
        <f t="shared" si="857"/>
        <v>1.1749615497539355E-5</v>
      </c>
      <c r="BQ3785" s="160">
        <f t="shared" si="858"/>
        <v>1.1749615497539355E-5</v>
      </c>
      <c r="BR3785" s="160" t="str">
        <f t="shared" si="854"/>
        <v/>
      </c>
    </row>
    <row r="3786" spans="65:70" ht="20.100000000000001" customHeight="1" x14ac:dyDescent="0.25">
      <c r="BM3786" s="134">
        <v>3194</v>
      </c>
      <c r="BN3786" s="157">
        <f t="shared" si="855"/>
        <v>20.435199999998794</v>
      </c>
      <c r="BO3786" s="158">
        <f t="shared" si="856"/>
        <v>4.7025216193206923E-3</v>
      </c>
      <c r="BP3786" s="159">
        <f t="shared" si="857"/>
        <v>1.1721250533120418E-5</v>
      </c>
      <c r="BQ3786" s="160">
        <f t="shared" si="858"/>
        <v>1.1721250533120418E-5</v>
      </c>
      <c r="BR3786" s="160" t="str">
        <f t="shared" si="854"/>
        <v/>
      </c>
    </row>
    <row r="3787" spans="65:70" ht="20.100000000000001" customHeight="1" x14ac:dyDescent="0.25">
      <c r="BM3787" s="134">
        <v>3195</v>
      </c>
      <c r="BN3787" s="157">
        <f t="shared" si="855"/>
        <v>20.441599999998793</v>
      </c>
      <c r="BO3787" s="158">
        <f t="shared" si="856"/>
        <v>4.6908003687875718E-3</v>
      </c>
      <c r="BP3787" s="159">
        <f t="shared" si="857"/>
        <v>1.169295117870936E-5</v>
      </c>
      <c r="BQ3787" s="160">
        <f t="shared" si="858"/>
        <v>1.169295117870936E-5</v>
      </c>
      <c r="BR3787" s="160" t="str">
        <f t="shared" si="854"/>
        <v/>
      </c>
    </row>
    <row r="3788" spans="65:70" ht="20.100000000000001" customHeight="1" x14ac:dyDescent="0.25">
      <c r="BM3788" s="134">
        <v>3196</v>
      </c>
      <c r="BN3788" s="157">
        <f t="shared" si="855"/>
        <v>20.447999999998792</v>
      </c>
      <c r="BO3788" s="158">
        <f t="shared" si="856"/>
        <v>4.6791074176088625E-3</v>
      </c>
      <c r="BP3788" s="159">
        <f t="shared" si="857"/>
        <v>1.1664717291582673E-5</v>
      </c>
      <c r="BQ3788" s="160">
        <f t="shared" si="858"/>
        <v>1.1664717291582673E-5</v>
      </c>
      <c r="BR3788" s="160" t="str">
        <f t="shared" si="854"/>
        <v/>
      </c>
    </row>
    <row r="3789" spans="65:70" ht="20.100000000000001" customHeight="1" x14ac:dyDescent="0.25">
      <c r="BM3789" s="134">
        <v>3197</v>
      </c>
      <c r="BN3789" s="157">
        <f t="shared" si="855"/>
        <v>20.454399999998792</v>
      </c>
      <c r="BO3789" s="158">
        <f t="shared" si="856"/>
        <v>4.6674427003172798E-3</v>
      </c>
      <c r="BP3789" s="159">
        <f t="shared" si="857"/>
        <v>1.1636548729249303E-5</v>
      </c>
      <c r="BQ3789" s="160">
        <f t="shared" si="858"/>
        <v>1.1636548729249303E-5</v>
      </c>
      <c r="BR3789" s="160" t="str">
        <f t="shared" si="854"/>
        <v/>
      </c>
    </row>
    <row r="3790" spans="65:70" ht="20.100000000000001" customHeight="1" x14ac:dyDescent="0.25">
      <c r="BM3790" s="134">
        <v>3198</v>
      </c>
      <c r="BN3790" s="157">
        <f t="shared" si="855"/>
        <v>20.460799999998791</v>
      </c>
      <c r="BO3790" s="158">
        <f t="shared" si="856"/>
        <v>4.6558061515880305E-3</v>
      </c>
      <c r="BP3790" s="159">
        <f t="shared" si="857"/>
        <v>1.1608445349502693E-5</v>
      </c>
      <c r="BQ3790" s="160">
        <f t="shared" si="858"/>
        <v>1.1608445349502693E-5</v>
      </c>
      <c r="BR3790" s="160" t="str">
        <f t="shared" si="854"/>
        <v/>
      </c>
    </row>
    <row r="3791" spans="65:70" ht="20.100000000000001" customHeight="1" x14ac:dyDescent="0.25">
      <c r="BM3791" s="134">
        <v>3199</v>
      </c>
      <c r="BN3791" s="157">
        <f t="shared" si="855"/>
        <v>20.46719999999879</v>
      </c>
      <c r="BO3791" s="158">
        <f t="shared" si="856"/>
        <v>4.6441977062385278E-3</v>
      </c>
      <c r="BP3791" s="159">
        <f t="shared" si="857"/>
        <v>1.1580407010443328E-5</v>
      </c>
      <c r="BQ3791" s="160">
        <f t="shared" si="858"/>
        <v>1.1580407010443328E-5</v>
      </c>
      <c r="BR3791" s="160" t="str">
        <f t="shared" si="854"/>
        <v/>
      </c>
    </row>
    <row r="3792" spans="65:70" ht="20.100000000000001" customHeight="1" x14ac:dyDescent="0.25">
      <c r="BM3792" s="134">
        <v>3200</v>
      </c>
      <c r="BN3792" s="157">
        <f t="shared" si="855"/>
        <v>20.47359999999879</v>
      </c>
      <c r="BO3792" s="158">
        <f t="shared" si="856"/>
        <v>4.6326172992280845E-3</v>
      </c>
      <c r="BP3792" s="159">
        <f t="shared" si="857"/>
        <v>1.1552433570441445E-5</v>
      </c>
      <c r="BQ3792" s="160">
        <f t="shared" si="858"/>
        <v>1.1552433570441445E-5</v>
      </c>
      <c r="BR3792" s="160" t="str">
        <f t="shared" si="854"/>
        <v/>
      </c>
    </row>
    <row r="3793" spans="65:70" ht="20.100000000000001" customHeight="1" x14ac:dyDescent="0.25">
      <c r="BM3793" s="134">
        <v>3201</v>
      </c>
      <c r="BN3793" s="157">
        <f t="shared" si="855"/>
        <v>20.479999999998789</v>
      </c>
      <c r="BO3793" s="158">
        <f t="shared" si="856"/>
        <v>4.621064865657643E-3</v>
      </c>
      <c r="BP3793" s="159">
        <f t="shared" si="857"/>
        <v>1.1524524888119683E-5</v>
      </c>
      <c r="BQ3793" s="160">
        <f t="shared" si="858"/>
        <v>1.1524524888119683E-5</v>
      </c>
      <c r="BR3793" s="160" t="str">
        <f t="shared" ref="BR3793:BR3856" si="859">IF($BO3793&lt;(1-$BK$605),$BP3793,"")</f>
        <v/>
      </c>
    </row>
    <row r="3794" spans="65:70" ht="20.100000000000001" customHeight="1" x14ac:dyDescent="0.25">
      <c r="BM3794" s="134">
        <v>3202</v>
      </c>
      <c r="BN3794" s="157">
        <f t="shared" ref="BN3794:BN3857" si="860">BN3793+$BQ$590</f>
        <v>20.486399999998788</v>
      </c>
      <c r="BO3794" s="158">
        <f t="shared" ref="BO3794:BO3857" si="861">_xlfn.CHISQ.DIST.RT(BN3794,7)</f>
        <v>4.6095403407695234E-3</v>
      </c>
      <c r="BP3794" s="159">
        <f t="shared" ref="BP3794:BP3857" si="862">BO3794-BO3795</f>
        <v>1.1496680822425075E-5</v>
      </c>
      <c r="BQ3794" s="160">
        <f t="shared" ref="BQ3794:BQ3857" si="863">IF(BO3794&lt;(1-$BK$597),BP3794,"")</f>
        <v>1.1496680822425075E-5</v>
      </c>
      <c r="BR3794" s="160" t="str">
        <f t="shared" si="859"/>
        <v/>
      </c>
    </row>
    <row r="3795" spans="65:70" ht="20.100000000000001" customHeight="1" x14ac:dyDescent="0.25">
      <c r="BM3795" s="134">
        <v>3203</v>
      </c>
      <c r="BN3795" s="157">
        <f t="shared" si="860"/>
        <v>20.492799999998788</v>
      </c>
      <c r="BO3795" s="158">
        <f t="shared" si="861"/>
        <v>4.5980436599470983E-3</v>
      </c>
      <c r="BP3795" s="159">
        <f t="shared" si="862"/>
        <v>1.1468901232563125E-5</v>
      </c>
      <c r="BQ3795" s="160">
        <f t="shared" si="863"/>
        <v>1.1468901232563125E-5</v>
      </c>
      <c r="BR3795" s="160" t="str">
        <f t="shared" si="859"/>
        <v/>
      </c>
    </row>
    <row r="3796" spans="65:70" ht="20.100000000000001" customHeight="1" x14ac:dyDescent="0.25">
      <c r="BM3796" s="134">
        <v>3204</v>
      </c>
      <c r="BN3796" s="157">
        <f t="shared" si="860"/>
        <v>20.499199999998787</v>
      </c>
      <c r="BO3796" s="158">
        <f t="shared" si="861"/>
        <v>4.5865747587145352E-3</v>
      </c>
      <c r="BP3796" s="159">
        <f t="shared" si="862"/>
        <v>1.1441185978002151E-5</v>
      </c>
      <c r="BQ3796" s="160">
        <f t="shared" si="863"/>
        <v>1.1441185978002151E-5</v>
      </c>
      <c r="BR3796" s="160" t="str">
        <f t="shared" si="859"/>
        <v/>
      </c>
    </row>
    <row r="3797" spans="65:70" ht="20.100000000000001" customHeight="1" x14ac:dyDescent="0.25">
      <c r="BM3797" s="134">
        <v>3205</v>
      </c>
      <c r="BN3797" s="157">
        <f t="shared" si="860"/>
        <v>20.505599999998786</v>
      </c>
      <c r="BO3797" s="158">
        <f t="shared" si="861"/>
        <v>4.575133572736533E-3</v>
      </c>
      <c r="BP3797" s="159">
        <f t="shared" si="862"/>
        <v>1.1413534918508841E-5</v>
      </c>
      <c r="BQ3797" s="160">
        <f t="shared" si="863"/>
        <v>1.1413534918508841E-5</v>
      </c>
      <c r="BR3797" s="160" t="str">
        <f t="shared" si="859"/>
        <v/>
      </c>
    </row>
    <row r="3798" spans="65:70" ht="20.100000000000001" customHeight="1" x14ac:dyDescent="0.25">
      <c r="BM3798" s="134">
        <v>3206</v>
      </c>
      <c r="BN3798" s="157">
        <f t="shared" si="860"/>
        <v>20.511999999998785</v>
      </c>
      <c r="BO3798" s="158">
        <f t="shared" si="861"/>
        <v>4.5637200378180242E-3</v>
      </c>
      <c r="BP3798" s="159">
        <f t="shared" si="862"/>
        <v>1.138594791414739E-5</v>
      </c>
      <c r="BQ3798" s="160">
        <f t="shared" si="863"/>
        <v>1.138594791414739E-5</v>
      </c>
      <c r="BR3798" s="160" t="str">
        <f t="shared" si="859"/>
        <v/>
      </c>
    </row>
    <row r="3799" spans="65:70" ht="20.100000000000001" customHeight="1" x14ac:dyDescent="0.25">
      <c r="BM3799" s="134">
        <v>3207</v>
      </c>
      <c r="BN3799" s="157">
        <f t="shared" si="860"/>
        <v>20.518399999998785</v>
      </c>
      <c r="BO3799" s="158">
        <f t="shared" si="861"/>
        <v>4.5523340899038768E-3</v>
      </c>
      <c r="BP3799" s="159">
        <f t="shared" si="862"/>
        <v>1.1358424825194495E-5</v>
      </c>
      <c r="BQ3799" s="160">
        <f t="shared" si="863"/>
        <v>1.1358424825194495E-5</v>
      </c>
      <c r="BR3799" s="160" t="str">
        <f t="shared" si="859"/>
        <v/>
      </c>
    </row>
    <row r="3800" spans="65:70" ht="20.100000000000001" customHeight="1" x14ac:dyDescent="0.25">
      <c r="BM3800" s="134">
        <v>3208</v>
      </c>
      <c r="BN3800" s="157">
        <f t="shared" si="860"/>
        <v>20.524799999998784</v>
      </c>
      <c r="BO3800" s="158">
        <f t="shared" si="861"/>
        <v>4.5409756650786823E-3</v>
      </c>
      <c r="BP3800" s="159">
        <f t="shared" si="862"/>
        <v>1.1330965512266859E-5</v>
      </c>
      <c r="BQ3800" s="160">
        <f t="shared" si="863"/>
        <v>1.1330965512266859E-5</v>
      </c>
      <c r="BR3800" s="160" t="str">
        <f t="shared" si="859"/>
        <v/>
      </c>
    </row>
    <row r="3801" spans="65:70" ht="20.100000000000001" customHeight="1" x14ac:dyDescent="0.25">
      <c r="BM3801" s="134">
        <v>3209</v>
      </c>
      <c r="BN3801" s="157">
        <f t="shared" si="860"/>
        <v>20.531199999998783</v>
      </c>
      <c r="BO3801" s="158">
        <f t="shared" si="861"/>
        <v>4.5296446995664154E-3</v>
      </c>
      <c r="BP3801" s="159">
        <f t="shared" si="862"/>
        <v>1.1303569836245732E-5</v>
      </c>
      <c r="BQ3801" s="160">
        <f t="shared" si="863"/>
        <v>1.1303569836245732E-5</v>
      </c>
      <c r="BR3801" s="160" t="str">
        <f t="shared" si="859"/>
        <v/>
      </c>
    </row>
    <row r="3802" spans="65:70" ht="20.100000000000001" customHeight="1" x14ac:dyDescent="0.25">
      <c r="BM3802" s="134">
        <v>3210</v>
      </c>
      <c r="BN3802" s="157">
        <f t="shared" si="860"/>
        <v>20.537599999998783</v>
      </c>
      <c r="BO3802" s="158">
        <f t="shared" si="861"/>
        <v>4.5183411297301697E-3</v>
      </c>
      <c r="BP3802" s="159">
        <f t="shared" si="862"/>
        <v>1.1276237658257825E-5</v>
      </c>
      <c r="BQ3802" s="160">
        <f t="shared" si="863"/>
        <v>1.1276237658257825E-5</v>
      </c>
      <c r="BR3802" s="160" t="str">
        <f t="shared" si="859"/>
        <v/>
      </c>
    </row>
    <row r="3803" spans="65:70" ht="20.100000000000001" customHeight="1" x14ac:dyDescent="0.25">
      <c r="BM3803" s="134">
        <v>3211</v>
      </c>
      <c r="BN3803" s="157">
        <f t="shared" si="860"/>
        <v>20.543999999998782</v>
      </c>
      <c r="BO3803" s="158">
        <f t="shared" si="861"/>
        <v>4.5070648920719119E-3</v>
      </c>
      <c r="BP3803" s="159">
        <f t="shared" si="862"/>
        <v>1.1248968839735161E-5</v>
      </c>
      <c r="BQ3803" s="160">
        <f t="shared" si="863"/>
        <v>1.1248968839735161E-5</v>
      </c>
      <c r="BR3803" s="160" t="str">
        <f t="shared" si="859"/>
        <v/>
      </c>
    </row>
    <row r="3804" spans="65:70" ht="20.100000000000001" customHeight="1" x14ac:dyDescent="0.25">
      <c r="BM3804" s="134">
        <v>3212</v>
      </c>
      <c r="BN3804" s="157">
        <f t="shared" si="860"/>
        <v>20.550399999998781</v>
      </c>
      <c r="BO3804" s="158">
        <f t="shared" si="861"/>
        <v>4.4958159232321767E-3</v>
      </c>
      <c r="BP3804" s="159">
        <f t="shared" si="862"/>
        <v>1.1221763242365637E-5</v>
      </c>
      <c r="BQ3804" s="160">
        <f t="shared" si="863"/>
        <v>1.1221763242365637E-5</v>
      </c>
      <c r="BR3804" s="160" t="str">
        <f t="shared" si="859"/>
        <v/>
      </c>
    </row>
    <row r="3805" spans="65:70" ht="20.100000000000001" customHeight="1" x14ac:dyDescent="0.25">
      <c r="BM3805" s="134">
        <v>3213</v>
      </c>
      <c r="BN3805" s="157">
        <f t="shared" si="860"/>
        <v>20.55679999999878</v>
      </c>
      <c r="BO3805" s="158">
        <f t="shared" si="861"/>
        <v>4.4845941599898111E-3</v>
      </c>
      <c r="BP3805" s="159">
        <f t="shared" si="862"/>
        <v>1.1194620728136387E-5</v>
      </c>
      <c r="BQ3805" s="160">
        <f t="shared" si="863"/>
        <v>1.1194620728136387E-5</v>
      </c>
      <c r="BR3805" s="160" t="str">
        <f t="shared" si="859"/>
        <v/>
      </c>
    </row>
    <row r="3806" spans="65:70" ht="20.100000000000001" customHeight="1" x14ac:dyDescent="0.25">
      <c r="BM3806" s="134">
        <v>3214</v>
      </c>
      <c r="BN3806" s="157">
        <f t="shared" si="860"/>
        <v>20.56319999999878</v>
      </c>
      <c r="BO3806" s="158">
        <f t="shared" si="861"/>
        <v>4.4733995392616747E-3</v>
      </c>
      <c r="BP3806" s="159">
        <f t="shared" si="862"/>
        <v>1.1167541159273937E-5</v>
      </c>
      <c r="BQ3806" s="160">
        <f t="shared" si="863"/>
        <v>1.1167541159273937E-5</v>
      </c>
      <c r="BR3806" s="160" t="str">
        <f t="shared" si="859"/>
        <v/>
      </c>
    </row>
    <row r="3807" spans="65:70" ht="20.100000000000001" customHeight="1" x14ac:dyDescent="0.25">
      <c r="BM3807" s="134">
        <v>3215</v>
      </c>
      <c r="BN3807" s="157">
        <f t="shared" si="860"/>
        <v>20.569599999998779</v>
      </c>
      <c r="BO3807" s="158">
        <f t="shared" si="861"/>
        <v>4.4622319981024007E-3</v>
      </c>
      <c r="BP3807" s="159">
        <f t="shared" si="862"/>
        <v>1.1140524398314464E-5</v>
      </c>
      <c r="BQ3807" s="160">
        <f t="shared" si="863"/>
        <v>1.1140524398314464E-5</v>
      </c>
      <c r="BR3807" s="160" t="str">
        <f t="shared" si="859"/>
        <v/>
      </c>
    </row>
    <row r="3808" spans="65:70" ht="20.100000000000001" customHeight="1" x14ac:dyDescent="0.25">
      <c r="BM3808" s="134">
        <v>3216</v>
      </c>
      <c r="BN3808" s="157">
        <f t="shared" si="860"/>
        <v>20.575999999998778</v>
      </c>
      <c r="BO3808" s="158">
        <f t="shared" si="861"/>
        <v>4.4510914737040863E-3</v>
      </c>
      <c r="BP3808" s="159">
        <f t="shared" si="862"/>
        <v>1.1113570308051747E-5</v>
      </c>
      <c r="BQ3808" s="160">
        <f t="shared" si="863"/>
        <v>1.1113570308051747E-5</v>
      </c>
      <c r="BR3808" s="160" t="str">
        <f t="shared" si="859"/>
        <v/>
      </c>
    </row>
    <row r="3809" spans="65:70" ht="20.100000000000001" customHeight="1" x14ac:dyDescent="0.25">
      <c r="BM3809" s="134">
        <v>3217</v>
      </c>
      <c r="BN3809" s="157">
        <f t="shared" si="860"/>
        <v>20.582399999998778</v>
      </c>
      <c r="BO3809" s="158">
        <f t="shared" si="861"/>
        <v>4.4399779033960345E-3</v>
      </c>
      <c r="BP3809" s="159">
        <f t="shared" si="862"/>
        <v>1.1086678751529369E-5</v>
      </c>
      <c r="BQ3809" s="160">
        <f t="shared" si="863"/>
        <v>1.1086678751529369E-5</v>
      </c>
      <c r="BR3809" s="160" t="str">
        <f t="shared" si="859"/>
        <v/>
      </c>
    </row>
    <row r="3810" spans="65:70" ht="20.100000000000001" customHeight="1" x14ac:dyDescent="0.25">
      <c r="BM3810" s="134">
        <v>3218</v>
      </c>
      <c r="BN3810" s="157">
        <f t="shared" si="860"/>
        <v>20.588799999998777</v>
      </c>
      <c r="BO3810" s="158">
        <f t="shared" si="861"/>
        <v>4.4288912246445052E-3</v>
      </c>
      <c r="BP3810" s="159">
        <f t="shared" si="862"/>
        <v>1.1059849592119642E-5</v>
      </c>
      <c r="BQ3810" s="160">
        <f t="shared" si="863"/>
        <v>1.1059849592119642E-5</v>
      </c>
      <c r="BR3810" s="160" t="str">
        <f t="shared" si="859"/>
        <v/>
      </c>
    </row>
    <row r="3811" spans="65:70" ht="20.100000000000001" customHeight="1" x14ac:dyDescent="0.25">
      <c r="BM3811" s="134">
        <v>3219</v>
      </c>
      <c r="BN3811" s="157">
        <f t="shared" si="860"/>
        <v>20.595199999998776</v>
      </c>
      <c r="BO3811" s="158">
        <f t="shared" si="861"/>
        <v>4.4178313750523855E-3</v>
      </c>
      <c r="BP3811" s="159">
        <f t="shared" si="862"/>
        <v>1.1033082693395237E-5</v>
      </c>
      <c r="BQ3811" s="160">
        <f t="shared" si="863"/>
        <v>1.1033082693395237E-5</v>
      </c>
      <c r="BR3811" s="160" t="str">
        <f t="shared" si="859"/>
        <v/>
      </c>
    </row>
    <row r="3812" spans="65:70" ht="20.100000000000001" customHeight="1" x14ac:dyDescent="0.25">
      <c r="BM3812" s="134">
        <v>3220</v>
      </c>
      <c r="BN3812" s="157">
        <f t="shared" si="860"/>
        <v>20.601599999998776</v>
      </c>
      <c r="BO3812" s="158">
        <f t="shared" si="861"/>
        <v>4.4067982923589903E-3</v>
      </c>
      <c r="BP3812" s="159">
        <f t="shared" si="862"/>
        <v>1.1006377919267965E-5</v>
      </c>
      <c r="BQ3812" s="160">
        <f t="shared" si="863"/>
        <v>1.1006377919267965E-5</v>
      </c>
      <c r="BR3812" s="160" t="str">
        <f t="shared" si="859"/>
        <v/>
      </c>
    </row>
    <row r="3813" spans="65:70" ht="20.100000000000001" customHeight="1" x14ac:dyDescent="0.25">
      <c r="BM3813" s="134">
        <v>3221</v>
      </c>
      <c r="BN3813" s="157">
        <f t="shared" si="860"/>
        <v>20.607999999998775</v>
      </c>
      <c r="BO3813" s="158">
        <f t="shared" si="861"/>
        <v>4.3957919144397223E-3</v>
      </c>
      <c r="BP3813" s="159">
        <f t="shared" si="862"/>
        <v>1.0979735133866478E-5</v>
      </c>
      <c r="BQ3813" s="160">
        <f t="shared" si="863"/>
        <v>1.0979735133866478E-5</v>
      </c>
      <c r="BR3813" s="160" t="str">
        <f t="shared" si="859"/>
        <v/>
      </c>
    </row>
    <row r="3814" spans="65:70" ht="20.100000000000001" customHeight="1" x14ac:dyDescent="0.25">
      <c r="BM3814" s="134">
        <v>3222</v>
      </c>
      <c r="BN3814" s="157">
        <f t="shared" si="860"/>
        <v>20.614399999998774</v>
      </c>
      <c r="BO3814" s="158">
        <f t="shared" si="861"/>
        <v>4.3848121793058558E-3</v>
      </c>
      <c r="BP3814" s="159">
        <f t="shared" si="862"/>
        <v>1.0953154201633411E-5</v>
      </c>
      <c r="BQ3814" s="160">
        <f t="shared" si="863"/>
        <v>1.0953154201633411E-5</v>
      </c>
      <c r="BR3814" s="160" t="str">
        <f t="shared" si="859"/>
        <v/>
      </c>
    </row>
    <row r="3815" spans="65:70" ht="20.100000000000001" customHeight="1" x14ac:dyDescent="0.25">
      <c r="BM3815" s="134">
        <v>3223</v>
      </c>
      <c r="BN3815" s="157">
        <f t="shared" si="860"/>
        <v>20.620799999998773</v>
      </c>
      <c r="BO3815" s="158">
        <f t="shared" si="861"/>
        <v>4.3738590251042224E-3</v>
      </c>
      <c r="BP3815" s="159">
        <f t="shared" si="862"/>
        <v>1.0926634987242119E-5</v>
      </c>
      <c r="BQ3815" s="160">
        <f t="shared" si="863"/>
        <v>1.0926634987242119E-5</v>
      </c>
      <c r="BR3815" s="160" t="str">
        <f t="shared" si="859"/>
        <v/>
      </c>
    </row>
    <row r="3816" spans="65:70" ht="20.100000000000001" customHeight="1" x14ac:dyDescent="0.25">
      <c r="BM3816" s="134">
        <v>3224</v>
      </c>
      <c r="BN3816" s="157">
        <f t="shared" si="860"/>
        <v>20.627199999998773</v>
      </c>
      <c r="BO3816" s="158">
        <f t="shared" si="861"/>
        <v>4.3629323901169803E-3</v>
      </c>
      <c r="BP3816" s="159">
        <f t="shared" si="862"/>
        <v>1.0900177355684278E-5</v>
      </c>
      <c r="BQ3816" s="160">
        <f t="shared" si="863"/>
        <v>1.0900177355684278E-5</v>
      </c>
      <c r="BR3816" s="160" t="str">
        <f t="shared" si="859"/>
        <v/>
      </c>
    </row>
    <row r="3817" spans="65:70" ht="20.100000000000001" customHeight="1" x14ac:dyDescent="0.25">
      <c r="BM3817" s="134">
        <v>3225</v>
      </c>
      <c r="BN3817" s="157">
        <f t="shared" si="860"/>
        <v>20.633599999998772</v>
      </c>
      <c r="BO3817" s="158">
        <f t="shared" si="861"/>
        <v>4.352032212761296E-3</v>
      </c>
      <c r="BP3817" s="159">
        <f t="shared" si="862"/>
        <v>1.0873781172151924E-5</v>
      </c>
      <c r="BQ3817" s="160">
        <f t="shared" si="863"/>
        <v>1.0873781172151924E-5</v>
      </c>
      <c r="BR3817" s="160" t="str">
        <f t="shared" si="859"/>
        <v/>
      </c>
    </row>
    <row r="3818" spans="65:70" ht="20.100000000000001" customHeight="1" x14ac:dyDescent="0.25">
      <c r="BM3818" s="134">
        <v>3226</v>
      </c>
      <c r="BN3818" s="157">
        <f t="shared" si="860"/>
        <v>20.639999999998771</v>
      </c>
      <c r="BO3818" s="158">
        <f t="shared" si="861"/>
        <v>4.3411584315891441E-3</v>
      </c>
      <c r="BP3818" s="159">
        <f t="shared" si="862"/>
        <v>1.0847446302178834E-5</v>
      </c>
      <c r="BQ3818" s="160">
        <f t="shared" si="863"/>
        <v>1.0847446302178834E-5</v>
      </c>
      <c r="BR3818" s="160" t="str">
        <f t="shared" si="859"/>
        <v/>
      </c>
    </row>
    <row r="3819" spans="65:70" ht="20.100000000000001" customHeight="1" x14ac:dyDescent="0.25">
      <c r="BM3819" s="134">
        <v>3227</v>
      </c>
      <c r="BN3819" s="157">
        <f t="shared" si="860"/>
        <v>20.646399999998771</v>
      </c>
      <c r="BO3819" s="158">
        <f t="shared" si="861"/>
        <v>4.3303109852869653E-3</v>
      </c>
      <c r="BP3819" s="159">
        <f t="shared" si="862"/>
        <v>1.0821172611516494E-5</v>
      </c>
      <c r="BQ3819" s="160">
        <f t="shared" si="863"/>
        <v>1.0821172611516494E-5</v>
      </c>
      <c r="BR3819" s="160" t="str">
        <f t="shared" si="859"/>
        <v/>
      </c>
    </row>
    <row r="3820" spans="65:70" ht="20.100000000000001" customHeight="1" x14ac:dyDescent="0.25">
      <c r="BM3820" s="134">
        <v>3228</v>
      </c>
      <c r="BN3820" s="157">
        <f t="shared" si="860"/>
        <v>20.65279999999877</v>
      </c>
      <c r="BO3820" s="158">
        <f t="shared" si="861"/>
        <v>4.3194898126754488E-3</v>
      </c>
      <c r="BP3820" s="159">
        <f t="shared" si="862"/>
        <v>1.079495996620522E-5</v>
      </c>
      <c r="BQ3820" s="160">
        <f t="shared" si="863"/>
        <v>1.079495996620522E-5</v>
      </c>
      <c r="BR3820" s="160" t="str">
        <f t="shared" si="859"/>
        <v/>
      </c>
    </row>
    <row r="3821" spans="65:70" ht="20.100000000000001" customHeight="1" x14ac:dyDescent="0.25">
      <c r="BM3821" s="134">
        <v>3229</v>
      </c>
      <c r="BN3821" s="157">
        <f t="shared" si="860"/>
        <v>20.659199999998769</v>
      </c>
      <c r="BO3821" s="158">
        <f t="shared" si="861"/>
        <v>4.3086948527092436E-3</v>
      </c>
      <c r="BP3821" s="159">
        <f t="shared" si="862"/>
        <v>1.0768808232553342E-5</v>
      </c>
      <c r="BQ3821" s="160">
        <f t="shared" si="863"/>
        <v>1.0768808232553342E-5</v>
      </c>
      <c r="BR3821" s="160" t="str">
        <f t="shared" si="859"/>
        <v/>
      </c>
    </row>
    <row r="3822" spans="65:70" ht="20.100000000000001" customHeight="1" x14ac:dyDescent="0.25">
      <c r="BM3822" s="134">
        <v>3230</v>
      </c>
      <c r="BN3822" s="157">
        <f t="shared" si="860"/>
        <v>20.665599999998769</v>
      </c>
      <c r="BO3822" s="158">
        <f t="shared" si="861"/>
        <v>4.2979260444766902E-3</v>
      </c>
      <c r="BP3822" s="159">
        <f t="shared" si="862"/>
        <v>1.0742717277119861E-5</v>
      </c>
      <c r="BQ3822" s="160">
        <f t="shared" si="863"/>
        <v>1.0742717277119861E-5</v>
      </c>
      <c r="BR3822" s="160" t="str">
        <f t="shared" si="859"/>
        <v/>
      </c>
    </row>
    <row r="3823" spans="65:70" ht="20.100000000000001" customHeight="1" x14ac:dyDescent="0.25">
      <c r="BM3823" s="134">
        <v>3231</v>
      </c>
      <c r="BN3823" s="157">
        <f t="shared" si="860"/>
        <v>20.671999999998768</v>
      </c>
      <c r="BO3823" s="158">
        <f t="shared" si="861"/>
        <v>4.2871833271995704E-3</v>
      </c>
      <c r="BP3823" s="159">
        <f t="shared" si="862"/>
        <v>1.0716686966754339E-5</v>
      </c>
      <c r="BQ3823" s="160">
        <f t="shared" si="863"/>
        <v>1.0716686966754339E-5</v>
      </c>
      <c r="BR3823" s="160" t="str">
        <f t="shared" si="859"/>
        <v/>
      </c>
    </row>
    <row r="3824" spans="65:70" ht="20.100000000000001" customHeight="1" x14ac:dyDescent="0.25">
      <c r="BM3824" s="134">
        <v>3232</v>
      </c>
      <c r="BN3824" s="157">
        <f t="shared" si="860"/>
        <v>20.678399999998767</v>
      </c>
      <c r="BO3824" s="158">
        <f t="shared" si="861"/>
        <v>4.276466640232816E-3</v>
      </c>
      <c r="BP3824" s="159">
        <f t="shared" si="862"/>
        <v>1.0690717168556144E-5</v>
      </c>
      <c r="BQ3824" s="160">
        <f t="shared" si="863"/>
        <v>1.0690717168556144E-5</v>
      </c>
      <c r="BR3824" s="160" t="str">
        <f t="shared" si="859"/>
        <v/>
      </c>
    </row>
    <row r="3825" spans="65:70" ht="20.100000000000001" customHeight="1" x14ac:dyDescent="0.25">
      <c r="BM3825" s="134">
        <v>3233</v>
      </c>
      <c r="BN3825" s="157">
        <f t="shared" si="860"/>
        <v>20.684799999998766</v>
      </c>
      <c r="BO3825" s="158">
        <f t="shared" si="861"/>
        <v>4.2657759230642599E-3</v>
      </c>
      <c r="BP3825" s="159">
        <f t="shared" si="862"/>
        <v>1.0664807749890051E-5</v>
      </c>
      <c r="BQ3825" s="160">
        <f t="shared" si="863"/>
        <v>1.0664807749890051E-5</v>
      </c>
      <c r="BR3825" s="160" t="str">
        <f t="shared" si="859"/>
        <v/>
      </c>
    </row>
    <row r="3826" spans="65:70" ht="20.100000000000001" customHeight="1" x14ac:dyDescent="0.25">
      <c r="BM3826" s="134">
        <v>3234</v>
      </c>
      <c r="BN3826" s="157">
        <f t="shared" si="860"/>
        <v>20.691199999998766</v>
      </c>
      <c r="BO3826" s="158">
        <f t="shared" si="861"/>
        <v>4.2551111153143698E-3</v>
      </c>
      <c r="BP3826" s="159">
        <f t="shared" si="862"/>
        <v>1.0638958578393191E-5</v>
      </c>
      <c r="BQ3826" s="160">
        <f t="shared" si="863"/>
        <v>1.0638958578393191E-5</v>
      </c>
      <c r="BR3826" s="160" t="str">
        <f t="shared" si="859"/>
        <v/>
      </c>
    </row>
    <row r="3827" spans="65:70" ht="20.100000000000001" customHeight="1" x14ac:dyDescent="0.25">
      <c r="BM3827" s="134">
        <v>3235</v>
      </c>
      <c r="BN3827" s="157">
        <f t="shared" si="860"/>
        <v>20.697599999998765</v>
      </c>
      <c r="BO3827" s="158">
        <f t="shared" si="861"/>
        <v>4.2444721567359766E-3</v>
      </c>
      <c r="BP3827" s="159">
        <f t="shared" si="862"/>
        <v>1.0613169521968106E-5</v>
      </c>
      <c r="BQ3827" s="160">
        <f t="shared" si="863"/>
        <v>1.0613169521968106E-5</v>
      </c>
      <c r="BR3827" s="160" t="str">
        <f t="shared" si="859"/>
        <v/>
      </c>
    </row>
    <row r="3828" spans="65:70" ht="20.100000000000001" customHeight="1" x14ac:dyDescent="0.25">
      <c r="BM3828" s="134">
        <v>3236</v>
      </c>
      <c r="BN3828" s="157">
        <f t="shared" si="860"/>
        <v>20.703999999998764</v>
      </c>
      <c r="BO3828" s="158">
        <f t="shared" si="861"/>
        <v>4.2338589872140085E-3</v>
      </c>
      <c r="BP3828" s="159">
        <f t="shared" si="862"/>
        <v>1.0587440448757597E-5</v>
      </c>
      <c r="BQ3828" s="160">
        <f t="shared" si="863"/>
        <v>1.0587440448757597E-5</v>
      </c>
      <c r="BR3828" s="160" t="str">
        <f t="shared" si="859"/>
        <v/>
      </c>
    </row>
    <row r="3829" spans="65:70" ht="20.100000000000001" customHeight="1" x14ac:dyDescent="0.25">
      <c r="BM3829" s="134">
        <v>3237</v>
      </c>
      <c r="BN3829" s="157">
        <f t="shared" si="860"/>
        <v>20.710399999998764</v>
      </c>
      <c r="BO3829" s="158">
        <f t="shared" si="861"/>
        <v>4.2232715467652509E-3</v>
      </c>
      <c r="BP3829" s="159">
        <f t="shared" si="862"/>
        <v>1.0561771227221052E-5</v>
      </c>
      <c r="BQ3829" s="160">
        <f t="shared" si="863"/>
        <v>1.0561771227221052E-5</v>
      </c>
      <c r="BR3829" s="160" t="str">
        <f t="shared" si="859"/>
        <v/>
      </c>
    </row>
    <row r="3830" spans="65:70" ht="20.100000000000001" customHeight="1" x14ac:dyDescent="0.25">
      <c r="BM3830" s="134">
        <v>3238</v>
      </c>
      <c r="BN3830" s="157">
        <f t="shared" si="860"/>
        <v>20.716799999998763</v>
      </c>
      <c r="BO3830" s="158">
        <f t="shared" si="861"/>
        <v>4.2127097755380299E-3</v>
      </c>
      <c r="BP3830" s="159">
        <f t="shared" si="862"/>
        <v>1.0536161726023424E-5</v>
      </c>
      <c r="BQ3830" s="160">
        <f t="shared" si="863"/>
        <v>1.0536161726023424E-5</v>
      </c>
      <c r="BR3830" s="160" t="str">
        <f t="shared" si="859"/>
        <v/>
      </c>
    </row>
    <row r="3831" spans="65:70" ht="20.100000000000001" customHeight="1" x14ac:dyDescent="0.25">
      <c r="BM3831" s="134">
        <v>3239</v>
      </c>
      <c r="BN3831" s="157">
        <f t="shared" si="860"/>
        <v>20.723199999998762</v>
      </c>
      <c r="BO3831" s="158">
        <f t="shared" si="861"/>
        <v>4.2021736138120065E-3</v>
      </c>
      <c r="BP3831" s="159">
        <f t="shared" si="862"/>
        <v>1.0510611814115896E-5</v>
      </c>
      <c r="BQ3831" s="160">
        <f t="shared" si="863"/>
        <v>1.0510611814115896E-5</v>
      </c>
      <c r="BR3831" s="160" t="str">
        <f t="shared" si="859"/>
        <v/>
      </c>
    </row>
    <row r="3832" spans="65:70" ht="20.100000000000001" customHeight="1" x14ac:dyDescent="0.25">
      <c r="BM3832" s="134">
        <v>3240</v>
      </c>
      <c r="BN3832" s="157">
        <f t="shared" si="860"/>
        <v>20.729599999998761</v>
      </c>
      <c r="BO3832" s="158">
        <f t="shared" si="861"/>
        <v>4.1916630019978906E-3</v>
      </c>
      <c r="BP3832" s="159">
        <f t="shared" si="862"/>
        <v>1.0485121360737613E-5</v>
      </c>
      <c r="BQ3832" s="160">
        <f t="shared" si="863"/>
        <v>1.0485121360737613E-5</v>
      </c>
      <c r="BR3832" s="160" t="str">
        <f t="shared" si="859"/>
        <v/>
      </c>
    </row>
    <row r="3833" spans="65:70" ht="20.100000000000001" customHeight="1" x14ac:dyDescent="0.25">
      <c r="BM3833" s="134">
        <v>3241</v>
      </c>
      <c r="BN3833" s="157">
        <f t="shared" si="860"/>
        <v>20.735999999998761</v>
      </c>
      <c r="BO3833" s="158">
        <f t="shared" si="861"/>
        <v>4.1811778806371529E-3</v>
      </c>
      <c r="BP3833" s="159">
        <f t="shared" si="862"/>
        <v>1.0459690235341094E-5</v>
      </c>
      <c r="BQ3833" s="160">
        <f t="shared" si="863"/>
        <v>1.0459690235341094E-5</v>
      </c>
      <c r="BR3833" s="160" t="str">
        <f t="shared" si="859"/>
        <v/>
      </c>
    </row>
    <row r="3834" spans="65:70" ht="20.100000000000001" customHeight="1" x14ac:dyDescent="0.25">
      <c r="BM3834" s="134">
        <v>3242</v>
      </c>
      <c r="BN3834" s="157">
        <f t="shared" si="860"/>
        <v>20.74239999999876</v>
      </c>
      <c r="BO3834" s="158">
        <f t="shared" si="861"/>
        <v>4.1707181904018118E-3</v>
      </c>
      <c r="BP3834" s="159">
        <f t="shared" si="862"/>
        <v>1.0434318307684168E-5</v>
      </c>
      <c r="BQ3834" s="160">
        <f t="shared" si="863"/>
        <v>1.0434318307684168E-5</v>
      </c>
      <c r="BR3834" s="160" t="str">
        <f t="shared" si="859"/>
        <v/>
      </c>
    </row>
    <row r="3835" spans="65:70" ht="20.100000000000001" customHeight="1" x14ac:dyDescent="0.25">
      <c r="BM3835" s="134">
        <v>3243</v>
      </c>
      <c r="BN3835" s="157">
        <f t="shared" si="860"/>
        <v>20.748799999998759</v>
      </c>
      <c r="BO3835" s="158">
        <f t="shared" si="861"/>
        <v>4.1602838720941277E-3</v>
      </c>
      <c r="BP3835" s="159">
        <f t="shared" si="862"/>
        <v>1.04090054477389E-5</v>
      </c>
      <c r="BQ3835" s="160">
        <f t="shared" si="863"/>
        <v>1.04090054477389E-5</v>
      </c>
      <c r="BR3835" s="160" t="str">
        <f t="shared" si="859"/>
        <v/>
      </c>
    </row>
    <row r="3836" spans="65:70" ht="20.100000000000001" customHeight="1" x14ac:dyDescent="0.25">
      <c r="BM3836" s="134">
        <v>3244</v>
      </c>
      <c r="BN3836" s="157">
        <f t="shared" si="860"/>
        <v>20.755199999998759</v>
      </c>
      <c r="BO3836" s="158">
        <f t="shared" si="861"/>
        <v>4.1498748666463888E-3</v>
      </c>
      <c r="BP3836" s="159">
        <f t="shared" si="862"/>
        <v>1.0383751525804355E-5</v>
      </c>
      <c r="BQ3836" s="160">
        <f t="shared" si="863"/>
        <v>1.0383751525804355E-5</v>
      </c>
      <c r="BR3836" s="160" t="str">
        <f t="shared" si="859"/>
        <v/>
      </c>
    </row>
    <row r="3837" spans="65:70" ht="20.100000000000001" customHeight="1" x14ac:dyDescent="0.25">
      <c r="BM3837" s="134">
        <v>3245</v>
      </c>
      <c r="BN3837" s="157">
        <f t="shared" si="860"/>
        <v>20.761599999998758</v>
      </c>
      <c r="BO3837" s="158">
        <f t="shared" si="861"/>
        <v>4.1394911151205844E-3</v>
      </c>
      <c r="BP3837" s="159">
        <f t="shared" si="862"/>
        <v>1.0358556412368679E-5</v>
      </c>
      <c r="BQ3837" s="160">
        <f t="shared" si="863"/>
        <v>1.0358556412368679E-5</v>
      </c>
      <c r="BR3837" s="160" t="str">
        <f t="shared" si="859"/>
        <v/>
      </c>
    </row>
    <row r="3838" spans="65:70" ht="20.100000000000001" customHeight="1" x14ac:dyDescent="0.25">
      <c r="BM3838" s="134">
        <v>3246</v>
      </c>
      <c r="BN3838" s="157">
        <f t="shared" si="860"/>
        <v>20.767999999998757</v>
      </c>
      <c r="BO3838" s="158">
        <f t="shared" si="861"/>
        <v>4.1291325587082157E-3</v>
      </c>
      <c r="BP3838" s="159">
        <f t="shared" si="862"/>
        <v>1.0333419978227933E-5</v>
      </c>
      <c r="BQ3838" s="160">
        <f t="shared" si="863"/>
        <v>1.0333419978227933E-5</v>
      </c>
      <c r="BR3838" s="160" t="str">
        <f t="shared" si="859"/>
        <v/>
      </c>
    </row>
    <row r="3839" spans="65:70" ht="20.100000000000001" customHeight="1" x14ac:dyDescent="0.25">
      <c r="BM3839" s="134">
        <v>3247</v>
      </c>
      <c r="BN3839" s="157">
        <f t="shared" si="860"/>
        <v>20.774399999998757</v>
      </c>
      <c r="BO3839" s="158">
        <f t="shared" si="861"/>
        <v>4.1187991387299878E-3</v>
      </c>
      <c r="BP3839" s="159">
        <f t="shared" si="862"/>
        <v>1.0308342094423641E-5</v>
      </c>
      <c r="BQ3839" s="160">
        <f t="shared" si="863"/>
        <v>1.0308342094423641E-5</v>
      </c>
      <c r="BR3839" s="160" t="str">
        <f t="shared" si="859"/>
        <v/>
      </c>
    </row>
    <row r="3840" spans="65:70" ht="20.100000000000001" customHeight="1" x14ac:dyDescent="0.25">
      <c r="BM3840" s="134">
        <v>3248</v>
      </c>
      <c r="BN3840" s="157">
        <f t="shared" si="860"/>
        <v>20.780799999998756</v>
      </c>
      <c r="BO3840" s="158">
        <f t="shared" si="861"/>
        <v>4.1084907966355642E-3</v>
      </c>
      <c r="BP3840" s="159">
        <f t="shared" si="862"/>
        <v>1.0283322632239321E-5</v>
      </c>
      <c r="BQ3840" s="160">
        <f t="shared" si="863"/>
        <v>1.0283322632239321E-5</v>
      </c>
      <c r="BR3840" s="160" t="str">
        <f t="shared" si="859"/>
        <v/>
      </c>
    </row>
    <row r="3841" spans="65:70" ht="20.100000000000001" customHeight="1" x14ac:dyDescent="0.25">
      <c r="BM3841" s="134">
        <v>3249</v>
      </c>
      <c r="BN3841" s="157">
        <f t="shared" si="860"/>
        <v>20.787199999998755</v>
      </c>
      <c r="BO3841" s="158">
        <f t="shared" si="861"/>
        <v>4.0982074740033249E-3</v>
      </c>
      <c r="BP3841" s="159">
        <f t="shared" si="862"/>
        <v>1.025836146325166E-5</v>
      </c>
      <c r="BQ3841" s="160">
        <f t="shared" si="863"/>
        <v>1.025836146325166E-5</v>
      </c>
      <c r="BR3841" s="160" t="str">
        <f t="shared" si="859"/>
        <v/>
      </c>
    </row>
    <row r="3842" spans="65:70" ht="20.100000000000001" customHeight="1" x14ac:dyDescent="0.25">
      <c r="BM3842" s="134">
        <v>3250</v>
      </c>
      <c r="BN3842" s="157">
        <f t="shared" si="860"/>
        <v>20.793599999998754</v>
      </c>
      <c r="BO3842" s="158">
        <f t="shared" si="861"/>
        <v>4.0879491125400732E-3</v>
      </c>
      <c r="BP3842" s="159">
        <f t="shared" si="862"/>
        <v>1.0233458459268929E-5</v>
      </c>
      <c r="BQ3842" s="160">
        <f t="shared" si="863"/>
        <v>1.0233458459268929E-5</v>
      </c>
      <c r="BR3842" s="160" t="str">
        <f t="shared" si="859"/>
        <v/>
      </c>
    </row>
    <row r="3843" spans="65:70" ht="20.100000000000001" customHeight="1" x14ac:dyDescent="0.25">
      <c r="BM3843" s="134">
        <v>3251</v>
      </c>
      <c r="BN3843" s="157">
        <f t="shared" si="860"/>
        <v>20.799999999998754</v>
      </c>
      <c r="BO3843" s="158">
        <f t="shared" si="861"/>
        <v>4.0777156540808043E-3</v>
      </c>
      <c r="BP3843" s="159">
        <f t="shared" si="862"/>
        <v>1.0208613492358742E-5</v>
      </c>
      <c r="BQ3843" s="160">
        <f t="shared" si="863"/>
        <v>1.0208613492358742E-5</v>
      </c>
      <c r="BR3843" s="160" t="str">
        <f t="shared" si="859"/>
        <v/>
      </c>
    </row>
    <row r="3844" spans="65:70" ht="20.100000000000001" customHeight="1" x14ac:dyDescent="0.25">
      <c r="BM3844" s="134">
        <v>3252</v>
      </c>
      <c r="BN3844" s="157">
        <f t="shared" si="860"/>
        <v>20.806399999998753</v>
      </c>
      <c r="BO3844" s="158">
        <f t="shared" si="861"/>
        <v>4.0675070405884455E-3</v>
      </c>
      <c r="BP3844" s="159">
        <f t="shared" si="862"/>
        <v>1.0183826434858462E-5</v>
      </c>
      <c r="BQ3844" s="160">
        <f t="shared" si="863"/>
        <v>1.0183826434858462E-5</v>
      </c>
      <c r="BR3844" s="160" t="str">
        <f t="shared" si="859"/>
        <v/>
      </c>
    </row>
    <row r="3845" spans="65:70" ht="20.100000000000001" customHeight="1" x14ac:dyDescent="0.25">
      <c r="BM3845" s="134">
        <v>3253</v>
      </c>
      <c r="BN3845" s="157">
        <f t="shared" si="860"/>
        <v>20.812799999998752</v>
      </c>
      <c r="BO3845" s="158">
        <f t="shared" si="861"/>
        <v>4.0573232141535871E-3</v>
      </c>
      <c r="BP3845" s="159">
        <f t="shared" si="862"/>
        <v>1.0159097159347444E-5</v>
      </c>
      <c r="BQ3845" s="160">
        <f t="shared" si="863"/>
        <v>1.0159097159347444E-5</v>
      </c>
      <c r="BR3845" s="160" t="str">
        <f t="shared" si="859"/>
        <v/>
      </c>
    </row>
    <row r="3846" spans="65:70" ht="20.100000000000001" customHeight="1" x14ac:dyDescent="0.25">
      <c r="BM3846" s="134">
        <v>3254</v>
      </c>
      <c r="BN3846" s="157">
        <f t="shared" si="860"/>
        <v>20.819199999998752</v>
      </c>
      <c r="BO3846" s="158">
        <f t="shared" si="861"/>
        <v>4.0471641169942396E-3</v>
      </c>
      <c r="BP3846" s="159">
        <f t="shared" si="862"/>
        <v>1.0134425538672193E-5</v>
      </c>
      <c r="BQ3846" s="160">
        <f t="shared" si="863"/>
        <v>1.0134425538672193E-5</v>
      </c>
      <c r="BR3846" s="160" t="str">
        <f t="shared" si="859"/>
        <v/>
      </c>
    </row>
    <row r="3847" spans="65:70" ht="20.100000000000001" customHeight="1" x14ac:dyDescent="0.25">
      <c r="BM3847" s="134">
        <v>3255</v>
      </c>
      <c r="BN3847" s="157">
        <f t="shared" si="860"/>
        <v>20.825599999998751</v>
      </c>
      <c r="BO3847" s="158">
        <f t="shared" si="861"/>
        <v>4.0370296914555674E-3</v>
      </c>
      <c r="BP3847" s="159">
        <f t="shared" si="862"/>
        <v>1.0109811445937686E-5</v>
      </c>
      <c r="BQ3847" s="160">
        <f t="shared" si="863"/>
        <v>1.0109811445937686E-5</v>
      </c>
      <c r="BR3847" s="160" t="str">
        <f t="shared" si="859"/>
        <v/>
      </c>
    </row>
    <row r="3848" spans="65:70" ht="20.100000000000001" customHeight="1" x14ac:dyDescent="0.25">
      <c r="BM3848" s="134">
        <v>3256</v>
      </c>
      <c r="BN3848" s="157">
        <f t="shared" si="860"/>
        <v>20.83199999999875</v>
      </c>
      <c r="BO3848" s="158">
        <f t="shared" si="861"/>
        <v>4.0269198800096297E-3</v>
      </c>
      <c r="BP3848" s="159">
        <f t="shared" si="862"/>
        <v>1.0085254754494365E-5</v>
      </c>
      <c r="BQ3848" s="160">
        <f t="shared" si="863"/>
        <v>1.0085254754494365E-5</v>
      </c>
      <c r="BR3848" s="160" t="str">
        <f t="shared" si="859"/>
        <v/>
      </c>
    </row>
    <row r="3849" spans="65:70" ht="20.100000000000001" customHeight="1" x14ac:dyDescent="0.25">
      <c r="BM3849" s="134">
        <v>3257</v>
      </c>
      <c r="BN3849" s="157">
        <f t="shared" si="860"/>
        <v>20.838399999998749</v>
      </c>
      <c r="BO3849" s="158">
        <f t="shared" si="861"/>
        <v>4.0168346252551354E-3</v>
      </c>
      <c r="BP3849" s="159">
        <f t="shared" si="862"/>
        <v>1.0060755337947674E-5</v>
      </c>
      <c r="BQ3849" s="160">
        <f t="shared" si="863"/>
        <v>1.0060755337947674E-5</v>
      </c>
      <c r="BR3849" s="160" t="str">
        <f t="shared" si="859"/>
        <v/>
      </c>
    </row>
    <row r="3850" spans="65:70" ht="20.100000000000001" customHeight="1" x14ac:dyDescent="0.25">
      <c r="BM3850" s="134">
        <v>3258</v>
      </c>
      <c r="BN3850" s="157">
        <f t="shared" si="860"/>
        <v>20.844799999998749</v>
      </c>
      <c r="BO3850" s="158">
        <f t="shared" si="861"/>
        <v>4.0067738699171877E-3</v>
      </c>
      <c r="BP3850" s="159">
        <f t="shared" si="862"/>
        <v>1.0036313070164136E-5</v>
      </c>
      <c r="BQ3850" s="160">
        <f t="shared" si="863"/>
        <v>1.0036313070164136E-5</v>
      </c>
      <c r="BR3850" s="160" t="str">
        <f t="shared" si="859"/>
        <v/>
      </c>
    </row>
    <row r="3851" spans="65:70" ht="20.100000000000001" customHeight="1" x14ac:dyDescent="0.25">
      <c r="BM3851" s="134">
        <v>3259</v>
      </c>
      <c r="BN3851" s="157">
        <f t="shared" si="860"/>
        <v>20.851199999998748</v>
      </c>
      <c r="BO3851" s="158">
        <f t="shared" si="861"/>
        <v>3.9967375568470236E-3</v>
      </c>
      <c r="BP3851" s="159">
        <f t="shared" si="862"/>
        <v>1.0011927825261807E-5</v>
      </c>
      <c r="BQ3851" s="160">
        <f t="shared" si="863"/>
        <v>1.0011927825261807E-5</v>
      </c>
      <c r="BR3851" s="160" t="str">
        <f t="shared" si="859"/>
        <v/>
      </c>
    </row>
    <row r="3852" spans="65:70" ht="20.100000000000001" customHeight="1" x14ac:dyDescent="0.25">
      <c r="BM3852" s="134">
        <v>3260</v>
      </c>
      <c r="BN3852" s="157">
        <f t="shared" si="860"/>
        <v>20.857599999998747</v>
      </c>
      <c r="BO3852" s="158">
        <f t="shared" si="861"/>
        <v>3.9867256290217618E-3</v>
      </c>
      <c r="BP3852" s="159">
        <f t="shared" si="862"/>
        <v>9.9875994776189511E-6</v>
      </c>
      <c r="BQ3852" s="160">
        <f t="shared" si="863"/>
        <v>9.9875994776189511E-6</v>
      </c>
      <c r="BR3852" s="160" t="str">
        <f t="shared" si="859"/>
        <v/>
      </c>
    </row>
    <row r="3853" spans="65:70" ht="20.100000000000001" customHeight="1" x14ac:dyDescent="0.25">
      <c r="BM3853" s="134">
        <v>3261</v>
      </c>
      <c r="BN3853" s="157">
        <f t="shared" si="860"/>
        <v>20.863999999998747</v>
      </c>
      <c r="BO3853" s="158">
        <f t="shared" si="861"/>
        <v>3.9767380295441428E-3</v>
      </c>
      <c r="BP3853" s="159">
        <f t="shared" si="862"/>
        <v>9.9633279018402146E-6</v>
      </c>
      <c r="BQ3853" s="160">
        <f t="shared" si="863"/>
        <v>9.9633279018402146E-6</v>
      </c>
      <c r="BR3853" s="160" t="str">
        <f t="shared" si="859"/>
        <v/>
      </c>
    </row>
    <row r="3854" spans="65:70" ht="20.100000000000001" customHeight="1" x14ac:dyDescent="0.25">
      <c r="BM3854" s="134">
        <v>3262</v>
      </c>
      <c r="BN3854" s="157">
        <f t="shared" si="860"/>
        <v>20.870399999998746</v>
      </c>
      <c r="BO3854" s="158">
        <f t="shared" si="861"/>
        <v>3.9667747016423026E-3</v>
      </c>
      <c r="BP3854" s="159">
        <f t="shared" si="862"/>
        <v>9.9391129728320857E-6</v>
      </c>
      <c r="BQ3854" s="160">
        <f t="shared" si="863"/>
        <v>9.9391129728320857E-6</v>
      </c>
      <c r="BR3854" s="160" t="str">
        <f t="shared" si="859"/>
        <v/>
      </c>
    </row>
    <row r="3855" spans="65:70" ht="20.100000000000001" customHeight="1" x14ac:dyDescent="0.25">
      <c r="BM3855" s="134">
        <v>3263</v>
      </c>
      <c r="BN3855" s="157">
        <f t="shared" si="860"/>
        <v>20.876799999998745</v>
      </c>
      <c r="BO3855" s="158">
        <f t="shared" si="861"/>
        <v>3.9568355886694705E-3</v>
      </c>
      <c r="BP3855" s="159">
        <f t="shared" si="862"/>
        <v>9.914954565704015E-6</v>
      </c>
      <c r="BQ3855" s="160">
        <f t="shared" si="863"/>
        <v>9.914954565704015E-6</v>
      </c>
      <c r="BR3855" s="160" t="str">
        <f t="shared" si="859"/>
        <v/>
      </c>
    </row>
    <row r="3856" spans="65:70" ht="20.100000000000001" customHeight="1" x14ac:dyDescent="0.25">
      <c r="BM3856" s="134">
        <v>3264</v>
      </c>
      <c r="BN3856" s="157">
        <f t="shared" si="860"/>
        <v>20.883199999998745</v>
      </c>
      <c r="BO3856" s="158">
        <f t="shared" si="861"/>
        <v>3.9469206341037665E-3</v>
      </c>
      <c r="BP3856" s="159">
        <f t="shared" si="862"/>
        <v>9.8908525558447438E-6</v>
      </c>
      <c r="BQ3856" s="160">
        <f t="shared" si="863"/>
        <v>9.8908525558447438E-6</v>
      </c>
      <c r="BR3856" s="160" t="str">
        <f t="shared" si="859"/>
        <v/>
      </c>
    </row>
    <row r="3857" spans="65:70" ht="20.100000000000001" customHeight="1" x14ac:dyDescent="0.25">
      <c r="BM3857" s="134">
        <v>3265</v>
      </c>
      <c r="BN3857" s="157">
        <f t="shared" si="860"/>
        <v>20.889599999998744</v>
      </c>
      <c r="BO3857" s="158">
        <f t="shared" si="861"/>
        <v>3.9370297815479217E-3</v>
      </c>
      <c r="BP3857" s="159">
        <f t="shared" si="862"/>
        <v>9.8668068188928135E-6</v>
      </c>
      <c r="BQ3857" s="160">
        <f t="shared" si="863"/>
        <v>9.8668068188928135E-6</v>
      </c>
      <c r="BR3857" s="160" t="str">
        <f t="shared" ref="BR3857:BR3920" si="864">IF($BO3857&lt;(1-$BK$605),$BP3857,"")</f>
        <v/>
      </c>
    </row>
    <row r="3858" spans="65:70" ht="20.100000000000001" customHeight="1" x14ac:dyDescent="0.25">
      <c r="BM3858" s="134">
        <v>3266</v>
      </c>
      <c r="BN3858" s="157">
        <f t="shared" ref="BN3858:BN3921" si="865">BN3857+$BQ$590</f>
        <v>20.895999999998743</v>
      </c>
      <c r="BO3858" s="158">
        <f t="shared" ref="BO3858:BO3921" si="866">_xlfn.CHISQ.DIST.RT(BN3858,7)</f>
        <v>3.9271629747290289E-3</v>
      </c>
      <c r="BP3858" s="159">
        <f t="shared" ref="BP3858:BP3921" si="867">BO3858-BO3859</f>
        <v>9.8428172307131467E-6</v>
      </c>
      <c r="BQ3858" s="160">
        <f t="shared" ref="BQ3858:BQ3921" si="868">IF(BO3858&lt;(1-$BK$597),BP3858,"")</f>
        <v>9.8428172307131467E-6</v>
      </c>
      <c r="BR3858" s="160" t="str">
        <f t="shared" si="864"/>
        <v/>
      </c>
    </row>
    <row r="3859" spans="65:70" ht="20.100000000000001" customHeight="1" x14ac:dyDescent="0.25">
      <c r="BM3859" s="134">
        <v>3267</v>
      </c>
      <c r="BN3859" s="157">
        <f t="shared" si="865"/>
        <v>20.902399999998742</v>
      </c>
      <c r="BO3859" s="158">
        <f t="shared" si="866"/>
        <v>3.9173201574983158E-3</v>
      </c>
      <c r="BP3859" s="159">
        <f t="shared" si="867"/>
        <v>9.8188836674725083E-6</v>
      </c>
      <c r="BQ3859" s="160">
        <f t="shared" si="868"/>
        <v>9.8188836674725083E-6</v>
      </c>
      <c r="BR3859" s="160" t="str">
        <f t="shared" si="864"/>
        <v/>
      </c>
    </row>
    <row r="3860" spans="65:70" ht="20.100000000000001" customHeight="1" x14ac:dyDescent="0.25">
      <c r="BM3860" s="134">
        <v>3268</v>
      </c>
      <c r="BN3860" s="157">
        <f t="shared" si="865"/>
        <v>20.908799999998742</v>
      </c>
      <c r="BO3860" s="158">
        <f t="shared" si="866"/>
        <v>3.9075012738308433E-3</v>
      </c>
      <c r="BP3860" s="159">
        <f t="shared" si="867"/>
        <v>9.7950060055211098E-6</v>
      </c>
      <c r="BQ3860" s="160">
        <f t="shared" si="868"/>
        <v>9.7950060055211098E-6</v>
      </c>
      <c r="BR3860" s="160" t="str">
        <f t="shared" si="864"/>
        <v/>
      </c>
    </row>
    <row r="3861" spans="65:70" ht="20.100000000000001" customHeight="1" x14ac:dyDescent="0.25">
      <c r="BM3861" s="134">
        <v>3269</v>
      </c>
      <c r="BN3861" s="157">
        <f t="shared" si="865"/>
        <v>20.915199999998741</v>
      </c>
      <c r="BO3861" s="158">
        <f t="shared" si="866"/>
        <v>3.8977062678253222E-3</v>
      </c>
      <c r="BP3861" s="159">
        <f t="shared" si="867"/>
        <v>9.7711841215309542E-6</v>
      </c>
      <c r="BQ3861" s="160">
        <f t="shared" si="868"/>
        <v>9.7711841215309542E-6</v>
      </c>
      <c r="BR3861" s="160" t="str">
        <f t="shared" si="864"/>
        <v/>
      </c>
    </row>
    <row r="3862" spans="65:70" ht="20.100000000000001" customHeight="1" x14ac:dyDescent="0.25">
      <c r="BM3862" s="134">
        <v>3270</v>
      </c>
      <c r="BN3862" s="157">
        <f t="shared" si="865"/>
        <v>20.92159999999874</v>
      </c>
      <c r="BO3862" s="158">
        <f t="shared" si="866"/>
        <v>3.8879350837037912E-3</v>
      </c>
      <c r="BP3862" s="159">
        <f t="shared" si="867"/>
        <v>9.7474178923518534E-6</v>
      </c>
      <c r="BQ3862" s="160">
        <f t="shared" si="868"/>
        <v>9.7474178923518534E-6</v>
      </c>
      <c r="BR3862" s="160" t="str">
        <f t="shared" si="864"/>
        <v/>
      </c>
    </row>
    <row r="3863" spans="65:70" ht="20.100000000000001" customHeight="1" x14ac:dyDescent="0.25">
      <c r="BM3863" s="134">
        <v>3271</v>
      </c>
      <c r="BN3863" s="157">
        <f t="shared" si="865"/>
        <v>20.92799999999874</v>
      </c>
      <c r="BO3863" s="158">
        <f t="shared" si="866"/>
        <v>3.8781876658114394E-3</v>
      </c>
      <c r="BP3863" s="159">
        <f t="shared" si="867"/>
        <v>9.7237071951406656E-6</v>
      </c>
      <c r="BQ3863" s="160">
        <f t="shared" si="868"/>
        <v>9.7237071951406656E-6</v>
      </c>
      <c r="BR3863" s="160" t="str">
        <f t="shared" si="864"/>
        <v/>
      </c>
    </row>
    <row r="3864" spans="65:70" ht="20.100000000000001" customHeight="1" x14ac:dyDescent="0.25">
      <c r="BM3864" s="134">
        <v>3272</v>
      </c>
      <c r="BN3864" s="157">
        <f t="shared" si="865"/>
        <v>20.934399999998739</v>
      </c>
      <c r="BO3864" s="158">
        <f t="shared" si="866"/>
        <v>3.8684639586162987E-3</v>
      </c>
      <c r="BP3864" s="159">
        <f t="shared" si="867"/>
        <v>9.7000519072710893E-6</v>
      </c>
      <c r="BQ3864" s="160">
        <f t="shared" si="868"/>
        <v>9.7000519072710893E-6</v>
      </c>
      <c r="BR3864" s="160" t="str">
        <f t="shared" si="864"/>
        <v/>
      </c>
    </row>
    <row r="3865" spans="65:70" ht="20.100000000000001" customHeight="1" x14ac:dyDescent="0.25">
      <c r="BM3865" s="134">
        <v>3273</v>
      </c>
      <c r="BN3865" s="157">
        <f t="shared" si="865"/>
        <v>20.940799999998738</v>
      </c>
      <c r="BO3865" s="158">
        <f t="shared" si="866"/>
        <v>3.8587639067090276E-3</v>
      </c>
      <c r="BP3865" s="159">
        <f t="shared" si="867"/>
        <v>9.676451906369659E-6</v>
      </c>
      <c r="BQ3865" s="160">
        <f t="shared" si="868"/>
        <v>9.676451906369659E-6</v>
      </c>
      <c r="BR3865" s="160" t="str">
        <f t="shared" si="864"/>
        <v/>
      </c>
    </row>
    <row r="3866" spans="65:70" ht="20.100000000000001" customHeight="1" x14ac:dyDescent="0.25">
      <c r="BM3866" s="134">
        <v>3274</v>
      </c>
      <c r="BN3866" s="157">
        <f t="shared" si="865"/>
        <v>20.947199999998737</v>
      </c>
      <c r="BO3866" s="158">
        <f t="shared" si="866"/>
        <v>3.8490874548026579E-3</v>
      </c>
      <c r="BP3866" s="159">
        <f t="shared" si="867"/>
        <v>9.6529070703322249E-6</v>
      </c>
      <c r="BQ3866" s="160">
        <f t="shared" si="868"/>
        <v>9.6529070703322249E-6</v>
      </c>
      <c r="BR3866" s="160" t="str">
        <f t="shared" si="864"/>
        <v/>
      </c>
    </row>
    <row r="3867" spans="65:70" ht="20.100000000000001" customHeight="1" x14ac:dyDescent="0.25">
      <c r="BM3867" s="134">
        <v>3275</v>
      </c>
      <c r="BN3867" s="157">
        <f t="shared" si="865"/>
        <v>20.953599999998737</v>
      </c>
      <c r="BO3867" s="158">
        <f t="shared" si="866"/>
        <v>3.8394345477323257E-3</v>
      </c>
      <c r="BP3867" s="159">
        <f t="shared" si="867"/>
        <v>9.6294172772571664E-6</v>
      </c>
      <c r="BQ3867" s="160">
        <f t="shared" si="868"/>
        <v>9.6294172772571664E-6</v>
      </c>
      <c r="BR3867" s="160" t="str">
        <f t="shared" si="864"/>
        <v/>
      </c>
    </row>
    <row r="3868" spans="65:70" ht="20.100000000000001" customHeight="1" x14ac:dyDescent="0.25">
      <c r="BM3868" s="134">
        <v>3276</v>
      </c>
      <c r="BN3868" s="157">
        <f t="shared" si="865"/>
        <v>20.959999999998736</v>
      </c>
      <c r="BO3868" s="158">
        <f t="shared" si="866"/>
        <v>3.8298051304550686E-3</v>
      </c>
      <c r="BP3868" s="159">
        <f t="shared" si="867"/>
        <v>9.6059824055338625E-6</v>
      </c>
      <c r="BQ3868" s="160">
        <f t="shared" si="868"/>
        <v>9.6059824055338625E-6</v>
      </c>
      <c r="BR3868" s="160" t="str">
        <f t="shared" si="864"/>
        <v/>
      </c>
    </row>
    <row r="3869" spans="65:70" ht="20.100000000000001" customHeight="1" x14ac:dyDescent="0.25">
      <c r="BM3869" s="134">
        <v>3277</v>
      </c>
      <c r="BN3869" s="157">
        <f t="shared" si="865"/>
        <v>20.966399999998735</v>
      </c>
      <c r="BO3869" s="158">
        <f t="shared" si="866"/>
        <v>3.8201991480495347E-3</v>
      </c>
      <c r="BP3869" s="159">
        <f t="shared" si="867"/>
        <v>9.582602333765497E-6</v>
      </c>
      <c r="BQ3869" s="160">
        <f t="shared" si="868"/>
        <v>9.582602333765497E-6</v>
      </c>
      <c r="BR3869" s="160" t="str">
        <f t="shared" si="864"/>
        <v/>
      </c>
    </row>
    <row r="3870" spans="65:70" ht="20.100000000000001" customHeight="1" x14ac:dyDescent="0.25">
      <c r="BM3870" s="134">
        <v>3278</v>
      </c>
      <c r="BN3870" s="157">
        <f t="shared" si="865"/>
        <v>20.972799999998735</v>
      </c>
      <c r="BO3870" s="158">
        <f t="shared" si="866"/>
        <v>3.8106165457157692E-3</v>
      </c>
      <c r="BP3870" s="159">
        <f t="shared" si="867"/>
        <v>9.559276940848422E-6</v>
      </c>
      <c r="BQ3870" s="160">
        <f t="shared" si="868"/>
        <v>9.559276940848422E-6</v>
      </c>
      <c r="BR3870" s="160" t="str">
        <f t="shared" si="864"/>
        <v/>
      </c>
    </row>
    <row r="3871" spans="65:70" ht="20.100000000000001" customHeight="1" x14ac:dyDescent="0.25">
      <c r="BM3871" s="134">
        <v>3279</v>
      </c>
      <c r="BN3871" s="157">
        <f t="shared" si="865"/>
        <v>20.979199999998734</v>
      </c>
      <c r="BO3871" s="158">
        <f t="shared" si="866"/>
        <v>3.8010572687749208E-3</v>
      </c>
      <c r="BP3871" s="159">
        <f t="shared" si="867"/>
        <v>9.5360061058541966E-6</v>
      </c>
      <c r="BQ3871" s="160">
        <f t="shared" si="868"/>
        <v>9.5360061058541966E-6</v>
      </c>
      <c r="BR3871" s="160" t="str">
        <f t="shared" si="864"/>
        <v/>
      </c>
    </row>
    <row r="3872" spans="65:70" ht="20.100000000000001" customHeight="1" x14ac:dyDescent="0.25">
      <c r="BM3872" s="134">
        <v>3280</v>
      </c>
      <c r="BN3872" s="157">
        <f t="shared" si="865"/>
        <v>20.985599999998733</v>
      </c>
      <c r="BO3872" s="158">
        <f t="shared" si="866"/>
        <v>3.7915212626690666E-3</v>
      </c>
      <c r="BP3872" s="159">
        <f t="shared" si="867"/>
        <v>9.5127897081449461E-6</v>
      </c>
      <c r="BQ3872" s="160">
        <f t="shared" si="868"/>
        <v>9.5127897081449461E-6</v>
      </c>
      <c r="BR3872" s="160" t="str">
        <f t="shared" si="864"/>
        <v/>
      </c>
    </row>
    <row r="3873" spans="65:70" ht="20.100000000000001" customHeight="1" x14ac:dyDescent="0.25">
      <c r="BM3873" s="134">
        <v>3281</v>
      </c>
      <c r="BN3873" s="157">
        <f t="shared" si="865"/>
        <v>20.991999999998733</v>
      </c>
      <c r="BO3873" s="158">
        <f t="shared" si="866"/>
        <v>3.7820084729609216E-3</v>
      </c>
      <c r="BP3873" s="159">
        <f t="shared" si="867"/>
        <v>9.4896276273486423E-6</v>
      </c>
      <c r="BQ3873" s="160">
        <f t="shared" si="868"/>
        <v>9.4896276273486423E-6</v>
      </c>
      <c r="BR3873" s="160" t="str">
        <f t="shared" si="864"/>
        <v/>
      </c>
    </row>
    <row r="3874" spans="65:70" ht="20.100000000000001" customHeight="1" x14ac:dyDescent="0.25">
      <c r="BM3874" s="134">
        <v>3282</v>
      </c>
      <c r="BN3874" s="157">
        <f t="shared" si="865"/>
        <v>20.998399999998732</v>
      </c>
      <c r="BO3874" s="158">
        <f t="shared" si="866"/>
        <v>3.772518845333573E-3</v>
      </c>
      <c r="BP3874" s="159">
        <f t="shared" si="867"/>
        <v>9.4665197432775711E-6</v>
      </c>
      <c r="BQ3874" s="160">
        <f t="shared" si="868"/>
        <v>9.4665197432775711E-6</v>
      </c>
      <c r="BR3874" s="160" t="str">
        <f t="shared" si="864"/>
        <v/>
      </c>
    </row>
    <row r="3875" spans="65:70" ht="20.100000000000001" customHeight="1" x14ac:dyDescent="0.25">
      <c r="BM3875" s="134">
        <v>3283</v>
      </c>
      <c r="BN3875" s="157">
        <f t="shared" si="865"/>
        <v>21.004799999998731</v>
      </c>
      <c r="BO3875" s="158">
        <f t="shared" si="866"/>
        <v>3.7630523255902954E-3</v>
      </c>
      <c r="BP3875" s="159">
        <f t="shared" si="867"/>
        <v>9.4434659360311153E-6</v>
      </c>
      <c r="BQ3875" s="160">
        <f t="shared" si="868"/>
        <v>9.4434659360311153E-6</v>
      </c>
      <c r="BR3875" s="160" t="str">
        <f t="shared" si="864"/>
        <v/>
      </c>
    </row>
    <row r="3876" spans="65:70" ht="20.100000000000001" customHeight="1" x14ac:dyDescent="0.25">
      <c r="BM3876" s="134">
        <v>3284</v>
      </c>
      <c r="BN3876" s="157">
        <f t="shared" si="865"/>
        <v>21.01119999999873</v>
      </c>
      <c r="BO3876" s="158">
        <f t="shared" si="866"/>
        <v>3.7536088596542643E-3</v>
      </c>
      <c r="BP3876" s="159">
        <f t="shared" si="867"/>
        <v>9.4204660859376413E-6</v>
      </c>
      <c r="BQ3876" s="160">
        <f t="shared" si="868"/>
        <v>9.4204660859376413E-6</v>
      </c>
      <c r="BR3876" s="160" t="str">
        <f t="shared" si="864"/>
        <v/>
      </c>
    </row>
    <row r="3877" spans="65:70" ht="20.100000000000001" customHeight="1" x14ac:dyDescent="0.25">
      <c r="BM3877" s="134">
        <v>3285</v>
      </c>
      <c r="BN3877" s="157">
        <f t="shared" si="865"/>
        <v>21.01759999999873</v>
      </c>
      <c r="BO3877" s="158">
        <f t="shared" si="866"/>
        <v>3.7441883935683267E-3</v>
      </c>
      <c r="BP3877" s="159">
        <f t="shared" si="867"/>
        <v>9.3975200735692439E-6</v>
      </c>
      <c r="BQ3877" s="160">
        <f t="shared" si="868"/>
        <v>9.3975200735692439E-6</v>
      </c>
      <c r="BR3877" s="160" t="str">
        <f t="shared" si="864"/>
        <v/>
      </c>
    </row>
    <row r="3878" spans="65:70" ht="20.100000000000001" customHeight="1" x14ac:dyDescent="0.25">
      <c r="BM3878" s="134">
        <v>3286</v>
      </c>
      <c r="BN3878" s="157">
        <f t="shared" si="865"/>
        <v>21.023999999998729</v>
      </c>
      <c r="BO3878" s="158">
        <f t="shared" si="866"/>
        <v>3.7347908734947574E-3</v>
      </c>
      <c r="BP3878" s="159">
        <f t="shared" si="867"/>
        <v>9.374627779746951E-6</v>
      </c>
      <c r="BQ3878" s="160">
        <f t="shared" si="868"/>
        <v>9.374627779746951E-6</v>
      </c>
      <c r="BR3878" s="160" t="str">
        <f t="shared" si="864"/>
        <v/>
      </c>
    </row>
    <row r="3879" spans="65:70" ht="20.100000000000001" customHeight="1" x14ac:dyDescent="0.25">
      <c r="BM3879" s="134">
        <v>3287</v>
      </c>
      <c r="BN3879" s="157">
        <f t="shared" si="865"/>
        <v>21.030399999998728</v>
      </c>
      <c r="BO3879" s="158">
        <f t="shared" si="866"/>
        <v>3.7254162457150105E-3</v>
      </c>
      <c r="BP3879" s="159">
        <f t="shared" si="867"/>
        <v>9.3517890855255442E-6</v>
      </c>
      <c r="BQ3879" s="160">
        <f t="shared" si="868"/>
        <v>9.3517890855255442E-6</v>
      </c>
      <c r="BR3879" s="160" t="str">
        <f t="shared" si="864"/>
        <v/>
      </c>
    </row>
    <row r="3880" spans="65:70" ht="20.100000000000001" customHeight="1" x14ac:dyDescent="0.25">
      <c r="BM3880" s="134">
        <v>3288</v>
      </c>
      <c r="BN3880" s="157">
        <f t="shared" si="865"/>
        <v>21.036799999998728</v>
      </c>
      <c r="BO3880" s="158">
        <f t="shared" si="866"/>
        <v>3.7160644566294849E-3</v>
      </c>
      <c r="BP3880" s="159">
        <f t="shared" si="867"/>
        <v>9.3290038722044014E-6</v>
      </c>
      <c r="BQ3880" s="160">
        <f t="shared" si="868"/>
        <v>9.3290038722044014E-6</v>
      </c>
      <c r="BR3880" s="160" t="str">
        <f t="shared" si="864"/>
        <v/>
      </c>
    </row>
    <row r="3881" spans="65:70" ht="20.100000000000001" customHeight="1" x14ac:dyDescent="0.25">
      <c r="BM3881" s="134">
        <v>3289</v>
      </c>
      <c r="BN3881" s="157">
        <f t="shared" si="865"/>
        <v>21.043199999998727</v>
      </c>
      <c r="BO3881" s="158">
        <f t="shared" si="866"/>
        <v>3.7067354527572805E-3</v>
      </c>
      <c r="BP3881" s="159">
        <f t="shared" si="867"/>
        <v>9.3062720213279299E-6</v>
      </c>
      <c r="BQ3881" s="160">
        <f t="shared" si="868"/>
        <v>9.3062720213279299E-6</v>
      </c>
      <c r="BR3881" s="160" t="str">
        <f t="shared" si="864"/>
        <v/>
      </c>
    </row>
    <row r="3882" spans="65:70" ht="20.100000000000001" customHeight="1" x14ac:dyDescent="0.25">
      <c r="BM3882" s="134">
        <v>3290</v>
      </c>
      <c r="BN3882" s="157">
        <f t="shared" si="865"/>
        <v>21.049599999998726</v>
      </c>
      <c r="BO3882" s="158">
        <f t="shared" si="866"/>
        <v>3.6974291807359526E-3</v>
      </c>
      <c r="BP3882" s="159">
        <f t="shared" si="867"/>
        <v>9.2835934146760259E-6</v>
      </c>
      <c r="BQ3882" s="160">
        <f t="shared" si="868"/>
        <v>9.2835934146760259E-6</v>
      </c>
      <c r="BR3882" s="160" t="str">
        <f t="shared" si="864"/>
        <v/>
      </c>
    </row>
    <row r="3883" spans="65:70" ht="20.100000000000001" customHeight="1" x14ac:dyDescent="0.25">
      <c r="BM3883" s="134">
        <v>3291</v>
      </c>
      <c r="BN3883" s="157">
        <f t="shared" si="865"/>
        <v>21.055999999998726</v>
      </c>
      <c r="BO3883" s="158">
        <f t="shared" si="866"/>
        <v>3.6881455873212766E-3</v>
      </c>
      <c r="BP3883" s="159">
        <f t="shared" si="867"/>
        <v>9.2609679342744826E-6</v>
      </c>
      <c r="BQ3883" s="160">
        <f t="shared" si="868"/>
        <v>9.2609679342744826E-6</v>
      </c>
      <c r="BR3883" s="160" t="str">
        <f t="shared" si="864"/>
        <v/>
      </c>
    </row>
    <row r="3884" spans="65:70" ht="20.100000000000001" customHeight="1" x14ac:dyDescent="0.25">
      <c r="BM3884" s="134">
        <v>3292</v>
      </c>
      <c r="BN3884" s="157">
        <f t="shared" si="865"/>
        <v>21.062399999998725</v>
      </c>
      <c r="BO3884" s="158">
        <f t="shared" si="866"/>
        <v>3.6788846193870021E-3</v>
      </c>
      <c r="BP3884" s="159">
        <f t="shared" si="867"/>
        <v>9.2383954623780767E-6</v>
      </c>
      <c r="BQ3884" s="160">
        <f t="shared" si="868"/>
        <v>9.2383954623780767E-6</v>
      </c>
      <c r="BR3884" s="160" t="str">
        <f t="shared" si="864"/>
        <v/>
      </c>
    </row>
    <row r="3885" spans="65:70" ht="20.100000000000001" customHeight="1" x14ac:dyDescent="0.25">
      <c r="BM3885" s="134">
        <v>3293</v>
      </c>
      <c r="BN3885" s="157">
        <f t="shared" si="865"/>
        <v>21.068799999998724</v>
      </c>
      <c r="BO3885" s="158">
        <f t="shared" si="866"/>
        <v>3.669646223924624E-3</v>
      </c>
      <c r="BP3885" s="159">
        <f t="shared" si="867"/>
        <v>9.2158758815004925E-6</v>
      </c>
      <c r="BQ3885" s="160">
        <f t="shared" si="868"/>
        <v>9.2158758815004925E-6</v>
      </c>
      <c r="BR3885" s="160" t="str">
        <f t="shared" si="864"/>
        <v/>
      </c>
    </row>
    <row r="3886" spans="65:70" ht="20.100000000000001" customHeight="1" x14ac:dyDescent="0.25">
      <c r="BM3886" s="134">
        <v>3294</v>
      </c>
      <c r="BN3886" s="157">
        <f t="shared" si="865"/>
        <v>21.075199999998723</v>
      </c>
      <c r="BO3886" s="158">
        <f t="shared" si="866"/>
        <v>3.6604303480431235E-3</v>
      </c>
      <c r="BP3886" s="159">
        <f t="shared" si="867"/>
        <v>9.1934090743653156E-6</v>
      </c>
      <c r="BQ3886" s="160">
        <f t="shared" si="868"/>
        <v>9.1934090743653156E-6</v>
      </c>
      <c r="BR3886" s="160" t="str">
        <f t="shared" si="864"/>
        <v/>
      </c>
    </row>
    <row r="3887" spans="65:70" ht="20.100000000000001" customHeight="1" x14ac:dyDescent="0.25">
      <c r="BM3887" s="134">
        <v>3295</v>
      </c>
      <c r="BN3887" s="157">
        <f t="shared" si="865"/>
        <v>21.081599999998723</v>
      </c>
      <c r="BO3887" s="158">
        <f t="shared" si="866"/>
        <v>3.6512369389687582E-3</v>
      </c>
      <c r="BP3887" s="159">
        <f t="shared" si="867"/>
        <v>9.1709949239741212E-6</v>
      </c>
      <c r="BQ3887" s="160">
        <f t="shared" si="868"/>
        <v>9.1709949239741212E-6</v>
      </c>
      <c r="BR3887" s="160" t="str">
        <f t="shared" si="864"/>
        <v/>
      </c>
    </row>
    <row r="3888" spans="65:70" ht="20.100000000000001" customHeight="1" x14ac:dyDescent="0.25">
      <c r="BM3888" s="134">
        <v>3296</v>
      </c>
      <c r="BN3888" s="157">
        <f t="shared" si="865"/>
        <v>21.087999999998722</v>
      </c>
      <c r="BO3888" s="158">
        <f t="shared" si="866"/>
        <v>3.6420659440447841E-3</v>
      </c>
      <c r="BP3888" s="159">
        <f t="shared" si="867"/>
        <v>9.148633313528845E-6</v>
      </c>
      <c r="BQ3888" s="160">
        <f t="shared" si="868"/>
        <v>9.148633313528845E-6</v>
      </c>
      <c r="BR3888" s="160" t="str">
        <f t="shared" si="864"/>
        <v/>
      </c>
    </row>
    <row r="3889" spans="65:70" ht="20.100000000000001" customHeight="1" x14ac:dyDescent="0.25">
      <c r="BM3889" s="134">
        <v>3297</v>
      </c>
      <c r="BN3889" s="157">
        <f t="shared" si="865"/>
        <v>21.094399999998721</v>
      </c>
      <c r="BO3889" s="158">
        <f t="shared" si="866"/>
        <v>3.6329173107312552E-3</v>
      </c>
      <c r="BP3889" s="159">
        <f t="shared" si="867"/>
        <v>9.1263241264946671E-6</v>
      </c>
      <c r="BQ3889" s="160">
        <f t="shared" si="868"/>
        <v>9.1263241264946671E-6</v>
      </c>
      <c r="BR3889" s="160" t="str">
        <f t="shared" si="864"/>
        <v/>
      </c>
    </row>
    <row r="3890" spans="65:70" ht="20.100000000000001" customHeight="1" x14ac:dyDescent="0.25">
      <c r="BM3890" s="134">
        <v>3298</v>
      </c>
      <c r="BN3890" s="157">
        <f t="shared" si="865"/>
        <v>21.100799999998721</v>
      </c>
      <c r="BO3890" s="158">
        <f t="shared" si="866"/>
        <v>3.6237909866047606E-3</v>
      </c>
      <c r="BP3890" s="159">
        <f t="shared" si="867"/>
        <v>9.1040672465557762E-6</v>
      </c>
      <c r="BQ3890" s="160">
        <f t="shared" si="868"/>
        <v>9.1040672465557762E-6</v>
      </c>
      <c r="BR3890" s="160" t="str">
        <f t="shared" si="864"/>
        <v/>
      </c>
    </row>
    <row r="3891" spans="65:70" ht="20.100000000000001" customHeight="1" x14ac:dyDescent="0.25">
      <c r="BM3891" s="134">
        <v>3299</v>
      </c>
      <c r="BN3891" s="157">
        <f t="shared" si="865"/>
        <v>21.10719999999872</v>
      </c>
      <c r="BO3891" s="158">
        <f t="shared" si="866"/>
        <v>3.6146869193582048E-3</v>
      </c>
      <c r="BP3891" s="159">
        <f t="shared" si="867"/>
        <v>9.0818625576622077E-6</v>
      </c>
      <c r="BQ3891" s="160">
        <f t="shared" si="868"/>
        <v>9.0818625576622077E-6</v>
      </c>
      <c r="BR3891" s="160" t="str">
        <f t="shared" si="864"/>
        <v/>
      </c>
    </row>
    <row r="3892" spans="65:70" ht="20.100000000000001" customHeight="1" x14ac:dyDescent="0.25">
      <c r="BM3892" s="134">
        <v>3300</v>
      </c>
      <c r="BN3892" s="157">
        <f t="shared" si="865"/>
        <v>21.113599999998719</v>
      </c>
      <c r="BO3892" s="158">
        <f t="shared" si="866"/>
        <v>3.6056050568005426E-3</v>
      </c>
      <c r="BP3892" s="159">
        <f t="shared" si="867"/>
        <v>9.059709943957852E-6</v>
      </c>
      <c r="BQ3892" s="160">
        <f t="shared" si="868"/>
        <v>9.059709943957852E-6</v>
      </c>
      <c r="BR3892" s="160" t="str">
        <f t="shared" si="864"/>
        <v/>
      </c>
    </row>
    <row r="3893" spans="65:70" ht="20.100000000000001" customHeight="1" x14ac:dyDescent="0.25">
      <c r="BM3893" s="134">
        <v>3301</v>
      </c>
      <c r="BN3893" s="157">
        <f t="shared" si="865"/>
        <v>21.119999999998718</v>
      </c>
      <c r="BO3893" s="158">
        <f t="shared" si="866"/>
        <v>3.5965453468565847E-3</v>
      </c>
      <c r="BP3893" s="159">
        <f t="shared" si="867"/>
        <v>9.0376092898671913E-6</v>
      </c>
      <c r="BQ3893" s="160">
        <f t="shared" si="868"/>
        <v>9.0376092898671913E-6</v>
      </c>
      <c r="BR3893" s="160" t="str">
        <f t="shared" si="864"/>
        <v/>
      </c>
    </row>
    <row r="3894" spans="65:70" ht="20.100000000000001" customHeight="1" x14ac:dyDescent="0.25">
      <c r="BM3894" s="134">
        <v>3302</v>
      </c>
      <c r="BN3894" s="157">
        <f t="shared" si="865"/>
        <v>21.126399999998718</v>
      </c>
      <c r="BO3894" s="158">
        <f t="shared" si="866"/>
        <v>3.5875077375667175E-3</v>
      </c>
      <c r="BP3894" s="159">
        <f t="shared" si="867"/>
        <v>9.0155604800128998E-6</v>
      </c>
      <c r="BQ3894" s="160">
        <f t="shared" si="868"/>
        <v>9.0155604800128998E-6</v>
      </c>
      <c r="BR3894" s="160" t="str">
        <f t="shared" si="864"/>
        <v/>
      </c>
    </row>
    <row r="3895" spans="65:70" ht="20.100000000000001" customHeight="1" x14ac:dyDescent="0.25">
      <c r="BM3895" s="134">
        <v>3303</v>
      </c>
      <c r="BN3895" s="157">
        <f t="shared" si="865"/>
        <v>21.132799999998717</v>
      </c>
      <c r="BO3895" s="158">
        <f t="shared" si="866"/>
        <v>3.5784921770867046E-3</v>
      </c>
      <c r="BP3895" s="159">
        <f t="shared" si="867"/>
        <v>8.9935633992821971E-6</v>
      </c>
      <c r="BQ3895" s="160">
        <f t="shared" si="868"/>
        <v>8.9935633992821971E-6</v>
      </c>
      <c r="BR3895" s="160" t="str">
        <f t="shared" si="864"/>
        <v/>
      </c>
    </row>
    <row r="3896" spans="65:70" ht="20.100000000000001" customHeight="1" x14ac:dyDescent="0.25">
      <c r="BM3896" s="134">
        <v>3304</v>
      </c>
      <c r="BN3896" s="157">
        <f t="shared" si="865"/>
        <v>21.139199999998716</v>
      </c>
      <c r="BO3896" s="158">
        <f t="shared" si="866"/>
        <v>3.5694986136874224E-3</v>
      </c>
      <c r="BP3896" s="159">
        <f t="shared" si="867"/>
        <v>8.9716179327782759E-6</v>
      </c>
      <c r="BQ3896" s="160">
        <f t="shared" si="868"/>
        <v>8.9716179327782759E-6</v>
      </c>
      <c r="BR3896" s="160" t="str">
        <f t="shared" si="864"/>
        <v/>
      </c>
    </row>
    <row r="3897" spans="65:70" ht="20.100000000000001" customHeight="1" x14ac:dyDescent="0.25">
      <c r="BM3897" s="134">
        <v>3305</v>
      </c>
      <c r="BN3897" s="157">
        <f t="shared" si="865"/>
        <v>21.145599999998716</v>
      </c>
      <c r="BO3897" s="158">
        <f t="shared" si="866"/>
        <v>3.5605269957546442E-3</v>
      </c>
      <c r="BP3897" s="159">
        <f t="shared" si="867"/>
        <v>8.9497239658471901E-6</v>
      </c>
      <c r="BQ3897" s="160">
        <f t="shared" si="868"/>
        <v>8.9497239658471901E-6</v>
      </c>
      <c r="BR3897" s="160" t="str">
        <f t="shared" si="864"/>
        <v/>
      </c>
    </row>
    <row r="3898" spans="65:70" ht="20.100000000000001" customHeight="1" x14ac:dyDescent="0.25">
      <c r="BM3898" s="134">
        <v>3306</v>
      </c>
      <c r="BN3898" s="157">
        <f t="shared" si="865"/>
        <v>21.151999999998715</v>
      </c>
      <c r="BO3898" s="158">
        <f t="shared" si="866"/>
        <v>3.551577271788797E-3</v>
      </c>
      <c r="BP3898" s="159">
        <f t="shared" si="867"/>
        <v>8.9278813840765539E-6</v>
      </c>
      <c r="BQ3898" s="160">
        <f t="shared" si="868"/>
        <v>8.9278813840765539E-6</v>
      </c>
      <c r="BR3898" s="160" t="str">
        <f t="shared" si="864"/>
        <v/>
      </c>
    </row>
    <row r="3899" spans="65:70" ht="20.100000000000001" customHeight="1" x14ac:dyDescent="0.25">
      <c r="BM3899" s="134">
        <v>3307</v>
      </c>
      <c r="BN3899" s="157">
        <f t="shared" si="865"/>
        <v>21.158399999998714</v>
      </c>
      <c r="BO3899" s="158">
        <f t="shared" si="866"/>
        <v>3.5426493904047204E-3</v>
      </c>
      <c r="BP3899" s="159">
        <f t="shared" si="867"/>
        <v>8.9060900732673524E-6</v>
      </c>
      <c r="BQ3899" s="160">
        <f t="shared" si="868"/>
        <v>8.9060900732673524E-6</v>
      </c>
      <c r="BR3899" s="160" t="str">
        <f t="shared" si="864"/>
        <v/>
      </c>
    </row>
    <row r="3900" spans="65:70" ht="20.100000000000001" customHeight="1" x14ac:dyDescent="0.25">
      <c r="BM3900" s="134">
        <v>3308</v>
      </c>
      <c r="BN3900" s="157">
        <f t="shared" si="865"/>
        <v>21.164799999998714</v>
      </c>
      <c r="BO3900" s="158">
        <f t="shared" si="866"/>
        <v>3.5337433003314531E-3</v>
      </c>
      <c r="BP3900" s="159">
        <f t="shared" si="867"/>
        <v>8.8843499194777437E-6</v>
      </c>
      <c r="BQ3900" s="160">
        <f t="shared" si="868"/>
        <v>8.8843499194777437E-6</v>
      </c>
      <c r="BR3900" s="160" t="str">
        <f t="shared" si="864"/>
        <v/>
      </c>
    </row>
    <row r="3901" spans="65:70" ht="20.100000000000001" customHeight="1" x14ac:dyDescent="0.25">
      <c r="BM3901" s="134">
        <v>3309</v>
      </c>
      <c r="BN3901" s="157">
        <f t="shared" si="865"/>
        <v>21.171199999998713</v>
      </c>
      <c r="BO3901" s="158">
        <f t="shared" si="866"/>
        <v>3.5248589504119753E-3</v>
      </c>
      <c r="BP3901" s="159">
        <f t="shared" si="867"/>
        <v>8.8626608089627766E-6</v>
      </c>
      <c r="BQ3901" s="160">
        <f t="shared" si="868"/>
        <v>8.8626608089627766E-6</v>
      </c>
      <c r="BR3901" s="160" t="str">
        <f t="shared" si="864"/>
        <v/>
      </c>
    </row>
    <row r="3902" spans="65:70" ht="20.100000000000001" customHeight="1" x14ac:dyDescent="0.25">
      <c r="BM3902" s="134">
        <v>3310</v>
      </c>
      <c r="BN3902" s="157">
        <f t="shared" si="865"/>
        <v>21.177599999998712</v>
      </c>
      <c r="BO3902" s="158">
        <f t="shared" si="866"/>
        <v>3.5159962896030125E-3</v>
      </c>
      <c r="BP3902" s="159">
        <f t="shared" si="867"/>
        <v>8.8410226282676328E-6</v>
      </c>
      <c r="BQ3902" s="160">
        <f t="shared" si="868"/>
        <v>8.8410226282676328E-6</v>
      </c>
      <c r="BR3902" s="160" t="str">
        <f t="shared" si="864"/>
        <v/>
      </c>
    </row>
    <row r="3903" spans="65:70" ht="20.100000000000001" customHeight="1" x14ac:dyDescent="0.25">
      <c r="BM3903" s="134">
        <v>3311</v>
      </c>
      <c r="BN3903" s="157">
        <f t="shared" si="865"/>
        <v>21.183999999998711</v>
      </c>
      <c r="BO3903" s="158">
        <f t="shared" si="866"/>
        <v>3.5071552669747449E-3</v>
      </c>
      <c r="BP3903" s="159">
        <f t="shared" si="867"/>
        <v>8.8194352641100988E-6</v>
      </c>
      <c r="BQ3903" s="160">
        <f t="shared" si="868"/>
        <v>8.8194352641100988E-6</v>
      </c>
      <c r="BR3903" s="160" t="str">
        <f t="shared" si="864"/>
        <v/>
      </c>
    </row>
    <row r="3904" spans="65:70" ht="20.100000000000001" customHeight="1" x14ac:dyDescent="0.25">
      <c r="BM3904" s="134">
        <v>3312</v>
      </c>
      <c r="BN3904" s="157">
        <f t="shared" si="865"/>
        <v>21.190399999998711</v>
      </c>
      <c r="BO3904" s="158">
        <f t="shared" si="866"/>
        <v>3.4983358317106348E-3</v>
      </c>
      <c r="BP3904" s="159">
        <f t="shared" si="867"/>
        <v>8.7978986034863843E-6</v>
      </c>
      <c r="BQ3904" s="160">
        <f t="shared" si="868"/>
        <v>8.7978986034863843E-6</v>
      </c>
      <c r="BR3904" s="160" t="str">
        <f t="shared" si="864"/>
        <v/>
      </c>
    </row>
    <row r="3905" spans="65:70" ht="20.100000000000001" customHeight="1" x14ac:dyDescent="0.25">
      <c r="BM3905" s="134">
        <v>3313</v>
      </c>
      <c r="BN3905" s="157">
        <f t="shared" si="865"/>
        <v>21.19679999999871</v>
      </c>
      <c r="BO3905" s="158">
        <f t="shared" si="866"/>
        <v>3.4895379331071484E-3</v>
      </c>
      <c r="BP3905" s="159">
        <f t="shared" si="867"/>
        <v>8.7764125335778806E-6</v>
      </c>
      <c r="BQ3905" s="160">
        <f t="shared" si="868"/>
        <v>8.7764125335778806E-6</v>
      </c>
      <c r="BR3905" s="160" t="str">
        <f t="shared" si="864"/>
        <v/>
      </c>
    </row>
    <row r="3906" spans="65:70" ht="20.100000000000001" customHeight="1" x14ac:dyDescent="0.25">
      <c r="BM3906" s="134">
        <v>3314</v>
      </c>
      <c r="BN3906" s="157">
        <f t="shared" si="865"/>
        <v>21.203199999998709</v>
      </c>
      <c r="BO3906" s="158">
        <f t="shared" si="866"/>
        <v>3.4807615205735705E-3</v>
      </c>
      <c r="BP3906" s="159">
        <f t="shared" si="867"/>
        <v>8.7549769418465706E-6</v>
      </c>
      <c r="BQ3906" s="160">
        <f t="shared" si="868"/>
        <v>8.7549769418465706E-6</v>
      </c>
      <c r="BR3906" s="160" t="str">
        <f t="shared" si="864"/>
        <v/>
      </c>
    </row>
    <row r="3907" spans="65:70" ht="20.100000000000001" customHeight="1" x14ac:dyDescent="0.25">
      <c r="BM3907" s="134">
        <v>3315</v>
      </c>
      <c r="BN3907" s="157">
        <f t="shared" si="865"/>
        <v>21.209599999998709</v>
      </c>
      <c r="BO3907" s="158">
        <f t="shared" si="866"/>
        <v>3.472006543631724E-3</v>
      </c>
      <c r="BP3907" s="159">
        <f t="shared" si="867"/>
        <v>8.7335917159452568E-6</v>
      </c>
      <c r="BQ3907" s="160">
        <f t="shared" si="868"/>
        <v>8.7335917159452568E-6</v>
      </c>
      <c r="BR3907" s="160" t="str">
        <f t="shared" si="864"/>
        <v/>
      </c>
    </row>
    <row r="3908" spans="65:70" ht="20.100000000000001" customHeight="1" x14ac:dyDescent="0.25">
      <c r="BM3908" s="134">
        <v>3316</v>
      </c>
      <c r="BN3908" s="157">
        <f t="shared" si="865"/>
        <v>21.215999999998708</v>
      </c>
      <c r="BO3908" s="158">
        <f t="shared" si="866"/>
        <v>3.4632729519157787E-3</v>
      </c>
      <c r="BP3908" s="159">
        <f t="shared" si="867"/>
        <v>8.7122567437813124E-6</v>
      </c>
      <c r="BQ3908" s="160">
        <f t="shared" si="868"/>
        <v>8.7122567437813124E-6</v>
      </c>
      <c r="BR3908" s="160" t="str">
        <f t="shared" si="864"/>
        <v/>
      </c>
    </row>
    <row r="3909" spans="65:70" ht="20.100000000000001" customHeight="1" x14ac:dyDescent="0.25">
      <c r="BM3909" s="134">
        <v>3317</v>
      </c>
      <c r="BN3909" s="157">
        <f t="shared" si="865"/>
        <v>21.222399999998707</v>
      </c>
      <c r="BO3909" s="158">
        <f t="shared" si="866"/>
        <v>3.4545606951719974E-3</v>
      </c>
      <c r="BP3909" s="159">
        <f t="shared" si="867"/>
        <v>8.6909719134780836E-6</v>
      </c>
      <c r="BQ3909" s="160">
        <f t="shared" si="868"/>
        <v>8.6909719134780836E-6</v>
      </c>
      <c r="BR3909" s="160" t="str">
        <f t="shared" si="864"/>
        <v/>
      </c>
    </row>
    <row r="3910" spans="65:70" ht="20.100000000000001" customHeight="1" x14ac:dyDescent="0.25">
      <c r="BM3910" s="134">
        <v>3318</v>
      </c>
      <c r="BN3910" s="157">
        <f t="shared" si="865"/>
        <v>21.228799999998706</v>
      </c>
      <c r="BO3910" s="158">
        <f t="shared" si="866"/>
        <v>3.4458697232585193E-3</v>
      </c>
      <c r="BP3910" s="159">
        <f t="shared" si="867"/>
        <v>8.6697371133948389E-6</v>
      </c>
      <c r="BQ3910" s="160">
        <f t="shared" si="868"/>
        <v>8.6697371133948389E-6</v>
      </c>
      <c r="BR3910" s="160" t="str">
        <f t="shared" si="864"/>
        <v/>
      </c>
    </row>
    <row r="3911" spans="65:70" ht="20.100000000000001" customHeight="1" x14ac:dyDescent="0.25">
      <c r="BM3911" s="134">
        <v>3319</v>
      </c>
      <c r="BN3911" s="157">
        <f t="shared" si="865"/>
        <v>21.235199999998706</v>
      </c>
      <c r="BO3911" s="158">
        <f t="shared" si="866"/>
        <v>3.4371999861451245E-3</v>
      </c>
      <c r="BP3911" s="159">
        <f t="shared" si="867"/>
        <v>8.6485522321193969E-6</v>
      </c>
      <c r="BQ3911" s="160">
        <f t="shared" si="868"/>
        <v>8.6485522321193969E-6</v>
      </c>
      <c r="BR3911" s="160" t="str">
        <f t="shared" si="864"/>
        <v/>
      </c>
    </row>
    <row r="3912" spans="65:70" ht="20.100000000000001" customHeight="1" x14ac:dyDescent="0.25">
      <c r="BM3912" s="134">
        <v>3320</v>
      </c>
      <c r="BN3912" s="157">
        <f t="shared" si="865"/>
        <v>21.241599999998705</v>
      </c>
      <c r="BO3912" s="158">
        <f t="shared" si="866"/>
        <v>3.4285514339130051E-3</v>
      </c>
      <c r="BP3912" s="159">
        <f t="shared" si="867"/>
        <v>8.6274171584633554E-6</v>
      </c>
      <c r="BQ3912" s="160">
        <f t="shared" si="868"/>
        <v>8.6274171584633554E-6</v>
      </c>
      <c r="BR3912" s="160" t="str">
        <f t="shared" si="864"/>
        <v/>
      </c>
    </row>
    <row r="3913" spans="65:70" ht="20.100000000000001" customHeight="1" x14ac:dyDescent="0.25">
      <c r="BM3913" s="134">
        <v>3321</v>
      </c>
      <c r="BN3913" s="157">
        <f t="shared" si="865"/>
        <v>21.247999999998704</v>
      </c>
      <c r="BO3913" s="158">
        <f t="shared" si="866"/>
        <v>3.4199240167545417E-3</v>
      </c>
      <c r="BP3913" s="159">
        <f t="shared" si="867"/>
        <v>8.6063317814677291E-6</v>
      </c>
      <c r="BQ3913" s="160">
        <f t="shared" si="868"/>
        <v>8.6063317814677291E-6</v>
      </c>
      <c r="BR3913" s="160" t="str">
        <f t="shared" si="864"/>
        <v/>
      </c>
    </row>
    <row r="3914" spans="65:70" ht="20.100000000000001" customHeight="1" x14ac:dyDescent="0.25">
      <c r="BM3914" s="134">
        <v>3322</v>
      </c>
      <c r="BN3914" s="157">
        <f t="shared" si="865"/>
        <v>21.254399999998704</v>
      </c>
      <c r="BO3914" s="158">
        <f t="shared" si="866"/>
        <v>3.411317684973074E-3</v>
      </c>
      <c r="BP3914" s="159">
        <f t="shared" si="867"/>
        <v>8.5852959904103229E-6</v>
      </c>
      <c r="BQ3914" s="160">
        <f t="shared" si="868"/>
        <v>8.5852959904103229E-6</v>
      </c>
      <c r="BR3914" s="160" t="str">
        <f t="shared" si="864"/>
        <v/>
      </c>
    </row>
    <row r="3915" spans="65:70" ht="20.100000000000001" customHeight="1" x14ac:dyDescent="0.25">
      <c r="BM3915" s="134">
        <v>3323</v>
      </c>
      <c r="BN3915" s="157">
        <f t="shared" si="865"/>
        <v>21.260799999998703</v>
      </c>
      <c r="BO3915" s="158">
        <f t="shared" si="866"/>
        <v>3.4027323889826637E-3</v>
      </c>
      <c r="BP3915" s="159">
        <f t="shared" si="867"/>
        <v>8.5643096747844809E-6</v>
      </c>
      <c r="BQ3915" s="160">
        <f t="shared" si="868"/>
        <v>8.5643096747844809E-6</v>
      </c>
      <c r="BR3915" s="160" t="str">
        <f t="shared" si="864"/>
        <v/>
      </c>
    </row>
    <row r="3916" spans="65:70" ht="20.100000000000001" customHeight="1" x14ac:dyDescent="0.25">
      <c r="BM3916" s="134">
        <v>3324</v>
      </c>
      <c r="BN3916" s="157">
        <f t="shared" si="865"/>
        <v>21.267199999998702</v>
      </c>
      <c r="BO3916" s="158">
        <f t="shared" si="866"/>
        <v>3.3941680793078792E-3</v>
      </c>
      <c r="BP3916" s="159">
        <f t="shared" si="867"/>
        <v>8.5433727243186021E-6</v>
      </c>
      <c r="BQ3916" s="160">
        <f t="shared" si="868"/>
        <v>8.5433727243186021E-6</v>
      </c>
      <c r="BR3916" s="160" t="str">
        <f t="shared" si="864"/>
        <v/>
      </c>
    </row>
    <row r="3917" spans="65:70" ht="20.100000000000001" customHeight="1" x14ac:dyDescent="0.25">
      <c r="BM3917" s="134">
        <v>3325</v>
      </c>
      <c r="BN3917" s="157">
        <f t="shared" si="865"/>
        <v>21.273599999998702</v>
      </c>
      <c r="BO3917" s="158">
        <f t="shared" si="866"/>
        <v>3.3856247065835606E-3</v>
      </c>
      <c r="BP3917" s="159">
        <f t="shared" si="867"/>
        <v>8.5224850289535893E-6</v>
      </c>
      <c r="BQ3917" s="160">
        <f t="shared" si="868"/>
        <v>8.5224850289535893E-6</v>
      </c>
      <c r="BR3917" s="160" t="str">
        <f t="shared" si="864"/>
        <v/>
      </c>
    </row>
    <row r="3918" spans="65:70" ht="20.100000000000001" customHeight="1" x14ac:dyDescent="0.25">
      <c r="BM3918" s="134">
        <v>3326</v>
      </c>
      <c r="BN3918" s="157">
        <f t="shared" si="865"/>
        <v>21.279999999998701</v>
      </c>
      <c r="BO3918" s="158">
        <f t="shared" si="866"/>
        <v>3.377102221554607E-3</v>
      </c>
      <c r="BP3918" s="159">
        <f t="shared" si="867"/>
        <v>8.5016464788792781E-6</v>
      </c>
      <c r="BQ3918" s="160">
        <f t="shared" si="868"/>
        <v>8.5016464788792781E-6</v>
      </c>
      <c r="BR3918" s="160" t="str">
        <f t="shared" si="864"/>
        <v/>
      </c>
    </row>
    <row r="3919" spans="65:70" ht="20.100000000000001" customHeight="1" x14ac:dyDescent="0.25">
      <c r="BM3919" s="134">
        <v>3327</v>
      </c>
      <c r="BN3919" s="157">
        <f t="shared" si="865"/>
        <v>21.2863999999987</v>
      </c>
      <c r="BO3919" s="158">
        <f t="shared" si="866"/>
        <v>3.3686005750757277E-3</v>
      </c>
      <c r="BP3919" s="159">
        <f t="shared" si="867"/>
        <v>8.4808569644849972E-6</v>
      </c>
      <c r="BQ3919" s="160">
        <f t="shared" si="868"/>
        <v>8.4808569644849972E-6</v>
      </c>
      <c r="BR3919" s="160" t="str">
        <f t="shared" si="864"/>
        <v/>
      </c>
    </row>
    <row r="3920" spans="65:70" ht="20.100000000000001" customHeight="1" x14ac:dyDescent="0.25">
      <c r="BM3920" s="134">
        <v>3328</v>
      </c>
      <c r="BN3920" s="157">
        <f t="shared" si="865"/>
        <v>21.292799999998699</v>
      </c>
      <c r="BO3920" s="158">
        <f t="shared" si="866"/>
        <v>3.3601197181112427E-3</v>
      </c>
      <c r="BP3920" s="159">
        <f t="shared" si="867"/>
        <v>8.4601163764159472E-6</v>
      </c>
      <c r="BQ3920" s="160">
        <f t="shared" si="868"/>
        <v>8.4601163764159472E-6</v>
      </c>
      <c r="BR3920" s="160" t="str">
        <f t="shared" si="864"/>
        <v/>
      </c>
    </row>
    <row r="3921" spans="65:70" ht="20.100000000000001" customHeight="1" x14ac:dyDescent="0.25">
      <c r="BM3921" s="134">
        <v>3329</v>
      </c>
      <c r="BN3921" s="157">
        <f t="shared" si="865"/>
        <v>21.299199999998699</v>
      </c>
      <c r="BO3921" s="158">
        <f t="shared" si="866"/>
        <v>3.3516596017348268E-3</v>
      </c>
      <c r="BP3921" s="159">
        <f t="shared" si="867"/>
        <v>8.4394246055159543E-6</v>
      </c>
      <c r="BQ3921" s="160">
        <f t="shared" si="868"/>
        <v>8.4394246055159543E-6</v>
      </c>
      <c r="BR3921" s="160" t="str">
        <f t="shared" ref="BR3921:BR3984" si="869">IF($BO3921&lt;(1-$BK$605),$BP3921,"")</f>
        <v/>
      </c>
    </row>
    <row r="3922" spans="65:70" ht="20.100000000000001" customHeight="1" x14ac:dyDescent="0.25">
      <c r="BM3922" s="134">
        <v>3330</v>
      </c>
      <c r="BN3922" s="157">
        <f t="shared" ref="BN3922:BN3985" si="870">BN3921+$BQ$590</f>
        <v>21.305599999998698</v>
      </c>
      <c r="BO3922" s="158">
        <f t="shared" ref="BO3922:BO3985" si="871">_xlfn.CHISQ.DIST.RT(BN3922,7)</f>
        <v>3.3432201771293108E-3</v>
      </c>
      <c r="BP3922" s="159">
        <f t="shared" ref="BP3922:BP3985" si="872">BO3922-BO3923</f>
        <v>8.4187815428500221E-6</v>
      </c>
      <c r="BQ3922" s="160">
        <f t="shared" ref="BQ3922:BQ3985" si="873">IF(BO3922&lt;(1-$BK$597),BP3922,"")</f>
        <v>8.4187815428500221E-6</v>
      </c>
      <c r="BR3922" s="160" t="str">
        <f t="shared" si="869"/>
        <v/>
      </c>
    </row>
    <row r="3923" spans="65:70" ht="20.100000000000001" customHeight="1" x14ac:dyDescent="0.25">
      <c r="BM3923" s="134">
        <v>3331</v>
      </c>
      <c r="BN3923" s="157">
        <f t="shared" si="870"/>
        <v>21.311999999998697</v>
      </c>
      <c r="BO3923" s="158">
        <f t="shared" si="871"/>
        <v>3.3348013955864608E-3</v>
      </c>
      <c r="BP3923" s="159">
        <f t="shared" si="872"/>
        <v>8.3981870797472657E-6</v>
      </c>
      <c r="BQ3923" s="160">
        <f t="shared" si="873"/>
        <v>8.3981870797472657E-6</v>
      </c>
      <c r="BR3923" s="160" t="str">
        <f t="shared" si="869"/>
        <v/>
      </c>
    </row>
    <row r="3924" spans="65:70" ht="20.100000000000001" customHeight="1" x14ac:dyDescent="0.25">
      <c r="BM3924" s="134">
        <v>3332</v>
      </c>
      <c r="BN3924" s="157">
        <f t="shared" si="870"/>
        <v>21.318399999998697</v>
      </c>
      <c r="BO3924" s="158">
        <f t="shared" si="871"/>
        <v>3.3264032085067135E-3</v>
      </c>
      <c r="BP3924" s="159">
        <f t="shared" si="872"/>
        <v>8.377641107703334E-6</v>
      </c>
      <c r="BQ3924" s="160">
        <f t="shared" si="873"/>
        <v>8.377641107703334E-6</v>
      </c>
      <c r="BR3924" s="160" t="str">
        <f t="shared" si="869"/>
        <v/>
      </c>
    </row>
    <row r="3925" spans="65:70" ht="20.100000000000001" customHeight="1" x14ac:dyDescent="0.25">
      <c r="BM3925" s="134">
        <v>3333</v>
      </c>
      <c r="BN3925" s="157">
        <f t="shared" si="870"/>
        <v>21.324799999998696</v>
      </c>
      <c r="BO3925" s="158">
        <f t="shared" si="871"/>
        <v>3.3180255673990102E-3</v>
      </c>
      <c r="BP3925" s="159">
        <f t="shared" si="872"/>
        <v>8.3571435184975028E-6</v>
      </c>
      <c r="BQ3925" s="160">
        <f t="shared" si="873"/>
        <v>8.3571435184975028E-6</v>
      </c>
      <c r="BR3925" s="160" t="str">
        <f t="shared" si="869"/>
        <v/>
      </c>
    </row>
    <row r="3926" spans="65:70" ht="20.100000000000001" customHeight="1" x14ac:dyDescent="0.25">
      <c r="BM3926" s="134">
        <v>3334</v>
      </c>
      <c r="BN3926" s="157">
        <f t="shared" si="870"/>
        <v>21.331199999998695</v>
      </c>
      <c r="BO3926" s="158">
        <f t="shared" si="871"/>
        <v>3.3096684238805127E-3</v>
      </c>
      <c r="BP3926" s="159">
        <f t="shared" si="872"/>
        <v>8.3366942040699436E-6</v>
      </c>
      <c r="BQ3926" s="160">
        <f t="shared" si="873"/>
        <v>8.3366942040699436E-6</v>
      </c>
      <c r="BR3926" s="160" t="str">
        <f t="shared" si="869"/>
        <v/>
      </c>
    </row>
    <row r="3927" spans="65:70" ht="20.100000000000001" customHeight="1" x14ac:dyDescent="0.25">
      <c r="BM3927" s="134">
        <v>3335</v>
      </c>
      <c r="BN3927" s="157">
        <f t="shared" si="870"/>
        <v>21.337599999998694</v>
      </c>
      <c r="BO3927" s="158">
        <f t="shared" si="871"/>
        <v>3.3013317296764428E-3</v>
      </c>
      <c r="BP3927" s="159">
        <f t="shared" si="872"/>
        <v>8.3162930566275418E-6</v>
      </c>
      <c r="BQ3927" s="160">
        <f t="shared" si="873"/>
        <v>8.3162930566275418E-6</v>
      </c>
      <c r="BR3927" s="160" t="str">
        <f t="shared" si="869"/>
        <v/>
      </c>
    </row>
    <row r="3928" spans="65:70" ht="20.100000000000001" customHeight="1" x14ac:dyDescent="0.25">
      <c r="BM3928" s="134">
        <v>3336</v>
      </c>
      <c r="BN3928" s="157">
        <f t="shared" si="870"/>
        <v>21.343999999998694</v>
      </c>
      <c r="BO3928" s="158">
        <f t="shared" si="871"/>
        <v>3.2930154366198152E-3</v>
      </c>
      <c r="BP3928" s="159">
        <f t="shared" si="872"/>
        <v>8.295939968600962E-6</v>
      </c>
      <c r="BQ3928" s="160">
        <f t="shared" si="873"/>
        <v>8.295939968600962E-6</v>
      </c>
      <c r="BR3928" s="160" t="str">
        <f t="shared" si="869"/>
        <v/>
      </c>
    </row>
    <row r="3929" spans="65:70" ht="20.100000000000001" customHeight="1" x14ac:dyDescent="0.25">
      <c r="BM3929" s="134">
        <v>3337</v>
      </c>
      <c r="BN3929" s="157">
        <f t="shared" si="870"/>
        <v>21.350399999998693</v>
      </c>
      <c r="BO3929" s="158">
        <f t="shared" si="871"/>
        <v>3.2847194966512143E-3</v>
      </c>
      <c r="BP3929" s="159">
        <f t="shared" si="872"/>
        <v>8.2756348326008464E-6</v>
      </c>
      <c r="BQ3929" s="160">
        <f t="shared" si="873"/>
        <v>8.2756348326008464E-6</v>
      </c>
      <c r="BR3929" s="160" t="str">
        <f t="shared" si="869"/>
        <v/>
      </c>
    </row>
    <row r="3930" spans="65:70" ht="20.100000000000001" customHeight="1" x14ac:dyDescent="0.25">
      <c r="BM3930" s="134">
        <v>3338</v>
      </c>
      <c r="BN3930" s="157">
        <f t="shared" si="870"/>
        <v>21.356799999998692</v>
      </c>
      <c r="BO3930" s="158">
        <f t="shared" si="871"/>
        <v>3.2764438618186134E-3</v>
      </c>
      <c r="BP3930" s="159">
        <f t="shared" si="872"/>
        <v>8.2553775415088876E-6</v>
      </c>
      <c r="BQ3930" s="160">
        <f t="shared" si="873"/>
        <v>8.2553775415088876E-6</v>
      </c>
      <c r="BR3930" s="160" t="str">
        <f t="shared" si="869"/>
        <v/>
      </c>
    </row>
    <row r="3931" spans="65:70" ht="20.100000000000001" customHeight="1" x14ac:dyDescent="0.25">
      <c r="BM3931" s="134">
        <v>3339</v>
      </c>
      <c r="BN3931" s="157">
        <f t="shared" si="870"/>
        <v>21.363199999998692</v>
      </c>
      <c r="BO3931" s="158">
        <f t="shared" si="871"/>
        <v>3.2681884842771045E-3</v>
      </c>
      <c r="BP3931" s="159">
        <f t="shared" si="872"/>
        <v>8.2351679883910928E-6</v>
      </c>
      <c r="BQ3931" s="160">
        <f t="shared" si="873"/>
        <v>8.2351679883910928E-6</v>
      </c>
      <c r="BR3931" s="160" t="str">
        <f t="shared" si="869"/>
        <v/>
      </c>
    </row>
    <row r="3932" spans="65:70" ht="20.100000000000001" customHeight="1" x14ac:dyDescent="0.25">
      <c r="BM3932" s="134">
        <v>3340</v>
      </c>
      <c r="BN3932" s="157">
        <f t="shared" si="870"/>
        <v>21.369599999998691</v>
      </c>
      <c r="BO3932" s="158">
        <f t="shared" si="871"/>
        <v>3.2599533162887134E-3</v>
      </c>
      <c r="BP3932" s="159">
        <f t="shared" si="872"/>
        <v>8.2150060665415851E-6</v>
      </c>
      <c r="BQ3932" s="160">
        <f t="shared" si="873"/>
        <v>8.2150060665415851E-6</v>
      </c>
      <c r="BR3932" s="160" t="str">
        <f t="shared" si="869"/>
        <v/>
      </c>
    </row>
    <row r="3933" spans="65:70" ht="20.100000000000001" customHeight="1" x14ac:dyDescent="0.25">
      <c r="BM3933" s="134">
        <v>3341</v>
      </c>
      <c r="BN3933" s="157">
        <f t="shared" si="870"/>
        <v>21.37599999999869</v>
      </c>
      <c r="BO3933" s="158">
        <f t="shared" si="871"/>
        <v>3.2517383102221718E-3</v>
      </c>
      <c r="BP3933" s="159">
        <f t="shared" si="872"/>
        <v>8.1948916695060228E-6</v>
      </c>
      <c r="BQ3933" s="160">
        <f t="shared" si="873"/>
        <v>8.1948916695060228E-6</v>
      </c>
      <c r="BR3933" s="160" t="str">
        <f t="shared" si="869"/>
        <v/>
      </c>
    </row>
    <row r="3934" spans="65:70" ht="20.100000000000001" customHeight="1" x14ac:dyDescent="0.25">
      <c r="BM3934" s="134">
        <v>3342</v>
      </c>
      <c r="BN3934" s="157">
        <f t="shared" si="870"/>
        <v>21.38239999999869</v>
      </c>
      <c r="BO3934" s="158">
        <f t="shared" si="871"/>
        <v>3.2435434185526658E-3</v>
      </c>
      <c r="BP3934" s="159">
        <f t="shared" si="872"/>
        <v>8.1748246909952964E-6</v>
      </c>
      <c r="BQ3934" s="160">
        <f t="shared" si="873"/>
        <v>8.1748246909952964E-6</v>
      </c>
      <c r="BR3934" s="160" t="str">
        <f t="shared" si="869"/>
        <v/>
      </c>
    </row>
    <row r="3935" spans="65:70" ht="20.100000000000001" customHeight="1" x14ac:dyDescent="0.25">
      <c r="BM3935" s="134">
        <v>3343</v>
      </c>
      <c r="BN3935" s="157">
        <f t="shared" si="870"/>
        <v>21.388799999998689</v>
      </c>
      <c r="BO3935" s="158">
        <f t="shared" si="871"/>
        <v>3.2353685938616705E-3</v>
      </c>
      <c r="BP3935" s="159">
        <f t="shared" si="872"/>
        <v>8.1548050249926479E-6</v>
      </c>
      <c r="BQ3935" s="160">
        <f t="shared" si="873"/>
        <v>8.1548050249926479E-6</v>
      </c>
      <c r="BR3935" s="160" t="str">
        <f t="shared" si="869"/>
        <v/>
      </c>
    </row>
    <row r="3936" spans="65:70" ht="20.100000000000001" customHeight="1" x14ac:dyDescent="0.25">
      <c r="BM3936" s="134">
        <v>3344</v>
      </c>
      <c r="BN3936" s="157">
        <f t="shared" si="870"/>
        <v>21.395199999998688</v>
      </c>
      <c r="BO3936" s="158">
        <f t="shared" si="871"/>
        <v>3.2272137888366779E-3</v>
      </c>
      <c r="BP3936" s="159">
        <f t="shared" si="872"/>
        <v>8.1348325656521898E-6</v>
      </c>
      <c r="BQ3936" s="160">
        <f t="shared" si="873"/>
        <v>8.1348325656521898E-6</v>
      </c>
      <c r="BR3936" s="160" t="str">
        <f t="shared" si="869"/>
        <v/>
      </c>
    </row>
    <row r="3937" spans="65:70" ht="20.100000000000001" customHeight="1" x14ac:dyDescent="0.25">
      <c r="BM3937" s="134">
        <v>3345</v>
      </c>
      <c r="BN3937" s="157">
        <f t="shared" si="870"/>
        <v>21.401599999998687</v>
      </c>
      <c r="BO3937" s="158">
        <f t="shared" si="871"/>
        <v>3.2190789562710257E-3</v>
      </c>
      <c r="BP3937" s="159">
        <f t="shared" si="872"/>
        <v>8.1149072073973504E-6</v>
      </c>
      <c r="BQ3937" s="160">
        <f t="shared" si="873"/>
        <v>8.1149072073973504E-6</v>
      </c>
      <c r="BR3937" s="160" t="str">
        <f t="shared" si="869"/>
        <v/>
      </c>
    </row>
    <row r="3938" spans="65:70" ht="20.100000000000001" customHeight="1" x14ac:dyDescent="0.25">
      <c r="BM3938" s="134">
        <v>3346</v>
      </c>
      <c r="BN3938" s="157">
        <f t="shared" si="870"/>
        <v>21.407999999998687</v>
      </c>
      <c r="BO3938" s="158">
        <f t="shared" si="871"/>
        <v>3.2109640490636283E-3</v>
      </c>
      <c r="BP3938" s="159">
        <f t="shared" si="872"/>
        <v>8.0950288448189585E-6</v>
      </c>
      <c r="BQ3938" s="160">
        <f t="shared" si="873"/>
        <v>8.0950288448189585E-6</v>
      </c>
      <c r="BR3938" s="160" t="str">
        <f t="shared" si="869"/>
        <v/>
      </c>
    </row>
    <row r="3939" spans="65:70" ht="20.100000000000001" customHeight="1" x14ac:dyDescent="0.25">
      <c r="BM3939" s="134">
        <v>3347</v>
      </c>
      <c r="BN3939" s="157">
        <f t="shared" si="870"/>
        <v>21.414399999998686</v>
      </c>
      <c r="BO3939" s="158">
        <f t="shared" si="871"/>
        <v>3.2028690202188094E-3</v>
      </c>
      <c r="BP3939" s="159">
        <f t="shared" si="872"/>
        <v>8.0751973727624139E-6</v>
      </c>
      <c r="BQ3939" s="160">
        <f t="shared" si="873"/>
        <v>8.0751973727624139E-6</v>
      </c>
      <c r="BR3939" s="160" t="str">
        <f t="shared" si="869"/>
        <v/>
      </c>
    </row>
    <row r="3940" spans="65:70" ht="20.100000000000001" customHeight="1" x14ac:dyDescent="0.25">
      <c r="BM3940" s="134">
        <v>3348</v>
      </c>
      <c r="BN3940" s="157">
        <f t="shared" si="870"/>
        <v>21.420799999998685</v>
      </c>
      <c r="BO3940" s="158">
        <f t="shared" si="871"/>
        <v>3.194793822846047E-3</v>
      </c>
      <c r="BP3940" s="159">
        <f t="shared" si="872"/>
        <v>8.055412686274778E-6</v>
      </c>
      <c r="BQ3940" s="160">
        <f t="shared" si="873"/>
        <v>8.055412686274778E-6</v>
      </c>
      <c r="BR3940" s="160" t="str">
        <f t="shared" si="869"/>
        <v/>
      </c>
    </row>
    <row r="3941" spans="65:70" ht="20.100000000000001" customHeight="1" x14ac:dyDescent="0.25">
      <c r="BM3941" s="134">
        <v>3349</v>
      </c>
      <c r="BN3941" s="157">
        <f t="shared" si="870"/>
        <v>21.427199999998685</v>
      </c>
      <c r="BO3941" s="158">
        <f t="shared" si="871"/>
        <v>3.1867384101597722E-3</v>
      </c>
      <c r="BP3941" s="159">
        <f t="shared" si="872"/>
        <v>8.0356746806186513E-6</v>
      </c>
      <c r="BQ3941" s="160">
        <f t="shared" si="873"/>
        <v>8.0356746806186513E-6</v>
      </c>
      <c r="BR3941" s="160" t="str">
        <f t="shared" si="869"/>
        <v/>
      </c>
    </row>
    <row r="3942" spans="65:70" ht="20.100000000000001" customHeight="1" x14ac:dyDescent="0.25">
      <c r="BM3942" s="134">
        <v>3350</v>
      </c>
      <c r="BN3942" s="157">
        <f t="shared" si="870"/>
        <v>21.433599999998684</v>
      </c>
      <c r="BO3942" s="158">
        <f t="shared" si="871"/>
        <v>3.1787027354791535E-3</v>
      </c>
      <c r="BP3942" s="159">
        <f t="shared" si="872"/>
        <v>8.0159832512869192E-6</v>
      </c>
      <c r="BQ3942" s="160">
        <f t="shared" si="873"/>
        <v>8.0159832512869192E-6</v>
      </c>
      <c r="BR3942" s="160" t="str">
        <f t="shared" si="869"/>
        <v/>
      </c>
    </row>
    <row r="3943" spans="65:70" ht="20.100000000000001" customHeight="1" x14ac:dyDescent="0.25">
      <c r="BM3943" s="134">
        <v>3351</v>
      </c>
      <c r="BN3943" s="157">
        <f t="shared" si="870"/>
        <v>21.439999999998683</v>
      </c>
      <c r="BO3943" s="158">
        <f t="shared" si="871"/>
        <v>3.1706867522278666E-3</v>
      </c>
      <c r="BP3943" s="159">
        <f t="shared" si="872"/>
        <v>7.9963382939637201E-6</v>
      </c>
      <c r="BQ3943" s="160">
        <f t="shared" si="873"/>
        <v>7.9963382939637201E-6</v>
      </c>
      <c r="BR3943" s="160" t="str">
        <f t="shared" si="869"/>
        <v/>
      </c>
    </row>
    <row r="3944" spans="65:70" ht="20.100000000000001" customHeight="1" x14ac:dyDescent="0.25">
      <c r="BM3944" s="134">
        <v>3352</v>
      </c>
      <c r="BN3944" s="157">
        <f t="shared" si="870"/>
        <v>21.446399999998683</v>
      </c>
      <c r="BO3944" s="158">
        <f t="shared" si="871"/>
        <v>3.1626904139339029E-3</v>
      </c>
      <c r="BP3944" s="159">
        <f t="shared" si="872"/>
        <v>7.9767397045886305E-6</v>
      </c>
      <c r="BQ3944" s="160">
        <f t="shared" si="873"/>
        <v>7.9767397045886305E-6</v>
      </c>
      <c r="BR3944" s="160" t="str">
        <f t="shared" si="869"/>
        <v/>
      </c>
    </row>
    <row r="3945" spans="65:70" ht="20.100000000000001" customHeight="1" x14ac:dyDescent="0.25">
      <c r="BM3945" s="134">
        <v>3353</v>
      </c>
      <c r="BN3945" s="157">
        <f t="shared" si="870"/>
        <v>21.452799999998682</v>
      </c>
      <c r="BO3945" s="158">
        <f t="shared" si="871"/>
        <v>3.1547136742293143E-3</v>
      </c>
      <c r="BP3945" s="159">
        <f t="shared" si="872"/>
        <v>7.957187379261689E-6</v>
      </c>
      <c r="BQ3945" s="160">
        <f t="shared" si="873"/>
        <v>7.957187379261689E-6</v>
      </c>
      <c r="BR3945" s="160" t="str">
        <f t="shared" si="869"/>
        <v/>
      </c>
    </row>
    <row r="3946" spans="65:70" ht="20.100000000000001" customHeight="1" x14ac:dyDescent="0.25">
      <c r="BM3946" s="134">
        <v>3354</v>
      </c>
      <c r="BN3946" s="157">
        <f t="shared" si="870"/>
        <v>21.459199999998681</v>
      </c>
      <c r="BO3946" s="158">
        <f t="shared" si="871"/>
        <v>3.1467564868500526E-3</v>
      </c>
      <c r="BP3946" s="159">
        <f t="shared" si="872"/>
        <v>7.9376812143526834E-6</v>
      </c>
      <c r="BQ3946" s="160">
        <f t="shared" si="873"/>
        <v>7.9376812143526834E-6</v>
      </c>
      <c r="BR3946" s="160" t="str">
        <f t="shared" si="869"/>
        <v/>
      </c>
    </row>
    <row r="3947" spans="65:70" ht="20.100000000000001" customHeight="1" x14ac:dyDescent="0.25">
      <c r="BM3947" s="134">
        <v>3355</v>
      </c>
      <c r="BN3947" s="157">
        <f t="shared" si="870"/>
        <v>21.46559999999868</v>
      </c>
      <c r="BO3947" s="158">
        <f t="shared" si="871"/>
        <v>3.1388188056356999E-3</v>
      </c>
      <c r="BP3947" s="159">
        <f t="shared" si="872"/>
        <v>7.9182211064057414E-6</v>
      </c>
      <c r="BQ3947" s="160">
        <f t="shared" si="873"/>
        <v>7.9182211064057414E-6</v>
      </c>
      <c r="BR3947" s="160" t="str">
        <f t="shared" si="869"/>
        <v/>
      </c>
    </row>
    <row r="3948" spans="65:70" ht="20.100000000000001" customHeight="1" x14ac:dyDescent="0.25">
      <c r="BM3948" s="134">
        <v>3356</v>
      </c>
      <c r="BN3948" s="157">
        <f t="shared" si="870"/>
        <v>21.47199999999868</v>
      </c>
      <c r="BO3948" s="158">
        <f t="shared" si="871"/>
        <v>3.1309005845292942E-3</v>
      </c>
      <c r="BP3948" s="159">
        <f t="shared" si="872"/>
        <v>7.8988069522117552E-6</v>
      </c>
      <c r="BQ3948" s="160">
        <f t="shared" si="873"/>
        <v>7.8988069522117552E-6</v>
      </c>
      <c r="BR3948" s="160" t="str">
        <f t="shared" si="869"/>
        <v/>
      </c>
    </row>
    <row r="3949" spans="65:70" ht="20.100000000000001" customHeight="1" x14ac:dyDescent="0.25">
      <c r="BM3949" s="134">
        <v>3357</v>
      </c>
      <c r="BN3949" s="157">
        <f t="shared" si="870"/>
        <v>21.478399999998679</v>
      </c>
      <c r="BO3949" s="158">
        <f t="shared" si="871"/>
        <v>3.1230017775770824E-3</v>
      </c>
      <c r="BP3949" s="159">
        <f t="shared" si="872"/>
        <v>7.8794386487450636E-6</v>
      </c>
      <c r="BQ3949" s="160">
        <f t="shared" si="873"/>
        <v>7.8794386487450636E-6</v>
      </c>
      <c r="BR3949" s="160" t="str">
        <f t="shared" si="869"/>
        <v/>
      </c>
    </row>
    <row r="3950" spans="65:70" ht="20.100000000000001" customHeight="1" x14ac:dyDescent="0.25">
      <c r="BM3950" s="134">
        <v>3358</v>
      </c>
      <c r="BN3950" s="157">
        <f t="shared" si="870"/>
        <v>21.484799999998678</v>
      </c>
      <c r="BO3950" s="158">
        <f t="shared" si="871"/>
        <v>3.1151223389283373E-3</v>
      </c>
      <c r="BP3950" s="159">
        <f t="shared" si="872"/>
        <v>7.8601160932059537E-6</v>
      </c>
      <c r="BQ3950" s="160">
        <f t="shared" si="873"/>
        <v>7.8601160932059537E-6</v>
      </c>
      <c r="BR3950" s="160" t="str">
        <f t="shared" si="869"/>
        <v/>
      </c>
    </row>
    <row r="3951" spans="65:70" ht="20.100000000000001" customHeight="1" x14ac:dyDescent="0.25">
      <c r="BM3951" s="134">
        <v>3359</v>
      </c>
      <c r="BN3951" s="157">
        <f t="shared" si="870"/>
        <v>21.491199999998678</v>
      </c>
      <c r="BO3951" s="158">
        <f t="shared" si="871"/>
        <v>3.1072622228351314E-3</v>
      </c>
      <c r="BP3951" s="159">
        <f t="shared" si="872"/>
        <v>7.8408391830288998E-6</v>
      </c>
      <c r="BQ3951" s="160">
        <f t="shared" si="873"/>
        <v>7.8408391830288998E-6</v>
      </c>
      <c r="BR3951" s="160" t="str">
        <f t="shared" si="869"/>
        <v/>
      </c>
    </row>
    <row r="3952" spans="65:70" ht="20.100000000000001" customHeight="1" x14ac:dyDescent="0.25">
      <c r="BM3952" s="134">
        <v>3360</v>
      </c>
      <c r="BN3952" s="157">
        <f t="shared" si="870"/>
        <v>21.497599999998677</v>
      </c>
      <c r="BO3952" s="158">
        <f t="shared" si="871"/>
        <v>3.0994213836521025E-3</v>
      </c>
      <c r="BP3952" s="159">
        <f t="shared" si="872"/>
        <v>7.8216078158123079E-6</v>
      </c>
      <c r="BQ3952" s="160">
        <f t="shared" si="873"/>
        <v>7.8216078158123079E-6</v>
      </c>
      <c r="BR3952" s="160" t="str">
        <f t="shared" si="869"/>
        <v/>
      </c>
    </row>
    <row r="3953" spans="65:70" ht="20.100000000000001" customHeight="1" x14ac:dyDescent="0.25">
      <c r="BM3953" s="134">
        <v>3361</v>
      </c>
      <c r="BN3953" s="157">
        <f t="shared" si="870"/>
        <v>21.503999999998676</v>
      </c>
      <c r="BO3953" s="158">
        <f t="shared" si="871"/>
        <v>3.0915997758362902E-3</v>
      </c>
      <c r="BP3953" s="159">
        <f t="shared" si="872"/>
        <v>7.8024218894221647E-6</v>
      </c>
      <c r="BQ3953" s="160">
        <f t="shared" si="873"/>
        <v>7.8024218894221647E-6</v>
      </c>
      <c r="BR3953" s="160" t="str">
        <f t="shared" si="869"/>
        <v/>
      </c>
    </row>
    <row r="3954" spans="65:70" ht="20.100000000000001" customHeight="1" x14ac:dyDescent="0.25">
      <c r="BM3954" s="134">
        <v>3362</v>
      </c>
      <c r="BN3954" s="157">
        <f t="shared" si="870"/>
        <v>21.510399999998675</v>
      </c>
      <c r="BO3954" s="158">
        <f t="shared" si="871"/>
        <v>3.083797353946868E-3</v>
      </c>
      <c r="BP3954" s="159">
        <f t="shared" si="872"/>
        <v>7.7832813018927256E-6</v>
      </c>
      <c r="BQ3954" s="160">
        <f t="shared" si="873"/>
        <v>7.7832813018927256E-6</v>
      </c>
      <c r="BR3954" s="160" t="str">
        <f t="shared" si="869"/>
        <v/>
      </c>
    </row>
    <row r="3955" spans="65:70" ht="20.100000000000001" customHeight="1" x14ac:dyDescent="0.25">
      <c r="BM3955" s="134">
        <v>3363</v>
      </c>
      <c r="BN3955" s="157">
        <f t="shared" si="870"/>
        <v>21.516799999998675</v>
      </c>
      <c r="BO3955" s="158">
        <f t="shared" si="871"/>
        <v>3.0760140726449753E-3</v>
      </c>
      <c r="BP3955" s="159">
        <f t="shared" si="872"/>
        <v>7.7641859515015406E-6</v>
      </c>
      <c r="BQ3955" s="160">
        <f t="shared" si="873"/>
        <v>7.7641859515015406E-6</v>
      </c>
      <c r="BR3955" s="160" t="str">
        <f t="shared" si="869"/>
        <v/>
      </c>
    </row>
    <row r="3956" spans="65:70" ht="20.100000000000001" customHeight="1" x14ac:dyDescent="0.25">
      <c r="BM3956" s="134">
        <v>3364</v>
      </c>
      <c r="BN3956" s="157">
        <f t="shared" si="870"/>
        <v>21.523199999998674</v>
      </c>
      <c r="BO3956" s="158">
        <f t="shared" si="871"/>
        <v>3.0682498866934737E-3</v>
      </c>
      <c r="BP3956" s="159">
        <f t="shared" si="872"/>
        <v>7.7451357367052699E-6</v>
      </c>
      <c r="BQ3956" s="160">
        <f t="shared" si="873"/>
        <v>7.7451357367052699E-6</v>
      </c>
      <c r="BR3956" s="160" t="str">
        <f t="shared" si="869"/>
        <v/>
      </c>
    </row>
    <row r="3957" spans="65:70" ht="20.100000000000001" customHeight="1" x14ac:dyDescent="0.25">
      <c r="BM3957" s="134">
        <v>3365</v>
      </c>
      <c r="BN3957" s="157">
        <f t="shared" si="870"/>
        <v>21.529599999998673</v>
      </c>
      <c r="BO3957" s="158">
        <f t="shared" si="871"/>
        <v>3.0605047509567685E-3</v>
      </c>
      <c r="BP3957" s="159">
        <f t="shared" si="872"/>
        <v>7.7261305562030015E-6</v>
      </c>
      <c r="BQ3957" s="160">
        <f t="shared" si="873"/>
        <v>7.7261305562030015E-6</v>
      </c>
      <c r="BR3957" s="160" t="str">
        <f t="shared" si="869"/>
        <v/>
      </c>
    </row>
    <row r="3958" spans="65:70" ht="20.100000000000001" customHeight="1" x14ac:dyDescent="0.25">
      <c r="BM3958" s="134">
        <v>3366</v>
      </c>
      <c r="BN3958" s="157">
        <f t="shared" si="870"/>
        <v>21.535999999998673</v>
      </c>
      <c r="BO3958" s="158">
        <f t="shared" si="871"/>
        <v>3.0527786204005655E-3</v>
      </c>
      <c r="BP3958" s="159">
        <f t="shared" si="872"/>
        <v>7.7071703088911481E-6</v>
      </c>
      <c r="BQ3958" s="160">
        <f t="shared" si="873"/>
        <v>7.7071703088911481E-6</v>
      </c>
      <c r="BR3958" s="160" t="str">
        <f t="shared" si="869"/>
        <v/>
      </c>
    </row>
    <row r="3959" spans="65:70" ht="20.100000000000001" customHeight="1" x14ac:dyDescent="0.25">
      <c r="BM3959" s="134">
        <v>3367</v>
      </c>
      <c r="BN3959" s="157">
        <f t="shared" si="870"/>
        <v>21.542399999998672</v>
      </c>
      <c r="BO3959" s="158">
        <f t="shared" si="871"/>
        <v>3.0450714500916743E-3</v>
      </c>
      <c r="BP3959" s="159">
        <f t="shared" si="872"/>
        <v>7.6882548938582429E-6</v>
      </c>
      <c r="BQ3959" s="160">
        <f t="shared" si="873"/>
        <v>7.6882548938582429E-6</v>
      </c>
      <c r="BR3959" s="160" t="str">
        <f t="shared" si="869"/>
        <v/>
      </c>
    </row>
    <row r="3960" spans="65:70" ht="20.100000000000001" customHeight="1" x14ac:dyDescent="0.25">
      <c r="BM3960" s="134">
        <v>3368</v>
      </c>
      <c r="BN3960" s="157">
        <f t="shared" si="870"/>
        <v>21.548799999998671</v>
      </c>
      <c r="BO3960" s="158">
        <f t="shared" si="871"/>
        <v>3.0373831951978161E-3</v>
      </c>
      <c r="BP3960" s="159">
        <f t="shared" si="872"/>
        <v>7.6693842104439205E-6</v>
      </c>
      <c r="BQ3960" s="160">
        <f t="shared" si="873"/>
        <v>7.6693842104439205E-6</v>
      </c>
      <c r="BR3960" s="160" t="str">
        <f t="shared" si="869"/>
        <v/>
      </c>
    </row>
    <row r="3961" spans="65:70" ht="20.100000000000001" customHeight="1" x14ac:dyDescent="0.25">
      <c r="BM3961" s="134">
        <v>3369</v>
      </c>
      <c r="BN3961" s="157">
        <f t="shared" si="870"/>
        <v>21.555199999998671</v>
      </c>
      <c r="BO3961" s="158">
        <f t="shared" si="871"/>
        <v>3.0297138109873722E-3</v>
      </c>
      <c r="BP3961" s="159">
        <f t="shared" si="872"/>
        <v>7.6505581581552164E-6</v>
      </c>
      <c r="BQ3961" s="160">
        <f t="shared" si="873"/>
        <v>7.6505581581552164E-6</v>
      </c>
      <c r="BR3961" s="160" t="str">
        <f t="shared" si="869"/>
        <v/>
      </c>
    </row>
    <row r="3962" spans="65:70" ht="20.100000000000001" customHeight="1" x14ac:dyDescent="0.25">
      <c r="BM3962" s="134">
        <v>3370</v>
      </c>
      <c r="BN3962" s="157">
        <f t="shared" si="870"/>
        <v>21.56159999999867</v>
      </c>
      <c r="BO3962" s="158">
        <f t="shared" si="871"/>
        <v>3.0220632528292169E-3</v>
      </c>
      <c r="BP3962" s="159">
        <f t="shared" si="872"/>
        <v>7.6317766367264145E-6</v>
      </c>
      <c r="BQ3962" s="160">
        <f t="shared" si="873"/>
        <v>7.6317766367264145E-6</v>
      </c>
      <c r="BR3962" s="160" t="str">
        <f t="shared" si="869"/>
        <v/>
      </c>
    </row>
    <row r="3963" spans="65:70" ht="20.100000000000001" customHeight="1" x14ac:dyDescent="0.25">
      <c r="BM3963" s="134">
        <v>3371</v>
      </c>
      <c r="BN3963" s="157">
        <f t="shared" si="870"/>
        <v>21.567999999998669</v>
      </c>
      <c r="BO3963" s="158">
        <f t="shared" si="871"/>
        <v>3.0144314761924905E-3</v>
      </c>
      <c r="BP3963" s="159">
        <f t="shared" si="872"/>
        <v>7.6130395461012669E-6</v>
      </c>
      <c r="BQ3963" s="160">
        <f t="shared" si="873"/>
        <v>7.6130395461012669E-6</v>
      </c>
      <c r="BR3963" s="160" t="str">
        <f t="shared" si="869"/>
        <v/>
      </c>
    </row>
    <row r="3964" spans="65:70" ht="20.100000000000001" customHeight="1" x14ac:dyDescent="0.25">
      <c r="BM3964" s="134">
        <v>3372</v>
      </c>
      <c r="BN3964" s="157">
        <f t="shared" si="870"/>
        <v>21.574399999998668</v>
      </c>
      <c r="BO3964" s="158">
        <f t="shared" si="871"/>
        <v>3.0068184366463893E-3</v>
      </c>
      <c r="BP3964" s="159">
        <f t="shared" si="872"/>
        <v>7.5943467864394987E-6</v>
      </c>
      <c r="BQ3964" s="160">
        <f t="shared" si="873"/>
        <v>7.5943467864394987E-6</v>
      </c>
      <c r="BR3964" s="160" t="str">
        <f t="shared" si="869"/>
        <v/>
      </c>
    </row>
    <row r="3965" spans="65:70" ht="20.100000000000001" customHeight="1" x14ac:dyDescent="0.25">
      <c r="BM3965" s="134">
        <v>3373</v>
      </c>
      <c r="BN3965" s="157">
        <f t="shared" si="870"/>
        <v>21.580799999998668</v>
      </c>
      <c r="BO3965" s="158">
        <f t="shared" si="871"/>
        <v>2.9992240898599498E-3</v>
      </c>
      <c r="BP3965" s="159">
        <f t="shared" si="872"/>
        <v>7.575698258077343E-6</v>
      </c>
      <c r="BQ3965" s="160">
        <f t="shared" si="873"/>
        <v>7.575698258077343E-6</v>
      </c>
      <c r="BR3965" s="160" t="str">
        <f t="shared" si="869"/>
        <v/>
      </c>
    </row>
    <row r="3966" spans="65:70" ht="20.100000000000001" customHeight="1" x14ac:dyDescent="0.25">
      <c r="BM3966" s="134">
        <v>3374</v>
      </c>
      <c r="BN3966" s="157">
        <f t="shared" si="870"/>
        <v>21.587199999998667</v>
      </c>
      <c r="BO3966" s="158">
        <f t="shared" si="871"/>
        <v>2.9916483916018724E-3</v>
      </c>
      <c r="BP3966" s="159">
        <f t="shared" si="872"/>
        <v>7.557093861606471E-6</v>
      </c>
      <c r="BQ3966" s="160">
        <f t="shared" si="873"/>
        <v>7.557093861606471E-6</v>
      </c>
      <c r="BR3966" s="160" t="str">
        <f t="shared" si="869"/>
        <v/>
      </c>
    </row>
    <row r="3967" spans="65:70" ht="20.100000000000001" customHeight="1" x14ac:dyDescent="0.25">
      <c r="BM3967" s="134">
        <v>3375</v>
      </c>
      <c r="BN3967" s="157">
        <f t="shared" si="870"/>
        <v>21.593599999998666</v>
      </c>
      <c r="BO3967" s="158">
        <f t="shared" si="871"/>
        <v>2.9840912977402659E-3</v>
      </c>
      <c r="BP3967" s="159">
        <f t="shared" si="872"/>
        <v>7.5385334977746792E-6</v>
      </c>
      <c r="BQ3967" s="160">
        <f t="shared" si="873"/>
        <v>7.5385334977746792E-6</v>
      </c>
      <c r="BR3967" s="160" t="str">
        <f t="shared" si="869"/>
        <v/>
      </c>
    </row>
    <row r="3968" spans="65:70" ht="20.100000000000001" customHeight="1" x14ac:dyDescent="0.25">
      <c r="BM3968" s="134">
        <v>3376</v>
      </c>
      <c r="BN3968" s="157">
        <f t="shared" si="870"/>
        <v>21.599999999998666</v>
      </c>
      <c r="BO3968" s="158">
        <f t="shared" si="871"/>
        <v>2.9765527642424913E-3</v>
      </c>
      <c r="BP3968" s="159">
        <f t="shared" si="872"/>
        <v>7.5200170675726249E-6</v>
      </c>
      <c r="BQ3968" s="160">
        <f t="shared" si="873"/>
        <v>7.5200170675726249E-6</v>
      </c>
      <c r="BR3968" s="160" t="str">
        <f t="shared" si="869"/>
        <v/>
      </c>
    </row>
    <row r="3969" spans="65:70" ht="20.100000000000001" customHeight="1" x14ac:dyDescent="0.25">
      <c r="BM3969" s="134">
        <v>3377</v>
      </c>
      <c r="BN3969" s="157">
        <f t="shared" si="870"/>
        <v>21.606399999998665</v>
      </c>
      <c r="BO3969" s="158">
        <f t="shared" si="871"/>
        <v>2.9690327471749186E-3</v>
      </c>
      <c r="BP3969" s="159">
        <f t="shared" si="872"/>
        <v>7.5015444721830866E-6</v>
      </c>
      <c r="BQ3969" s="160">
        <f t="shared" si="873"/>
        <v>7.5015444721830866E-6</v>
      </c>
      <c r="BR3969" s="160" t="str">
        <f t="shared" si="869"/>
        <v/>
      </c>
    </row>
    <row r="3970" spans="65:70" ht="20.100000000000001" customHeight="1" x14ac:dyDescent="0.25">
      <c r="BM3970" s="134">
        <v>3378</v>
      </c>
      <c r="BN3970" s="157">
        <f t="shared" si="870"/>
        <v>21.612799999998664</v>
      </c>
      <c r="BO3970" s="158">
        <f t="shared" si="871"/>
        <v>2.9615312027027356E-3</v>
      </c>
      <c r="BP3970" s="159">
        <f t="shared" si="872"/>
        <v>7.4831156129944072E-6</v>
      </c>
      <c r="BQ3970" s="160">
        <f t="shared" si="873"/>
        <v>7.4831156129944072E-6</v>
      </c>
      <c r="BR3970" s="160" t="str">
        <f t="shared" si="869"/>
        <v/>
      </c>
    </row>
    <row r="3971" spans="65:70" ht="20.100000000000001" customHeight="1" x14ac:dyDescent="0.25">
      <c r="BM3971" s="134">
        <v>3379</v>
      </c>
      <c r="BN3971" s="157">
        <f t="shared" si="870"/>
        <v>21.619199999998663</v>
      </c>
      <c r="BO3971" s="158">
        <f t="shared" si="871"/>
        <v>2.9540480870897412E-3</v>
      </c>
      <c r="BP3971" s="159">
        <f t="shared" si="872"/>
        <v>7.4647303916030965E-6</v>
      </c>
      <c r="BQ3971" s="160">
        <f t="shared" si="873"/>
        <v>7.4647303916030965E-6</v>
      </c>
      <c r="BR3971" s="160" t="str">
        <f t="shared" si="869"/>
        <v/>
      </c>
    </row>
    <row r="3972" spans="65:70" ht="20.100000000000001" customHeight="1" x14ac:dyDescent="0.25">
      <c r="BM3972" s="134">
        <v>3380</v>
      </c>
      <c r="BN3972" s="157">
        <f t="shared" si="870"/>
        <v>21.625599999998663</v>
      </c>
      <c r="BO3972" s="158">
        <f t="shared" si="871"/>
        <v>2.9465833566981381E-3</v>
      </c>
      <c r="BP3972" s="159">
        <f t="shared" si="872"/>
        <v>7.4463887098159993E-6</v>
      </c>
      <c r="BQ3972" s="160">
        <f t="shared" si="873"/>
        <v>7.4463887098159993E-6</v>
      </c>
      <c r="BR3972" s="160" t="str">
        <f t="shared" si="869"/>
        <v/>
      </c>
    </row>
    <row r="3973" spans="65:70" ht="20.100000000000001" customHeight="1" x14ac:dyDescent="0.25">
      <c r="BM3973" s="134">
        <v>3381</v>
      </c>
      <c r="BN3973" s="157">
        <f t="shared" si="870"/>
        <v>21.631999999998662</v>
      </c>
      <c r="BO3973" s="158">
        <f t="shared" si="871"/>
        <v>2.9391369679883221E-3</v>
      </c>
      <c r="BP3973" s="159">
        <f t="shared" si="872"/>
        <v>7.4280904696264437E-6</v>
      </c>
      <c r="BQ3973" s="160">
        <f t="shared" si="873"/>
        <v>7.4280904696264437E-6</v>
      </c>
      <c r="BR3973" s="160" t="str">
        <f t="shared" si="869"/>
        <v/>
      </c>
    </row>
    <row r="3974" spans="65:70" ht="20.100000000000001" customHeight="1" x14ac:dyDescent="0.25">
      <c r="BM3974" s="134">
        <v>3382</v>
      </c>
      <c r="BN3974" s="157">
        <f t="shared" si="870"/>
        <v>21.638399999998661</v>
      </c>
      <c r="BO3974" s="158">
        <f t="shared" si="871"/>
        <v>2.9317088775186956E-3</v>
      </c>
      <c r="BP3974" s="159">
        <f t="shared" si="872"/>
        <v>7.4098355732545723E-6</v>
      </c>
      <c r="BQ3974" s="160">
        <f t="shared" si="873"/>
        <v>7.4098355732545723E-6</v>
      </c>
      <c r="BR3974" s="160" t="str">
        <f t="shared" si="869"/>
        <v/>
      </c>
    </row>
    <row r="3975" spans="65:70" ht="20.100000000000001" customHeight="1" x14ac:dyDescent="0.25">
      <c r="BM3975" s="134">
        <v>3383</v>
      </c>
      <c r="BN3975" s="157">
        <f t="shared" si="870"/>
        <v>21.644799999998661</v>
      </c>
      <c r="BO3975" s="158">
        <f t="shared" si="871"/>
        <v>2.924299041945441E-3</v>
      </c>
      <c r="BP3975" s="159">
        <f t="shared" si="872"/>
        <v>7.3916239231122151E-6</v>
      </c>
      <c r="BQ3975" s="160">
        <f t="shared" si="873"/>
        <v>7.3916239231122151E-6</v>
      </c>
      <c r="BR3975" s="160" t="str">
        <f t="shared" si="869"/>
        <v/>
      </c>
    </row>
    <row r="3976" spans="65:70" ht="20.100000000000001" customHeight="1" x14ac:dyDescent="0.25">
      <c r="BM3976" s="134">
        <v>3384</v>
      </c>
      <c r="BN3976" s="157">
        <f t="shared" si="870"/>
        <v>21.65119999999866</v>
      </c>
      <c r="BO3976" s="158">
        <f t="shared" si="871"/>
        <v>2.9169074180223288E-3</v>
      </c>
      <c r="BP3976" s="159">
        <f t="shared" si="872"/>
        <v>7.3734554218163328E-6</v>
      </c>
      <c r="BQ3976" s="160">
        <f t="shared" si="873"/>
        <v>7.3734554218163328E-6</v>
      </c>
      <c r="BR3976" s="160" t="str">
        <f t="shared" si="869"/>
        <v/>
      </c>
    </row>
    <row r="3977" spans="65:70" ht="20.100000000000001" customHeight="1" x14ac:dyDescent="0.25">
      <c r="BM3977" s="134">
        <v>3385</v>
      </c>
      <c r="BN3977" s="157">
        <f t="shared" si="870"/>
        <v>21.657599999998659</v>
      </c>
      <c r="BO3977" s="158">
        <f t="shared" si="871"/>
        <v>2.9095339626005125E-3</v>
      </c>
      <c r="BP3977" s="159">
        <f t="shared" si="872"/>
        <v>7.3553299721851144E-6</v>
      </c>
      <c r="BQ3977" s="160">
        <f t="shared" si="873"/>
        <v>7.3553299721851144E-6</v>
      </c>
      <c r="BR3977" s="160" t="str">
        <f t="shared" si="869"/>
        <v/>
      </c>
    </row>
    <row r="3978" spans="65:70" ht="20.100000000000001" customHeight="1" x14ac:dyDescent="0.25">
      <c r="BM3978" s="134">
        <v>3386</v>
      </c>
      <c r="BN3978" s="157">
        <f t="shared" si="870"/>
        <v>21.663999999998659</v>
      </c>
      <c r="BO3978" s="158">
        <f t="shared" si="871"/>
        <v>2.9021786326283274E-3</v>
      </c>
      <c r="BP3978" s="159">
        <f t="shared" si="872"/>
        <v>7.3372474772423132E-6</v>
      </c>
      <c r="BQ3978" s="160">
        <f t="shared" si="873"/>
        <v>7.3372474772423132E-6</v>
      </c>
      <c r="BR3978" s="160" t="str">
        <f t="shared" si="869"/>
        <v/>
      </c>
    </row>
    <row r="3979" spans="65:70" ht="20.100000000000001" customHeight="1" x14ac:dyDescent="0.25">
      <c r="BM3979" s="134">
        <v>3387</v>
      </c>
      <c r="BN3979" s="157">
        <f t="shared" si="870"/>
        <v>21.670399999998658</v>
      </c>
      <c r="BO3979" s="158">
        <f t="shared" si="871"/>
        <v>2.8948413851510851E-3</v>
      </c>
      <c r="BP3979" s="159">
        <f t="shared" si="872"/>
        <v>7.319207840226355E-6</v>
      </c>
      <c r="BQ3979" s="160">
        <f t="shared" si="873"/>
        <v>7.319207840226355E-6</v>
      </c>
      <c r="BR3979" s="160" t="str">
        <f t="shared" si="869"/>
        <v/>
      </c>
    </row>
    <row r="3980" spans="65:70" ht="20.100000000000001" customHeight="1" x14ac:dyDescent="0.25">
      <c r="BM3980" s="134">
        <v>3388</v>
      </c>
      <c r="BN3980" s="157">
        <f t="shared" si="870"/>
        <v>21.676799999998657</v>
      </c>
      <c r="BO3980" s="158">
        <f t="shared" si="871"/>
        <v>2.8875221773108587E-3</v>
      </c>
      <c r="BP3980" s="159">
        <f t="shared" si="872"/>
        <v>7.3012109645404638E-6</v>
      </c>
      <c r="BQ3980" s="160">
        <f t="shared" si="873"/>
        <v>7.3012109645404638E-6</v>
      </c>
      <c r="BR3980" s="160" t="str">
        <f t="shared" si="869"/>
        <v/>
      </c>
    </row>
    <row r="3981" spans="65:70" ht="20.100000000000001" customHeight="1" x14ac:dyDescent="0.25">
      <c r="BM3981" s="134">
        <v>3389</v>
      </c>
      <c r="BN3981" s="157">
        <f t="shared" si="870"/>
        <v>21.683199999998656</v>
      </c>
      <c r="BO3981" s="158">
        <f t="shared" si="871"/>
        <v>2.8802209663463182E-3</v>
      </c>
      <c r="BP3981" s="159">
        <f t="shared" si="872"/>
        <v>7.2832567538446032E-6</v>
      </c>
      <c r="BQ3981" s="160">
        <f t="shared" si="873"/>
        <v>7.2832567538446032E-6</v>
      </c>
      <c r="BR3981" s="160" t="str">
        <f t="shared" si="869"/>
        <v/>
      </c>
    </row>
    <row r="3982" spans="65:70" ht="20.100000000000001" customHeight="1" x14ac:dyDescent="0.25">
      <c r="BM3982" s="134">
        <v>3390</v>
      </c>
      <c r="BN3982" s="157">
        <f t="shared" si="870"/>
        <v>21.689599999998656</v>
      </c>
      <c r="BO3982" s="158">
        <f t="shared" si="871"/>
        <v>2.8729377095924736E-3</v>
      </c>
      <c r="BP3982" s="159">
        <f t="shared" si="872"/>
        <v>7.2653451119466216E-6</v>
      </c>
      <c r="BQ3982" s="160">
        <f t="shared" si="873"/>
        <v>7.2653451119466216E-6</v>
      </c>
      <c r="BR3982" s="160" t="str">
        <f t="shared" si="869"/>
        <v/>
      </c>
    </row>
    <row r="3983" spans="65:70" ht="20.100000000000001" customHeight="1" x14ac:dyDescent="0.25">
      <c r="BM3983" s="134">
        <v>3391</v>
      </c>
      <c r="BN3983" s="157">
        <f t="shared" si="870"/>
        <v>21.695999999998655</v>
      </c>
      <c r="BO3983" s="158">
        <f t="shared" si="871"/>
        <v>2.865672364480527E-3</v>
      </c>
      <c r="BP3983" s="159">
        <f t="shared" si="872"/>
        <v>7.2474759428816163E-6</v>
      </c>
      <c r="BQ3983" s="160">
        <f t="shared" si="873"/>
        <v>7.2474759428816163E-6</v>
      </c>
      <c r="BR3983" s="160" t="str">
        <f t="shared" si="869"/>
        <v/>
      </c>
    </row>
    <row r="3984" spans="65:70" ht="20.100000000000001" customHeight="1" x14ac:dyDescent="0.25">
      <c r="BM3984" s="134">
        <v>3392</v>
      </c>
      <c r="BN3984" s="157">
        <f t="shared" si="870"/>
        <v>21.702399999998654</v>
      </c>
      <c r="BO3984" s="158">
        <f t="shared" si="871"/>
        <v>2.8584248885376454E-3</v>
      </c>
      <c r="BP3984" s="159">
        <f t="shared" si="872"/>
        <v>7.229649150897622E-6</v>
      </c>
      <c r="BQ3984" s="160">
        <f t="shared" si="873"/>
        <v>7.229649150897622E-6</v>
      </c>
      <c r="BR3984" s="160" t="str">
        <f t="shared" si="869"/>
        <v/>
      </c>
    </row>
    <row r="3985" spans="65:70" ht="20.100000000000001" customHeight="1" x14ac:dyDescent="0.25">
      <c r="BM3985" s="134">
        <v>3393</v>
      </c>
      <c r="BN3985" s="157">
        <f t="shared" si="870"/>
        <v>21.708799999998654</v>
      </c>
      <c r="BO3985" s="158">
        <f t="shared" si="871"/>
        <v>2.8511952393867478E-3</v>
      </c>
      <c r="BP3985" s="159">
        <f t="shared" si="872"/>
        <v>7.2118646404135435E-6</v>
      </c>
      <c r="BQ3985" s="160">
        <f t="shared" si="873"/>
        <v>7.2118646404135435E-6</v>
      </c>
      <c r="BR3985" s="160" t="str">
        <f t="shared" ref="BR3985:BR4048" si="874">IF($BO3985&lt;(1-$BK$605),$BP3985,"")</f>
        <v/>
      </c>
    </row>
    <row r="3986" spans="65:70" ht="20.100000000000001" customHeight="1" x14ac:dyDescent="0.25">
      <c r="BM3986" s="134">
        <v>3394</v>
      </c>
      <c r="BN3986" s="157">
        <f t="shared" ref="BN3986:BN4049" si="875">BN3985+$BQ$590</f>
        <v>21.715199999998653</v>
      </c>
      <c r="BO3986" s="158">
        <f t="shared" ref="BO3986:BO4049" si="876">_xlfn.CHISQ.DIST.RT(BN3986,7)</f>
        <v>2.8439833747463342E-3</v>
      </c>
      <c r="BP3986" s="159">
        <f t="shared" ref="BP3986:BP4049" si="877">BO3986-BO3987</f>
        <v>7.1941223160716314E-6</v>
      </c>
      <c r="BQ3986" s="160">
        <f t="shared" ref="BQ3986:BQ4049" si="878">IF(BO3986&lt;(1-$BK$597),BP3986,"")</f>
        <v>7.1941223160716314E-6</v>
      </c>
      <c r="BR3986" s="160" t="str">
        <f t="shared" si="874"/>
        <v/>
      </c>
    </row>
    <row r="3987" spans="65:70" ht="20.100000000000001" customHeight="1" x14ac:dyDescent="0.25">
      <c r="BM3987" s="134">
        <v>3395</v>
      </c>
      <c r="BN3987" s="157">
        <f t="shared" si="875"/>
        <v>21.721599999998652</v>
      </c>
      <c r="BO3987" s="158">
        <f t="shared" si="876"/>
        <v>2.8367892524302626E-3</v>
      </c>
      <c r="BP3987" s="159">
        <f t="shared" si="877"/>
        <v>7.1764220826919453E-6</v>
      </c>
      <c r="BQ3987" s="160">
        <f t="shared" si="878"/>
        <v>7.1764220826919453E-6</v>
      </c>
      <c r="BR3987" s="160" t="str">
        <f t="shared" si="874"/>
        <v/>
      </c>
    </row>
    <row r="3988" spans="65:70" ht="20.100000000000001" customHeight="1" x14ac:dyDescent="0.25">
      <c r="BM3988" s="134">
        <v>3396</v>
      </c>
      <c r="BN3988" s="157">
        <f t="shared" si="875"/>
        <v>21.727999999998652</v>
      </c>
      <c r="BO3988" s="158">
        <f t="shared" si="876"/>
        <v>2.8296128303475707E-3</v>
      </c>
      <c r="BP3988" s="159">
        <f t="shared" si="877"/>
        <v>7.1587638453157222E-6</v>
      </c>
      <c r="BQ3988" s="160">
        <f t="shared" si="878"/>
        <v>7.1587638453157222E-6</v>
      </c>
      <c r="BR3988" s="160" t="str">
        <f t="shared" si="874"/>
        <v/>
      </c>
    </row>
    <row r="3989" spans="65:70" ht="20.100000000000001" customHeight="1" x14ac:dyDescent="0.25">
      <c r="BM3989" s="134">
        <v>3397</v>
      </c>
      <c r="BN3989" s="157">
        <f t="shared" si="875"/>
        <v>21.734399999998651</v>
      </c>
      <c r="BO3989" s="158">
        <f t="shared" si="876"/>
        <v>2.8224540665022549E-3</v>
      </c>
      <c r="BP3989" s="159">
        <f t="shared" si="877"/>
        <v>7.1411475091758859E-6</v>
      </c>
      <c r="BQ3989" s="160">
        <f t="shared" si="878"/>
        <v>7.1411475091758859E-6</v>
      </c>
      <c r="BR3989" s="160" t="str">
        <f t="shared" si="874"/>
        <v/>
      </c>
    </row>
    <row r="3990" spans="65:70" ht="20.100000000000001" customHeight="1" x14ac:dyDescent="0.25">
      <c r="BM3990" s="134">
        <v>3398</v>
      </c>
      <c r="BN3990" s="157">
        <f t="shared" si="875"/>
        <v>21.74079999999865</v>
      </c>
      <c r="BO3990" s="158">
        <f t="shared" si="876"/>
        <v>2.8153129189930791E-3</v>
      </c>
      <c r="BP3990" s="159">
        <f t="shared" si="877"/>
        <v>7.1235729796914095E-6</v>
      </c>
      <c r="BQ3990" s="160">
        <f t="shared" si="878"/>
        <v>7.1235729796914095E-6</v>
      </c>
      <c r="BR3990" s="160" t="str">
        <f t="shared" si="874"/>
        <v/>
      </c>
    </row>
    <row r="3991" spans="65:70" ht="20.100000000000001" customHeight="1" x14ac:dyDescent="0.25">
      <c r="BM3991" s="134">
        <v>3399</v>
      </c>
      <c r="BN3991" s="157">
        <f t="shared" si="875"/>
        <v>21.747199999998649</v>
      </c>
      <c r="BO3991" s="158">
        <f t="shared" si="876"/>
        <v>2.8081893460133876E-3</v>
      </c>
      <c r="BP3991" s="159">
        <f t="shared" si="877"/>
        <v>7.1060401625015757E-6</v>
      </c>
      <c r="BQ3991" s="160">
        <f t="shared" si="878"/>
        <v>7.1060401625015757E-6</v>
      </c>
      <c r="BR3991" s="160" t="str">
        <f t="shared" si="874"/>
        <v/>
      </c>
    </row>
    <row r="3992" spans="65:70" ht="20.100000000000001" customHeight="1" x14ac:dyDescent="0.25">
      <c r="BM3992" s="134">
        <v>3400</v>
      </c>
      <c r="BN3992" s="157">
        <f t="shared" si="875"/>
        <v>21.753599999998649</v>
      </c>
      <c r="BO3992" s="158">
        <f t="shared" si="876"/>
        <v>2.8010833058508861E-3</v>
      </c>
      <c r="BP3992" s="159">
        <f t="shared" si="877"/>
        <v>7.0885489634195734E-6</v>
      </c>
      <c r="BQ3992" s="160">
        <f t="shared" si="878"/>
        <v>7.0885489634195734E-6</v>
      </c>
      <c r="BR3992" s="160" t="str">
        <f t="shared" si="874"/>
        <v/>
      </c>
    </row>
    <row r="3993" spans="65:70" ht="20.100000000000001" customHeight="1" x14ac:dyDescent="0.25">
      <c r="BM3993" s="134">
        <v>3401</v>
      </c>
      <c r="BN3993" s="157">
        <f t="shared" si="875"/>
        <v>21.759999999998648</v>
      </c>
      <c r="BO3993" s="158">
        <f t="shared" si="876"/>
        <v>2.7939947568874665E-3</v>
      </c>
      <c r="BP3993" s="159">
        <f t="shared" si="877"/>
        <v>7.0710992884762992E-6</v>
      </c>
      <c r="BQ3993" s="160">
        <f t="shared" si="878"/>
        <v>7.0710992884762992E-6</v>
      </c>
      <c r="BR3993" s="160" t="str">
        <f t="shared" si="874"/>
        <v/>
      </c>
    </row>
    <row r="3994" spans="65:70" ht="20.100000000000001" customHeight="1" x14ac:dyDescent="0.25">
      <c r="BM3994" s="134">
        <v>3402</v>
      </c>
      <c r="BN3994" s="157">
        <f t="shared" si="875"/>
        <v>21.766399999998647</v>
      </c>
      <c r="BO3994" s="158">
        <f t="shared" si="876"/>
        <v>2.7869236575989902E-3</v>
      </c>
      <c r="BP3994" s="159">
        <f t="shared" si="877"/>
        <v>7.053691043877857E-6</v>
      </c>
      <c r="BQ3994" s="160">
        <f t="shared" si="878"/>
        <v>7.053691043877857E-6</v>
      </c>
      <c r="BR3994" s="160" t="str">
        <f t="shared" si="874"/>
        <v/>
      </c>
    </row>
    <row r="3995" spans="65:70" ht="20.100000000000001" customHeight="1" x14ac:dyDescent="0.25">
      <c r="BM3995" s="134">
        <v>3403</v>
      </c>
      <c r="BN3995" s="157">
        <f t="shared" si="875"/>
        <v>21.772799999998647</v>
      </c>
      <c r="BO3995" s="158">
        <f t="shared" si="876"/>
        <v>2.7798699665551123E-3</v>
      </c>
      <c r="BP3995" s="159">
        <f t="shared" si="877"/>
        <v>7.0363241360580329E-6</v>
      </c>
      <c r="BQ3995" s="160">
        <f t="shared" si="878"/>
        <v>7.0363241360580329E-6</v>
      </c>
      <c r="BR3995" s="160" t="str">
        <f t="shared" si="874"/>
        <v/>
      </c>
    </row>
    <row r="3996" spans="65:70" ht="20.100000000000001" customHeight="1" x14ac:dyDescent="0.25">
      <c r="BM3996" s="134">
        <v>3404</v>
      </c>
      <c r="BN3996" s="157">
        <f t="shared" si="875"/>
        <v>21.779199999998646</v>
      </c>
      <c r="BO3996" s="158">
        <f t="shared" si="876"/>
        <v>2.7728336424190543E-3</v>
      </c>
      <c r="BP3996" s="159">
        <f t="shared" si="877"/>
        <v>7.0189984716167129E-6</v>
      </c>
      <c r="BQ3996" s="160">
        <f t="shared" si="878"/>
        <v>7.0189984716167129E-6</v>
      </c>
      <c r="BR3996" s="160" t="str">
        <f t="shared" si="874"/>
        <v/>
      </c>
    </row>
    <row r="3997" spans="65:70" ht="20.100000000000001" customHeight="1" x14ac:dyDescent="0.25">
      <c r="BM3997" s="134">
        <v>3405</v>
      </c>
      <c r="BN3997" s="157">
        <f t="shared" si="875"/>
        <v>21.785599999998645</v>
      </c>
      <c r="BO3997" s="158">
        <f t="shared" si="876"/>
        <v>2.7658146439474376E-3</v>
      </c>
      <c r="BP3997" s="159">
        <f t="shared" si="877"/>
        <v>7.0017139573610825E-6</v>
      </c>
      <c r="BQ3997" s="160">
        <f t="shared" si="878"/>
        <v>7.0017139573610825E-6</v>
      </c>
      <c r="BR3997" s="160" t="str">
        <f t="shared" si="874"/>
        <v/>
      </c>
    </row>
    <row r="3998" spans="65:70" ht="20.100000000000001" customHeight="1" x14ac:dyDescent="0.25">
      <c r="BM3998" s="134">
        <v>3406</v>
      </c>
      <c r="BN3998" s="157">
        <f t="shared" si="875"/>
        <v>21.791999999998644</v>
      </c>
      <c r="BO3998" s="158">
        <f t="shared" si="876"/>
        <v>2.7588129299900765E-3</v>
      </c>
      <c r="BP3998" s="159">
        <f t="shared" si="877"/>
        <v>6.9844705002947843E-6</v>
      </c>
      <c r="BQ3998" s="160">
        <f t="shared" si="878"/>
        <v>6.9844705002947843E-6</v>
      </c>
      <c r="BR3998" s="160" t="str">
        <f t="shared" si="874"/>
        <v/>
      </c>
    </row>
    <row r="3999" spans="65:70" ht="20.100000000000001" customHeight="1" x14ac:dyDescent="0.25">
      <c r="BM3999" s="134">
        <v>3407</v>
      </c>
      <c r="BN3999" s="157">
        <f t="shared" si="875"/>
        <v>21.798399999998644</v>
      </c>
      <c r="BO3999" s="158">
        <f t="shared" si="876"/>
        <v>2.7518284594897817E-3</v>
      </c>
      <c r="BP3999" s="159">
        <f t="shared" si="877"/>
        <v>6.9672680076252914E-6</v>
      </c>
      <c r="BQ3999" s="160">
        <f t="shared" si="878"/>
        <v>6.9672680076252914E-6</v>
      </c>
      <c r="BR3999" s="160" t="str">
        <f t="shared" si="874"/>
        <v/>
      </c>
    </row>
    <row r="4000" spans="65:70" ht="20.100000000000001" customHeight="1" x14ac:dyDescent="0.25">
      <c r="BM4000" s="134">
        <v>3408</v>
      </c>
      <c r="BN4000" s="157">
        <f t="shared" si="875"/>
        <v>21.804799999998643</v>
      </c>
      <c r="BO4000" s="158">
        <f t="shared" si="876"/>
        <v>2.7448611914821564E-3</v>
      </c>
      <c r="BP4000" s="159">
        <f t="shared" si="877"/>
        <v>6.9501063867378858E-6</v>
      </c>
      <c r="BQ4000" s="160">
        <f t="shared" si="878"/>
        <v>6.9501063867378858E-6</v>
      </c>
      <c r="BR4000" s="160" t="str">
        <f t="shared" si="874"/>
        <v/>
      </c>
    </row>
    <row r="4001" spans="65:70" ht="20.100000000000001" customHeight="1" x14ac:dyDescent="0.25">
      <c r="BM4001" s="134">
        <v>3409</v>
      </c>
      <c r="BN4001" s="157">
        <f t="shared" si="875"/>
        <v>21.811199999998642</v>
      </c>
      <c r="BO4001" s="158">
        <f t="shared" si="876"/>
        <v>2.7379110850954185E-3</v>
      </c>
      <c r="BP4001" s="159">
        <f t="shared" si="877"/>
        <v>6.9329855452186437E-6</v>
      </c>
      <c r="BQ4001" s="160">
        <f t="shared" si="878"/>
        <v>6.9329855452186437E-6</v>
      </c>
      <c r="BR4001" s="160" t="str">
        <f t="shared" si="874"/>
        <v/>
      </c>
    </row>
    <row r="4002" spans="65:70" ht="20.100000000000001" customHeight="1" x14ac:dyDescent="0.25">
      <c r="BM4002" s="134">
        <v>3410</v>
      </c>
      <c r="BN4002" s="157">
        <f t="shared" si="875"/>
        <v>21.817599999998642</v>
      </c>
      <c r="BO4002" s="158">
        <f t="shared" si="876"/>
        <v>2.7309780995501999E-3</v>
      </c>
      <c r="BP4002" s="159">
        <f t="shared" si="877"/>
        <v>6.9159053908440273E-6</v>
      </c>
      <c r="BQ4002" s="160">
        <f t="shared" si="878"/>
        <v>6.9159053908440273E-6</v>
      </c>
      <c r="BR4002" s="160" t="str">
        <f t="shared" si="874"/>
        <v/>
      </c>
    </row>
    <row r="4003" spans="65:70" ht="20.100000000000001" customHeight="1" x14ac:dyDescent="0.25">
      <c r="BM4003" s="134">
        <v>3411</v>
      </c>
      <c r="BN4003" s="157">
        <f t="shared" si="875"/>
        <v>21.823999999998641</v>
      </c>
      <c r="BO4003" s="158">
        <f t="shared" si="876"/>
        <v>2.7240621941593559E-3</v>
      </c>
      <c r="BP4003" s="159">
        <f t="shared" si="877"/>
        <v>6.8988658316121096E-6</v>
      </c>
      <c r="BQ4003" s="160">
        <f t="shared" si="878"/>
        <v>6.8988658316121096E-6</v>
      </c>
      <c r="BR4003" s="160" t="str">
        <f t="shared" si="874"/>
        <v/>
      </c>
    </row>
    <row r="4004" spans="65:70" ht="20.100000000000001" customHeight="1" x14ac:dyDescent="0.25">
      <c r="BM4004" s="134">
        <v>3412</v>
      </c>
      <c r="BN4004" s="157">
        <f t="shared" si="875"/>
        <v>21.83039999999864</v>
      </c>
      <c r="BO4004" s="158">
        <f t="shared" si="876"/>
        <v>2.7171633283277438E-3</v>
      </c>
      <c r="BP4004" s="159">
        <f t="shared" si="877"/>
        <v>6.8818667756684153E-6</v>
      </c>
      <c r="BQ4004" s="160">
        <f t="shared" si="878"/>
        <v>6.8818667756684153E-6</v>
      </c>
      <c r="BR4004" s="160" t="str">
        <f t="shared" si="874"/>
        <v/>
      </c>
    </row>
    <row r="4005" spans="65:70" ht="20.100000000000001" customHeight="1" x14ac:dyDescent="0.25">
      <c r="BM4005" s="134">
        <v>3413</v>
      </c>
      <c r="BN4005" s="157">
        <f t="shared" si="875"/>
        <v>21.83679999999864</v>
      </c>
      <c r="BO4005" s="158">
        <f t="shared" si="876"/>
        <v>2.7102814615520754E-3</v>
      </c>
      <c r="BP4005" s="159">
        <f t="shared" si="877"/>
        <v>6.8649081313809472E-6</v>
      </c>
      <c r="BQ4005" s="160">
        <f t="shared" si="878"/>
        <v>6.8649081313809472E-6</v>
      </c>
      <c r="BR4005" s="160" t="str">
        <f t="shared" si="874"/>
        <v/>
      </c>
    </row>
    <row r="4006" spans="65:70" ht="20.100000000000001" customHeight="1" x14ac:dyDescent="0.25">
      <c r="BM4006" s="134">
        <v>3414</v>
      </c>
      <c r="BN4006" s="157">
        <f t="shared" si="875"/>
        <v>21.843199999998639</v>
      </c>
      <c r="BO4006" s="158">
        <f t="shared" si="876"/>
        <v>2.7034165534206944E-3</v>
      </c>
      <c r="BP4006" s="159">
        <f t="shared" si="877"/>
        <v>6.8479898073020226E-6</v>
      </c>
      <c r="BQ4006" s="160">
        <f t="shared" si="878"/>
        <v>6.8479898073020226E-6</v>
      </c>
      <c r="BR4006" s="160" t="str">
        <f t="shared" si="874"/>
        <v/>
      </c>
    </row>
    <row r="4007" spans="65:70" ht="20.100000000000001" customHeight="1" x14ac:dyDescent="0.25">
      <c r="BM4007" s="134">
        <v>3415</v>
      </c>
      <c r="BN4007" s="157">
        <f t="shared" si="875"/>
        <v>21.849599999998638</v>
      </c>
      <c r="BO4007" s="158">
        <f t="shared" si="876"/>
        <v>2.6965685636133924E-3</v>
      </c>
      <c r="BP4007" s="159">
        <f t="shared" si="877"/>
        <v>6.8311117121903908E-6</v>
      </c>
      <c r="BQ4007" s="160">
        <f t="shared" si="878"/>
        <v>6.8311117121903908E-6</v>
      </c>
      <c r="BR4007" s="160" t="str">
        <f t="shared" si="874"/>
        <v/>
      </c>
    </row>
    <row r="4008" spans="65:70" ht="20.100000000000001" customHeight="1" x14ac:dyDescent="0.25">
      <c r="BM4008" s="134">
        <v>3416</v>
      </c>
      <c r="BN4008" s="157">
        <f t="shared" si="875"/>
        <v>21.855999999998637</v>
      </c>
      <c r="BO4008" s="158">
        <f t="shared" si="876"/>
        <v>2.689737451901202E-3</v>
      </c>
      <c r="BP4008" s="159">
        <f t="shared" si="877"/>
        <v>6.814273754973503E-6</v>
      </c>
      <c r="BQ4008" s="160">
        <f t="shared" si="878"/>
        <v>6.814273754973503E-6</v>
      </c>
      <c r="BR4008" s="160" t="str">
        <f t="shared" si="874"/>
        <v/>
      </c>
    </row>
    <row r="4009" spans="65:70" ht="20.100000000000001" customHeight="1" x14ac:dyDescent="0.25">
      <c r="BM4009" s="134">
        <v>3417</v>
      </c>
      <c r="BN4009" s="157">
        <f t="shared" si="875"/>
        <v>21.862399999998637</v>
      </c>
      <c r="BO4009" s="158">
        <f t="shared" si="876"/>
        <v>2.6829231781462285E-3</v>
      </c>
      <c r="BP4009" s="159">
        <f t="shared" si="877"/>
        <v>6.7974758447796046E-6</v>
      </c>
      <c r="BQ4009" s="160">
        <f t="shared" si="878"/>
        <v>6.7974758447796046E-6</v>
      </c>
      <c r="BR4009" s="160" t="str">
        <f t="shared" si="874"/>
        <v/>
      </c>
    </row>
    <row r="4010" spans="65:70" ht="20.100000000000001" customHeight="1" x14ac:dyDescent="0.25">
      <c r="BM4010" s="134">
        <v>3418</v>
      </c>
      <c r="BN4010" s="157">
        <f t="shared" si="875"/>
        <v>21.868799999998636</v>
      </c>
      <c r="BO4010" s="158">
        <f t="shared" si="876"/>
        <v>2.6761257023014489E-3</v>
      </c>
      <c r="BP4010" s="159">
        <f t="shared" si="877"/>
        <v>6.780717890935567E-6</v>
      </c>
      <c r="BQ4010" s="160">
        <f t="shared" si="878"/>
        <v>6.780717890935567E-6</v>
      </c>
      <c r="BR4010" s="160" t="str">
        <f t="shared" si="874"/>
        <v/>
      </c>
    </row>
    <row r="4011" spans="65:70" ht="20.100000000000001" customHeight="1" x14ac:dyDescent="0.25">
      <c r="BM4011" s="134">
        <v>3419</v>
      </c>
      <c r="BN4011" s="157">
        <f t="shared" si="875"/>
        <v>21.875199999998635</v>
      </c>
      <c r="BO4011" s="158">
        <f t="shared" si="876"/>
        <v>2.6693449844105133E-3</v>
      </c>
      <c r="BP4011" s="159">
        <f t="shared" si="877"/>
        <v>6.7639998029530093E-6</v>
      </c>
      <c r="BQ4011" s="160">
        <f t="shared" si="878"/>
        <v>6.7639998029530093E-6</v>
      </c>
      <c r="BR4011" s="160" t="str">
        <f t="shared" si="874"/>
        <v/>
      </c>
    </row>
    <row r="4012" spans="65:70" ht="20.100000000000001" customHeight="1" x14ac:dyDescent="0.25">
      <c r="BM4012" s="134">
        <v>3420</v>
      </c>
      <c r="BN4012" s="157">
        <f t="shared" si="875"/>
        <v>21.881599999998635</v>
      </c>
      <c r="BO4012" s="158">
        <f t="shared" si="876"/>
        <v>2.6625809846075603E-3</v>
      </c>
      <c r="BP4012" s="159">
        <f t="shared" si="877"/>
        <v>6.7473214905322022E-6</v>
      </c>
      <c r="BQ4012" s="160">
        <f t="shared" si="878"/>
        <v>6.7473214905322022E-6</v>
      </c>
      <c r="BR4012" s="160" t="str">
        <f t="shared" si="874"/>
        <v/>
      </c>
    </row>
    <row r="4013" spans="65:70" ht="20.100000000000001" customHeight="1" x14ac:dyDescent="0.25">
      <c r="BM4013" s="134">
        <v>3421</v>
      </c>
      <c r="BN4013" s="157">
        <f t="shared" si="875"/>
        <v>21.887999999998634</v>
      </c>
      <c r="BO4013" s="158">
        <f t="shared" si="876"/>
        <v>2.6558336631170281E-3</v>
      </c>
      <c r="BP4013" s="159">
        <f t="shared" si="877"/>
        <v>6.7306828635677052E-6</v>
      </c>
      <c r="BQ4013" s="160">
        <f t="shared" si="878"/>
        <v>6.7306828635677052E-6</v>
      </c>
      <c r="BR4013" s="160" t="str">
        <f t="shared" si="874"/>
        <v/>
      </c>
    </row>
    <row r="4014" spans="65:70" ht="20.100000000000001" customHeight="1" x14ac:dyDescent="0.25">
      <c r="BM4014" s="134">
        <v>3422</v>
      </c>
      <c r="BN4014" s="157">
        <f t="shared" si="875"/>
        <v>21.894399999998633</v>
      </c>
      <c r="BO4014" s="158">
        <f t="shared" si="876"/>
        <v>2.6491029802534604E-3</v>
      </c>
      <c r="BP4014" s="159">
        <f t="shared" si="877"/>
        <v>6.7140838321344889E-6</v>
      </c>
      <c r="BQ4014" s="160">
        <f t="shared" si="878"/>
        <v>6.7140838321344889E-6</v>
      </c>
      <c r="BR4014" s="160" t="str">
        <f t="shared" si="874"/>
        <v/>
      </c>
    </row>
    <row r="4015" spans="65:70" ht="20.100000000000001" customHeight="1" x14ac:dyDescent="0.25">
      <c r="BM4015" s="134">
        <v>3423</v>
      </c>
      <c r="BN4015" s="157">
        <f t="shared" si="875"/>
        <v>21.900799999998632</v>
      </c>
      <c r="BO4015" s="158">
        <f t="shared" si="876"/>
        <v>2.6423888964213259E-3</v>
      </c>
      <c r="BP4015" s="159">
        <f t="shared" si="877"/>
        <v>6.6975243065239311E-6</v>
      </c>
      <c r="BQ4015" s="160">
        <f t="shared" si="878"/>
        <v>6.6975243065239311E-6</v>
      </c>
      <c r="BR4015" s="160" t="str">
        <f t="shared" si="874"/>
        <v/>
      </c>
    </row>
    <row r="4016" spans="65:70" ht="20.100000000000001" customHeight="1" x14ac:dyDescent="0.25">
      <c r="BM4016" s="134">
        <v>3424</v>
      </c>
      <c r="BN4016" s="157">
        <f t="shared" si="875"/>
        <v>21.907199999998632</v>
      </c>
      <c r="BO4016" s="158">
        <f t="shared" si="876"/>
        <v>2.635691372114802E-3</v>
      </c>
      <c r="BP4016" s="159">
        <f t="shared" si="877"/>
        <v>6.6810041971718248E-6</v>
      </c>
      <c r="BQ4016" s="160">
        <f t="shared" si="878"/>
        <v>6.6810041971718248E-6</v>
      </c>
      <c r="BR4016" s="160" t="str">
        <f t="shared" si="874"/>
        <v/>
      </c>
    </row>
    <row r="4017" spans="65:70" ht="20.100000000000001" customHeight="1" x14ac:dyDescent="0.25">
      <c r="BM4017" s="134">
        <v>3425</v>
      </c>
      <c r="BN4017" s="157">
        <f t="shared" si="875"/>
        <v>21.913599999998631</v>
      </c>
      <c r="BO4017" s="158">
        <f t="shared" si="876"/>
        <v>2.6290103679176302E-3</v>
      </c>
      <c r="BP4017" s="159">
        <f t="shared" si="877"/>
        <v>6.6645234147494521E-6</v>
      </c>
      <c r="BQ4017" s="160">
        <f t="shared" si="878"/>
        <v>6.6645234147494521E-6</v>
      </c>
      <c r="BR4017" s="160" t="str">
        <f t="shared" si="874"/>
        <v/>
      </c>
    </row>
    <row r="4018" spans="65:70" ht="20.100000000000001" customHeight="1" x14ac:dyDescent="0.25">
      <c r="BM4018" s="134">
        <v>3426</v>
      </c>
      <c r="BN4018" s="157">
        <f t="shared" si="875"/>
        <v>21.91999999999863</v>
      </c>
      <c r="BO4018" s="158">
        <f t="shared" si="876"/>
        <v>2.6223458445028807E-3</v>
      </c>
      <c r="BP4018" s="159">
        <f t="shared" si="877"/>
        <v>6.6480818700790159E-6</v>
      </c>
      <c r="BQ4018" s="160">
        <f t="shared" si="878"/>
        <v>6.6480818700790159E-6</v>
      </c>
      <c r="BR4018" s="160" t="str">
        <f t="shared" si="874"/>
        <v/>
      </c>
    </row>
    <row r="4019" spans="65:70" ht="20.100000000000001" customHeight="1" x14ac:dyDescent="0.25">
      <c r="BM4019" s="134">
        <v>3427</v>
      </c>
      <c r="BN4019" s="157">
        <f t="shared" si="875"/>
        <v>21.92639999999863</v>
      </c>
      <c r="BO4019" s="158">
        <f t="shared" si="876"/>
        <v>2.6156977626328017E-3</v>
      </c>
      <c r="BP4019" s="159">
        <f t="shared" si="877"/>
        <v>6.6316794741939217E-6</v>
      </c>
      <c r="BQ4019" s="160">
        <f t="shared" si="878"/>
        <v>6.6316794741939217E-6</v>
      </c>
      <c r="BR4019" s="160" t="str">
        <f t="shared" si="874"/>
        <v/>
      </c>
    </row>
    <row r="4020" spans="65:70" ht="20.100000000000001" customHeight="1" x14ac:dyDescent="0.25">
      <c r="BM4020" s="134">
        <v>3428</v>
      </c>
      <c r="BN4020" s="157">
        <f t="shared" si="875"/>
        <v>21.932799999998629</v>
      </c>
      <c r="BO4020" s="158">
        <f t="shared" si="876"/>
        <v>2.6090660831586078E-3</v>
      </c>
      <c r="BP4020" s="159">
        <f t="shared" si="877"/>
        <v>6.6153161383131903E-6</v>
      </c>
      <c r="BQ4020" s="160">
        <f t="shared" si="878"/>
        <v>6.6153161383131903E-6</v>
      </c>
      <c r="BR4020" s="160" t="str">
        <f t="shared" si="874"/>
        <v/>
      </c>
    </row>
    <row r="4021" spans="65:70" ht="20.100000000000001" customHeight="1" x14ac:dyDescent="0.25">
      <c r="BM4021" s="134">
        <v>3429</v>
      </c>
      <c r="BN4021" s="157">
        <f t="shared" si="875"/>
        <v>21.939199999998628</v>
      </c>
      <c r="BO4021" s="158">
        <f t="shared" si="876"/>
        <v>2.6024507670202946E-3</v>
      </c>
      <c r="BP4021" s="159">
        <f t="shared" si="877"/>
        <v>6.5989917738310498E-6</v>
      </c>
      <c r="BQ4021" s="160">
        <f t="shared" si="878"/>
        <v>6.5989917738310498E-6</v>
      </c>
      <c r="BR4021" s="160" t="str">
        <f t="shared" si="874"/>
        <v/>
      </c>
    </row>
    <row r="4022" spans="65:70" ht="20.100000000000001" customHeight="1" x14ac:dyDescent="0.25">
      <c r="BM4022" s="134">
        <v>3430</v>
      </c>
      <c r="BN4022" s="157">
        <f t="shared" si="875"/>
        <v>21.945599999998628</v>
      </c>
      <c r="BO4022" s="158">
        <f t="shared" si="876"/>
        <v>2.5958517752464635E-3</v>
      </c>
      <c r="BP4022" s="159">
        <f t="shared" si="877"/>
        <v>6.5827062923273436E-6</v>
      </c>
      <c r="BQ4022" s="160">
        <f t="shared" si="878"/>
        <v>6.5827062923273436E-6</v>
      </c>
      <c r="BR4022" s="160" t="str">
        <f t="shared" si="874"/>
        <v/>
      </c>
    </row>
    <row r="4023" spans="65:70" ht="20.100000000000001" customHeight="1" x14ac:dyDescent="0.25">
      <c r="BM4023" s="134">
        <v>3431</v>
      </c>
      <c r="BN4023" s="157">
        <f t="shared" si="875"/>
        <v>21.951999999998627</v>
      </c>
      <c r="BO4023" s="158">
        <f t="shared" si="876"/>
        <v>2.5892690689541362E-3</v>
      </c>
      <c r="BP4023" s="159">
        <f t="shared" si="877"/>
        <v>6.5664596055961533E-6</v>
      </c>
      <c r="BQ4023" s="160">
        <f t="shared" si="878"/>
        <v>6.5664596055961533E-6</v>
      </c>
      <c r="BR4023" s="160" t="str">
        <f t="shared" si="874"/>
        <v/>
      </c>
    </row>
    <row r="4024" spans="65:70" ht="20.100000000000001" customHeight="1" x14ac:dyDescent="0.25">
      <c r="BM4024" s="134">
        <v>3432</v>
      </c>
      <c r="BN4024" s="157">
        <f t="shared" si="875"/>
        <v>21.958399999998626</v>
      </c>
      <c r="BO4024" s="158">
        <f t="shared" si="876"/>
        <v>2.58270260934854E-3</v>
      </c>
      <c r="BP4024" s="159">
        <f t="shared" si="877"/>
        <v>6.5502516255889869E-6</v>
      </c>
      <c r="BQ4024" s="160">
        <f t="shared" si="878"/>
        <v>6.5502516255889869E-6</v>
      </c>
      <c r="BR4024" s="160" t="str">
        <f t="shared" si="874"/>
        <v/>
      </c>
    </row>
    <row r="4025" spans="65:70" ht="20.100000000000001" customHeight="1" x14ac:dyDescent="0.25">
      <c r="BM4025" s="134">
        <v>3433</v>
      </c>
      <c r="BN4025" s="157">
        <f t="shared" si="875"/>
        <v>21.964799999998625</v>
      </c>
      <c r="BO4025" s="158">
        <f t="shared" si="876"/>
        <v>2.576152357722951E-3</v>
      </c>
      <c r="BP4025" s="159">
        <f t="shared" si="877"/>
        <v>6.534082264443835E-6</v>
      </c>
      <c r="BQ4025" s="160">
        <f t="shared" si="878"/>
        <v>6.534082264443835E-6</v>
      </c>
      <c r="BR4025" s="160" t="str">
        <f t="shared" si="874"/>
        <v/>
      </c>
    </row>
    <row r="4026" spans="65:70" ht="20.100000000000001" customHeight="1" x14ac:dyDescent="0.25">
      <c r="BM4026" s="134">
        <v>3434</v>
      </c>
      <c r="BN4026" s="157">
        <f t="shared" si="875"/>
        <v>21.971199999998625</v>
      </c>
      <c r="BO4026" s="158">
        <f t="shared" si="876"/>
        <v>2.5696182754585072E-3</v>
      </c>
      <c r="BP4026" s="159">
        <f t="shared" si="877"/>
        <v>6.5179514345111919E-6</v>
      </c>
      <c r="BQ4026" s="160">
        <f t="shared" si="878"/>
        <v>6.5179514345111919E-6</v>
      </c>
      <c r="BR4026" s="160" t="str">
        <f t="shared" si="874"/>
        <v/>
      </c>
    </row>
    <row r="4027" spans="65:70" ht="20.100000000000001" customHeight="1" x14ac:dyDescent="0.25">
      <c r="BM4027" s="134">
        <v>3435</v>
      </c>
      <c r="BN4027" s="157">
        <f t="shared" si="875"/>
        <v>21.977599999998624</v>
      </c>
      <c r="BO4027" s="158">
        <f t="shared" si="876"/>
        <v>2.563100324023996E-3</v>
      </c>
      <c r="BP4027" s="159">
        <f t="shared" si="877"/>
        <v>6.5018590482946413E-6</v>
      </c>
      <c r="BQ4027" s="160">
        <f t="shared" si="878"/>
        <v>6.5018590482946413E-6</v>
      </c>
      <c r="BR4027" s="160" t="str">
        <f t="shared" si="874"/>
        <v/>
      </c>
    </row>
    <row r="4028" spans="65:70" ht="20.100000000000001" customHeight="1" x14ac:dyDescent="0.25">
      <c r="BM4028" s="134">
        <v>3436</v>
      </c>
      <c r="BN4028" s="157">
        <f t="shared" si="875"/>
        <v>21.983999999998623</v>
      </c>
      <c r="BO4028" s="158">
        <f t="shared" si="876"/>
        <v>2.5565984649757014E-3</v>
      </c>
      <c r="BP4028" s="159">
        <f t="shared" si="877"/>
        <v>6.4858050184989947E-6</v>
      </c>
      <c r="BQ4028" s="160">
        <f t="shared" si="878"/>
        <v>6.4858050184989947E-6</v>
      </c>
      <c r="BR4028" s="160" t="str">
        <f t="shared" si="874"/>
        <v/>
      </c>
    </row>
    <row r="4029" spans="65:70" ht="20.100000000000001" customHeight="1" x14ac:dyDescent="0.25">
      <c r="BM4029" s="134">
        <v>3437</v>
      </c>
      <c r="BN4029" s="157">
        <f t="shared" si="875"/>
        <v>21.990399999998623</v>
      </c>
      <c r="BO4029" s="158">
        <f t="shared" si="876"/>
        <v>2.5501126599572024E-3</v>
      </c>
      <c r="BP4029" s="159">
        <f t="shared" si="877"/>
        <v>6.4697892580159802E-6</v>
      </c>
      <c r="BQ4029" s="160">
        <f t="shared" si="878"/>
        <v>6.4697892580159802E-6</v>
      </c>
      <c r="BR4029" s="160" t="str">
        <f t="shared" si="874"/>
        <v/>
      </c>
    </row>
    <row r="4030" spans="65:70" ht="20.100000000000001" customHeight="1" x14ac:dyDescent="0.25">
      <c r="BM4030" s="134">
        <v>3438</v>
      </c>
      <c r="BN4030" s="157">
        <f t="shared" si="875"/>
        <v>21.996799999998622</v>
      </c>
      <c r="BO4030" s="158">
        <f t="shared" si="876"/>
        <v>2.5436428706991864E-3</v>
      </c>
      <c r="BP4030" s="159">
        <f t="shared" si="877"/>
        <v>6.4538116799181706E-6</v>
      </c>
      <c r="BQ4030" s="160">
        <f t="shared" si="878"/>
        <v>6.4538116799181706E-6</v>
      </c>
      <c r="BR4030" s="160" t="str">
        <f t="shared" si="874"/>
        <v/>
      </c>
    </row>
    <row r="4031" spans="65:70" ht="20.100000000000001" customHeight="1" x14ac:dyDescent="0.25">
      <c r="BM4031" s="134">
        <v>3439</v>
      </c>
      <c r="BN4031" s="157">
        <f t="shared" si="875"/>
        <v>22.003199999998621</v>
      </c>
      <c r="BO4031" s="158">
        <f t="shared" si="876"/>
        <v>2.5371890590192682E-3</v>
      </c>
      <c r="BP4031" s="159">
        <f t="shared" si="877"/>
        <v>6.4378721974550808E-6</v>
      </c>
      <c r="BQ4031" s="160">
        <f t="shared" si="878"/>
        <v>6.4378721974550808E-6</v>
      </c>
      <c r="BR4031" s="160" t="str">
        <f t="shared" si="874"/>
        <v/>
      </c>
    </row>
    <row r="4032" spans="65:70" ht="20.100000000000001" customHeight="1" x14ac:dyDescent="0.25">
      <c r="BM4032" s="134">
        <v>3440</v>
      </c>
      <c r="BN4032" s="157">
        <f t="shared" si="875"/>
        <v>22.00959999999862</v>
      </c>
      <c r="BO4032" s="158">
        <f t="shared" si="876"/>
        <v>2.5307511868218131E-3</v>
      </c>
      <c r="BP4032" s="159">
        <f t="shared" si="877"/>
        <v>6.421970724067045E-6</v>
      </c>
      <c r="BQ4032" s="160">
        <f t="shared" si="878"/>
        <v>6.421970724067045E-6</v>
      </c>
      <c r="BR4032" s="160" t="str">
        <f t="shared" si="874"/>
        <v/>
      </c>
    </row>
    <row r="4033" spans="65:70" ht="20.100000000000001" customHeight="1" x14ac:dyDescent="0.25">
      <c r="BM4033" s="134">
        <v>3441</v>
      </c>
      <c r="BN4033" s="157">
        <f t="shared" si="875"/>
        <v>22.01599999999862</v>
      </c>
      <c r="BO4033" s="158">
        <f t="shared" si="876"/>
        <v>2.5243292160977461E-3</v>
      </c>
      <c r="BP4033" s="159">
        <f t="shared" si="877"/>
        <v>6.4061071733769771E-6</v>
      </c>
      <c r="BQ4033" s="160">
        <f t="shared" si="878"/>
        <v>6.4061071733769771E-6</v>
      </c>
      <c r="BR4033" s="160" t="str">
        <f t="shared" si="874"/>
        <v/>
      </c>
    </row>
    <row r="4034" spans="65:70" ht="20.100000000000001" customHeight="1" x14ac:dyDescent="0.25">
      <c r="BM4034" s="134">
        <v>3442</v>
      </c>
      <c r="BN4034" s="157">
        <f t="shared" si="875"/>
        <v>22.022399999998619</v>
      </c>
      <c r="BO4034" s="158">
        <f t="shared" si="876"/>
        <v>2.5179231089243691E-3</v>
      </c>
      <c r="BP4034" s="159">
        <f t="shared" si="877"/>
        <v>6.3902814591921056E-6</v>
      </c>
      <c r="BQ4034" s="160">
        <f t="shared" si="878"/>
        <v>6.3902814591921056E-6</v>
      </c>
      <c r="BR4034" s="160" t="str">
        <f t="shared" si="874"/>
        <v/>
      </c>
    </row>
    <row r="4035" spans="65:70" ht="20.100000000000001" customHeight="1" x14ac:dyDescent="0.25">
      <c r="BM4035" s="134">
        <v>3443</v>
      </c>
      <c r="BN4035" s="157">
        <f t="shared" si="875"/>
        <v>22.028799999998618</v>
      </c>
      <c r="BO4035" s="158">
        <f t="shared" si="876"/>
        <v>2.511532827465177E-3</v>
      </c>
      <c r="BP4035" s="159">
        <f t="shared" si="877"/>
        <v>6.3744934954931311E-6</v>
      </c>
      <c r="BQ4035" s="160">
        <f t="shared" si="878"/>
        <v>6.3744934954931311E-6</v>
      </c>
      <c r="BR4035" s="160" t="str">
        <f t="shared" si="874"/>
        <v/>
      </c>
    </row>
    <row r="4036" spans="65:70" ht="20.100000000000001" customHeight="1" x14ac:dyDescent="0.25">
      <c r="BM4036" s="134">
        <v>3444</v>
      </c>
      <c r="BN4036" s="157">
        <f t="shared" si="875"/>
        <v>22.035199999998618</v>
      </c>
      <c r="BO4036" s="158">
        <f t="shared" si="876"/>
        <v>2.5051583339696839E-3</v>
      </c>
      <c r="BP4036" s="159">
        <f t="shared" si="877"/>
        <v>6.3587431964576453E-6</v>
      </c>
      <c r="BQ4036" s="160">
        <f t="shared" si="878"/>
        <v>6.3587431964576453E-6</v>
      </c>
      <c r="BR4036" s="160" t="str">
        <f t="shared" si="874"/>
        <v/>
      </c>
    </row>
    <row r="4037" spans="65:70" ht="20.100000000000001" customHeight="1" x14ac:dyDescent="0.25">
      <c r="BM4037" s="134">
        <v>3445</v>
      </c>
      <c r="BN4037" s="157">
        <f t="shared" si="875"/>
        <v>22.041599999998617</v>
      </c>
      <c r="BO4037" s="158">
        <f t="shared" si="876"/>
        <v>2.4987995907732262E-3</v>
      </c>
      <c r="BP4037" s="159">
        <f t="shared" si="877"/>
        <v>6.3430304764271715E-6</v>
      </c>
      <c r="BQ4037" s="160">
        <f t="shared" si="878"/>
        <v>6.3430304764271715E-6</v>
      </c>
      <c r="BR4037" s="160" t="str">
        <f t="shared" si="874"/>
        <v/>
      </c>
    </row>
    <row r="4038" spans="65:70" ht="20.100000000000001" customHeight="1" x14ac:dyDescent="0.25">
      <c r="BM4038" s="134">
        <v>3446</v>
      </c>
      <c r="BN4038" s="157">
        <f t="shared" si="875"/>
        <v>22.047999999998616</v>
      </c>
      <c r="BO4038" s="158">
        <f t="shared" si="876"/>
        <v>2.4924565602967991E-3</v>
      </c>
      <c r="BP4038" s="159">
        <f t="shared" si="877"/>
        <v>6.3273552499379555E-6</v>
      </c>
      <c r="BQ4038" s="160">
        <f t="shared" si="878"/>
        <v>6.3273552499379555E-6</v>
      </c>
      <c r="BR4038" s="160" t="str">
        <f t="shared" si="874"/>
        <v/>
      </c>
    </row>
    <row r="4039" spans="65:70" ht="20.100000000000001" customHeight="1" x14ac:dyDescent="0.25">
      <c r="BM4039" s="134">
        <v>3447</v>
      </c>
      <c r="BN4039" s="157">
        <f t="shared" si="875"/>
        <v>22.054399999998616</v>
      </c>
      <c r="BO4039" s="158">
        <f t="shared" si="876"/>
        <v>2.4861292050468611E-3</v>
      </c>
      <c r="BP4039" s="159">
        <f t="shared" si="877"/>
        <v>6.3117174317122923E-6</v>
      </c>
      <c r="BQ4039" s="160">
        <f t="shared" si="878"/>
        <v>6.3117174317122923E-6</v>
      </c>
      <c r="BR4039" s="160" t="str">
        <f t="shared" si="874"/>
        <v/>
      </c>
    </row>
    <row r="4040" spans="65:70" ht="20.100000000000001" customHeight="1" x14ac:dyDescent="0.25">
      <c r="BM4040" s="134">
        <v>3448</v>
      </c>
      <c r="BN4040" s="157">
        <f t="shared" si="875"/>
        <v>22.060799999998615</v>
      </c>
      <c r="BO4040" s="158">
        <f t="shared" si="876"/>
        <v>2.4798174876151488E-3</v>
      </c>
      <c r="BP4040" s="159">
        <f t="shared" si="877"/>
        <v>6.2961169366294693E-6</v>
      </c>
      <c r="BQ4040" s="160">
        <f t="shared" si="878"/>
        <v>6.2961169366294693E-6</v>
      </c>
      <c r="BR4040" s="160" t="str">
        <f t="shared" si="874"/>
        <v/>
      </c>
    </row>
    <row r="4041" spans="65:70" ht="20.100000000000001" customHeight="1" x14ac:dyDescent="0.25">
      <c r="BM4041" s="134">
        <v>3449</v>
      </c>
      <c r="BN4041" s="157">
        <f t="shared" si="875"/>
        <v>22.067199999998614</v>
      </c>
      <c r="BO4041" s="158">
        <f t="shared" si="876"/>
        <v>2.4735213706785194E-3</v>
      </c>
      <c r="BP4041" s="159">
        <f t="shared" si="877"/>
        <v>6.2805536797739051E-6</v>
      </c>
      <c r="BQ4041" s="160">
        <f t="shared" si="878"/>
        <v>6.2805536797739051E-6</v>
      </c>
      <c r="BR4041" s="160" t="str">
        <f t="shared" si="874"/>
        <v/>
      </c>
    </row>
    <row r="4042" spans="65:70" ht="20.100000000000001" customHeight="1" x14ac:dyDescent="0.25">
      <c r="BM4042" s="134">
        <v>3450</v>
      </c>
      <c r="BN4042" s="157">
        <f t="shared" si="875"/>
        <v>22.073599999998613</v>
      </c>
      <c r="BO4042" s="158">
        <f t="shared" si="876"/>
        <v>2.4672408169987455E-3</v>
      </c>
      <c r="BP4042" s="159">
        <f t="shared" si="877"/>
        <v>6.2650275764047914E-6</v>
      </c>
      <c r="BQ4042" s="160">
        <f t="shared" si="878"/>
        <v>6.2650275764047914E-6</v>
      </c>
      <c r="BR4042" s="160" t="str">
        <f t="shared" si="874"/>
        <v/>
      </c>
    </row>
    <row r="4043" spans="65:70" ht="20.100000000000001" customHeight="1" x14ac:dyDescent="0.25">
      <c r="BM4043" s="134">
        <v>3451</v>
      </c>
      <c r="BN4043" s="157">
        <f t="shared" si="875"/>
        <v>22.079999999998613</v>
      </c>
      <c r="BO4043" s="158">
        <f t="shared" si="876"/>
        <v>2.4609757894223407E-3</v>
      </c>
      <c r="BP4043" s="159">
        <f t="shared" si="877"/>
        <v>6.2495385419430831E-6</v>
      </c>
      <c r="BQ4043" s="160">
        <f t="shared" si="878"/>
        <v>6.2495385419430831E-6</v>
      </c>
      <c r="BR4043" s="160" t="str">
        <f t="shared" si="874"/>
        <v/>
      </c>
    </row>
    <row r="4044" spans="65:70" ht="20.100000000000001" customHeight="1" x14ac:dyDescent="0.25">
      <c r="BM4044" s="134">
        <v>3452</v>
      </c>
      <c r="BN4044" s="157">
        <f t="shared" si="875"/>
        <v>22.086399999998612</v>
      </c>
      <c r="BO4044" s="158">
        <f t="shared" si="876"/>
        <v>2.4547262508803976E-3</v>
      </c>
      <c r="BP4044" s="159">
        <f t="shared" si="877"/>
        <v>6.2340864920074936E-6</v>
      </c>
      <c r="BQ4044" s="160">
        <f t="shared" si="878"/>
        <v>6.2340864920074936E-6</v>
      </c>
      <c r="BR4044" s="160" t="str">
        <f t="shared" si="874"/>
        <v/>
      </c>
    </row>
    <row r="4045" spans="65:70" ht="20.100000000000001" customHeight="1" x14ac:dyDescent="0.25">
      <c r="BM4045" s="134">
        <v>3453</v>
      </c>
      <c r="BN4045" s="157">
        <f t="shared" si="875"/>
        <v>22.092799999998611</v>
      </c>
      <c r="BO4045" s="158">
        <f t="shared" si="876"/>
        <v>2.4484921643883901E-3</v>
      </c>
      <c r="BP4045" s="159">
        <f t="shared" si="877"/>
        <v>6.2186713424062547E-6</v>
      </c>
      <c r="BQ4045" s="160">
        <f t="shared" si="878"/>
        <v>6.2186713424062547E-6</v>
      </c>
      <c r="BR4045" s="160" t="str">
        <f t="shared" si="874"/>
        <v/>
      </c>
    </row>
    <row r="4046" spans="65:70" ht="20.100000000000001" customHeight="1" x14ac:dyDescent="0.25">
      <c r="BM4046" s="134">
        <v>3454</v>
      </c>
      <c r="BN4046" s="157">
        <f t="shared" si="875"/>
        <v>22.099199999998611</v>
      </c>
      <c r="BO4046" s="158">
        <f t="shared" si="876"/>
        <v>2.4422734930459838E-3</v>
      </c>
      <c r="BP4046" s="159">
        <f t="shared" si="877"/>
        <v>6.2032930090872435E-6</v>
      </c>
      <c r="BQ4046" s="160">
        <f t="shared" si="878"/>
        <v>6.2032930090872435E-6</v>
      </c>
      <c r="BR4046" s="160" t="str">
        <f t="shared" si="874"/>
        <v/>
      </c>
    </row>
    <row r="4047" spans="65:70" ht="20.100000000000001" customHeight="1" x14ac:dyDescent="0.25">
      <c r="BM4047" s="134">
        <v>3455</v>
      </c>
      <c r="BN4047" s="157">
        <f t="shared" si="875"/>
        <v>22.10559999999861</v>
      </c>
      <c r="BO4047" s="158">
        <f t="shared" si="876"/>
        <v>2.4360702000368966E-3</v>
      </c>
      <c r="BP4047" s="159">
        <f t="shared" si="877"/>
        <v>6.1879514082195143E-6</v>
      </c>
      <c r="BQ4047" s="160">
        <f t="shared" si="878"/>
        <v>6.1879514082195143E-6</v>
      </c>
      <c r="BR4047" s="160" t="str">
        <f t="shared" si="874"/>
        <v/>
      </c>
    </row>
    <row r="4048" spans="65:70" ht="20.100000000000001" customHeight="1" x14ac:dyDescent="0.25">
      <c r="BM4048" s="134">
        <v>3456</v>
      </c>
      <c r="BN4048" s="157">
        <f t="shared" si="875"/>
        <v>22.111999999998609</v>
      </c>
      <c r="BO4048" s="158">
        <f t="shared" si="876"/>
        <v>2.4298822486286771E-3</v>
      </c>
      <c r="BP4048" s="159">
        <f t="shared" si="877"/>
        <v>6.1726464561148026E-6</v>
      </c>
      <c r="BQ4048" s="160">
        <f t="shared" si="878"/>
        <v>6.1726464561148026E-6</v>
      </c>
      <c r="BR4048" s="160" t="str">
        <f t="shared" si="874"/>
        <v/>
      </c>
    </row>
    <row r="4049" spans="65:70" ht="20.100000000000001" customHeight="1" x14ac:dyDescent="0.25">
      <c r="BM4049" s="134">
        <v>3457</v>
      </c>
      <c r="BN4049" s="157">
        <f t="shared" si="875"/>
        <v>22.118399999998609</v>
      </c>
      <c r="BO4049" s="158">
        <f t="shared" si="876"/>
        <v>2.4237096021725623E-3</v>
      </c>
      <c r="BP4049" s="159">
        <f t="shared" si="877"/>
        <v>6.1573780692999493E-6</v>
      </c>
      <c r="BQ4049" s="160">
        <f t="shared" si="878"/>
        <v>6.1573780692999493E-6</v>
      </c>
      <c r="BR4049" s="160" t="str">
        <f t="shared" ref="BR4049:BR4112" si="879">IF($BO4049&lt;(1-$BK$605),$BP4049,"")</f>
        <v/>
      </c>
    </row>
    <row r="4050" spans="65:70" ht="20.100000000000001" customHeight="1" x14ac:dyDescent="0.25">
      <c r="BM4050" s="134">
        <v>3458</v>
      </c>
      <c r="BN4050" s="157">
        <f t="shared" ref="BN4050:BN4113" si="880">BN4049+$BQ$590</f>
        <v>22.124799999998608</v>
      </c>
      <c r="BO4050" s="158">
        <f t="shared" ref="BO4050:BO4113" si="881">_xlfn.CHISQ.DIST.RT(BN4050,7)</f>
        <v>2.4175522241032623E-3</v>
      </c>
      <c r="BP4050" s="159">
        <f t="shared" ref="BP4050:BP4113" si="882">BO4050-BO4051</f>
        <v>6.1421461644401397E-6</v>
      </c>
      <c r="BQ4050" s="160">
        <f t="shared" ref="BQ4050:BQ4113" si="883">IF(BO4050&lt;(1-$BK$597),BP4050,"")</f>
        <v>6.1421461644401397E-6</v>
      </c>
      <c r="BR4050" s="160" t="str">
        <f t="shared" si="879"/>
        <v/>
      </c>
    </row>
    <row r="4051" spans="65:70" ht="20.100000000000001" customHeight="1" x14ac:dyDescent="0.25">
      <c r="BM4051" s="134">
        <v>3459</v>
      </c>
      <c r="BN4051" s="157">
        <f t="shared" si="880"/>
        <v>22.131199999998607</v>
      </c>
      <c r="BO4051" s="158">
        <f t="shared" si="881"/>
        <v>2.4114100779388222E-3</v>
      </c>
      <c r="BP4051" s="159">
        <f t="shared" si="882"/>
        <v>6.1269506583983176E-6</v>
      </c>
      <c r="BQ4051" s="160">
        <f t="shared" si="883"/>
        <v>6.1269506583983176E-6</v>
      </c>
      <c r="BR4051" s="160" t="str">
        <f t="shared" si="879"/>
        <v/>
      </c>
    </row>
    <row r="4052" spans="65:70" ht="20.100000000000001" customHeight="1" x14ac:dyDescent="0.25">
      <c r="BM4052" s="134">
        <v>3460</v>
      </c>
      <c r="BN4052" s="157">
        <f t="shared" si="880"/>
        <v>22.137599999998606</v>
      </c>
      <c r="BO4052" s="158">
        <f t="shared" si="881"/>
        <v>2.4052831272804239E-3</v>
      </c>
      <c r="BP4052" s="159">
        <f t="shared" si="882"/>
        <v>6.1117914682260778E-6</v>
      </c>
      <c r="BQ4052" s="160">
        <f t="shared" si="883"/>
        <v>6.1117914682260778E-6</v>
      </c>
      <c r="BR4052" s="160" t="str">
        <f t="shared" si="879"/>
        <v/>
      </c>
    </row>
    <row r="4053" spans="65:70" ht="20.100000000000001" customHeight="1" x14ac:dyDescent="0.25">
      <c r="BM4053" s="134">
        <v>3461</v>
      </c>
      <c r="BN4053" s="157">
        <f t="shared" si="880"/>
        <v>22.143999999998606</v>
      </c>
      <c r="BO4053" s="158">
        <f t="shared" si="881"/>
        <v>2.3991713358121978E-3</v>
      </c>
      <c r="BP4053" s="159">
        <f t="shared" si="882"/>
        <v>6.0966685111159616E-6</v>
      </c>
      <c r="BQ4053" s="160">
        <f t="shared" si="883"/>
        <v>6.0966685111159616E-6</v>
      </c>
      <c r="BR4053" s="160" t="str">
        <f t="shared" si="879"/>
        <v/>
      </c>
    </row>
    <row r="4054" spans="65:70" ht="20.100000000000001" customHeight="1" x14ac:dyDescent="0.25">
      <c r="BM4054" s="134">
        <v>3462</v>
      </c>
      <c r="BN4054" s="157">
        <f t="shared" si="880"/>
        <v>22.150399999998605</v>
      </c>
      <c r="BO4054" s="158">
        <f t="shared" si="881"/>
        <v>2.3930746673010818E-3</v>
      </c>
      <c r="BP4054" s="159">
        <f t="shared" si="882"/>
        <v>6.0815817044769169E-6</v>
      </c>
      <c r="BQ4054" s="160">
        <f t="shared" si="883"/>
        <v>6.0815817044769169E-6</v>
      </c>
      <c r="BR4054" s="160" t="str">
        <f t="shared" si="879"/>
        <v/>
      </c>
    </row>
    <row r="4055" spans="65:70" ht="20.100000000000001" customHeight="1" x14ac:dyDescent="0.25">
      <c r="BM4055" s="134">
        <v>3463</v>
      </c>
      <c r="BN4055" s="157">
        <f t="shared" si="880"/>
        <v>22.156799999998604</v>
      </c>
      <c r="BO4055" s="158">
        <f t="shared" si="881"/>
        <v>2.3869930855966049E-3</v>
      </c>
      <c r="BP4055" s="159">
        <f t="shared" si="882"/>
        <v>6.0665309658575368E-6</v>
      </c>
      <c r="BQ4055" s="160">
        <f t="shared" si="883"/>
        <v>6.0665309658575368E-6</v>
      </c>
      <c r="BR4055" s="160" t="str">
        <f t="shared" si="879"/>
        <v/>
      </c>
    </row>
    <row r="4056" spans="65:70" ht="20.100000000000001" customHeight="1" x14ac:dyDescent="0.25">
      <c r="BM4056" s="134">
        <v>3464</v>
      </c>
      <c r="BN4056" s="157">
        <f t="shared" si="880"/>
        <v>22.163199999998604</v>
      </c>
      <c r="BO4056" s="158">
        <f t="shared" si="881"/>
        <v>2.3809265546307474E-3</v>
      </c>
      <c r="BP4056" s="159">
        <f t="shared" si="882"/>
        <v>6.0515162130119794E-6</v>
      </c>
      <c r="BQ4056" s="160">
        <f t="shared" si="883"/>
        <v>6.0515162130119794E-6</v>
      </c>
      <c r="BR4056" s="160" t="str">
        <f t="shared" si="879"/>
        <v/>
      </c>
    </row>
    <row r="4057" spans="65:70" ht="20.100000000000001" customHeight="1" x14ac:dyDescent="0.25">
      <c r="BM4057" s="134">
        <v>3465</v>
      </c>
      <c r="BN4057" s="157">
        <f t="shared" si="880"/>
        <v>22.169599999998603</v>
      </c>
      <c r="BO4057" s="158">
        <f t="shared" si="881"/>
        <v>2.3748750384177354E-3</v>
      </c>
      <c r="BP4057" s="159">
        <f t="shared" si="882"/>
        <v>6.0365373638435887E-6</v>
      </c>
      <c r="BQ4057" s="160">
        <f t="shared" si="883"/>
        <v>6.0365373638435887E-6</v>
      </c>
      <c r="BR4057" s="160" t="str">
        <f t="shared" si="879"/>
        <v/>
      </c>
    </row>
    <row r="4058" spans="65:70" ht="20.100000000000001" customHeight="1" x14ac:dyDescent="0.25">
      <c r="BM4058" s="134">
        <v>3466</v>
      </c>
      <c r="BN4058" s="157">
        <f t="shared" si="880"/>
        <v>22.175999999998602</v>
      </c>
      <c r="BO4058" s="158">
        <f t="shared" si="881"/>
        <v>2.3688385010538918E-3</v>
      </c>
      <c r="BP4058" s="159">
        <f t="shared" si="882"/>
        <v>6.0215943364565032E-6</v>
      </c>
      <c r="BQ4058" s="160">
        <f t="shared" si="883"/>
        <v>6.0215943364565032E-6</v>
      </c>
      <c r="BR4058" s="160" t="str">
        <f t="shared" si="879"/>
        <v/>
      </c>
    </row>
    <row r="4059" spans="65:70" ht="20.100000000000001" customHeight="1" x14ac:dyDescent="0.25">
      <c r="BM4059" s="134">
        <v>3467</v>
      </c>
      <c r="BN4059" s="157">
        <f t="shared" si="880"/>
        <v>22.182399999998601</v>
      </c>
      <c r="BO4059" s="158">
        <f t="shared" si="881"/>
        <v>2.3628169067174353E-3</v>
      </c>
      <c r="BP4059" s="159">
        <f t="shared" si="882"/>
        <v>6.0066870491049147E-6</v>
      </c>
      <c r="BQ4059" s="160">
        <f t="shared" si="883"/>
        <v>6.0066870491049147E-6</v>
      </c>
      <c r="BR4059" s="160" t="str">
        <f t="shared" si="879"/>
        <v/>
      </c>
    </row>
    <row r="4060" spans="65:70" ht="20.100000000000001" customHeight="1" x14ac:dyDescent="0.25">
      <c r="BM4060" s="134">
        <v>3468</v>
      </c>
      <c r="BN4060" s="157">
        <f t="shared" si="880"/>
        <v>22.188799999998601</v>
      </c>
      <c r="BO4060" s="158">
        <f t="shared" si="881"/>
        <v>2.3568102196683304E-3</v>
      </c>
      <c r="BP4060" s="159">
        <f t="shared" si="882"/>
        <v>5.9918154202316665E-6</v>
      </c>
      <c r="BQ4060" s="160">
        <f t="shared" si="883"/>
        <v>5.9918154202316665E-6</v>
      </c>
      <c r="BR4060" s="160" t="str">
        <f t="shared" si="879"/>
        <v/>
      </c>
    </row>
    <row r="4061" spans="65:70" ht="20.100000000000001" customHeight="1" x14ac:dyDescent="0.25">
      <c r="BM4061" s="134">
        <v>3469</v>
      </c>
      <c r="BN4061" s="157">
        <f t="shared" si="880"/>
        <v>22.1951999999986</v>
      </c>
      <c r="BO4061" s="158">
        <f t="shared" si="881"/>
        <v>2.3508184042480987E-3</v>
      </c>
      <c r="BP4061" s="159">
        <f t="shared" si="882"/>
        <v>5.9769793684435329E-6</v>
      </c>
      <c r="BQ4061" s="160">
        <f t="shared" si="883"/>
        <v>5.9769793684435329E-6</v>
      </c>
      <c r="BR4061" s="160" t="str">
        <f t="shared" si="879"/>
        <v/>
      </c>
    </row>
    <row r="4062" spans="65:70" ht="20.100000000000001" customHeight="1" x14ac:dyDescent="0.25">
      <c r="BM4062" s="134">
        <v>3470</v>
      </c>
      <c r="BN4062" s="157">
        <f t="shared" si="880"/>
        <v>22.201599999998599</v>
      </c>
      <c r="BO4062" s="158">
        <f t="shared" si="881"/>
        <v>2.3448414248796552E-3</v>
      </c>
      <c r="BP4062" s="159">
        <f t="shared" si="882"/>
        <v>5.962178812541144E-6</v>
      </c>
      <c r="BQ4062" s="160">
        <f t="shared" si="883"/>
        <v>5.962178812541144E-6</v>
      </c>
      <c r="BR4062" s="160" t="str">
        <f t="shared" si="879"/>
        <v/>
      </c>
    </row>
    <row r="4063" spans="65:70" ht="20.100000000000001" customHeight="1" x14ac:dyDescent="0.25">
      <c r="BM4063" s="134">
        <v>3471</v>
      </c>
      <c r="BN4063" s="157">
        <f t="shared" si="880"/>
        <v>22.207999999998599</v>
      </c>
      <c r="BO4063" s="158">
        <f t="shared" si="881"/>
        <v>2.338879246067114E-3</v>
      </c>
      <c r="BP4063" s="159">
        <f t="shared" si="882"/>
        <v>5.94741367146304E-6</v>
      </c>
      <c r="BQ4063" s="160">
        <f t="shared" si="883"/>
        <v>5.94741367146304E-6</v>
      </c>
      <c r="BR4063" s="160" t="str">
        <f t="shared" si="879"/>
        <v/>
      </c>
    </row>
    <row r="4064" spans="65:70" ht="20.100000000000001" customHeight="1" x14ac:dyDescent="0.25">
      <c r="BM4064" s="134">
        <v>3472</v>
      </c>
      <c r="BN4064" s="157">
        <f t="shared" si="880"/>
        <v>22.214399999998598</v>
      </c>
      <c r="BO4064" s="158">
        <f t="shared" si="881"/>
        <v>2.332931832395651E-3</v>
      </c>
      <c r="BP4064" s="159">
        <f t="shared" si="882"/>
        <v>5.9326838643615661E-6</v>
      </c>
      <c r="BQ4064" s="160">
        <f t="shared" si="883"/>
        <v>5.9326838643615661E-6</v>
      </c>
      <c r="BR4064" s="160" t="str">
        <f t="shared" si="879"/>
        <v/>
      </c>
    </row>
    <row r="4065" spans="65:70" ht="20.100000000000001" customHeight="1" x14ac:dyDescent="0.25">
      <c r="BM4065" s="134">
        <v>3473</v>
      </c>
      <c r="BN4065" s="157">
        <f t="shared" si="880"/>
        <v>22.220799999998597</v>
      </c>
      <c r="BO4065" s="158">
        <f t="shared" si="881"/>
        <v>2.3269991485312894E-3</v>
      </c>
      <c r="BP4065" s="159">
        <f t="shared" si="882"/>
        <v>5.9179893105222071E-6</v>
      </c>
      <c r="BQ4065" s="160">
        <f t="shared" si="883"/>
        <v>5.9179893105222071E-6</v>
      </c>
      <c r="BR4065" s="160" t="str">
        <f t="shared" si="879"/>
        <v/>
      </c>
    </row>
    <row r="4066" spans="65:70" ht="20.100000000000001" customHeight="1" x14ac:dyDescent="0.25">
      <c r="BM4066" s="134">
        <v>3474</v>
      </c>
      <c r="BN4066" s="157">
        <f t="shared" si="880"/>
        <v>22.227199999998597</v>
      </c>
      <c r="BO4066" s="158">
        <f t="shared" si="881"/>
        <v>2.3210811592207672E-3</v>
      </c>
      <c r="BP4066" s="159">
        <f t="shared" si="882"/>
        <v>5.9033299294316763E-6</v>
      </c>
      <c r="BQ4066" s="160">
        <f t="shared" si="883"/>
        <v>5.9033299294316763E-6</v>
      </c>
      <c r="BR4066" s="160" t="str">
        <f t="shared" si="879"/>
        <v/>
      </c>
    </row>
    <row r="4067" spans="65:70" ht="20.100000000000001" customHeight="1" x14ac:dyDescent="0.25">
      <c r="BM4067" s="134">
        <v>3475</v>
      </c>
      <c r="BN4067" s="157">
        <f t="shared" si="880"/>
        <v>22.233599999998596</v>
      </c>
      <c r="BO4067" s="158">
        <f t="shared" si="881"/>
        <v>2.3151778292913355E-3</v>
      </c>
      <c r="BP4067" s="159">
        <f t="shared" si="882"/>
        <v>5.8887056407410515E-6</v>
      </c>
      <c r="BQ4067" s="160">
        <f t="shared" si="883"/>
        <v>5.8887056407410515E-6</v>
      </c>
      <c r="BR4067" s="160" t="str">
        <f t="shared" si="879"/>
        <v/>
      </c>
    </row>
    <row r="4068" spans="65:70" ht="20.100000000000001" customHeight="1" x14ac:dyDescent="0.25">
      <c r="BM4068" s="134">
        <v>3476</v>
      </c>
      <c r="BN4068" s="157">
        <f t="shared" si="880"/>
        <v>22.239999999998595</v>
      </c>
      <c r="BO4068" s="158">
        <f t="shared" si="881"/>
        <v>2.3092891236505945E-3</v>
      </c>
      <c r="BP4068" s="159">
        <f t="shared" si="882"/>
        <v>5.874116364258837E-6</v>
      </c>
      <c r="BQ4068" s="160">
        <f t="shared" si="883"/>
        <v>5.874116364258837E-6</v>
      </c>
      <c r="BR4068" s="160" t="str">
        <f t="shared" si="879"/>
        <v/>
      </c>
    </row>
    <row r="4069" spans="65:70" ht="20.100000000000001" customHeight="1" x14ac:dyDescent="0.25">
      <c r="BM4069" s="134">
        <v>3477</v>
      </c>
      <c r="BN4069" s="157">
        <f t="shared" si="880"/>
        <v>22.246399999998594</v>
      </c>
      <c r="BO4069" s="158">
        <f t="shared" si="881"/>
        <v>2.3034150072863357E-3</v>
      </c>
      <c r="BP4069" s="159">
        <f t="shared" si="882"/>
        <v>5.8595620199843566E-6</v>
      </c>
      <c r="BQ4069" s="160">
        <f t="shared" si="883"/>
        <v>5.8595620199843566E-6</v>
      </c>
      <c r="BR4069" s="160" t="str">
        <f t="shared" si="879"/>
        <v/>
      </c>
    </row>
    <row r="4070" spans="65:70" ht="20.100000000000001" customHeight="1" x14ac:dyDescent="0.25">
      <c r="BM4070" s="134">
        <v>3478</v>
      </c>
      <c r="BN4070" s="157">
        <f t="shared" si="880"/>
        <v>22.252799999998594</v>
      </c>
      <c r="BO4070" s="158">
        <f t="shared" si="881"/>
        <v>2.2975554452663513E-3</v>
      </c>
      <c r="BP4070" s="159">
        <f t="shared" si="882"/>
        <v>5.8450425280769623E-6</v>
      </c>
      <c r="BQ4070" s="160">
        <f t="shared" si="883"/>
        <v>5.8450425280769623E-6</v>
      </c>
      <c r="BR4070" s="160" t="str">
        <f t="shared" si="879"/>
        <v/>
      </c>
    </row>
    <row r="4071" spans="65:70" ht="20.100000000000001" customHeight="1" x14ac:dyDescent="0.25">
      <c r="BM4071" s="134">
        <v>3479</v>
      </c>
      <c r="BN4071" s="157">
        <f t="shared" si="880"/>
        <v>22.259199999998593</v>
      </c>
      <c r="BO4071" s="158">
        <f t="shared" si="881"/>
        <v>2.2917104027382743E-3</v>
      </c>
      <c r="BP4071" s="159">
        <f t="shared" si="882"/>
        <v>5.8305578088616722E-6</v>
      </c>
      <c r="BQ4071" s="160">
        <f t="shared" si="883"/>
        <v>5.8305578088616722E-6</v>
      </c>
      <c r="BR4071" s="160" t="str">
        <f t="shared" si="879"/>
        <v/>
      </c>
    </row>
    <row r="4072" spans="65:70" ht="20.100000000000001" customHeight="1" x14ac:dyDescent="0.25">
      <c r="BM4072" s="134">
        <v>3480</v>
      </c>
      <c r="BN4072" s="157">
        <f t="shared" si="880"/>
        <v>22.265599999998592</v>
      </c>
      <c r="BO4072" s="158">
        <f t="shared" si="881"/>
        <v>2.2858798449294127E-3</v>
      </c>
      <c r="BP4072" s="159">
        <f t="shared" si="882"/>
        <v>5.8161077828504208E-6</v>
      </c>
      <c r="BQ4072" s="160">
        <f t="shared" si="883"/>
        <v>5.8161077828504208E-6</v>
      </c>
      <c r="BR4072" s="160" t="str">
        <f t="shared" si="879"/>
        <v/>
      </c>
    </row>
    <row r="4073" spans="65:70" ht="20.100000000000001" customHeight="1" x14ac:dyDescent="0.25">
      <c r="BM4073" s="134">
        <v>3481</v>
      </c>
      <c r="BN4073" s="157">
        <f t="shared" si="880"/>
        <v>22.271999999998592</v>
      </c>
      <c r="BO4073" s="158">
        <f t="shared" si="881"/>
        <v>2.2800637371465622E-3</v>
      </c>
      <c r="BP4073" s="159">
        <f t="shared" si="882"/>
        <v>5.8016923707060637E-6</v>
      </c>
      <c r="BQ4073" s="160">
        <f t="shared" si="883"/>
        <v>5.8016923707060637E-6</v>
      </c>
      <c r="BR4073" s="160" t="str">
        <f t="shared" si="879"/>
        <v/>
      </c>
    </row>
    <row r="4074" spans="65:70" ht="20.100000000000001" customHeight="1" x14ac:dyDescent="0.25">
      <c r="BM4074" s="134">
        <v>3482</v>
      </c>
      <c r="BN4074" s="157">
        <f t="shared" si="880"/>
        <v>22.278399999998591</v>
      </c>
      <c r="BO4074" s="158">
        <f t="shared" si="881"/>
        <v>2.2742620447758562E-3</v>
      </c>
      <c r="BP4074" s="159">
        <f t="shared" si="882"/>
        <v>5.7873114932801076E-6</v>
      </c>
      <c r="BQ4074" s="160">
        <f t="shared" si="883"/>
        <v>5.7873114932801076E-6</v>
      </c>
      <c r="BR4074" s="160" t="str">
        <f t="shared" si="879"/>
        <v/>
      </c>
    </row>
    <row r="4075" spans="65:70" ht="20.100000000000001" customHeight="1" x14ac:dyDescent="0.25">
      <c r="BM4075" s="134">
        <v>3483</v>
      </c>
      <c r="BN4075" s="157">
        <f t="shared" si="880"/>
        <v>22.28479999999859</v>
      </c>
      <c r="BO4075" s="158">
        <f t="shared" si="881"/>
        <v>2.2684747332825761E-3</v>
      </c>
      <c r="BP4075" s="159">
        <f t="shared" si="882"/>
        <v>5.7729650715684748E-6</v>
      </c>
      <c r="BQ4075" s="160">
        <f t="shared" si="883"/>
        <v>5.7729650715684748E-6</v>
      </c>
      <c r="BR4075" s="160" t="str">
        <f t="shared" si="879"/>
        <v/>
      </c>
    </row>
    <row r="4076" spans="65:70" ht="20.100000000000001" customHeight="1" x14ac:dyDescent="0.25">
      <c r="BM4076" s="134">
        <v>3484</v>
      </c>
      <c r="BN4076" s="157">
        <f t="shared" si="880"/>
        <v>22.291199999998589</v>
      </c>
      <c r="BO4076" s="158">
        <f t="shared" si="881"/>
        <v>2.2627017682110076E-3</v>
      </c>
      <c r="BP4076" s="159">
        <f t="shared" si="882"/>
        <v>5.7586530267579074E-6</v>
      </c>
      <c r="BQ4076" s="160">
        <f t="shared" si="883"/>
        <v>5.7586530267579074E-6</v>
      </c>
      <c r="BR4076" s="160" t="str">
        <f t="shared" si="879"/>
        <v/>
      </c>
    </row>
    <row r="4077" spans="65:70" ht="20.100000000000001" customHeight="1" x14ac:dyDescent="0.25">
      <c r="BM4077" s="134">
        <v>3485</v>
      </c>
      <c r="BN4077" s="157">
        <f t="shared" si="880"/>
        <v>22.297599999998589</v>
      </c>
      <c r="BO4077" s="158">
        <f t="shared" si="881"/>
        <v>2.2569431151842497E-3</v>
      </c>
      <c r="BP4077" s="159">
        <f t="shared" si="882"/>
        <v>5.7443752802012471E-6</v>
      </c>
      <c r="BQ4077" s="160">
        <f t="shared" si="883"/>
        <v>5.7443752802012471E-6</v>
      </c>
      <c r="BR4077" s="160" t="str">
        <f t="shared" si="879"/>
        <v/>
      </c>
    </row>
    <row r="4078" spans="65:70" ht="20.100000000000001" customHeight="1" x14ac:dyDescent="0.25">
      <c r="BM4078" s="134">
        <v>3486</v>
      </c>
      <c r="BN4078" s="157">
        <f t="shared" si="880"/>
        <v>22.303999999998588</v>
      </c>
      <c r="BO4078" s="158">
        <f t="shared" si="881"/>
        <v>2.2511987399040484E-3</v>
      </c>
      <c r="BP4078" s="159">
        <f t="shared" si="882"/>
        <v>5.7301317534052924E-6</v>
      </c>
      <c r="BQ4078" s="160">
        <f t="shared" si="883"/>
        <v>5.7301317534052924E-6</v>
      </c>
      <c r="BR4078" s="160" t="str">
        <f t="shared" si="879"/>
        <v/>
      </c>
    </row>
    <row r="4079" spans="65:70" ht="20.100000000000001" customHeight="1" x14ac:dyDescent="0.25">
      <c r="BM4079" s="134">
        <v>3487</v>
      </c>
      <c r="BN4079" s="157">
        <f t="shared" si="880"/>
        <v>22.310399999998587</v>
      </c>
      <c r="BO4079" s="158">
        <f t="shared" si="881"/>
        <v>2.2454686081506432E-3</v>
      </c>
      <c r="BP4079" s="159">
        <f t="shared" si="882"/>
        <v>5.7159223680542173E-6</v>
      </c>
      <c r="BQ4079" s="160">
        <f t="shared" si="883"/>
        <v>5.7159223680542173E-6</v>
      </c>
      <c r="BR4079" s="160" t="str">
        <f t="shared" si="879"/>
        <v/>
      </c>
    </row>
    <row r="4080" spans="65:70" ht="20.100000000000001" customHeight="1" x14ac:dyDescent="0.25">
      <c r="BM4080" s="134">
        <v>3488</v>
      </c>
      <c r="BN4080" s="157">
        <f t="shared" si="880"/>
        <v>22.316799999998587</v>
      </c>
      <c r="BO4080" s="158">
        <f t="shared" si="881"/>
        <v>2.2397526857825889E-3</v>
      </c>
      <c r="BP4080" s="159">
        <f t="shared" si="882"/>
        <v>5.7017470460087039E-6</v>
      </c>
      <c r="BQ4080" s="160">
        <f t="shared" si="883"/>
        <v>5.7017470460087039E-6</v>
      </c>
      <c r="BR4080" s="160" t="str">
        <f t="shared" si="879"/>
        <v/>
      </c>
    </row>
    <row r="4081" spans="65:70" ht="20.100000000000001" customHeight="1" x14ac:dyDescent="0.25">
      <c r="BM4081" s="134">
        <v>3489</v>
      </c>
      <c r="BN4081" s="157">
        <f t="shared" si="880"/>
        <v>22.323199999998586</v>
      </c>
      <c r="BO4081" s="158">
        <f t="shared" si="881"/>
        <v>2.2340509387365802E-3</v>
      </c>
      <c r="BP4081" s="159">
        <f t="shared" si="882"/>
        <v>5.6876057092729825E-6</v>
      </c>
      <c r="BQ4081" s="160">
        <f t="shared" si="883"/>
        <v>5.6876057092729825E-6</v>
      </c>
      <c r="BR4081" s="160" t="str">
        <f t="shared" si="879"/>
        <v/>
      </c>
    </row>
    <row r="4082" spans="65:70" ht="20.100000000000001" customHeight="1" x14ac:dyDescent="0.25">
      <c r="BM4082" s="134">
        <v>3490</v>
      </c>
      <c r="BN4082" s="157">
        <f t="shared" si="880"/>
        <v>22.329599999998585</v>
      </c>
      <c r="BO4082" s="158">
        <f t="shared" si="881"/>
        <v>2.2283633330273073E-3</v>
      </c>
      <c r="BP4082" s="159">
        <f t="shared" si="882"/>
        <v>5.6734982800421031E-6</v>
      </c>
      <c r="BQ4082" s="160">
        <f t="shared" si="883"/>
        <v>5.6734982800421031E-6</v>
      </c>
      <c r="BR4082" s="160" t="str">
        <f t="shared" si="879"/>
        <v/>
      </c>
    </row>
    <row r="4083" spans="65:70" ht="20.100000000000001" customHeight="1" x14ac:dyDescent="0.25">
      <c r="BM4083" s="134">
        <v>3491</v>
      </c>
      <c r="BN4083" s="157">
        <f t="shared" si="880"/>
        <v>22.335999999998585</v>
      </c>
      <c r="BO4083" s="158">
        <f t="shared" si="881"/>
        <v>2.2226898347472651E-3</v>
      </c>
      <c r="BP4083" s="159">
        <f t="shared" si="882"/>
        <v>5.6594246806607358E-6</v>
      </c>
      <c r="BQ4083" s="160">
        <f t="shared" si="883"/>
        <v>5.6594246806607358E-6</v>
      </c>
      <c r="BR4083" s="160" t="str">
        <f t="shared" si="879"/>
        <v/>
      </c>
    </row>
    <row r="4084" spans="65:70" ht="20.100000000000001" customHeight="1" x14ac:dyDescent="0.25">
      <c r="BM4084" s="134">
        <v>3492</v>
      </c>
      <c r="BN4084" s="157">
        <f t="shared" si="880"/>
        <v>22.342399999998584</v>
      </c>
      <c r="BO4084" s="158">
        <f t="shared" si="881"/>
        <v>2.2170304100666044E-3</v>
      </c>
      <c r="BP4084" s="159">
        <f t="shared" si="882"/>
        <v>5.6453848336578648E-6</v>
      </c>
      <c r="BQ4084" s="160">
        <f t="shared" si="883"/>
        <v>5.6453848336578648E-6</v>
      </c>
      <c r="BR4084" s="160" t="str">
        <f t="shared" si="879"/>
        <v/>
      </c>
    </row>
    <row r="4085" spans="65:70" ht="20.100000000000001" customHeight="1" x14ac:dyDescent="0.25">
      <c r="BM4085" s="134">
        <v>3493</v>
      </c>
      <c r="BN4085" s="157">
        <f t="shared" si="880"/>
        <v>22.348799999998583</v>
      </c>
      <c r="BO4085" s="158">
        <f t="shared" si="881"/>
        <v>2.2113850252329465E-3</v>
      </c>
      <c r="BP4085" s="159">
        <f t="shared" si="882"/>
        <v>5.631378661704288E-6</v>
      </c>
      <c r="BQ4085" s="160">
        <f t="shared" si="883"/>
        <v>5.631378661704288E-6</v>
      </c>
      <c r="BR4085" s="160" t="str">
        <f t="shared" si="879"/>
        <v/>
      </c>
    </row>
    <row r="4086" spans="65:70" ht="20.100000000000001" customHeight="1" x14ac:dyDescent="0.25">
      <c r="BM4086" s="134">
        <v>3494</v>
      </c>
      <c r="BN4086" s="157">
        <f t="shared" si="880"/>
        <v>22.355199999998582</v>
      </c>
      <c r="BO4086" s="158">
        <f t="shared" si="881"/>
        <v>2.2057536465712423E-3</v>
      </c>
      <c r="BP4086" s="159">
        <f t="shared" si="882"/>
        <v>5.6174060876611892E-6</v>
      </c>
      <c r="BQ4086" s="160">
        <f t="shared" si="883"/>
        <v>5.6174060876611892E-6</v>
      </c>
      <c r="BR4086" s="160" t="str">
        <f t="shared" si="879"/>
        <v/>
      </c>
    </row>
    <row r="4087" spans="65:70" ht="20.100000000000001" customHeight="1" x14ac:dyDescent="0.25">
      <c r="BM4087" s="134">
        <v>3495</v>
      </c>
      <c r="BN4087" s="157">
        <f t="shared" si="880"/>
        <v>22.361599999998582</v>
      </c>
      <c r="BO4087" s="158">
        <f t="shared" si="881"/>
        <v>2.2001362404835811E-3</v>
      </c>
      <c r="BP4087" s="159">
        <f t="shared" si="882"/>
        <v>5.6034670345311323E-6</v>
      </c>
      <c r="BQ4087" s="160">
        <f t="shared" si="883"/>
        <v>5.6034670345311323E-6</v>
      </c>
      <c r="BR4087" s="160" t="str">
        <f t="shared" si="879"/>
        <v/>
      </c>
    </row>
    <row r="4088" spans="65:70" ht="20.100000000000001" customHeight="1" x14ac:dyDescent="0.25">
      <c r="BM4088" s="134">
        <v>3496</v>
      </c>
      <c r="BN4088" s="157">
        <f t="shared" si="880"/>
        <v>22.367999999998581</v>
      </c>
      <c r="BO4088" s="158">
        <f t="shared" si="881"/>
        <v>2.1945327734490499E-3</v>
      </c>
      <c r="BP4088" s="159">
        <f t="shared" si="882"/>
        <v>5.5895614255088016E-6</v>
      </c>
      <c r="BQ4088" s="160">
        <f t="shared" si="883"/>
        <v>5.5895614255088016E-6</v>
      </c>
      <c r="BR4088" s="160" t="str">
        <f t="shared" si="879"/>
        <v/>
      </c>
    </row>
    <row r="4089" spans="65:70" ht="20.100000000000001" customHeight="1" x14ac:dyDescent="0.25">
      <c r="BM4089" s="134">
        <v>3497</v>
      </c>
      <c r="BN4089" s="157">
        <f t="shared" si="880"/>
        <v>22.37439999999858</v>
      </c>
      <c r="BO4089" s="158">
        <f t="shared" si="881"/>
        <v>2.1889432120235411E-3</v>
      </c>
      <c r="BP4089" s="159">
        <f t="shared" si="882"/>
        <v>5.5756891839220217E-6</v>
      </c>
      <c r="BQ4089" s="160">
        <f t="shared" si="883"/>
        <v>5.5756891839220217E-6</v>
      </c>
      <c r="BR4089" s="160" t="str">
        <f t="shared" si="879"/>
        <v/>
      </c>
    </row>
    <row r="4090" spans="65:70" ht="20.100000000000001" customHeight="1" x14ac:dyDescent="0.25">
      <c r="BM4090" s="134">
        <v>3498</v>
      </c>
      <c r="BN4090" s="157">
        <f t="shared" si="880"/>
        <v>22.38079999999858</v>
      </c>
      <c r="BO4090" s="158">
        <f t="shared" si="881"/>
        <v>2.1833675228396191E-3</v>
      </c>
      <c r="BP4090" s="159">
        <f t="shared" si="882"/>
        <v>5.5618502332916049E-6</v>
      </c>
      <c r="BQ4090" s="160">
        <f t="shared" si="883"/>
        <v>5.5618502332916049E-6</v>
      </c>
      <c r="BR4090" s="160" t="str">
        <f t="shared" si="879"/>
        <v/>
      </c>
    </row>
    <row r="4091" spans="65:70" ht="20.100000000000001" customHeight="1" x14ac:dyDescent="0.25">
      <c r="BM4091" s="134">
        <v>3499</v>
      </c>
      <c r="BN4091" s="157">
        <f t="shared" si="880"/>
        <v>22.387199999998579</v>
      </c>
      <c r="BO4091" s="158">
        <f t="shared" si="881"/>
        <v>2.1778056726063275E-3</v>
      </c>
      <c r="BP4091" s="159">
        <f t="shared" si="882"/>
        <v>5.5480444972845142E-6</v>
      </c>
      <c r="BQ4091" s="160">
        <f t="shared" si="883"/>
        <v>5.5480444972845142E-6</v>
      </c>
      <c r="BR4091" s="160" t="str">
        <f t="shared" si="879"/>
        <v/>
      </c>
    </row>
    <row r="4092" spans="65:70" ht="20.100000000000001" customHeight="1" x14ac:dyDescent="0.25">
      <c r="BM4092" s="134">
        <v>3500</v>
      </c>
      <c r="BN4092" s="157">
        <f t="shared" si="880"/>
        <v>22.393599999998578</v>
      </c>
      <c r="BO4092" s="158">
        <f t="shared" si="881"/>
        <v>2.172257628109043E-3</v>
      </c>
      <c r="BP4092" s="159">
        <f t="shared" si="882"/>
        <v>5.5342718997442204E-6</v>
      </c>
      <c r="BQ4092" s="160">
        <f t="shared" si="883"/>
        <v>5.5342718997442204E-6</v>
      </c>
      <c r="BR4092" s="160" t="str">
        <f t="shared" si="879"/>
        <v/>
      </c>
    </row>
    <row r="4093" spans="65:70" ht="20.100000000000001" customHeight="1" x14ac:dyDescent="0.25">
      <c r="BM4093" s="134">
        <v>3501</v>
      </c>
      <c r="BN4093" s="157">
        <f t="shared" si="880"/>
        <v>22.399999999998577</v>
      </c>
      <c r="BO4093" s="158">
        <f t="shared" si="881"/>
        <v>2.1667233562092988E-3</v>
      </c>
      <c r="BP4093" s="159">
        <f t="shared" si="882"/>
        <v>5.5205323646603452E-6</v>
      </c>
      <c r="BQ4093" s="160">
        <f t="shared" si="883"/>
        <v>5.5205323646603452E-6</v>
      </c>
      <c r="BR4093" s="160" t="str">
        <f t="shared" si="879"/>
        <v/>
      </c>
    </row>
    <row r="4094" spans="65:70" ht="20.100000000000001" customHeight="1" x14ac:dyDescent="0.25">
      <c r="BM4094" s="134">
        <v>3502</v>
      </c>
      <c r="BN4094" s="157">
        <f t="shared" si="880"/>
        <v>22.406399999998577</v>
      </c>
      <c r="BO4094" s="158">
        <f t="shared" si="881"/>
        <v>2.1612028238446384E-3</v>
      </c>
      <c r="BP4094" s="159">
        <f t="shared" si="882"/>
        <v>5.5068258162063906E-6</v>
      </c>
      <c r="BQ4094" s="160">
        <f t="shared" si="883"/>
        <v>5.5068258162063906E-6</v>
      </c>
      <c r="BR4094" s="160" t="str">
        <f t="shared" si="879"/>
        <v/>
      </c>
    </row>
    <row r="4095" spans="65:70" ht="20.100000000000001" customHeight="1" x14ac:dyDescent="0.25">
      <c r="BM4095" s="134">
        <v>3503</v>
      </c>
      <c r="BN4095" s="157">
        <f t="shared" si="880"/>
        <v>22.412799999998576</v>
      </c>
      <c r="BO4095" s="158">
        <f t="shared" si="881"/>
        <v>2.155695998028432E-3</v>
      </c>
      <c r="BP4095" s="159">
        <f t="shared" si="882"/>
        <v>5.4931521787033102E-6</v>
      </c>
      <c r="BQ4095" s="160">
        <f t="shared" si="883"/>
        <v>5.4931521787033102E-6</v>
      </c>
      <c r="BR4095" s="160" t="str">
        <f t="shared" si="879"/>
        <v/>
      </c>
    </row>
    <row r="4096" spans="65:70" ht="20.100000000000001" customHeight="1" x14ac:dyDescent="0.25">
      <c r="BM4096" s="134">
        <v>3504</v>
      </c>
      <c r="BN4096" s="157">
        <f t="shared" si="880"/>
        <v>22.419199999998575</v>
      </c>
      <c r="BO4096" s="158">
        <f t="shared" si="881"/>
        <v>2.1502028458497287E-3</v>
      </c>
      <c r="BP4096" s="159">
        <f t="shared" si="882"/>
        <v>5.4795113766355555E-6</v>
      </c>
      <c r="BQ4096" s="160">
        <f t="shared" si="883"/>
        <v>5.4795113766355555E-6</v>
      </c>
      <c r="BR4096" s="160" t="str">
        <f t="shared" si="879"/>
        <v/>
      </c>
    </row>
    <row r="4097" spans="65:70" ht="20.100000000000001" customHeight="1" x14ac:dyDescent="0.25">
      <c r="BM4097" s="134">
        <v>3505</v>
      </c>
      <c r="BN4097" s="157">
        <f t="shared" si="880"/>
        <v>22.425599999998575</v>
      </c>
      <c r="BO4097" s="158">
        <f t="shared" si="881"/>
        <v>2.1447233344730932E-3</v>
      </c>
      <c r="BP4097" s="159">
        <f t="shared" si="882"/>
        <v>5.4659033346584479E-6</v>
      </c>
      <c r="BQ4097" s="160">
        <f t="shared" si="883"/>
        <v>5.4659033346584479E-6</v>
      </c>
      <c r="BR4097" s="160" t="str">
        <f t="shared" si="879"/>
        <v/>
      </c>
    </row>
    <row r="4098" spans="65:70" ht="20.100000000000001" customHeight="1" x14ac:dyDescent="0.25">
      <c r="BM4098" s="134">
        <v>3506</v>
      </c>
      <c r="BN4098" s="157">
        <f t="shared" si="880"/>
        <v>22.431999999998574</v>
      </c>
      <c r="BO4098" s="158">
        <f t="shared" si="881"/>
        <v>2.1392574311384347E-3</v>
      </c>
      <c r="BP4098" s="159">
        <f t="shared" si="882"/>
        <v>5.4523279775843016E-6</v>
      </c>
      <c r="BQ4098" s="160">
        <f t="shared" si="883"/>
        <v>5.4523279775843016E-6</v>
      </c>
      <c r="BR4098" s="160" t="str">
        <f t="shared" si="879"/>
        <v/>
      </c>
    </row>
    <row r="4099" spans="65:70" ht="20.100000000000001" customHeight="1" x14ac:dyDescent="0.25">
      <c r="BM4099" s="134">
        <v>3507</v>
      </c>
      <c r="BN4099" s="157">
        <f t="shared" si="880"/>
        <v>22.438399999998573</v>
      </c>
      <c r="BO4099" s="158">
        <f t="shared" si="881"/>
        <v>2.1338051031608504E-3</v>
      </c>
      <c r="BP4099" s="159">
        <f t="shared" si="882"/>
        <v>5.4387852303819893E-6</v>
      </c>
      <c r="BQ4099" s="160">
        <f t="shared" si="883"/>
        <v>5.4387852303819893E-6</v>
      </c>
      <c r="BR4099" s="160" t="str">
        <f t="shared" si="879"/>
        <v/>
      </c>
    </row>
    <row r="4100" spans="65:70" ht="20.100000000000001" customHeight="1" x14ac:dyDescent="0.25">
      <c r="BM4100" s="134">
        <v>3508</v>
      </c>
      <c r="BN4100" s="157">
        <f t="shared" si="880"/>
        <v>22.444799999998573</v>
      </c>
      <c r="BO4100" s="158">
        <f t="shared" si="881"/>
        <v>2.1283663179304684E-3</v>
      </c>
      <c r="BP4100" s="159">
        <f t="shared" si="882"/>
        <v>5.4252750181960248E-6</v>
      </c>
      <c r="BQ4100" s="160">
        <f t="shared" si="883"/>
        <v>5.4252750181960248E-6</v>
      </c>
      <c r="BR4100" s="160" t="str">
        <f t="shared" si="879"/>
        <v/>
      </c>
    </row>
    <row r="4101" spans="65:70" ht="20.100000000000001" customHeight="1" x14ac:dyDescent="0.25">
      <c r="BM4101" s="134">
        <v>3509</v>
      </c>
      <c r="BN4101" s="157">
        <f t="shared" si="880"/>
        <v>22.451199999998572</v>
      </c>
      <c r="BO4101" s="158">
        <f t="shared" si="881"/>
        <v>2.1229410429122724E-3</v>
      </c>
      <c r="BP4101" s="159">
        <f t="shared" si="882"/>
        <v>5.4117972663175057E-6</v>
      </c>
      <c r="BQ4101" s="160">
        <f t="shared" si="883"/>
        <v>5.4117972663175057E-6</v>
      </c>
      <c r="BR4101" s="160" t="str">
        <f t="shared" si="879"/>
        <v/>
      </c>
    </row>
    <row r="4102" spans="65:70" ht="20.100000000000001" customHeight="1" x14ac:dyDescent="0.25">
      <c r="BM4102" s="134">
        <v>3510</v>
      </c>
      <c r="BN4102" s="157">
        <f t="shared" si="880"/>
        <v>22.457599999998571</v>
      </c>
      <c r="BO4102" s="158">
        <f t="shared" si="881"/>
        <v>2.1175292456459549E-3</v>
      </c>
      <c r="BP4102" s="159">
        <f t="shared" si="882"/>
        <v>5.3983519001945222E-6</v>
      </c>
      <c r="BQ4102" s="160">
        <f t="shared" si="883"/>
        <v>5.3983519001945222E-6</v>
      </c>
      <c r="BR4102" s="160" t="str">
        <f t="shared" si="879"/>
        <v/>
      </c>
    </row>
    <row r="4103" spans="65:70" ht="20.100000000000001" customHeight="1" x14ac:dyDescent="0.25">
      <c r="BM4103" s="134">
        <v>3511</v>
      </c>
      <c r="BN4103" s="157">
        <f t="shared" si="880"/>
        <v>22.46399999999857</v>
      </c>
      <c r="BO4103" s="158">
        <f t="shared" si="881"/>
        <v>2.1121308937457604E-3</v>
      </c>
      <c r="BP4103" s="159">
        <f t="shared" si="882"/>
        <v>5.3849388454521065E-6</v>
      </c>
      <c r="BQ4103" s="160">
        <f t="shared" si="883"/>
        <v>5.3849388454521065E-6</v>
      </c>
      <c r="BR4103" s="160" t="str">
        <f t="shared" si="879"/>
        <v/>
      </c>
    </row>
    <row r="4104" spans="65:70" ht="20.100000000000001" customHeight="1" x14ac:dyDescent="0.25">
      <c r="BM4104" s="134">
        <v>3512</v>
      </c>
      <c r="BN4104" s="157">
        <f t="shared" si="880"/>
        <v>22.47039999999857</v>
      </c>
      <c r="BO4104" s="158">
        <f t="shared" si="881"/>
        <v>2.1067459549003083E-3</v>
      </c>
      <c r="BP4104" s="159">
        <f t="shared" si="882"/>
        <v>5.3715580278727165E-6</v>
      </c>
      <c r="BQ4104" s="160">
        <f t="shared" si="883"/>
        <v>5.3715580278727165E-6</v>
      </c>
      <c r="BR4104" s="160" t="str">
        <f t="shared" si="879"/>
        <v/>
      </c>
    </row>
    <row r="4105" spans="65:70" ht="20.100000000000001" customHeight="1" x14ac:dyDescent="0.25">
      <c r="BM4105" s="134">
        <v>3513</v>
      </c>
      <c r="BN4105" s="157">
        <f t="shared" si="880"/>
        <v>22.476799999998569</v>
      </c>
      <c r="BO4105" s="158">
        <f t="shared" si="881"/>
        <v>2.1013743968724356E-3</v>
      </c>
      <c r="BP4105" s="159">
        <f t="shared" si="882"/>
        <v>5.3582093733827926E-6</v>
      </c>
      <c r="BQ4105" s="160">
        <f t="shared" si="883"/>
        <v>5.3582093733827926E-6</v>
      </c>
      <c r="BR4105" s="160" t="str">
        <f t="shared" si="879"/>
        <v/>
      </c>
    </row>
    <row r="4106" spans="65:70" ht="20.100000000000001" customHeight="1" x14ac:dyDescent="0.25">
      <c r="BM4106" s="134">
        <v>3514</v>
      </c>
      <c r="BN4106" s="157">
        <f t="shared" si="880"/>
        <v>22.483199999998568</v>
      </c>
      <c r="BO4106" s="158">
        <f t="shared" si="881"/>
        <v>2.0960161874990528E-3</v>
      </c>
      <c r="BP4106" s="159">
        <f t="shared" si="882"/>
        <v>5.3448928080774769E-6</v>
      </c>
      <c r="BQ4106" s="160">
        <f t="shared" si="883"/>
        <v>5.3448928080774769E-6</v>
      </c>
      <c r="BR4106" s="160" t="str">
        <f t="shared" si="879"/>
        <v/>
      </c>
    </row>
    <row r="4107" spans="65:70" ht="20.100000000000001" customHeight="1" x14ac:dyDescent="0.25">
      <c r="BM4107" s="134">
        <v>3515</v>
      </c>
      <c r="BN4107" s="157">
        <f t="shared" si="880"/>
        <v>22.489599999998568</v>
      </c>
      <c r="BO4107" s="158">
        <f t="shared" si="881"/>
        <v>2.0906712946909753E-3</v>
      </c>
      <c r="BP4107" s="159">
        <f t="shared" si="882"/>
        <v>5.3316082582210468E-6</v>
      </c>
      <c r="BQ4107" s="160">
        <f t="shared" si="883"/>
        <v>5.3316082582210468E-6</v>
      </c>
      <c r="BR4107" s="160" t="str">
        <f t="shared" si="879"/>
        <v/>
      </c>
    </row>
    <row r="4108" spans="65:70" ht="20.100000000000001" customHeight="1" x14ac:dyDescent="0.25">
      <c r="BM4108" s="134">
        <v>3516</v>
      </c>
      <c r="BN4108" s="157">
        <f t="shared" si="880"/>
        <v>22.495999999998567</v>
      </c>
      <c r="BO4108" s="158">
        <f t="shared" si="881"/>
        <v>2.0853396864327542E-3</v>
      </c>
      <c r="BP4108" s="159">
        <f t="shared" si="882"/>
        <v>5.3183556502213285E-6</v>
      </c>
      <c r="BQ4108" s="160">
        <f t="shared" si="883"/>
        <v>5.3183556502213285E-6</v>
      </c>
      <c r="BR4108" s="160" t="str">
        <f t="shared" si="879"/>
        <v/>
      </c>
    </row>
    <row r="4109" spans="65:70" ht="20.100000000000001" customHeight="1" x14ac:dyDescent="0.25">
      <c r="BM4109" s="134">
        <v>3517</v>
      </c>
      <c r="BN4109" s="157">
        <f t="shared" si="880"/>
        <v>22.502399999998566</v>
      </c>
      <c r="BO4109" s="158">
        <f t="shared" si="881"/>
        <v>2.0800213307825329E-3</v>
      </c>
      <c r="BP4109" s="159">
        <f t="shared" si="882"/>
        <v>5.3051349106431403E-6</v>
      </c>
      <c r="BQ4109" s="160">
        <f t="shared" si="883"/>
        <v>5.3051349106431403E-6</v>
      </c>
      <c r="BR4109" s="160" t="str">
        <f t="shared" si="879"/>
        <v/>
      </c>
    </row>
    <row r="4110" spans="65:70" ht="20.100000000000001" customHeight="1" x14ac:dyDescent="0.25">
      <c r="BM4110" s="134">
        <v>3518</v>
      </c>
      <c r="BN4110" s="157">
        <f t="shared" si="880"/>
        <v>22.508799999998566</v>
      </c>
      <c r="BO4110" s="158">
        <f t="shared" si="881"/>
        <v>2.0747161958718898E-3</v>
      </c>
      <c r="BP4110" s="159">
        <f t="shared" si="882"/>
        <v>5.2919459662334467E-6</v>
      </c>
      <c r="BQ4110" s="160">
        <f t="shared" si="883"/>
        <v>5.2919459662334467E-6</v>
      </c>
      <c r="BR4110" s="160" t="str">
        <f t="shared" si="879"/>
        <v/>
      </c>
    </row>
    <row r="4111" spans="65:70" ht="20.100000000000001" customHeight="1" x14ac:dyDescent="0.25">
      <c r="BM4111" s="134">
        <v>3519</v>
      </c>
      <c r="BN4111" s="157">
        <f t="shared" si="880"/>
        <v>22.515199999998565</v>
      </c>
      <c r="BO4111" s="158">
        <f t="shared" si="881"/>
        <v>2.0694242499056563E-3</v>
      </c>
      <c r="BP4111" s="159">
        <f t="shared" si="882"/>
        <v>5.2787887438636785E-6</v>
      </c>
      <c r="BQ4111" s="160">
        <f t="shared" si="883"/>
        <v>5.2787887438636785E-6</v>
      </c>
      <c r="BR4111" s="160" t="str">
        <f t="shared" si="879"/>
        <v/>
      </c>
    </row>
    <row r="4112" spans="65:70" ht="20.100000000000001" customHeight="1" x14ac:dyDescent="0.25">
      <c r="BM4112" s="134">
        <v>3520</v>
      </c>
      <c r="BN4112" s="157">
        <f t="shared" si="880"/>
        <v>22.521599999998564</v>
      </c>
      <c r="BO4112" s="158">
        <f t="shared" si="881"/>
        <v>2.0641454611617926E-3</v>
      </c>
      <c r="BP4112" s="159">
        <f t="shared" si="882"/>
        <v>5.2656631705904483E-6</v>
      </c>
      <c r="BQ4112" s="160">
        <f t="shared" si="883"/>
        <v>5.2656631705904483E-6</v>
      </c>
      <c r="BR4112" s="160" t="str">
        <f t="shared" si="879"/>
        <v/>
      </c>
    </row>
    <row r="4113" spans="65:70" ht="20.100000000000001" customHeight="1" x14ac:dyDescent="0.25">
      <c r="BM4113" s="134">
        <v>3521</v>
      </c>
      <c r="BN4113" s="157">
        <f t="shared" si="880"/>
        <v>22.527999999998563</v>
      </c>
      <c r="BO4113" s="158">
        <f t="shared" si="881"/>
        <v>2.0588797979912022E-3</v>
      </c>
      <c r="BP4113" s="159">
        <f t="shared" si="882"/>
        <v>5.2525691736100139E-6</v>
      </c>
      <c r="BQ4113" s="160">
        <f t="shared" si="883"/>
        <v>5.2525691736100139E-6</v>
      </c>
      <c r="BR4113" s="160" t="str">
        <f t="shared" ref="BR4113:BR4176" si="884">IF($BO4113&lt;(1-$BK$605),$BP4113,"")</f>
        <v/>
      </c>
    </row>
    <row r="4114" spans="65:70" ht="20.100000000000001" customHeight="1" x14ac:dyDescent="0.25">
      <c r="BM4114" s="134">
        <v>3522</v>
      </c>
      <c r="BN4114" s="157">
        <f t="shared" ref="BN4114:BN4177" si="885">BN4113+$BQ$590</f>
        <v>22.534399999998563</v>
      </c>
      <c r="BO4114" s="158">
        <f t="shared" ref="BO4114:BO4177" si="886">_xlfn.CHISQ.DIST.RT(BN4114,7)</f>
        <v>2.0536272288175922E-3</v>
      </c>
      <c r="BP4114" s="159">
        <f t="shared" ref="BP4114:BP4177" si="887">BO4114-BO4115</f>
        <v>5.2395066802821307E-6</v>
      </c>
      <c r="BQ4114" s="160">
        <f t="shared" ref="BQ4114:BQ4177" si="888">IF(BO4114&lt;(1-$BK$597),BP4114,"")</f>
        <v>5.2395066802821307E-6</v>
      </c>
      <c r="BR4114" s="160" t="str">
        <f t="shared" si="884"/>
        <v/>
      </c>
    </row>
    <row r="4115" spans="65:70" ht="20.100000000000001" customHeight="1" x14ac:dyDescent="0.25">
      <c r="BM4115" s="134">
        <v>3523</v>
      </c>
      <c r="BN4115" s="157">
        <f t="shared" si="885"/>
        <v>22.540799999998562</v>
      </c>
      <c r="BO4115" s="158">
        <f t="shared" si="886"/>
        <v>2.0483877221373101E-3</v>
      </c>
      <c r="BP4115" s="159">
        <f t="shared" si="887"/>
        <v>5.2264756181278835E-6</v>
      </c>
      <c r="BQ4115" s="160">
        <f t="shared" si="888"/>
        <v>5.2264756181278835E-6</v>
      </c>
      <c r="BR4115" s="160" t="str">
        <f t="shared" si="884"/>
        <v/>
      </c>
    </row>
    <row r="4116" spans="65:70" ht="20.100000000000001" customHeight="1" x14ac:dyDescent="0.25">
      <c r="BM4116" s="134">
        <v>3524</v>
      </c>
      <c r="BN4116" s="157">
        <f t="shared" si="885"/>
        <v>22.547199999998561</v>
      </c>
      <c r="BO4116" s="158">
        <f t="shared" si="886"/>
        <v>2.0431612465191822E-3</v>
      </c>
      <c r="BP4116" s="159">
        <f t="shared" si="887"/>
        <v>5.2134759148153749E-6</v>
      </c>
      <c r="BQ4116" s="160">
        <f t="shared" si="888"/>
        <v>5.2134759148153749E-6</v>
      </c>
      <c r="BR4116" s="160" t="str">
        <f t="shared" si="884"/>
        <v/>
      </c>
    </row>
    <row r="4117" spans="65:70" ht="20.100000000000001" customHeight="1" x14ac:dyDescent="0.25">
      <c r="BM4117" s="134">
        <v>3525</v>
      </c>
      <c r="BN4117" s="157">
        <f t="shared" si="885"/>
        <v>22.553599999998561</v>
      </c>
      <c r="BO4117" s="158">
        <f t="shared" si="886"/>
        <v>2.0379477706043668E-3</v>
      </c>
      <c r="BP4117" s="159">
        <f t="shared" si="887"/>
        <v>5.2005074981714347E-6</v>
      </c>
      <c r="BQ4117" s="160">
        <f t="shared" si="888"/>
        <v>5.2005074981714347E-6</v>
      </c>
      <c r="BR4117" s="160" t="str">
        <f t="shared" si="884"/>
        <v/>
      </c>
    </row>
    <row r="4118" spans="65:70" ht="20.100000000000001" customHeight="1" x14ac:dyDescent="0.25">
      <c r="BM4118" s="134">
        <v>3526</v>
      </c>
      <c r="BN4118" s="157">
        <f t="shared" si="885"/>
        <v>22.55999999999856</v>
      </c>
      <c r="BO4118" s="158">
        <f t="shared" si="886"/>
        <v>2.0327472631061954E-3</v>
      </c>
      <c r="BP4118" s="159">
        <f t="shared" si="887"/>
        <v>5.1875702961894261E-6</v>
      </c>
      <c r="BQ4118" s="160">
        <f t="shared" si="888"/>
        <v>5.1875702961894261E-6</v>
      </c>
      <c r="BR4118" s="160" t="str">
        <f t="shared" si="884"/>
        <v/>
      </c>
    </row>
    <row r="4119" spans="65:70" ht="20.100000000000001" customHeight="1" x14ac:dyDescent="0.25">
      <c r="BM4119" s="134">
        <v>3527</v>
      </c>
      <c r="BN4119" s="157">
        <f t="shared" si="885"/>
        <v>22.566399999998559</v>
      </c>
      <c r="BO4119" s="158">
        <f t="shared" si="886"/>
        <v>2.0275596928100059E-3</v>
      </c>
      <c r="BP4119" s="159">
        <f t="shared" si="887"/>
        <v>5.1746642369975872E-6</v>
      </c>
      <c r="BQ4119" s="160">
        <f t="shared" si="888"/>
        <v>5.1746642369975872E-6</v>
      </c>
      <c r="BR4119" s="160" t="str">
        <f t="shared" si="884"/>
        <v/>
      </c>
    </row>
    <row r="4120" spans="65:70" ht="20.100000000000001" customHeight="1" x14ac:dyDescent="0.25">
      <c r="BM4120" s="134">
        <v>3528</v>
      </c>
      <c r="BN4120" s="157">
        <f t="shared" si="885"/>
        <v>22.572799999998558</v>
      </c>
      <c r="BO4120" s="158">
        <f t="shared" si="886"/>
        <v>2.0223850285730084E-3</v>
      </c>
      <c r="BP4120" s="159">
        <f t="shared" si="887"/>
        <v>5.1617892488902556E-6</v>
      </c>
      <c r="BQ4120" s="160">
        <f t="shared" si="888"/>
        <v>5.1617892488902556E-6</v>
      </c>
      <c r="BR4120" s="160" t="str">
        <f t="shared" si="884"/>
        <v/>
      </c>
    </row>
    <row r="4121" spans="65:70" ht="20.100000000000001" customHeight="1" x14ac:dyDescent="0.25">
      <c r="BM4121" s="134">
        <v>3529</v>
      </c>
      <c r="BN4121" s="157">
        <f t="shared" si="885"/>
        <v>22.579199999998558</v>
      </c>
      <c r="BO4121" s="158">
        <f t="shared" si="886"/>
        <v>2.0172232393241181E-3</v>
      </c>
      <c r="BP4121" s="159">
        <f t="shared" si="887"/>
        <v>5.1489452603326394E-6</v>
      </c>
      <c r="BQ4121" s="160">
        <f t="shared" si="888"/>
        <v>5.1489452603326394E-6</v>
      </c>
      <c r="BR4121" s="160" t="str">
        <f t="shared" si="884"/>
        <v/>
      </c>
    </row>
    <row r="4122" spans="65:70" ht="20.100000000000001" customHeight="1" x14ac:dyDescent="0.25">
      <c r="BM4122" s="134">
        <v>3530</v>
      </c>
      <c r="BN4122" s="157">
        <f t="shared" si="885"/>
        <v>22.585599999998557</v>
      </c>
      <c r="BO4122" s="158">
        <f t="shared" si="886"/>
        <v>2.0120742940637855E-3</v>
      </c>
      <c r="BP4122" s="159">
        <f t="shared" si="887"/>
        <v>5.1361321999066067E-6</v>
      </c>
      <c r="BQ4122" s="160">
        <f t="shared" si="888"/>
        <v>5.1361321999066067E-6</v>
      </c>
      <c r="BR4122" s="160" t="str">
        <f t="shared" si="884"/>
        <v/>
      </c>
    </row>
    <row r="4123" spans="65:70" ht="20.100000000000001" customHeight="1" x14ac:dyDescent="0.25">
      <c r="BM4123" s="134">
        <v>3531</v>
      </c>
      <c r="BN4123" s="157">
        <f t="shared" si="885"/>
        <v>22.591999999998556</v>
      </c>
      <c r="BO4123" s="158">
        <f t="shared" si="886"/>
        <v>2.0069381618638788E-3</v>
      </c>
      <c r="BP4123" s="159">
        <f t="shared" si="887"/>
        <v>5.1233499963917843E-6</v>
      </c>
      <c r="BQ4123" s="160">
        <f t="shared" si="888"/>
        <v>5.1233499963917843E-6</v>
      </c>
      <c r="BR4123" s="160" t="str">
        <f t="shared" si="884"/>
        <v/>
      </c>
    </row>
    <row r="4124" spans="65:70" ht="20.100000000000001" customHeight="1" x14ac:dyDescent="0.25">
      <c r="BM4124" s="134">
        <v>3532</v>
      </c>
      <c r="BN4124" s="157">
        <f t="shared" si="885"/>
        <v>22.598399999998556</v>
      </c>
      <c r="BO4124" s="158">
        <f t="shared" si="886"/>
        <v>2.0018148118674871E-3</v>
      </c>
      <c r="BP4124" s="159">
        <f t="shared" si="887"/>
        <v>5.1105985786788211E-6</v>
      </c>
      <c r="BQ4124" s="160">
        <f t="shared" si="888"/>
        <v>5.1105985786788211E-6</v>
      </c>
      <c r="BR4124" s="160" t="str">
        <f t="shared" si="884"/>
        <v/>
      </c>
    </row>
    <row r="4125" spans="65:70" ht="20.100000000000001" customHeight="1" x14ac:dyDescent="0.25">
      <c r="BM4125" s="134">
        <v>3533</v>
      </c>
      <c r="BN4125" s="157">
        <f t="shared" si="885"/>
        <v>22.604799999998555</v>
      </c>
      <c r="BO4125" s="158">
        <f t="shared" si="886"/>
        <v>1.9967042132888082E-3</v>
      </c>
      <c r="BP4125" s="159">
        <f t="shared" si="887"/>
        <v>5.0978778758522213E-6</v>
      </c>
      <c r="BQ4125" s="160">
        <f t="shared" si="888"/>
        <v>5.0978778758522213E-6</v>
      </c>
      <c r="BR4125" s="160" t="str">
        <f t="shared" si="884"/>
        <v/>
      </c>
    </row>
    <row r="4126" spans="65:70" ht="20.100000000000001" customHeight="1" x14ac:dyDescent="0.25">
      <c r="BM4126" s="134">
        <v>3534</v>
      </c>
      <c r="BN4126" s="157">
        <f t="shared" si="885"/>
        <v>22.611199999998554</v>
      </c>
      <c r="BO4126" s="158">
        <f t="shared" si="886"/>
        <v>1.991606335412956E-3</v>
      </c>
      <c r="BP4126" s="159">
        <f t="shared" si="887"/>
        <v>5.0851878171183536E-6</v>
      </c>
      <c r="BQ4126" s="160">
        <f t="shared" si="888"/>
        <v>5.0851878171183536E-6</v>
      </c>
      <c r="BR4126" s="160" t="str">
        <f t="shared" si="884"/>
        <v/>
      </c>
    </row>
    <row r="4127" spans="65:70" ht="20.100000000000001" customHeight="1" x14ac:dyDescent="0.25">
      <c r="BM4127" s="134">
        <v>3535</v>
      </c>
      <c r="BN4127" s="157">
        <f t="shared" si="885"/>
        <v>22.617599999998554</v>
      </c>
      <c r="BO4127" s="158">
        <f t="shared" si="886"/>
        <v>1.9865211475958377E-3</v>
      </c>
      <c r="BP4127" s="159">
        <f t="shared" si="887"/>
        <v>5.0725283318522885E-6</v>
      </c>
      <c r="BQ4127" s="160">
        <f t="shared" si="888"/>
        <v>5.0725283318522885E-6</v>
      </c>
      <c r="BR4127" s="160" t="str">
        <f t="shared" si="884"/>
        <v/>
      </c>
    </row>
    <row r="4128" spans="65:70" ht="20.100000000000001" customHeight="1" x14ac:dyDescent="0.25">
      <c r="BM4128" s="134">
        <v>3536</v>
      </c>
      <c r="BN4128" s="157">
        <f t="shared" si="885"/>
        <v>22.623999999998553</v>
      </c>
      <c r="BO4128" s="158">
        <f t="shared" si="886"/>
        <v>1.9814486192639854E-3</v>
      </c>
      <c r="BP4128" s="159">
        <f t="shared" si="887"/>
        <v>5.0598993495774153E-6</v>
      </c>
      <c r="BQ4128" s="160">
        <f t="shared" si="888"/>
        <v>5.0598993495774153E-6</v>
      </c>
      <c r="BR4128" s="160" t="str">
        <f t="shared" si="884"/>
        <v/>
      </c>
    </row>
    <row r="4129" spans="65:70" ht="20.100000000000001" customHeight="1" x14ac:dyDescent="0.25">
      <c r="BM4129" s="134">
        <v>3537</v>
      </c>
      <c r="BN4129" s="157">
        <f t="shared" si="885"/>
        <v>22.630399999998552</v>
      </c>
      <c r="BO4129" s="158">
        <f t="shared" si="886"/>
        <v>1.976388719914408E-3</v>
      </c>
      <c r="BP4129" s="159">
        <f t="shared" si="887"/>
        <v>5.0473007999754169E-6</v>
      </c>
      <c r="BQ4129" s="160">
        <f t="shared" si="888"/>
        <v>5.0473007999754169E-6</v>
      </c>
      <c r="BR4129" s="160" t="str">
        <f t="shared" si="884"/>
        <v/>
      </c>
    </row>
    <row r="4130" spans="65:70" ht="20.100000000000001" customHeight="1" x14ac:dyDescent="0.25">
      <c r="BM4130" s="134">
        <v>3538</v>
      </c>
      <c r="BN4130" s="157">
        <f t="shared" si="885"/>
        <v>22.636799999998551</v>
      </c>
      <c r="BO4130" s="158">
        <f t="shared" si="886"/>
        <v>1.9713414191144325E-3</v>
      </c>
      <c r="BP4130" s="159">
        <f t="shared" si="887"/>
        <v>5.0347326128723918E-6</v>
      </c>
      <c r="BQ4130" s="160">
        <f t="shared" si="888"/>
        <v>5.0347326128723918E-6</v>
      </c>
      <c r="BR4130" s="160" t="str">
        <f t="shared" si="884"/>
        <v/>
      </c>
    </row>
    <row r="4131" spans="65:70" ht="20.100000000000001" customHeight="1" x14ac:dyDescent="0.25">
      <c r="BM4131" s="134">
        <v>3539</v>
      </c>
      <c r="BN4131" s="157">
        <f t="shared" si="885"/>
        <v>22.643199999998551</v>
      </c>
      <c r="BO4131" s="158">
        <f t="shared" si="886"/>
        <v>1.9663066865015602E-3</v>
      </c>
      <c r="BP4131" s="159">
        <f t="shared" si="887"/>
        <v>5.0221947182483954E-6</v>
      </c>
      <c r="BQ4131" s="160">
        <f t="shared" si="888"/>
        <v>5.0221947182483954E-6</v>
      </c>
      <c r="BR4131" s="160" t="str">
        <f t="shared" si="884"/>
        <v/>
      </c>
    </row>
    <row r="4132" spans="65:70" ht="20.100000000000001" customHeight="1" x14ac:dyDescent="0.25">
      <c r="BM4132" s="134">
        <v>3540</v>
      </c>
      <c r="BN4132" s="157">
        <f t="shared" si="885"/>
        <v>22.64959999999855</v>
      </c>
      <c r="BO4132" s="158">
        <f t="shared" si="886"/>
        <v>1.9612844917833118E-3</v>
      </c>
      <c r="BP4132" s="159">
        <f t="shared" si="887"/>
        <v>5.0096870462322356E-6</v>
      </c>
      <c r="BQ4132" s="160">
        <f t="shared" si="888"/>
        <v>5.0096870462322356E-6</v>
      </c>
      <c r="BR4132" s="160" t="str">
        <f t="shared" si="884"/>
        <v/>
      </c>
    </row>
    <row r="4133" spans="65:70" ht="20.100000000000001" customHeight="1" x14ac:dyDescent="0.25">
      <c r="BM4133" s="134">
        <v>3541</v>
      </c>
      <c r="BN4133" s="157">
        <f t="shared" si="885"/>
        <v>22.655999999998549</v>
      </c>
      <c r="BO4133" s="158">
        <f t="shared" si="886"/>
        <v>1.9562748047370795E-3</v>
      </c>
      <c r="BP4133" s="159">
        <f t="shared" si="887"/>
        <v>4.9972095271129651E-6</v>
      </c>
      <c r="BQ4133" s="160">
        <f t="shared" si="888"/>
        <v>4.9972095271129651E-6</v>
      </c>
      <c r="BR4133" s="160" t="str">
        <f t="shared" si="884"/>
        <v/>
      </c>
    </row>
    <row r="4134" spans="65:70" ht="20.100000000000001" customHeight="1" x14ac:dyDescent="0.25">
      <c r="BM4134" s="134">
        <v>3542</v>
      </c>
      <c r="BN4134" s="157">
        <f t="shared" si="885"/>
        <v>22.662399999998549</v>
      </c>
      <c r="BO4134" s="158">
        <f t="shared" si="886"/>
        <v>1.9512775952099666E-3</v>
      </c>
      <c r="BP4134" s="159">
        <f t="shared" si="887"/>
        <v>4.9847620913208001E-6</v>
      </c>
      <c r="BQ4134" s="160">
        <f t="shared" si="888"/>
        <v>4.9847620913208001E-6</v>
      </c>
      <c r="BR4134" s="160" t="str">
        <f t="shared" si="884"/>
        <v/>
      </c>
    </row>
    <row r="4135" spans="65:70" ht="20.100000000000001" customHeight="1" x14ac:dyDescent="0.25">
      <c r="BM4135" s="134">
        <v>3543</v>
      </c>
      <c r="BN4135" s="157">
        <f t="shared" si="885"/>
        <v>22.668799999998548</v>
      </c>
      <c r="BO4135" s="158">
        <f t="shared" si="886"/>
        <v>1.9462928331186458E-3</v>
      </c>
      <c r="BP4135" s="159">
        <f t="shared" si="887"/>
        <v>4.9723446694464185E-6</v>
      </c>
      <c r="BQ4135" s="160">
        <f t="shared" si="888"/>
        <v>4.9723446694464185E-6</v>
      </c>
      <c r="BR4135" s="160" t="str">
        <f t="shared" si="884"/>
        <v/>
      </c>
    </row>
    <row r="4136" spans="65:70" ht="20.100000000000001" customHeight="1" x14ac:dyDescent="0.25">
      <c r="BM4136" s="134">
        <v>3544</v>
      </c>
      <c r="BN4136" s="157">
        <f t="shared" si="885"/>
        <v>22.675199999998547</v>
      </c>
      <c r="BO4136" s="158">
        <f t="shared" si="886"/>
        <v>1.9413204884491993E-3</v>
      </c>
      <c r="BP4136" s="159">
        <f t="shared" si="887"/>
        <v>4.9599571922175414E-6</v>
      </c>
      <c r="BQ4136" s="160">
        <f t="shared" si="888"/>
        <v>4.9599571922175414E-6</v>
      </c>
      <c r="BR4136" s="160" t="str">
        <f t="shared" si="884"/>
        <v/>
      </c>
    </row>
    <row r="4137" spans="65:70" ht="20.100000000000001" customHeight="1" x14ac:dyDescent="0.25">
      <c r="BM4137" s="134">
        <v>3545</v>
      </c>
      <c r="BN4137" s="157">
        <f t="shared" si="885"/>
        <v>22.681599999998546</v>
      </c>
      <c r="BO4137" s="158">
        <f t="shared" si="886"/>
        <v>1.9363605312569818E-3</v>
      </c>
      <c r="BP4137" s="159">
        <f t="shared" si="887"/>
        <v>4.947599590524954E-6</v>
      </c>
      <c r="BQ4137" s="160">
        <f t="shared" si="888"/>
        <v>4.947599590524954E-6</v>
      </c>
      <c r="BR4137" s="160" t="str">
        <f t="shared" si="884"/>
        <v/>
      </c>
    </row>
    <row r="4138" spans="65:70" ht="20.100000000000001" customHeight="1" x14ac:dyDescent="0.25">
      <c r="BM4138" s="134">
        <v>3546</v>
      </c>
      <c r="BN4138" s="157">
        <f t="shared" si="885"/>
        <v>22.687999999998546</v>
      </c>
      <c r="BO4138" s="158">
        <f t="shared" si="886"/>
        <v>1.9314129316664568E-3</v>
      </c>
      <c r="BP4138" s="159">
        <f t="shared" si="887"/>
        <v>4.9352717954032066E-6</v>
      </c>
      <c r="BQ4138" s="160">
        <f t="shared" si="888"/>
        <v>4.9352717954032066E-6</v>
      </c>
      <c r="BR4138" s="160" t="str">
        <f t="shared" si="884"/>
        <v/>
      </c>
    </row>
    <row r="4139" spans="65:70" ht="20.100000000000001" customHeight="1" x14ac:dyDescent="0.25">
      <c r="BM4139" s="134">
        <v>3547</v>
      </c>
      <c r="BN4139" s="157">
        <f t="shared" si="885"/>
        <v>22.694399999998545</v>
      </c>
      <c r="BO4139" s="158">
        <f t="shared" si="886"/>
        <v>1.9264776598710536E-3</v>
      </c>
      <c r="BP4139" s="159">
        <f t="shared" si="887"/>
        <v>4.9229737380310484E-6</v>
      </c>
      <c r="BQ4139" s="160">
        <f t="shared" si="888"/>
        <v>4.9229737380310484E-6</v>
      </c>
      <c r="BR4139" s="160" t="str">
        <f t="shared" si="884"/>
        <v/>
      </c>
    </row>
    <row r="4140" spans="65:70" ht="20.100000000000001" customHeight="1" x14ac:dyDescent="0.25">
      <c r="BM4140" s="134">
        <v>3548</v>
      </c>
      <c r="BN4140" s="157">
        <f t="shared" si="885"/>
        <v>22.700799999998544</v>
      </c>
      <c r="BO4140" s="158">
        <f t="shared" si="886"/>
        <v>1.9215546861330226E-3</v>
      </c>
      <c r="BP4140" s="159">
        <f t="shared" si="887"/>
        <v>4.9107053497492083E-6</v>
      </c>
      <c r="BQ4140" s="160">
        <f t="shared" si="888"/>
        <v>4.9107053497492083E-6</v>
      </c>
      <c r="BR4140" s="160" t="str">
        <f t="shared" si="884"/>
        <v/>
      </c>
    </row>
    <row r="4141" spans="65:70" ht="20.100000000000001" customHeight="1" x14ac:dyDescent="0.25">
      <c r="BM4141" s="134">
        <v>3549</v>
      </c>
      <c r="BN4141" s="157">
        <f t="shared" si="885"/>
        <v>22.707199999998544</v>
      </c>
      <c r="BO4141" s="158">
        <f t="shared" si="886"/>
        <v>1.9166439807832734E-3</v>
      </c>
      <c r="BP4141" s="159">
        <f t="shared" si="887"/>
        <v>4.8984665620348082E-6</v>
      </c>
      <c r="BQ4141" s="160">
        <f t="shared" si="888"/>
        <v>4.8984665620348082E-6</v>
      </c>
      <c r="BR4141" s="160" t="str">
        <f t="shared" si="884"/>
        <v/>
      </c>
    </row>
    <row r="4142" spans="65:70" ht="20.100000000000001" customHeight="1" x14ac:dyDescent="0.25">
      <c r="BM4142" s="134">
        <v>3550</v>
      </c>
      <c r="BN4142" s="157">
        <f t="shared" si="885"/>
        <v>22.713599999998543</v>
      </c>
      <c r="BO4142" s="158">
        <f t="shared" si="886"/>
        <v>1.9117455142212386E-3</v>
      </c>
      <c r="BP4142" s="159">
        <f t="shared" si="887"/>
        <v>4.8862573065243473E-6</v>
      </c>
      <c r="BQ4142" s="160">
        <f t="shared" si="888"/>
        <v>4.8862573065243473E-6</v>
      </c>
      <c r="BR4142" s="160" t="str">
        <f t="shared" si="884"/>
        <v/>
      </c>
    </row>
    <row r="4143" spans="65:70" ht="20.100000000000001" customHeight="1" x14ac:dyDescent="0.25">
      <c r="BM4143" s="134">
        <v>3551</v>
      </c>
      <c r="BN4143" s="157">
        <f t="shared" si="885"/>
        <v>22.719999999998542</v>
      </c>
      <c r="BO4143" s="158">
        <f t="shared" si="886"/>
        <v>1.9068592569147142E-3</v>
      </c>
      <c r="BP4143" s="159">
        <f t="shared" si="887"/>
        <v>4.8740775149898503E-6</v>
      </c>
      <c r="BQ4143" s="160">
        <f t="shared" si="888"/>
        <v>4.8740775149898503E-6</v>
      </c>
      <c r="BR4143" s="160" t="str">
        <f t="shared" si="884"/>
        <v/>
      </c>
    </row>
    <row r="4144" spans="65:70" ht="20.100000000000001" customHeight="1" x14ac:dyDescent="0.25">
      <c r="BM4144" s="134">
        <v>3552</v>
      </c>
      <c r="BN4144" s="157">
        <f t="shared" si="885"/>
        <v>22.726399999998542</v>
      </c>
      <c r="BO4144" s="158">
        <f t="shared" si="886"/>
        <v>1.9019851793997244E-3</v>
      </c>
      <c r="BP4144" s="159">
        <f t="shared" si="887"/>
        <v>4.8619271193661891E-6</v>
      </c>
      <c r="BQ4144" s="160">
        <f t="shared" si="888"/>
        <v>4.8619271193661891E-6</v>
      </c>
      <c r="BR4144" s="160" t="str">
        <f t="shared" si="884"/>
        <v/>
      </c>
    </row>
    <row r="4145" spans="65:70" ht="20.100000000000001" customHeight="1" x14ac:dyDescent="0.25">
      <c r="BM4145" s="134">
        <v>3553</v>
      </c>
      <c r="BN4145" s="157">
        <f t="shared" si="885"/>
        <v>22.732799999998541</v>
      </c>
      <c r="BO4145" s="158">
        <f t="shared" si="886"/>
        <v>1.8971232522803582E-3</v>
      </c>
      <c r="BP4145" s="159">
        <f t="shared" si="887"/>
        <v>4.8498060517254953E-6</v>
      </c>
      <c r="BQ4145" s="160">
        <f t="shared" si="888"/>
        <v>4.8498060517254953E-6</v>
      </c>
      <c r="BR4145" s="160" t="str">
        <f t="shared" si="884"/>
        <v/>
      </c>
    </row>
    <row r="4146" spans="65:70" ht="20.100000000000001" customHeight="1" x14ac:dyDescent="0.25">
      <c r="BM4146" s="134">
        <v>3554</v>
      </c>
      <c r="BN4146" s="157">
        <f t="shared" si="885"/>
        <v>22.73919999999854</v>
      </c>
      <c r="BO4146" s="158">
        <f t="shared" si="886"/>
        <v>1.8922734462286327E-3</v>
      </c>
      <c r="BP4146" s="159">
        <f t="shared" si="887"/>
        <v>4.8377142442834493E-6</v>
      </c>
      <c r="BQ4146" s="160">
        <f t="shared" si="888"/>
        <v>4.8377142442834493E-6</v>
      </c>
      <c r="BR4146" s="160" t="str">
        <f t="shared" si="884"/>
        <v/>
      </c>
    </row>
    <row r="4147" spans="65:70" ht="20.100000000000001" customHeight="1" x14ac:dyDescent="0.25">
      <c r="BM4147" s="134">
        <v>3555</v>
      </c>
      <c r="BN4147" s="157">
        <f t="shared" si="885"/>
        <v>22.745599999998539</v>
      </c>
      <c r="BO4147" s="158">
        <f t="shared" si="886"/>
        <v>1.8874357319843492E-3</v>
      </c>
      <c r="BP4147" s="159">
        <f t="shared" si="887"/>
        <v>4.8256516294224814E-6</v>
      </c>
      <c r="BQ4147" s="160">
        <f t="shared" si="888"/>
        <v>4.8256516294224814E-6</v>
      </c>
      <c r="BR4147" s="160" t="str">
        <f t="shared" si="884"/>
        <v/>
      </c>
    </row>
    <row r="4148" spans="65:70" ht="20.100000000000001" customHeight="1" x14ac:dyDescent="0.25">
      <c r="BM4148" s="134">
        <v>3556</v>
      </c>
      <c r="BN4148" s="157">
        <f t="shared" si="885"/>
        <v>22.751999999998539</v>
      </c>
      <c r="BO4148" s="158">
        <f t="shared" si="886"/>
        <v>1.8826100803549268E-3</v>
      </c>
      <c r="BP4148" s="159">
        <f t="shared" si="887"/>
        <v>4.8136181396471033E-6</v>
      </c>
      <c r="BQ4148" s="160">
        <f t="shared" si="888"/>
        <v>4.8136181396471033E-6</v>
      </c>
      <c r="BR4148" s="160" t="str">
        <f t="shared" si="884"/>
        <v/>
      </c>
    </row>
    <row r="4149" spans="65:70" ht="20.100000000000001" customHeight="1" x14ac:dyDescent="0.25">
      <c r="BM4149" s="134">
        <v>3557</v>
      </c>
      <c r="BN4149" s="157">
        <f t="shared" si="885"/>
        <v>22.758399999998538</v>
      </c>
      <c r="BO4149" s="158">
        <f t="shared" si="886"/>
        <v>1.8777964622152797E-3</v>
      </c>
      <c r="BP4149" s="159">
        <f t="shared" si="887"/>
        <v>4.8016137076233728E-6</v>
      </c>
      <c r="BQ4149" s="160">
        <f t="shared" si="888"/>
        <v>4.8016137076233728E-6</v>
      </c>
      <c r="BR4149" s="160" t="str">
        <f t="shared" si="884"/>
        <v/>
      </c>
    </row>
    <row r="4150" spans="65:70" ht="20.100000000000001" customHeight="1" x14ac:dyDescent="0.25">
      <c r="BM4150" s="134">
        <v>3558</v>
      </c>
      <c r="BN4150" s="157">
        <f t="shared" si="885"/>
        <v>22.764799999998537</v>
      </c>
      <c r="BO4150" s="158">
        <f t="shared" si="886"/>
        <v>1.8729948485076563E-3</v>
      </c>
      <c r="BP4150" s="159">
        <f t="shared" si="887"/>
        <v>4.7896382661671844E-6</v>
      </c>
      <c r="BQ4150" s="160">
        <f t="shared" si="888"/>
        <v>4.7896382661671844E-6</v>
      </c>
      <c r="BR4150" s="160" t="str">
        <f t="shared" si="884"/>
        <v/>
      </c>
    </row>
    <row r="4151" spans="65:70" ht="20.100000000000001" customHeight="1" x14ac:dyDescent="0.25">
      <c r="BM4151" s="134">
        <v>3559</v>
      </c>
      <c r="BN4151" s="157">
        <f t="shared" si="885"/>
        <v>22.771199999998537</v>
      </c>
      <c r="BO4151" s="158">
        <f t="shared" si="886"/>
        <v>1.8682052102414891E-3</v>
      </c>
      <c r="BP4151" s="159">
        <f t="shared" si="887"/>
        <v>4.7776917482223683E-6</v>
      </c>
      <c r="BQ4151" s="160">
        <f t="shared" si="888"/>
        <v>4.7776917482223683E-6</v>
      </c>
      <c r="BR4151" s="160" t="str">
        <f t="shared" si="884"/>
        <v/>
      </c>
    </row>
    <row r="4152" spans="65:70" ht="20.100000000000001" customHeight="1" x14ac:dyDescent="0.25">
      <c r="BM4152" s="134">
        <v>3560</v>
      </c>
      <c r="BN4152" s="157">
        <f t="shared" si="885"/>
        <v>22.777599999998536</v>
      </c>
      <c r="BO4152" s="158">
        <f t="shared" si="886"/>
        <v>1.8634275184932667E-3</v>
      </c>
      <c r="BP4152" s="159">
        <f t="shared" si="887"/>
        <v>4.7657740868982043E-6</v>
      </c>
      <c r="BQ4152" s="160">
        <f t="shared" si="888"/>
        <v>4.7657740868982043E-6</v>
      </c>
      <c r="BR4152" s="160" t="str">
        <f t="shared" si="884"/>
        <v/>
      </c>
    </row>
    <row r="4153" spans="65:70" ht="20.100000000000001" customHeight="1" x14ac:dyDescent="0.25">
      <c r="BM4153" s="134">
        <v>3561</v>
      </c>
      <c r="BN4153" s="157">
        <f t="shared" si="885"/>
        <v>22.783999999998535</v>
      </c>
      <c r="BO4153" s="158">
        <f t="shared" si="886"/>
        <v>1.8586617444063685E-3</v>
      </c>
      <c r="BP4153" s="159">
        <f t="shared" si="887"/>
        <v>4.7538852154362446E-6</v>
      </c>
      <c r="BQ4153" s="160">
        <f t="shared" si="888"/>
        <v>4.7538852154362446E-6</v>
      </c>
      <c r="BR4153" s="160" t="str">
        <f t="shared" si="884"/>
        <v/>
      </c>
    </row>
    <row r="4154" spans="65:70" ht="20.100000000000001" customHeight="1" x14ac:dyDescent="0.25">
      <c r="BM4154" s="134">
        <v>3562</v>
      </c>
      <c r="BN4154" s="157">
        <f t="shared" si="885"/>
        <v>22.790399999998534</v>
      </c>
      <c r="BO4154" s="158">
        <f t="shared" si="886"/>
        <v>1.8539078591909323E-3</v>
      </c>
      <c r="BP4154" s="159">
        <f t="shared" si="887"/>
        <v>4.7420250672298297E-6</v>
      </c>
      <c r="BQ4154" s="160">
        <f t="shared" si="888"/>
        <v>4.7420250672298297E-6</v>
      </c>
      <c r="BR4154" s="160" t="str">
        <f t="shared" si="884"/>
        <v/>
      </c>
    </row>
    <row r="4155" spans="65:70" ht="20.100000000000001" customHeight="1" x14ac:dyDescent="0.25">
      <c r="BM4155" s="134">
        <v>3563</v>
      </c>
      <c r="BN4155" s="157">
        <f t="shared" si="885"/>
        <v>22.796799999998534</v>
      </c>
      <c r="BO4155" s="158">
        <f t="shared" si="886"/>
        <v>1.8491658341237025E-3</v>
      </c>
      <c r="BP4155" s="159">
        <f t="shared" si="887"/>
        <v>4.7301935758143308E-6</v>
      </c>
      <c r="BQ4155" s="160">
        <f t="shared" si="888"/>
        <v>4.7301935758143308E-6</v>
      </c>
      <c r="BR4155" s="160" t="str">
        <f t="shared" si="884"/>
        <v/>
      </c>
    </row>
    <row r="4156" spans="65:70" ht="20.100000000000001" customHeight="1" x14ac:dyDescent="0.25">
      <c r="BM4156" s="134">
        <v>3564</v>
      </c>
      <c r="BN4156" s="157">
        <f t="shared" si="885"/>
        <v>22.803199999998533</v>
      </c>
      <c r="BO4156" s="158">
        <f t="shared" si="886"/>
        <v>1.8444356405478881E-3</v>
      </c>
      <c r="BP4156" s="159">
        <f t="shared" si="887"/>
        <v>4.718390674874522E-6</v>
      </c>
      <c r="BQ4156" s="160">
        <f t="shared" si="888"/>
        <v>4.718390674874522E-6</v>
      </c>
      <c r="BR4156" s="160" t="str">
        <f t="shared" si="884"/>
        <v/>
      </c>
    </row>
    <row r="4157" spans="65:70" ht="20.100000000000001" customHeight="1" x14ac:dyDescent="0.25">
      <c r="BM4157" s="134">
        <v>3565</v>
      </c>
      <c r="BN4157" s="157">
        <f t="shared" si="885"/>
        <v>22.809599999998532</v>
      </c>
      <c r="BO4157" s="158">
        <f t="shared" si="886"/>
        <v>1.8397172498730136E-3</v>
      </c>
      <c r="BP4157" s="159">
        <f t="shared" si="887"/>
        <v>4.7066162982220289E-6</v>
      </c>
      <c r="BQ4157" s="160">
        <f t="shared" si="888"/>
        <v>4.7066162982220289E-6</v>
      </c>
      <c r="BR4157" s="160" t="str">
        <f t="shared" si="884"/>
        <v/>
      </c>
    </row>
    <row r="4158" spans="65:70" ht="20.100000000000001" customHeight="1" x14ac:dyDescent="0.25">
      <c r="BM4158" s="134">
        <v>3566</v>
      </c>
      <c r="BN4158" s="157">
        <f t="shared" si="885"/>
        <v>22.815999999998532</v>
      </c>
      <c r="BO4158" s="158">
        <f t="shared" si="886"/>
        <v>1.8350106335747916E-3</v>
      </c>
      <c r="BP4158" s="159">
        <f t="shared" si="887"/>
        <v>4.694870379840432E-6</v>
      </c>
      <c r="BQ4158" s="160">
        <f t="shared" si="888"/>
        <v>4.694870379840432E-6</v>
      </c>
      <c r="BR4158" s="160" t="str">
        <f t="shared" si="884"/>
        <v/>
      </c>
    </row>
    <row r="4159" spans="65:70" ht="20.100000000000001" customHeight="1" x14ac:dyDescent="0.25">
      <c r="BM4159" s="134">
        <v>3567</v>
      </c>
      <c r="BN4159" s="157">
        <f t="shared" si="885"/>
        <v>22.822399999998531</v>
      </c>
      <c r="BO4159" s="158">
        <f t="shared" si="886"/>
        <v>1.8303157631949511E-3</v>
      </c>
      <c r="BP4159" s="159">
        <f t="shared" si="887"/>
        <v>4.6831528538343083E-6</v>
      </c>
      <c r="BQ4159" s="160">
        <f t="shared" si="888"/>
        <v>4.6831528538343083E-6</v>
      </c>
      <c r="BR4159" s="160" t="str">
        <f t="shared" si="884"/>
        <v/>
      </c>
    </row>
    <row r="4160" spans="65:70" ht="20.100000000000001" customHeight="1" x14ac:dyDescent="0.25">
      <c r="BM4160" s="134">
        <v>3568</v>
      </c>
      <c r="BN4160" s="157">
        <f t="shared" si="885"/>
        <v>22.82879999999853</v>
      </c>
      <c r="BO4160" s="158">
        <f t="shared" si="886"/>
        <v>1.8256326103411168E-3</v>
      </c>
      <c r="BP4160" s="159">
        <f t="shared" si="887"/>
        <v>4.6714636544606739E-6</v>
      </c>
      <c r="BQ4160" s="160">
        <f t="shared" si="888"/>
        <v>4.6714636544606739E-6</v>
      </c>
      <c r="BR4160" s="160" t="str">
        <f t="shared" si="884"/>
        <v/>
      </c>
    </row>
    <row r="4161" spans="65:70" ht="20.100000000000001" customHeight="1" x14ac:dyDescent="0.25">
      <c r="BM4161" s="134">
        <v>3569</v>
      </c>
      <c r="BN4161" s="157">
        <f t="shared" si="885"/>
        <v>22.83519999999853</v>
      </c>
      <c r="BO4161" s="158">
        <f t="shared" si="886"/>
        <v>1.8209611466866562E-3</v>
      </c>
      <c r="BP4161" s="159">
        <f t="shared" si="887"/>
        <v>4.6598027161194426E-6</v>
      </c>
      <c r="BQ4161" s="160">
        <f t="shared" si="888"/>
        <v>4.6598027161194426E-6</v>
      </c>
      <c r="BR4161" s="160" t="str">
        <f t="shared" si="884"/>
        <v/>
      </c>
    </row>
    <row r="4162" spans="65:70" ht="20.100000000000001" customHeight="1" x14ac:dyDescent="0.25">
      <c r="BM4162" s="134">
        <v>3570</v>
      </c>
      <c r="BN4162" s="157">
        <f t="shared" si="885"/>
        <v>22.841599999998529</v>
      </c>
      <c r="BO4162" s="158">
        <f t="shared" si="886"/>
        <v>1.8163013439705367E-3</v>
      </c>
      <c r="BP4162" s="159">
        <f t="shared" si="887"/>
        <v>4.6481699733506073E-6</v>
      </c>
      <c r="BQ4162" s="160">
        <f t="shared" si="888"/>
        <v>4.6481699733506073E-6</v>
      </c>
      <c r="BR4162" s="160" t="str">
        <f t="shared" si="884"/>
        <v/>
      </c>
    </row>
    <row r="4163" spans="65:70" ht="20.100000000000001" customHeight="1" x14ac:dyDescent="0.25">
      <c r="BM4163" s="134">
        <v>3571</v>
      </c>
      <c r="BN4163" s="157">
        <f t="shared" si="885"/>
        <v>22.847999999998528</v>
      </c>
      <c r="BO4163" s="158">
        <f t="shared" si="886"/>
        <v>1.8116531739971861E-3</v>
      </c>
      <c r="BP4163" s="159">
        <f t="shared" si="887"/>
        <v>4.636565360843347E-6</v>
      </c>
      <c r="BQ4163" s="160">
        <f t="shared" si="888"/>
        <v>4.636565360843347E-6</v>
      </c>
      <c r="BR4163" s="160" t="str">
        <f t="shared" si="884"/>
        <v/>
      </c>
    </row>
    <row r="4164" spans="65:70" ht="20.100000000000001" customHeight="1" x14ac:dyDescent="0.25">
      <c r="BM4164" s="134">
        <v>3572</v>
      </c>
      <c r="BN4164" s="157">
        <f t="shared" si="885"/>
        <v>22.854399999998527</v>
      </c>
      <c r="BO4164" s="158">
        <f t="shared" si="886"/>
        <v>1.8070166086363428E-3</v>
      </c>
      <c r="BP4164" s="159">
        <f t="shared" si="887"/>
        <v>4.6249888134186797E-6</v>
      </c>
      <c r="BQ4164" s="160">
        <f t="shared" si="888"/>
        <v>4.6249888134186797E-6</v>
      </c>
      <c r="BR4164" s="160" t="str">
        <f t="shared" si="884"/>
        <v/>
      </c>
    </row>
    <row r="4165" spans="65:70" ht="20.100000000000001" customHeight="1" x14ac:dyDescent="0.25">
      <c r="BM4165" s="134">
        <v>3573</v>
      </c>
      <c r="BN4165" s="157">
        <f t="shared" si="885"/>
        <v>22.860799999998527</v>
      </c>
      <c r="BO4165" s="158">
        <f t="shared" si="886"/>
        <v>1.8023916198229241E-3</v>
      </c>
      <c r="BP4165" s="159">
        <f t="shared" si="887"/>
        <v>4.6134402660435569E-6</v>
      </c>
      <c r="BQ4165" s="160">
        <f t="shared" si="888"/>
        <v>4.6134402660435569E-6</v>
      </c>
      <c r="BR4165" s="160" t="str">
        <f t="shared" si="884"/>
        <v/>
      </c>
    </row>
    <row r="4166" spans="65:70" ht="20.100000000000001" customHeight="1" x14ac:dyDescent="0.25">
      <c r="BM4166" s="134">
        <v>3574</v>
      </c>
      <c r="BN4166" s="157">
        <f t="shared" si="885"/>
        <v>22.867199999998526</v>
      </c>
      <c r="BO4166" s="158">
        <f t="shared" si="886"/>
        <v>1.7977781795568805E-3</v>
      </c>
      <c r="BP4166" s="159">
        <f t="shared" si="887"/>
        <v>4.6019196538356344E-6</v>
      </c>
      <c r="BQ4166" s="160">
        <f t="shared" si="888"/>
        <v>4.6019196538356344E-6</v>
      </c>
      <c r="BR4166" s="160" t="str">
        <f t="shared" si="884"/>
        <v/>
      </c>
    </row>
    <row r="4167" spans="65:70" ht="20.100000000000001" customHeight="1" x14ac:dyDescent="0.25">
      <c r="BM4167" s="134">
        <v>3575</v>
      </c>
      <c r="BN4167" s="157">
        <f t="shared" si="885"/>
        <v>22.873599999998525</v>
      </c>
      <c r="BO4167" s="158">
        <f t="shared" si="886"/>
        <v>1.7931762599030449E-3</v>
      </c>
      <c r="BP4167" s="159">
        <f t="shared" si="887"/>
        <v>4.5904269120402869E-6</v>
      </c>
      <c r="BQ4167" s="160">
        <f t="shared" si="888"/>
        <v>4.5904269120402869E-6</v>
      </c>
      <c r="BR4167" s="160" t="str">
        <f t="shared" si="884"/>
        <v/>
      </c>
    </row>
    <row r="4168" spans="65:70" ht="20.100000000000001" customHeight="1" x14ac:dyDescent="0.25">
      <c r="BM4168" s="134">
        <v>3576</v>
      </c>
      <c r="BN4168" s="157">
        <f t="shared" si="885"/>
        <v>22.879999999998525</v>
      </c>
      <c r="BO4168" s="158">
        <f t="shared" si="886"/>
        <v>1.7885858329910046E-3</v>
      </c>
      <c r="BP4168" s="159">
        <f t="shared" si="887"/>
        <v>4.5789619760566291E-6</v>
      </c>
      <c r="BQ4168" s="160">
        <f t="shared" si="888"/>
        <v>4.5789619760566291E-6</v>
      </c>
      <c r="BR4168" s="160" t="str">
        <f t="shared" si="884"/>
        <v/>
      </c>
    </row>
    <row r="4169" spans="65:70" ht="20.100000000000001" customHeight="1" x14ac:dyDescent="0.25">
      <c r="BM4169" s="134">
        <v>3577</v>
      </c>
      <c r="BN4169" s="157">
        <f t="shared" si="885"/>
        <v>22.886399999998524</v>
      </c>
      <c r="BO4169" s="158">
        <f t="shared" si="886"/>
        <v>1.784006871014948E-3</v>
      </c>
      <c r="BP4169" s="159">
        <f t="shared" si="887"/>
        <v>4.5675247814084587E-6</v>
      </c>
      <c r="BQ4169" s="160">
        <f t="shared" si="888"/>
        <v>4.5675247814084587E-6</v>
      </c>
      <c r="BR4169" s="160" t="str">
        <f t="shared" si="884"/>
        <v/>
      </c>
    </row>
    <row r="4170" spans="65:70" ht="20.100000000000001" customHeight="1" x14ac:dyDescent="0.25">
      <c r="BM4170" s="134">
        <v>3578</v>
      </c>
      <c r="BN4170" s="157">
        <f t="shared" si="885"/>
        <v>22.892799999998523</v>
      </c>
      <c r="BO4170" s="158">
        <f t="shared" si="886"/>
        <v>1.7794393462335395E-3</v>
      </c>
      <c r="BP4170" s="159">
        <f t="shared" si="887"/>
        <v>4.5561152637780839E-6</v>
      </c>
      <c r="BQ4170" s="160">
        <f t="shared" si="888"/>
        <v>4.5561152637780839E-6</v>
      </c>
      <c r="BR4170" s="160" t="str">
        <f t="shared" si="884"/>
        <v/>
      </c>
    </row>
    <row r="4171" spans="65:70" ht="20.100000000000001" customHeight="1" x14ac:dyDescent="0.25">
      <c r="BM4171" s="134">
        <v>3579</v>
      </c>
      <c r="BN4171" s="157">
        <f t="shared" si="885"/>
        <v>22.899199999998523</v>
      </c>
      <c r="BO4171" s="158">
        <f t="shared" si="886"/>
        <v>1.7748832309697614E-3</v>
      </c>
      <c r="BP4171" s="159">
        <f t="shared" si="887"/>
        <v>4.5447333589798689E-6</v>
      </c>
      <c r="BQ4171" s="160">
        <f t="shared" si="888"/>
        <v>4.5447333589798689E-6</v>
      </c>
      <c r="BR4171" s="160" t="str">
        <f t="shared" si="884"/>
        <v/>
      </c>
    </row>
    <row r="4172" spans="65:70" ht="20.100000000000001" customHeight="1" x14ac:dyDescent="0.25">
      <c r="BM4172" s="134">
        <v>3580</v>
      </c>
      <c r="BN4172" s="157">
        <f t="shared" si="885"/>
        <v>22.905599999998522</v>
      </c>
      <c r="BO4172" s="158">
        <f t="shared" si="886"/>
        <v>1.7703384976107816E-3</v>
      </c>
      <c r="BP4172" s="159">
        <f t="shared" si="887"/>
        <v>4.5333790029650038E-6</v>
      </c>
      <c r="BQ4172" s="160">
        <f t="shared" si="888"/>
        <v>4.5333790029650038E-6</v>
      </c>
      <c r="BR4172" s="160" t="str">
        <f t="shared" si="884"/>
        <v/>
      </c>
    </row>
    <row r="4173" spans="65:70" ht="20.100000000000001" customHeight="1" x14ac:dyDescent="0.25">
      <c r="BM4173" s="134">
        <v>3581</v>
      </c>
      <c r="BN4173" s="157">
        <f t="shared" si="885"/>
        <v>22.911999999998521</v>
      </c>
      <c r="BO4173" s="158">
        <f t="shared" si="886"/>
        <v>1.7658051186078166E-3</v>
      </c>
      <c r="BP4173" s="159">
        <f t="shared" si="887"/>
        <v>4.5220521318271433E-6</v>
      </c>
      <c r="BQ4173" s="160">
        <f t="shared" si="888"/>
        <v>4.5220521318271433E-6</v>
      </c>
      <c r="BR4173" s="160" t="str">
        <f t="shared" si="884"/>
        <v/>
      </c>
    </row>
    <row r="4174" spans="65:70" ht="20.100000000000001" customHeight="1" x14ac:dyDescent="0.25">
      <c r="BM4174" s="134">
        <v>3582</v>
      </c>
      <c r="BN4174" s="157">
        <f t="shared" si="885"/>
        <v>22.91839999999852</v>
      </c>
      <c r="BO4174" s="158">
        <f t="shared" si="886"/>
        <v>1.7612830664759894E-3</v>
      </c>
      <c r="BP4174" s="159">
        <f t="shared" si="887"/>
        <v>4.5107526818050081E-6</v>
      </c>
      <c r="BQ4174" s="160">
        <f t="shared" si="888"/>
        <v>4.5107526818050081E-6</v>
      </c>
      <c r="BR4174" s="160" t="str">
        <f t="shared" si="884"/>
        <v/>
      </c>
    </row>
    <row r="4175" spans="65:70" ht="20.100000000000001" customHeight="1" x14ac:dyDescent="0.25">
      <c r="BM4175" s="134">
        <v>3583</v>
      </c>
      <c r="BN4175" s="157">
        <f t="shared" si="885"/>
        <v>22.92479999999852</v>
      </c>
      <c r="BO4175" s="158">
        <f t="shared" si="886"/>
        <v>1.7567723137941844E-3</v>
      </c>
      <c r="BP4175" s="159">
        <f t="shared" si="887"/>
        <v>4.4994805892661222E-6</v>
      </c>
      <c r="BQ4175" s="160">
        <f t="shared" si="888"/>
        <v>4.4994805892661222E-6</v>
      </c>
      <c r="BR4175" s="160" t="str">
        <f t="shared" si="884"/>
        <v/>
      </c>
    </row>
    <row r="4176" spans="65:70" ht="20.100000000000001" customHeight="1" x14ac:dyDescent="0.25">
      <c r="BM4176" s="134">
        <v>3584</v>
      </c>
      <c r="BN4176" s="157">
        <f t="shared" si="885"/>
        <v>22.931199999998519</v>
      </c>
      <c r="BO4176" s="158">
        <f t="shared" si="886"/>
        <v>1.7522728332049183E-3</v>
      </c>
      <c r="BP4176" s="159">
        <f t="shared" si="887"/>
        <v>4.4882357907287136E-6</v>
      </c>
      <c r="BQ4176" s="160">
        <f t="shared" si="888"/>
        <v>4.4882357907287136E-6</v>
      </c>
      <c r="BR4176" s="160" t="str">
        <f t="shared" si="884"/>
        <v/>
      </c>
    </row>
    <row r="4177" spans="65:70" ht="20.100000000000001" customHeight="1" x14ac:dyDescent="0.25">
      <c r="BM4177" s="134">
        <v>3585</v>
      </c>
      <c r="BN4177" s="157">
        <f t="shared" si="885"/>
        <v>22.937599999998518</v>
      </c>
      <c r="BO4177" s="158">
        <f t="shared" si="886"/>
        <v>1.7477845974141896E-3</v>
      </c>
      <c r="BP4177" s="159">
        <f t="shared" si="887"/>
        <v>4.4770182228391631E-6</v>
      </c>
      <c r="BQ4177" s="160">
        <f t="shared" si="888"/>
        <v>4.4770182228391631E-6</v>
      </c>
      <c r="BR4177" s="160" t="str">
        <f t="shared" ref="BR4177:BR4240" si="889">IF($BO4177&lt;(1-$BK$605),$BP4177,"")</f>
        <v/>
      </c>
    </row>
    <row r="4178" spans="65:70" ht="20.100000000000001" customHeight="1" x14ac:dyDescent="0.25">
      <c r="BM4178" s="134">
        <v>3586</v>
      </c>
      <c r="BN4178" s="157">
        <f t="shared" ref="BN4178:BN4241" si="890">BN4177+$BQ$590</f>
        <v>22.943999999998518</v>
      </c>
      <c r="BO4178" s="158">
        <f t="shared" ref="BO4178:BO4241" si="891">_xlfn.CHISQ.DIST.RT(BN4178,7)</f>
        <v>1.7433075791913504E-3</v>
      </c>
      <c r="BP4178" s="159">
        <f t="shared" ref="BP4178:BP4241" si="892">BO4178-BO4179</f>
        <v>4.465827822383063E-6</v>
      </c>
      <c r="BQ4178" s="160">
        <f t="shared" ref="BQ4178:BQ4241" si="893">IF(BO4178&lt;(1-$BK$597),BP4178,"")</f>
        <v>4.465827822383063E-6</v>
      </c>
      <c r="BR4178" s="160" t="str">
        <f t="shared" si="889"/>
        <v/>
      </c>
    </row>
    <row r="4179" spans="65:70" ht="20.100000000000001" customHeight="1" x14ac:dyDescent="0.25">
      <c r="BM4179" s="134">
        <v>3587</v>
      </c>
      <c r="BN4179" s="157">
        <f t="shared" si="890"/>
        <v>22.950399999998517</v>
      </c>
      <c r="BO4179" s="158">
        <f t="shared" si="891"/>
        <v>1.7388417513689673E-3</v>
      </c>
      <c r="BP4179" s="159">
        <f t="shared" si="892"/>
        <v>4.4546645262954088E-6</v>
      </c>
      <c r="BQ4179" s="160">
        <f t="shared" si="893"/>
        <v>4.4546645262954088E-6</v>
      </c>
      <c r="BR4179" s="160" t="str">
        <f t="shared" si="889"/>
        <v/>
      </c>
    </row>
    <row r="4180" spans="65:70" ht="20.100000000000001" customHeight="1" x14ac:dyDescent="0.25">
      <c r="BM4180" s="134">
        <v>3588</v>
      </c>
      <c r="BN4180" s="157">
        <f t="shared" si="890"/>
        <v>22.956799999998516</v>
      </c>
      <c r="BO4180" s="158">
        <f t="shared" si="891"/>
        <v>1.7343870868426719E-3</v>
      </c>
      <c r="BP4180" s="159">
        <f t="shared" si="892"/>
        <v>4.4435282716371802E-6</v>
      </c>
      <c r="BQ4180" s="160">
        <f t="shared" si="893"/>
        <v>4.4435282716371802E-6</v>
      </c>
      <c r="BR4180" s="160" t="str">
        <f t="shared" si="889"/>
        <v/>
      </c>
    </row>
    <row r="4181" spans="65:70" ht="20.100000000000001" customHeight="1" x14ac:dyDescent="0.25">
      <c r="BM4181" s="134">
        <v>3589</v>
      </c>
      <c r="BN4181" s="157">
        <f t="shared" si="890"/>
        <v>22.963199999998515</v>
      </c>
      <c r="BO4181" s="158">
        <f t="shared" si="891"/>
        <v>1.7299435585710348E-3</v>
      </c>
      <c r="BP4181" s="159">
        <f t="shared" si="892"/>
        <v>4.4324189956105198E-6</v>
      </c>
      <c r="BQ4181" s="160">
        <f t="shared" si="893"/>
        <v>4.4324189956105198E-6</v>
      </c>
      <c r="BR4181" s="160" t="str">
        <f t="shared" si="889"/>
        <v/>
      </c>
    </row>
    <row r="4182" spans="65:70" ht="20.100000000000001" customHeight="1" x14ac:dyDescent="0.25">
      <c r="BM4182" s="134">
        <v>3590</v>
      </c>
      <c r="BN4182" s="157">
        <f t="shared" si="890"/>
        <v>22.969599999998515</v>
      </c>
      <c r="BO4182" s="158">
        <f t="shared" si="891"/>
        <v>1.7255111395754242E-3</v>
      </c>
      <c r="BP4182" s="159">
        <f t="shared" si="892"/>
        <v>4.4213366355535296E-6</v>
      </c>
      <c r="BQ4182" s="160">
        <f t="shared" si="893"/>
        <v>4.4213366355535296E-6</v>
      </c>
      <c r="BR4182" s="160" t="str">
        <f t="shared" si="889"/>
        <v/>
      </c>
    </row>
    <row r="4183" spans="65:70" ht="20.100000000000001" customHeight="1" x14ac:dyDescent="0.25">
      <c r="BM4183" s="134">
        <v>3591</v>
      </c>
      <c r="BN4183" s="157">
        <f t="shared" si="890"/>
        <v>22.975999999998514</v>
      </c>
      <c r="BO4183" s="158">
        <f t="shared" si="891"/>
        <v>1.7210898029398707E-3</v>
      </c>
      <c r="BP4183" s="159">
        <f t="shared" si="892"/>
        <v>4.4102811289480764E-6</v>
      </c>
      <c r="BQ4183" s="160">
        <f t="shared" si="893"/>
        <v>4.4102811289480764E-6</v>
      </c>
      <c r="BR4183" s="160" t="str">
        <f t="shared" si="889"/>
        <v/>
      </c>
    </row>
    <row r="4184" spans="65:70" ht="20.100000000000001" customHeight="1" x14ac:dyDescent="0.25">
      <c r="BM4184" s="134">
        <v>3592</v>
      </c>
      <c r="BN4184" s="157">
        <f t="shared" si="890"/>
        <v>22.982399999998513</v>
      </c>
      <c r="BO4184" s="158">
        <f t="shared" si="891"/>
        <v>1.7166795218109226E-3</v>
      </c>
      <c r="BP4184" s="159">
        <f t="shared" si="892"/>
        <v>4.3992524134043968E-6</v>
      </c>
      <c r="BQ4184" s="160">
        <f t="shared" si="893"/>
        <v>4.3992524134043968E-6</v>
      </c>
      <c r="BR4184" s="160" t="str">
        <f t="shared" si="889"/>
        <v/>
      </c>
    </row>
    <row r="4185" spans="65:70" ht="20.100000000000001" customHeight="1" x14ac:dyDescent="0.25">
      <c r="BM4185" s="134">
        <v>3593</v>
      </c>
      <c r="BN4185" s="157">
        <f t="shared" si="890"/>
        <v>22.988799999998513</v>
      </c>
      <c r="BO4185" s="158">
        <f t="shared" si="891"/>
        <v>1.7122802693975182E-3</v>
      </c>
      <c r="BP4185" s="159">
        <f t="shared" si="892"/>
        <v>4.3882504266710715E-6</v>
      </c>
      <c r="BQ4185" s="160">
        <f t="shared" si="893"/>
        <v>4.3882504266710715E-6</v>
      </c>
      <c r="BR4185" s="160" t="str">
        <f t="shared" si="889"/>
        <v/>
      </c>
    </row>
    <row r="4186" spans="65:70" ht="20.100000000000001" customHeight="1" x14ac:dyDescent="0.25">
      <c r="BM4186" s="134">
        <v>3594</v>
      </c>
      <c r="BN4186" s="157">
        <f t="shared" si="890"/>
        <v>22.995199999998512</v>
      </c>
      <c r="BO4186" s="158">
        <f t="shared" si="891"/>
        <v>1.7078920189708472E-3</v>
      </c>
      <c r="BP4186" s="159">
        <f t="shared" si="892"/>
        <v>4.3772751066354591E-6</v>
      </c>
      <c r="BQ4186" s="160">
        <f t="shared" si="893"/>
        <v>4.3772751066354591E-6</v>
      </c>
      <c r="BR4186" s="160" t="str">
        <f t="shared" si="889"/>
        <v/>
      </c>
    </row>
    <row r="4187" spans="65:70" ht="20.100000000000001" customHeight="1" x14ac:dyDescent="0.25">
      <c r="BM4187" s="134">
        <v>3595</v>
      </c>
      <c r="BN4187" s="157">
        <f t="shared" si="890"/>
        <v>23.001599999998511</v>
      </c>
      <c r="BO4187" s="158">
        <f t="shared" si="891"/>
        <v>1.7035147438642117E-3</v>
      </c>
      <c r="BP4187" s="159">
        <f t="shared" si="892"/>
        <v>4.366326391322178E-6</v>
      </c>
      <c r="BQ4187" s="160">
        <f t="shared" si="893"/>
        <v>4.366326391322178E-6</v>
      </c>
      <c r="BR4187" s="160" t="str">
        <f t="shared" si="889"/>
        <v/>
      </c>
    </row>
    <row r="4188" spans="65:70" ht="20.100000000000001" customHeight="1" x14ac:dyDescent="0.25">
      <c r="BM4188" s="134">
        <v>3596</v>
      </c>
      <c r="BN4188" s="157">
        <f t="shared" si="890"/>
        <v>23.007999999998511</v>
      </c>
      <c r="BO4188" s="158">
        <f t="shared" si="891"/>
        <v>1.6991484174728895E-3</v>
      </c>
      <c r="BP4188" s="159">
        <f t="shared" si="892"/>
        <v>4.3554042188859513E-6</v>
      </c>
      <c r="BQ4188" s="160">
        <f t="shared" si="893"/>
        <v>4.3554042188859513E-6</v>
      </c>
      <c r="BR4188" s="160" t="str">
        <f t="shared" si="889"/>
        <v/>
      </c>
    </row>
    <row r="4189" spans="65:70" ht="20.100000000000001" customHeight="1" x14ac:dyDescent="0.25">
      <c r="BM4189" s="134">
        <v>3597</v>
      </c>
      <c r="BN4189" s="157">
        <f t="shared" si="890"/>
        <v>23.01439999999851</v>
      </c>
      <c r="BO4189" s="158">
        <f t="shared" si="891"/>
        <v>1.6947930132540036E-3</v>
      </c>
      <c r="BP4189" s="159">
        <f t="shared" si="892"/>
        <v>4.3445085276224479E-6</v>
      </c>
      <c r="BQ4189" s="160">
        <f t="shared" si="893"/>
        <v>4.3445085276224479E-6</v>
      </c>
      <c r="BR4189" s="160" t="str">
        <f t="shared" si="889"/>
        <v/>
      </c>
    </row>
    <row r="4190" spans="65:70" ht="20.100000000000001" customHeight="1" x14ac:dyDescent="0.25">
      <c r="BM4190" s="134">
        <v>3598</v>
      </c>
      <c r="BN4190" s="157">
        <f t="shared" si="890"/>
        <v>23.020799999998509</v>
      </c>
      <c r="BO4190" s="158">
        <f t="shared" si="891"/>
        <v>1.6904485047263811E-3</v>
      </c>
      <c r="BP4190" s="159">
        <f t="shared" si="892"/>
        <v>4.3336392559574412E-6</v>
      </c>
      <c r="BQ4190" s="160">
        <f t="shared" si="893"/>
        <v>4.3336392559574412E-6</v>
      </c>
      <c r="BR4190" s="160" t="str">
        <f t="shared" si="889"/>
        <v/>
      </c>
    </row>
    <row r="4191" spans="65:70" ht="20.100000000000001" customHeight="1" x14ac:dyDescent="0.25">
      <c r="BM4191" s="134">
        <v>3599</v>
      </c>
      <c r="BN4191" s="157">
        <f t="shared" si="890"/>
        <v>23.027199999998508</v>
      </c>
      <c r="BO4191" s="158">
        <f t="shared" si="891"/>
        <v>1.6861148654704237E-3</v>
      </c>
      <c r="BP4191" s="159">
        <f t="shared" si="892"/>
        <v>4.3227963424511458E-6</v>
      </c>
      <c r="BQ4191" s="160">
        <f t="shared" si="893"/>
        <v>4.3227963424511458E-6</v>
      </c>
      <c r="BR4191" s="160" t="str">
        <f t="shared" si="889"/>
        <v/>
      </c>
    </row>
    <row r="4192" spans="65:70" ht="20.100000000000001" customHeight="1" x14ac:dyDescent="0.25">
      <c r="BM4192" s="134">
        <v>3600</v>
      </c>
      <c r="BN4192" s="157">
        <f t="shared" si="890"/>
        <v>23.033599999998508</v>
      </c>
      <c r="BO4192" s="158">
        <f t="shared" si="891"/>
        <v>1.6817920691279725E-3</v>
      </c>
      <c r="BP4192" s="159">
        <f t="shared" si="892"/>
        <v>4.3119797258086255E-6</v>
      </c>
      <c r="BQ4192" s="160">
        <f t="shared" si="893"/>
        <v>4.3119797258086255E-6</v>
      </c>
      <c r="BR4192" s="160" t="str">
        <f t="shared" si="889"/>
        <v/>
      </c>
    </row>
    <row r="4193" spans="65:70" ht="20.100000000000001" customHeight="1" x14ac:dyDescent="0.25">
      <c r="BM4193" s="134">
        <v>3601</v>
      </c>
      <c r="BN4193" s="157">
        <f t="shared" si="890"/>
        <v>23.039999999998507</v>
      </c>
      <c r="BO4193" s="158">
        <f t="shared" si="891"/>
        <v>1.6774800894021639E-3</v>
      </c>
      <c r="BP4193" s="159">
        <f t="shared" si="892"/>
        <v>4.301189344857459E-6</v>
      </c>
      <c r="BQ4193" s="160">
        <f t="shared" si="893"/>
        <v>4.301189344857459E-6</v>
      </c>
      <c r="BR4193" s="160" t="str">
        <f t="shared" si="889"/>
        <v/>
      </c>
    </row>
    <row r="4194" spans="65:70" ht="20.100000000000001" customHeight="1" x14ac:dyDescent="0.25">
      <c r="BM4194" s="134">
        <v>3602</v>
      </c>
      <c r="BN4194" s="157">
        <f t="shared" si="890"/>
        <v>23.046399999998506</v>
      </c>
      <c r="BO4194" s="158">
        <f t="shared" si="891"/>
        <v>1.6731789000573065E-3</v>
      </c>
      <c r="BP4194" s="159">
        <f t="shared" si="892"/>
        <v>4.2904251385653038E-6</v>
      </c>
      <c r="BQ4194" s="160">
        <f t="shared" si="893"/>
        <v>4.2904251385653038E-6</v>
      </c>
      <c r="BR4194" s="160" t="str">
        <f t="shared" si="889"/>
        <v/>
      </c>
    </row>
    <row r="4195" spans="65:70" ht="20.100000000000001" customHeight="1" x14ac:dyDescent="0.25">
      <c r="BM4195" s="134">
        <v>3603</v>
      </c>
      <c r="BN4195" s="157">
        <f t="shared" si="890"/>
        <v>23.052799999998506</v>
      </c>
      <c r="BO4195" s="158">
        <f t="shared" si="891"/>
        <v>1.6688884749187412E-3</v>
      </c>
      <c r="BP4195" s="159">
        <f t="shared" si="892"/>
        <v>4.279687046029922E-6</v>
      </c>
      <c r="BQ4195" s="160">
        <f t="shared" si="893"/>
        <v>4.279687046029922E-6</v>
      </c>
      <c r="BR4195" s="160" t="str">
        <f t="shared" si="889"/>
        <v/>
      </c>
    </row>
    <row r="4196" spans="65:70" ht="20.100000000000001" customHeight="1" x14ac:dyDescent="0.25">
      <c r="BM4196" s="134">
        <v>3604</v>
      </c>
      <c r="BN4196" s="157">
        <f t="shared" si="890"/>
        <v>23.059199999998505</v>
      </c>
      <c r="BO4196" s="158">
        <f t="shared" si="891"/>
        <v>1.6646087878727112E-3</v>
      </c>
      <c r="BP4196" s="159">
        <f t="shared" si="892"/>
        <v>4.2689750064869858E-6</v>
      </c>
      <c r="BQ4196" s="160">
        <f t="shared" si="893"/>
        <v>4.2689750064869858E-6</v>
      </c>
      <c r="BR4196" s="160" t="str">
        <f t="shared" si="889"/>
        <v/>
      </c>
    </row>
    <row r="4197" spans="65:70" ht="20.100000000000001" customHeight="1" x14ac:dyDescent="0.25">
      <c r="BM4197" s="134">
        <v>3605</v>
      </c>
      <c r="BN4197" s="157">
        <f t="shared" si="890"/>
        <v>23.065599999998504</v>
      </c>
      <c r="BO4197" s="158">
        <f t="shared" si="891"/>
        <v>1.6603398128662242E-3</v>
      </c>
      <c r="BP4197" s="159">
        <f t="shared" si="892"/>
        <v>4.2582889592988026E-6</v>
      </c>
      <c r="BQ4197" s="160">
        <f t="shared" si="893"/>
        <v>4.2582889592988026E-6</v>
      </c>
      <c r="BR4197" s="160" t="str">
        <f t="shared" si="889"/>
        <v/>
      </c>
    </row>
    <row r="4198" spans="65:70" ht="20.100000000000001" customHeight="1" x14ac:dyDescent="0.25">
      <c r="BM4198" s="134">
        <v>3606</v>
      </c>
      <c r="BN4198" s="157">
        <f t="shared" si="890"/>
        <v>23.071999999998503</v>
      </c>
      <c r="BO4198" s="158">
        <f t="shared" si="891"/>
        <v>1.6560815239069254E-3</v>
      </c>
      <c r="BP4198" s="159">
        <f t="shared" si="892"/>
        <v>4.2476288439714446E-6</v>
      </c>
      <c r="BQ4198" s="160">
        <f t="shared" si="893"/>
        <v>4.2476288439714446E-6</v>
      </c>
      <c r="BR4198" s="160" t="str">
        <f t="shared" si="889"/>
        <v/>
      </c>
    </row>
    <row r="4199" spans="65:70" ht="20.100000000000001" customHeight="1" x14ac:dyDescent="0.25">
      <c r="BM4199" s="134">
        <v>3607</v>
      </c>
      <c r="BN4199" s="157">
        <f t="shared" si="890"/>
        <v>23.078399999998503</v>
      </c>
      <c r="BO4199" s="158">
        <f t="shared" si="891"/>
        <v>1.651833895062954E-3</v>
      </c>
      <c r="BP4199" s="159">
        <f t="shared" si="892"/>
        <v>4.2369946001274278E-6</v>
      </c>
      <c r="BQ4199" s="160">
        <f t="shared" si="893"/>
        <v>4.2369946001274278E-6</v>
      </c>
      <c r="BR4199" s="160" t="str">
        <f t="shared" si="889"/>
        <v/>
      </c>
    </row>
    <row r="4200" spans="65:70" ht="20.100000000000001" customHeight="1" x14ac:dyDescent="0.25">
      <c r="BM4200" s="134">
        <v>3608</v>
      </c>
      <c r="BN4200" s="157">
        <f t="shared" si="890"/>
        <v>23.084799999998502</v>
      </c>
      <c r="BO4200" s="158">
        <f t="shared" si="891"/>
        <v>1.6475969004628266E-3</v>
      </c>
      <c r="BP4200" s="159">
        <f t="shared" si="892"/>
        <v>4.226386167543875E-6</v>
      </c>
      <c r="BQ4200" s="160">
        <f t="shared" si="893"/>
        <v>4.226386167543875E-6</v>
      </c>
      <c r="BR4200" s="160" t="str">
        <f t="shared" si="889"/>
        <v/>
      </c>
    </row>
    <row r="4201" spans="65:70" ht="20.100000000000001" customHeight="1" x14ac:dyDescent="0.25">
      <c r="BM4201" s="134">
        <v>3609</v>
      </c>
      <c r="BN4201" s="157">
        <f t="shared" si="890"/>
        <v>23.091199999998501</v>
      </c>
      <c r="BO4201" s="158">
        <f t="shared" si="891"/>
        <v>1.6433705142952827E-3</v>
      </c>
      <c r="BP4201" s="159">
        <f t="shared" si="892"/>
        <v>4.2158034861087147E-6</v>
      </c>
      <c r="BQ4201" s="160">
        <f t="shared" si="893"/>
        <v>4.2158034861087147E-6</v>
      </c>
      <c r="BR4201" s="160" t="str">
        <f t="shared" si="889"/>
        <v/>
      </c>
    </row>
    <row r="4202" spans="65:70" ht="20.100000000000001" customHeight="1" x14ac:dyDescent="0.25">
      <c r="BM4202" s="134">
        <v>3610</v>
      </c>
      <c r="BN4202" s="157">
        <f t="shared" si="890"/>
        <v>23.097599999998501</v>
      </c>
      <c r="BO4202" s="158">
        <f t="shared" si="891"/>
        <v>1.639154710809174E-3</v>
      </c>
      <c r="BP4202" s="159">
        <f t="shared" si="892"/>
        <v>4.2052464958499541E-6</v>
      </c>
      <c r="BQ4202" s="160">
        <f t="shared" si="893"/>
        <v>4.2052464958499541E-6</v>
      </c>
      <c r="BR4202" s="160" t="str">
        <f t="shared" si="889"/>
        <v/>
      </c>
    </row>
    <row r="4203" spans="65:70" ht="20.100000000000001" customHeight="1" x14ac:dyDescent="0.25">
      <c r="BM4203" s="134">
        <v>3611</v>
      </c>
      <c r="BN4203" s="157">
        <f t="shared" si="890"/>
        <v>23.1039999999985</v>
      </c>
      <c r="BO4203" s="158">
        <f t="shared" si="891"/>
        <v>1.634949464313324E-3</v>
      </c>
      <c r="BP4203" s="159">
        <f t="shared" si="892"/>
        <v>4.1947151369371976E-6</v>
      </c>
      <c r="BQ4203" s="160">
        <f t="shared" si="893"/>
        <v>4.1947151369371976E-6</v>
      </c>
      <c r="BR4203" s="160" t="str">
        <f t="shared" si="889"/>
        <v/>
      </c>
    </row>
    <row r="4204" spans="65:70" ht="20.100000000000001" customHeight="1" x14ac:dyDescent="0.25">
      <c r="BM4204" s="134">
        <v>3612</v>
      </c>
      <c r="BN4204" s="157">
        <f t="shared" si="890"/>
        <v>23.110399999998499</v>
      </c>
      <c r="BO4204" s="158">
        <f t="shared" si="891"/>
        <v>1.6307547491763868E-3</v>
      </c>
      <c r="BP4204" s="159">
        <f t="shared" si="892"/>
        <v>4.1842093496499873E-6</v>
      </c>
      <c r="BQ4204" s="160">
        <f t="shared" si="893"/>
        <v>4.1842093496499873E-6</v>
      </c>
      <c r="BR4204" s="160" t="str">
        <f t="shared" si="889"/>
        <v/>
      </c>
    </row>
    <row r="4205" spans="65:70" ht="20.100000000000001" customHeight="1" x14ac:dyDescent="0.25">
      <c r="BM4205" s="134">
        <v>3613</v>
      </c>
      <c r="BN4205" s="157">
        <f t="shared" si="890"/>
        <v>23.116799999998499</v>
      </c>
      <c r="BO4205" s="158">
        <f t="shared" si="891"/>
        <v>1.6265705398267368E-3</v>
      </c>
      <c r="BP4205" s="159">
        <f t="shared" si="892"/>
        <v>4.1737290744198706E-6</v>
      </c>
      <c r="BQ4205" s="160">
        <f t="shared" si="893"/>
        <v>4.1737290744198706E-6</v>
      </c>
      <c r="BR4205" s="160" t="str">
        <f t="shared" si="889"/>
        <v/>
      </c>
    </row>
    <row r="4206" spans="65:70" ht="20.100000000000001" customHeight="1" x14ac:dyDescent="0.25">
      <c r="BM4206" s="134">
        <v>3614</v>
      </c>
      <c r="BN4206" s="157">
        <f t="shared" si="890"/>
        <v>23.123199999998498</v>
      </c>
      <c r="BO4206" s="158">
        <f t="shared" si="891"/>
        <v>1.622396810752317E-3</v>
      </c>
      <c r="BP4206" s="159">
        <f t="shared" si="892"/>
        <v>4.1632742517950551E-6</v>
      </c>
      <c r="BQ4206" s="160">
        <f t="shared" si="893"/>
        <v>4.1632742517950551E-6</v>
      </c>
      <c r="BR4206" s="160" t="str">
        <f t="shared" si="889"/>
        <v/>
      </c>
    </row>
    <row r="4207" spans="65:70" ht="20.100000000000001" customHeight="1" x14ac:dyDescent="0.25">
      <c r="BM4207" s="134">
        <v>3615</v>
      </c>
      <c r="BN4207" s="157">
        <f t="shared" si="890"/>
        <v>23.129599999998497</v>
      </c>
      <c r="BO4207" s="158">
        <f t="shared" si="891"/>
        <v>1.6182335365005219E-3</v>
      </c>
      <c r="BP4207" s="159">
        <f t="shared" si="892"/>
        <v>4.1528448224701156E-6</v>
      </c>
      <c r="BQ4207" s="160">
        <f t="shared" si="893"/>
        <v>4.1528448224701156E-6</v>
      </c>
      <c r="BR4207" s="160" t="str">
        <f t="shared" si="889"/>
        <v/>
      </c>
    </row>
    <row r="4208" spans="65:70" ht="20.100000000000001" customHeight="1" x14ac:dyDescent="0.25">
      <c r="BM4208" s="134">
        <v>3616</v>
      </c>
      <c r="BN4208" s="157">
        <f t="shared" si="890"/>
        <v>23.135999999998496</v>
      </c>
      <c r="BO4208" s="158">
        <f t="shared" si="891"/>
        <v>1.6140806916780518E-3</v>
      </c>
      <c r="BP4208" s="159">
        <f t="shared" si="892"/>
        <v>4.1424407272460956E-6</v>
      </c>
      <c r="BQ4208" s="160">
        <f t="shared" si="893"/>
        <v>4.1424407272460956E-6</v>
      </c>
      <c r="BR4208" s="160" t="str">
        <f t="shared" si="889"/>
        <v/>
      </c>
    </row>
    <row r="4209" spans="65:70" ht="20.100000000000001" customHeight="1" x14ac:dyDescent="0.25">
      <c r="BM4209" s="134">
        <v>3617</v>
      </c>
      <c r="BN4209" s="157">
        <f t="shared" si="890"/>
        <v>23.142399999998496</v>
      </c>
      <c r="BO4209" s="158">
        <f t="shared" si="891"/>
        <v>1.6099382509508057E-3</v>
      </c>
      <c r="BP4209" s="159">
        <f t="shared" si="892"/>
        <v>4.1320619070721407E-6</v>
      </c>
      <c r="BQ4209" s="160">
        <f t="shared" si="893"/>
        <v>4.1320619070721407E-6</v>
      </c>
      <c r="BR4209" s="160" t="str">
        <f t="shared" si="889"/>
        <v/>
      </c>
    </row>
    <row r="4210" spans="65:70" ht="20.100000000000001" customHeight="1" x14ac:dyDescent="0.25">
      <c r="BM4210" s="134">
        <v>3618</v>
      </c>
      <c r="BN4210" s="157">
        <f t="shared" si="890"/>
        <v>23.148799999998495</v>
      </c>
      <c r="BO4210" s="158">
        <f t="shared" si="891"/>
        <v>1.6058061890437336E-3</v>
      </c>
      <c r="BP4210" s="159">
        <f t="shared" si="892"/>
        <v>4.121708303032488E-6</v>
      </c>
      <c r="BQ4210" s="160">
        <f t="shared" si="893"/>
        <v>4.121708303032488E-6</v>
      </c>
      <c r="BR4210" s="160" t="str">
        <f t="shared" si="889"/>
        <v/>
      </c>
    </row>
    <row r="4211" spans="65:70" ht="20.100000000000001" customHeight="1" x14ac:dyDescent="0.25">
      <c r="BM4211" s="134">
        <v>3619</v>
      </c>
      <c r="BN4211" s="157">
        <f t="shared" si="890"/>
        <v>23.155199999998494</v>
      </c>
      <c r="BO4211" s="158">
        <f t="shared" si="891"/>
        <v>1.6016844807407011E-3</v>
      </c>
      <c r="BP4211" s="159">
        <f t="shared" si="892"/>
        <v>4.1113798563182768E-6</v>
      </c>
      <c r="BQ4211" s="160">
        <f t="shared" si="893"/>
        <v>4.1113798563182768E-6</v>
      </c>
      <c r="BR4211" s="160" t="str">
        <f t="shared" si="889"/>
        <v/>
      </c>
    </row>
    <row r="4212" spans="65:70" ht="20.100000000000001" customHeight="1" x14ac:dyDescent="0.25">
      <c r="BM4212" s="134">
        <v>3620</v>
      </c>
      <c r="BN4212" s="157">
        <f t="shared" si="890"/>
        <v>23.161599999998494</v>
      </c>
      <c r="BO4212" s="158">
        <f t="shared" si="891"/>
        <v>1.5975731008843828E-3</v>
      </c>
      <c r="BP4212" s="159">
        <f t="shared" si="892"/>
        <v>4.1010765082687486E-6</v>
      </c>
      <c r="BQ4212" s="160">
        <f t="shared" si="893"/>
        <v>4.1010765082687486E-6</v>
      </c>
      <c r="BR4212" s="160" t="str">
        <f t="shared" si="889"/>
        <v/>
      </c>
    </row>
    <row r="4213" spans="65:70" ht="20.100000000000001" customHeight="1" x14ac:dyDescent="0.25">
      <c r="BM4213" s="134">
        <v>3621</v>
      </c>
      <c r="BN4213" s="157">
        <f t="shared" si="890"/>
        <v>23.167999999998493</v>
      </c>
      <c r="BO4213" s="158">
        <f t="shared" si="891"/>
        <v>1.593472024376114E-3</v>
      </c>
      <c r="BP4213" s="159">
        <f t="shared" si="892"/>
        <v>4.0907982003447925E-6</v>
      </c>
      <c r="BQ4213" s="160">
        <f t="shared" si="893"/>
        <v>4.0907982003447925E-6</v>
      </c>
      <c r="BR4213" s="160" t="str">
        <f t="shared" si="889"/>
        <v/>
      </c>
    </row>
    <row r="4214" spans="65:70" ht="20.100000000000001" customHeight="1" x14ac:dyDescent="0.25">
      <c r="BM4214" s="134">
        <v>3622</v>
      </c>
      <c r="BN4214" s="157">
        <f t="shared" si="890"/>
        <v>23.174399999998492</v>
      </c>
      <c r="BO4214" s="158">
        <f t="shared" si="891"/>
        <v>1.5893812261757693E-3</v>
      </c>
      <c r="BP4214" s="159">
        <f t="shared" si="892"/>
        <v>4.080544874142172E-6</v>
      </c>
      <c r="BQ4214" s="160">
        <f t="shared" si="893"/>
        <v>4.080544874142172E-6</v>
      </c>
      <c r="BR4214" s="160" t="str">
        <f t="shared" si="889"/>
        <v/>
      </c>
    </row>
    <row r="4215" spans="65:70" ht="20.100000000000001" customHeight="1" x14ac:dyDescent="0.25">
      <c r="BM4215" s="134">
        <v>3623</v>
      </c>
      <c r="BN4215" s="157">
        <f t="shared" si="890"/>
        <v>23.180799999998492</v>
      </c>
      <c r="BO4215" s="158">
        <f t="shared" si="891"/>
        <v>1.5853006813016271E-3</v>
      </c>
      <c r="BP4215" s="159">
        <f t="shared" si="892"/>
        <v>4.0703164713726606E-6</v>
      </c>
      <c r="BQ4215" s="160">
        <f t="shared" si="893"/>
        <v>4.0703164713726606E-6</v>
      </c>
      <c r="BR4215" s="160" t="str">
        <f t="shared" si="889"/>
        <v/>
      </c>
    </row>
    <row r="4216" spans="65:70" ht="20.100000000000001" customHeight="1" x14ac:dyDescent="0.25">
      <c r="BM4216" s="134">
        <v>3624</v>
      </c>
      <c r="BN4216" s="157">
        <f t="shared" si="890"/>
        <v>23.187199999998491</v>
      </c>
      <c r="BO4216" s="158">
        <f t="shared" si="891"/>
        <v>1.5812303648302544E-3</v>
      </c>
      <c r="BP4216" s="159">
        <f t="shared" si="892"/>
        <v>4.0601129338930977E-6</v>
      </c>
      <c r="BQ4216" s="160">
        <f t="shared" si="893"/>
        <v>4.0601129338930977E-6</v>
      </c>
      <c r="BR4216" s="160" t="str">
        <f t="shared" si="889"/>
        <v/>
      </c>
    </row>
    <row r="4217" spans="65:70" ht="20.100000000000001" customHeight="1" x14ac:dyDescent="0.25">
      <c r="BM4217" s="134">
        <v>3625</v>
      </c>
      <c r="BN4217" s="157">
        <f t="shared" si="890"/>
        <v>23.19359999999849</v>
      </c>
      <c r="BO4217" s="158">
        <f t="shared" si="891"/>
        <v>1.5771702518963613E-3</v>
      </c>
      <c r="BP4217" s="159">
        <f t="shared" si="892"/>
        <v>4.0499342036728631E-6</v>
      </c>
      <c r="BQ4217" s="160">
        <f t="shared" si="893"/>
        <v>4.0499342036728631E-6</v>
      </c>
      <c r="BR4217" s="160" t="str">
        <f t="shared" si="889"/>
        <v/>
      </c>
    </row>
    <row r="4218" spans="65:70" ht="20.100000000000001" customHeight="1" x14ac:dyDescent="0.25">
      <c r="BM4218" s="134">
        <v>3626</v>
      </c>
      <c r="BN4218" s="157">
        <f t="shared" si="890"/>
        <v>23.199999999998489</v>
      </c>
      <c r="BO4218" s="158">
        <f t="shared" si="891"/>
        <v>1.5731203176926885E-3</v>
      </c>
      <c r="BP4218" s="159">
        <f t="shared" si="892"/>
        <v>4.0397802228155609E-6</v>
      </c>
      <c r="BQ4218" s="160">
        <f t="shared" si="893"/>
        <v>4.0397802228155609E-6</v>
      </c>
      <c r="BR4218" s="160" t="str">
        <f t="shared" si="889"/>
        <v/>
      </c>
    </row>
    <row r="4219" spans="65:70" ht="20.100000000000001" customHeight="1" x14ac:dyDescent="0.25">
      <c r="BM4219" s="134">
        <v>3627</v>
      </c>
      <c r="BN4219" s="157">
        <f t="shared" si="890"/>
        <v>23.206399999998489</v>
      </c>
      <c r="BO4219" s="158">
        <f t="shared" si="891"/>
        <v>1.5690805374698729E-3</v>
      </c>
      <c r="BP4219" s="159">
        <f t="shared" si="892"/>
        <v>4.0296509335598866E-6</v>
      </c>
      <c r="BQ4219" s="160">
        <f t="shared" si="893"/>
        <v>4.0296509335598866E-6</v>
      </c>
      <c r="BR4219" s="160" t="str">
        <f t="shared" si="889"/>
        <v/>
      </c>
    </row>
    <row r="4220" spans="65:70" ht="20.100000000000001" customHeight="1" x14ac:dyDescent="0.25">
      <c r="BM4220" s="134">
        <v>3628</v>
      </c>
      <c r="BN4220" s="157">
        <f t="shared" si="890"/>
        <v>23.212799999998488</v>
      </c>
      <c r="BO4220" s="158">
        <f t="shared" si="891"/>
        <v>1.565050886536313E-3</v>
      </c>
      <c r="BP4220" s="159">
        <f t="shared" si="892"/>
        <v>4.0195462782553412E-6</v>
      </c>
      <c r="BQ4220" s="160">
        <f t="shared" si="893"/>
        <v>4.0195462782553412E-6</v>
      </c>
      <c r="BR4220" s="160" t="str">
        <f t="shared" si="889"/>
        <v/>
      </c>
    </row>
    <row r="4221" spans="65:70" ht="20.100000000000001" customHeight="1" x14ac:dyDescent="0.25">
      <c r="BM4221" s="134">
        <v>3629</v>
      </c>
      <c r="BN4221" s="157">
        <f t="shared" si="890"/>
        <v>23.219199999998487</v>
      </c>
      <c r="BO4221" s="158">
        <f t="shared" si="891"/>
        <v>1.5610313402580577E-3</v>
      </c>
      <c r="BP4221" s="159">
        <f t="shared" si="892"/>
        <v>4.009466199392589E-6</v>
      </c>
      <c r="BQ4221" s="160">
        <f t="shared" si="893"/>
        <v>4.009466199392589E-6</v>
      </c>
      <c r="BR4221" s="160" t="str">
        <f t="shared" si="889"/>
        <v/>
      </c>
    </row>
    <row r="4222" spans="65:70" ht="20.100000000000001" customHeight="1" x14ac:dyDescent="0.25">
      <c r="BM4222" s="134">
        <v>3630</v>
      </c>
      <c r="BN4222" s="157">
        <f t="shared" si="890"/>
        <v>23.225599999998487</v>
      </c>
      <c r="BO4222" s="158">
        <f t="shared" si="891"/>
        <v>1.5570218740586651E-3</v>
      </c>
      <c r="BP4222" s="159">
        <f t="shared" si="892"/>
        <v>3.9994106395824236E-6</v>
      </c>
      <c r="BQ4222" s="160">
        <f t="shared" si="893"/>
        <v>3.9994106395824236E-6</v>
      </c>
      <c r="BR4222" s="160" t="str">
        <f t="shared" si="889"/>
        <v/>
      </c>
    </row>
    <row r="4223" spans="65:70" ht="20.100000000000001" customHeight="1" x14ac:dyDescent="0.25">
      <c r="BM4223" s="134">
        <v>3631</v>
      </c>
      <c r="BN4223" s="157">
        <f t="shared" si="890"/>
        <v>23.231999999998486</v>
      </c>
      <c r="BO4223" s="158">
        <f t="shared" si="891"/>
        <v>1.5530224634190827E-3</v>
      </c>
      <c r="BP4223" s="159">
        <f t="shared" si="892"/>
        <v>3.9893795415666105E-6</v>
      </c>
      <c r="BQ4223" s="160">
        <f t="shared" si="893"/>
        <v>3.9893795415666105E-6</v>
      </c>
      <c r="BR4223" s="160" t="str">
        <f t="shared" si="889"/>
        <v/>
      </c>
    </row>
    <row r="4224" spans="65:70" ht="20.100000000000001" customHeight="1" x14ac:dyDescent="0.25">
      <c r="BM4224" s="134">
        <v>3632</v>
      </c>
      <c r="BN4224" s="157">
        <f t="shared" si="890"/>
        <v>23.238399999998485</v>
      </c>
      <c r="BO4224" s="158">
        <f t="shared" si="891"/>
        <v>1.5490330838775161E-3</v>
      </c>
      <c r="BP4224" s="159">
        <f t="shared" si="892"/>
        <v>3.979372848202491E-6</v>
      </c>
      <c r="BQ4224" s="160">
        <f t="shared" si="893"/>
        <v>3.979372848202491E-6</v>
      </c>
      <c r="BR4224" s="160" t="str">
        <f t="shared" si="889"/>
        <v/>
      </c>
    </row>
    <row r="4225" spans="65:70" ht="20.100000000000001" customHeight="1" x14ac:dyDescent="0.25">
      <c r="BM4225" s="134">
        <v>3633</v>
      </c>
      <c r="BN4225" s="157">
        <f t="shared" si="890"/>
        <v>23.244799999998484</v>
      </c>
      <c r="BO4225" s="158">
        <f t="shared" si="891"/>
        <v>1.5450537110293136E-3</v>
      </c>
      <c r="BP4225" s="159">
        <f t="shared" si="892"/>
        <v>3.9693905024874854E-6</v>
      </c>
      <c r="BQ4225" s="160">
        <f t="shared" si="893"/>
        <v>3.9693905024874854E-6</v>
      </c>
      <c r="BR4225" s="160" t="str">
        <f t="shared" si="889"/>
        <v/>
      </c>
    </row>
    <row r="4226" spans="65:70" ht="20.100000000000001" customHeight="1" x14ac:dyDescent="0.25">
      <c r="BM4226" s="134">
        <v>3634</v>
      </c>
      <c r="BN4226" s="157">
        <f t="shared" si="890"/>
        <v>23.251199999998484</v>
      </c>
      <c r="BO4226" s="158">
        <f t="shared" si="891"/>
        <v>1.5410843205268261E-3</v>
      </c>
      <c r="BP4226" s="159">
        <f t="shared" si="892"/>
        <v>3.9594324475350235E-6</v>
      </c>
      <c r="BQ4226" s="160">
        <f t="shared" si="893"/>
        <v>3.9594324475350235E-6</v>
      </c>
      <c r="BR4226" s="160" t="str">
        <f t="shared" si="889"/>
        <v/>
      </c>
    </row>
    <row r="4227" spans="65:70" ht="20.100000000000001" customHeight="1" x14ac:dyDescent="0.25">
      <c r="BM4227" s="134">
        <v>3635</v>
      </c>
      <c r="BN4227" s="157">
        <f t="shared" si="890"/>
        <v>23.257599999998483</v>
      </c>
      <c r="BO4227" s="158">
        <f t="shared" si="891"/>
        <v>1.5371248880792911E-3</v>
      </c>
      <c r="BP4227" s="159">
        <f t="shared" si="892"/>
        <v>3.94949862659341E-6</v>
      </c>
      <c r="BQ4227" s="160">
        <f t="shared" si="893"/>
        <v>3.94949862659341E-6</v>
      </c>
      <c r="BR4227" s="160" t="str">
        <f t="shared" si="889"/>
        <v/>
      </c>
    </row>
    <row r="4228" spans="65:70" ht="20.100000000000001" customHeight="1" x14ac:dyDescent="0.25">
      <c r="BM4228" s="134">
        <v>3636</v>
      </c>
      <c r="BN4228" s="157">
        <f t="shared" si="890"/>
        <v>23.263999999998482</v>
      </c>
      <c r="BO4228" s="158">
        <f t="shared" si="891"/>
        <v>1.5331753894526976E-3</v>
      </c>
      <c r="BP4228" s="159">
        <f t="shared" si="892"/>
        <v>3.9395889830165509E-6</v>
      </c>
      <c r="BQ4228" s="160">
        <f t="shared" si="893"/>
        <v>3.9395889830165509E-6</v>
      </c>
      <c r="BR4228" s="160" t="str">
        <f t="shared" si="889"/>
        <v/>
      </c>
    </row>
    <row r="4229" spans="65:70" ht="20.100000000000001" customHeight="1" x14ac:dyDescent="0.25">
      <c r="BM4229" s="134">
        <v>3637</v>
      </c>
      <c r="BN4229" s="157">
        <f t="shared" si="890"/>
        <v>23.270399999998482</v>
      </c>
      <c r="BO4229" s="158">
        <f t="shared" si="891"/>
        <v>1.5292358004696811E-3</v>
      </c>
      <c r="BP4229" s="159">
        <f t="shared" si="892"/>
        <v>3.9297034603086225E-6</v>
      </c>
      <c r="BQ4229" s="160">
        <f t="shared" si="893"/>
        <v>3.9297034603086225E-6</v>
      </c>
      <c r="BR4229" s="160" t="str">
        <f t="shared" si="889"/>
        <v/>
      </c>
    </row>
    <row r="4230" spans="65:70" ht="20.100000000000001" customHeight="1" x14ac:dyDescent="0.25">
      <c r="BM4230" s="134">
        <v>3638</v>
      </c>
      <c r="BN4230" s="157">
        <f t="shared" si="890"/>
        <v>23.276799999998481</v>
      </c>
      <c r="BO4230" s="158">
        <f t="shared" si="891"/>
        <v>1.5253060970093725E-3</v>
      </c>
      <c r="BP4230" s="159">
        <f t="shared" si="892"/>
        <v>3.9198420020841729E-6</v>
      </c>
      <c r="BQ4230" s="160">
        <f t="shared" si="893"/>
        <v>3.9198420020841729E-6</v>
      </c>
      <c r="BR4230" s="160" t="str">
        <f t="shared" si="889"/>
        <v/>
      </c>
    </row>
    <row r="4231" spans="65:70" ht="20.100000000000001" customHeight="1" x14ac:dyDescent="0.25">
      <c r="BM4231" s="134">
        <v>3639</v>
      </c>
      <c r="BN4231" s="157">
        <f t="shared" si="890"/>
        <v>23.28319999999848</v>
      </c>
      <c r="BO4231" s="158">
        <f t="shared" si="891"/>
        <v>1.5213862550072883E-3</v>
      </c>
      <c r="BP4231" s="159">
        <f t="shared" si="892"/>
        <v>3.9100045520806988E-6</v>
      </c>
      <c r="BQ4231" s="160">
        <f t="shared" si="893"/>
        <v>3.9100045520806988E-6</v>
      </c>
      <c r="BR4231" s="160" t="str">
        <f t="shared" si="889"/>
        <v/>
      </c>
    </row>
    <row r="4232" spans="65:70" ht="20.100000000000001" customHeight="1" x14ac:dyDescent="0.25">
      <c r="BM4232" s="134">
        <v>3640</v>
      </c>
      <c r="BN4232" s="157">
        <f t="shared" si="890"/>
        <v>23.28959999999848</v>
      </c>
      <c r="BO4232" s="158">
        <f t="shared" si="891"/>
        <v>1.5174762504552076E-3</v>
      </c>
      <c r="BP4232" s="159">
        <f t="shared" si="892"/>
        <v>3.9001910541653674E-6</v>
      </c>
      <c r="BQ4232" s="160">
        <f t="shared" si="893"/>
        <v>3.9001910541653674E-6</v>
      </c>
      <c r="BR4232" s="160" t="str">
        <f t="shared" si="889"/>
        <v/>
      </c>
    </row>
    <row r="4233" spans="65:70" ht="20.100000000000001" customHeight="1" x14ac:dyDescent="0.25">
      <c r="BM4233" s="134">
        <v>3641</v>
      </c>
      <c r="BN4233" s="157">
        <f t="shared" si="890"/>
        <v>23.295999999998479</v>
      </c>
      <c r="BO4233" s="158">
        <f t="shared" si="891"/>
        <v>1.5135760594010422E-3</v>
      </c>
      <c r="BP4233" s="159">
        <f t="shared" si="892"/>
        <v>3.8904014523278609E-6</v>
      </c>
      <c r="BQ4233" s="160">
        <f t="shared" si="893"/>
        <v>3.8904014523278609E-6</v>
      </c>
      <c r="BR4233" s="160" t="str">
        <f t="shared" si="889"/>
        <v/>
      </c>
    </row>
    <row r="4234" spans="65:70" ht="20.100000000000001" customHeight="1" x14ac:dyDescent="0.25">
      <c r="BM4234" s="134">
        <v>3642</v>
      </c>
      <c r="BN4234" s="157">
        <f t="shared" si="890"/>
        <v>23.302399999998478</v>
      </c>
      <c r="BO4234" s="158">
        <f t="shared" si="891"/>
        <v>1.5096856579487144E-3</v>
      </c>
      <c r="BP4234" s="159">
        <f t="shared" si="892"/>
        <v>3.8806356906816771E-6</v>
      </c>
      <c r="BQ4234" s="160">
        <f t="shared" si="893"/>
        <v>3.8806356906816771E-6</v>
      </c>
      <c r="BR4234" s="160" t="str">
        <f t="shared" si="889"/>
        <v/>
      </c>
    </row>
    <row r="4235" spans="65:70" ht="20.100000000000001" customHeight="1" x14ac:dyDescent="0.25">
      <c r="BM4235" s="134">
        <v>3643</v>
      </c>
      <c r="BN4235" s="157">
        <f t="shared" si="890"/>
        <v>23.308799999998477</v>
      </c>
      <c r="BO4235" s="158">
        <f t="shared" si="891"/>
        <v>1.5058050222580327E-3</v>
      </c>
      <c r="BP4235" s="159">
        <f t="shared" si="892"/>
        <v>3.8708937134649974E-6</v>
      </c>
      <c r="BQ4235" s="160">
        <f t="shared" si="893"/>
        <v>3.8708937134649974E-6</v>
      </c>
      <c r="BR4235" s="160" t="str">
        <f t="shared" si="889"/>
        <v/>
      </c>
    </row>
    <row r="4236" spans="65:70" ht="20.100000000000001" customHeight="1" x14ac:dyDescent="0.25">
      <c r="BM4236" s="134">
        <v>3644</v>
      </c>
      <c r="BN4236" s="157">
        <f t="shared" si="890"/>
        <v>23.315199999998477</v>
      </c>
      <c r="BO4236" s="158">
        <f t="shared" si="891"/>
        <v>1.5019341285445677E-3</v>
      </c>
      <c r="BP4236" s="159">
        <f t="shared" si="892"/>
        <v>3.8611754650317957E-6</v>
      </c>
      <c r="BQ4236" s="160">
        <f t="shared" si="893"/>
        <v>3.8611754650317957E-6</v>
      </c>
      <c r="BR4236" s="160" t="str">
        <f t="shared" si="889"/>
        <v/>
      </c>
    </row>
    <row r="4237" spans="65:70" ht="20.100000000000001" customHeight="1" x14ac:dyDescent="0.25">
      <c r="BM4237" s="134">
        <v>3645</v>
      </c>
      <c r="BN4237" s="157">
        <f t="shared" si="890"/>
        <v>23.321599999998476</v>
      </c>
      <c r="BO4237" s="158">
        <f t="shared" si="891"/>
        <v>1.4980729530795359E-3</v>
      </c>
      <c r="BP4237" s="159">
        <f t="shared" si="892"/>
        <v>3.8514808898711377E-6</v>
      </c>
      <c r="BQ4237" s="160">
        <f t="shared" si="893"/>
        <v>3.8514808898711377E-6</v>
      </c>
      <c r="BR4237" s="160" t="str">
        <f t="shared" si="889"/>
        <v/>
      </c>
    </row>
    <row r="4238" spans="65:70" ht="20.100000000000001" customHeight="1" x14ac:dyDescent="0.25">
      <c r="BM4238" s="134">
        <v>3646</v>
      </c>
      <c r="BN4238" s="157">
        <f t="shared" si="890"/>
        <v>23.327999999998475</v>
      </c>
      <c r="BO4238" s="158">
        <f t="shared" si="891"/>
        <v>1.4942214721896648E-3</v>
      </c>
      <c r="BP4238" s="159">
        <f t="shared" si="892"/>
        <v>3.8418099325878818E-6</v>
      </c>
      <c r="BQ4238" s="160">
        <f t="shared" si="893"/>
        <v>3.8418099325878818E-6</v>
      </c>
      <c r="BR4238" s="160" t="str">
        <f t="shared" si="889"/>
        <v/>
      </c>
    </row>
    <row r="4239" spans="65:70" ht="20.100000000000001" customHeight="1" x14ac:dyDescent="0.25">
      <c r="BM4239" s="134">
        <v>3647</v>
      </c>
      <c r="BN4239" s="157">
        <f t="shared" si="890"/>
        <v>23.334399999998475</v>
      </c>
      <c r="BO4239" s="158">
        <f t="shared" si="891"/>
        <v>1.4903796622570769E-3</v>
      </c>
      <c r="BP4239" s="159">
        <f t="shared" si="892"/>
        <v>3.8321625379028959E-6</v>
      </c>
      <c r="BQ4239" s="160">
        <f t="shared" si="893"/>
        <v>3.8321625379028959E-6</v>
      </c>
      <c r="BR4239" s="160" t="str">
        <f t="shared" si="889"/>
        <v/>
      </c>
    </row>
    <row r="4240" spans="65:70" ht="20.100000000000001" customHeight="1" x14ac:dyDescent="0.25">
      <c r="BM4240" s="134">
        <v>3648</v>
      </c>
      <c r="BN4240" s="157">
        <f t="shared" si="890"/>
        <v>23.340799999998474</v>
      </c>
      <c r="BO4240" s="158">
        <f t="shared" si="891"/>
        <v>1.486547499719174E-3</v>
      </c>
      <c r="BP4240" s="159">
        <f t="shared" si="892"/>
        <v>3.8225386506721398E-6</v>
      </c>
      <c r="BQ4240" s="160">
        <f t="shared" si="893"/>
        <v>3.8225386506721398E-6</v>
      </c>
      <c r="BR4240" s="160" t="str">
        <f t="shared" si="889"/>
        <v/>
      </c>
    </row>
    <row r="4241" spans="65:70" ht="20.100000000000001" customHeight="1" x14ac:dyDescent="0.25">
      <c r="BM4241" s="134">
        <v>3649</v>
      </c>
      <c r="BN4241" s="157">
        <f t="shared" si="890"/>
        <v>23.347199999998473</v>
      </c>
      <c r="BO4241" s="158">
        <f t="shared" si="891"/>
        <v>1.4827249610685018E-3</v>
      </c>
      <c r="BP4241" s="159">
        <f t="shared" si="892"/>
        <v>3.8129382158706183E-6</v>
      </c>
      <c r="BQ4241" s="160">
        <f t="shared" si="893"/>
        <v>3.8129382158706183E-6</v>
      </c>
      <c r="BR4241" s="160" t="str">
        <f t="shared" ref="BR4241:BR4304" si="894">IF($BO4241&lt;(1-$BK$605),$BP4241,"")</f>
        <v/>
      </c>
    </row>
    <row r="4242" spans="65:70" ht="20.100000000000001" customHeight="1" x14ac:dyDescent="0.25">
      <c r="BM4242" s="134">
        <v>3650</v>
      </c>
      <c r="BN4242" s="157">
        <f t="shared" ref="BN4242:BN4305" si="895">BN4241+$BQ$590</f>
        <v>23.353599999998472</v>
      </c>
      <c r="BO4242" s="158">
        <f t="shared" ref="BO4242:BO4305" si="896">_xlfn.CHISQ.DIST.RT(BN4242,7)</f>
        <v>1.4789120228526312E-3</v>
      </c>
      <c r="BP4242" s="159">
        <f t="shared" ref="BP4242:BP4305" si="897">BO4242-BO4243</f>
        <v>3.8033611785819738E-6</v>
      </c>
      <c r="BQ4242" s="160">
        <f t="shared" ref="BQ4242:BQ4305" si="898">IF(BO4242&lt;(1-$BK$597),BP4242,"")</f>
        <v>3.8033611785819738E-6</v>
      </c>
      <c r="BR4242" s="160" t="str">
        <f t="shared" si="894"/>
        <v/>
      </c>
    </row>
    <row r="4243" spans="65:70" ht="20.100000000000001" customHeight="1" x14ac:dyDescent="0.25">
      <c r="BM4243" s="134">
        <v>3651</v>
      </c>
      <c r="BN4243" s="157">
        <f t="shared" si="895"/>
        <v>23.359999999998472</v>
      </c>
      <c r="BO4243" s="158">
        <f t="shared" si="896"/>
        <v>1.4751086616740493E-3</v>
      </c>
      <c r="BP4243" s="159">
        <f t="shared" si="897"/>
        <v>3.7938074840303607E-6</v>
      </c>
      <c r="BQ4243" s="160">
        <f t="shared" si="898"/>
        <v>3.7938074840303607E-6</v>
      </c>
      <c r="BR4243" s="160" t="str">
        <f t="shared" si="894"/>
        <v/>
      </c>
    </row>
    <row r="4244" spans="65:70" ht="20.100000000000001" customHeight="1" x14ac:dyDescent="0.25">
      <c r="BM4244" s="134">
        <v>3652</v>
      </c>
      <c r="BN4244" s="157">
        <f t="shared" si="895"/>
        <v>23.366399999998471</v>
      </c>
      <c r="BO4244" s="158">
        <f t="shared" si="896"/>
        <v>1.4713148541900189E-3</v>
      </c>
      <c r="BP4244" s="159">
        <f t="shared" si="897"/>
        <v>3.7842770775468361E-6</v>
      </c>
      <c r="BQ4244" s="160">
        <f t="shared" si="898"/>
        <v>3.7842770775468361E-6</v>
      </c>
      <c r="BR4244" s="160" t="str">
        <f t="shared" si="894"/>
        <v/>
      </c>
    </row>
    <row r="4245" spans="65:70" ht="20.100000000000001" customHeight="1" x14ac:dyDescent="0.25">
      <c r="BM4245" s="134">
        <v>3653</v>
      </c>
      <c r="BN4245" s="157">
        <f t="shared" si="895"/>
        <v>23.37279999999847</v>
      </c>
      <c r="BO4245" s="158">
        <f t="shared" si="896"/>
        <v>1.4675305771124721E-3</v>
      </c>
      <c r="BP4245" s="159">
        <f t="shared" si="897"/>
        <v>3.7747699045936455E-6</v>
      </c>
      <c r="BQ4245" s="160">
        <f t="shared" si="898"/>
        <v>3.7747699045936455E-6</v>
      </c>
      <c r="BR4245" s="160" t="str">
        <f t="shared" si="894"/>
        <v/>
      </c>
    </row>
    <row r="4246" spans="65:70" ht="20.100000000000001" customHeight="1" x14ac:dyDescent="0.25">
      <c r="BM4246" s="134">
        <v>3654</v>
      </c>
      <c r="BN4246" s="157">
        <f t="shared" si="895"/>
        <v>23.37919999999847</v>
      </c>
      <c r="BO4246" s="158">
        <f t="shared" si="896"/>
        <v>1.4637558072078784E-3</v>
      </c>
      <c r="BP4246" s="159">
        <f t="shared" si="897"/>
        <v>3.7652859107431894E-6</v>
      </c>
      <c r="BQ4246" s="160">
        <f t="shared" si="898"/>
        <v>3.7652859107431894E-6</v>
      </c>
      <c r="BR4246" s="160" t="str">
        <f t="shared" si="894"/>
        <v/>
      </c>
    </row>
    <row r="4247" spans="65:70" ht="20.100000000000001" customHeight="1" x14ac:dyDescent="0.25">
      <c r="BM4247" s="134">
        <v>3655</v>
      </c>
      <c r="BN4247" s="157">
        <f t="shared" si="895"/>
        <v>23.385599999998469</v>
      </c>
      <c r="BO4247" s="158">
        <f t="shared" si="896"/>
        <v>1.4599905212971352E-3</v>
      </c>
      <c r="BP4247" s="159">
        <f t="shared" si="897"/>
        <v>3.7558250417003575E-6</v>
      </c>
      <c r="BQ4247" s="160">
        <f t="shared" si="898"/>
        <v>3.7558250417003575E-6</v>
      </c>
      <c r="BR4247" s="160" t="str">
        <f t="shared" si="894"/>
        <v/>
      </c>
    </row>
    <row r="4248" spans="65:70" ht="20.100000000000001" customHeight="1" x14ac:dyDescent="0.25">
      <c r="BM4248" s="134">
        <v>3656</v>
      </c>
      <c r="BN4248" s="157">
        <f t="shared" si="895"/>
        <v>23.391999999998468</v>
      </c>
      <c r="BO4248" s="158">
        <f t="shared" si="896"/>
        <v>1.4562346962554349E-3</v>
      </c>
      <c r="BP4248" s="159">
        <f t="shared" si="897"/>
        <v>3.7463872432747739E-6</v>
      </c>
      <c r="BQ4248" s="160">
        <f t="shared" si="898"/>
        <v>3.7463872432747739E-6</v>
      </c>
      <c r="BR4248" s="160" t="str">
        <f t="shared" si="894"/>
        <v/>
      </c>
    </row>
    <row r="4249" spans="65:70" ht="20.100000000000001" customHeight="1" x14ac:dyDescent="0.25">
      <c r="BM4249" s="134">
        <v>3657</v>
      </c>
      <c r="BN4249" s="157">
        <f t="shared" si="895"/>
        <v>23.398399999998468</v>
      </c>
      <c r="BO4249" s="158">
        <f t="shared" si="896"/>
        <v>1.4524883090121601E-3</v>
      </c>
      <c r="BP4249" s="159">
        <f t="shared" si="897"/>
        <v>3.7369724614163581E-6</v>
      </c>
      <c r="BQ4249" s="160">
        <f t="shared" si="898"/>
        <v>3.7369724614163581E-6</v>
      </c>
      <c r="BR4249" s="160" t="str">
        <f t="shared" si="894"/>
        <v/>
      </c>
    </row>
    <row r="4250" spans="65:70" ht="20.100000000000001" customHeight="1" x14ac:dyDescent="0.25">
      <c r="BM4250" s="134">
        <v>3658</v>
      </c>
      <c r="BN4250" s="157">
        <f t="shared" si="895"/>
        <v>23.404799999998467</v>
      </c>
      <c r="BO4250" s="158">
        <f t="shared" si="896"/>
        <v>1.4487513365507437E-3</v>
      </c>
      <c r="BP4250" s="159">
        <f t="shared" si="897"/>
        <v>3.7275806421743427E-6</v>
      </c>
      <c r="BQ4250" s="160">
        <f t="shared" si="898"/>
        <v>3.7275806421743427E-6</v>
      </c>
      <c r="BR4250" s="160" t="str">
        <f t="shared" si="894"/>
        <v/>
      </c>
    </row>
    <row r="4251" spans="65:70" ht="20.100000000000001" customHeight="1" x14ac:dyDescent="0.25">
      <c r="BM4251" s="134">
        <v>3659</v>
      </c>
      <c r="BN4251" s="157">
        <f t="shared" si="895"/>
        <v>23.411199999998466</v>
      </c>
      <c r="BO4251" s="158">
        <f t="shared" si="896"/>
        <v>1.4450237559085694E-3</v>
      </c>
      <c r="BP4251" s="159">
        <f t="shared" si="897"/>
        <v>3.7182117317306664E-6</v>
      </c>
      <c r="BQ4251" s="160">
        <f t="shared" si="898"/>
        <v>3.7182117317306664E-6</v>
      </c>
      <c r="BR4251" s="160" t="str">
        <f t="shared" si="894"/>
        <v/>
      </c>
    </row>
    <row r="4252" spans="65:70" ht="20.100000000000001" customHeight="1" x14ac:dyDescent="0.25">
      <c r="BM4252" s="134">
        <v>3660</v>
      </c>
      <c r="BN4252" s="157">
        <f t="shared" si="895"/>
        <v>23.417599999998465</v>
      </c>
      <c r="BO4252" s="158">
        <f t="shared" si="896"/>
        <v>1.4413055441768387E-3</v>
      </c>
      <c r="BP4252" s="159">
        <f t="shared" si="897"/>
        <v>3.7088656763817601E-6</v>
      </c>
      <c r="BQ4252" s="160">
        <f t="shared" si="898"/>
        <v>3.7088656763817601E-6</v>
      </c>
      <c r="BR4252" s="160" t="str">
        <f t="shared" si="894"/>
        <v/>
      </c>
    </row>
    <row r="4253" spans="65:70" ht="20.100000000000001" customHeight="1" x14ac:dyDescent="0.25">
      <c r="BM4253" s="134">
        <v>3661</v>
      </c>
      <c r="BN4253" s="157">
        <f t="shared" si="895"/>
        <v>23.423999999998465</v>
      </c>
      <c r="BO4253" s="158">
        <f t="shared" si="896"/>
        <v>1.437596678500457E-3</v>
      </c>
      <c r="BP4253" s="159">
        <f t="shared" si="897"/>
        <v>3.6995424225463522E-6</v>
      </c>
      <c r="BQ4253" s="160">
        <f t="shared" si="898"/>
        <v>3.6995424225463522E-6</v>
      </c>
      <c r="BR4253" s="160" t="str">
        <f t="shared" si="894"/>
        <v/>
      </c>
    </row>
    <row r="4254" spans="65:70" ht="20.100000000000001" customHeight="1" x14ac:dyDescent="0.25">
      <c r="BM4254" s="134">
        <v>3662</v>
      </c>
      <c r="BN4254" s="157">
        <f t="shared" si="895"/>
        <v>23.430399999998464</v>
      </c>
      <c r="BO4254" s="158">
        <f t="shared" si="896"/>
        <v>1.4338971360779106E-3</v>
      </c>
      <c r="BP4254" s="159">
        <f t="shared" si="897"/>
        <v>3.6902419167533264E-6</v>
      </c>
      <c r="BQ4254" s="160">
        <f t="shared" si="898"/>
        <v>3.6902419167533264E-6</v>
      </c>
      <c r="BR4254" s="160" t="str">
        <f t="shared" si="894"/>
        <v/>
      </c>
    </row>
    <row r="4255" spans="65:70" ht="20.100000000000001" customHeight="1" x14ac:dyDescent="0.25">
      <c r="BM4255" s="134">
        <v>3663</v>
      </c>
      <c r="BN4255" s="157">
        <f t="shared" si="895"/>
        <v>23.436799999998463</v>
      </c>
      <c r="BO4255" s="158">
        <f t="shared" si="896"/>
        <v>1.4302068941611573E-3</v>
      </c>
      <c r="BP4255" s="159">
        <f t="shared" si="897"/>
        <v>3.6809641056653568E-6</v>
      </c>
      <c r="BQ4255" s="160">
        <f t="shared" si="898"/>
        <v>3.6809641056653568E-6</v>
      </c>
      <c r="BR4255" s="160" t="str">
        <f t="shared" si="894"/>
        <v/>
      </c>
    </row>
    <row r="4256" spans="65:70" ht="20.100000000000001" customHeight="1" x14ac:dyDescent="0.25">
      <c r="BM4256" s="134">
        <v>3664</v>
      </c>
      <c r="BN4256" s="157">
        <f t="shared" si="895"/>
        <v>23.443199999998463</v>
      </c>
      <c r="BO4256" s="158">
        <f t="shared" si="896"/>
        <v>1.4265259300554919E-3</v>
      </c>
      <c r="BP4256" s="159">
        <f t="shared" si="897"/>
        <v>3.6717089360439967E-6</v>
      </c>
      <c r="BQ4256" s="160">
        <f t="shared" si="898"/>
        <v>3.6717089360439967E-6</v>
      </c>
      <c r="BR4256" s="160" t="str">
        <f t="shared" si="894"/>
        <v/>
      </c>
    </row>
    <row r="4257" spans="65:70" ht="20.100000000000001" customHeight="1" x14ac:dyDescent="0.25">
      <c r="BM4257" s="134">
        <v>3665</v>
      </c>
      <c r="BN4257" s="157">
        <f t="shared" si="895"/>
        <v>23.449599999998462</v>
      </c>
      <c r="BO4257" s="158">
        <f t="shared" si="896"/>
        <v>1.4228542211194479E-3</v>
      </c>
      <c r="BP4257" s="159">
        <f t="shared" si="897"/>
        <v>3.6624763547863249E-6</v>
      </c>
      <c r="BQ4257" s="160">
        <f t="shared" si="898"/>
        <v>3.6624763547863249E-6</v>
      </c>
      <c r="BR4257" s="160" t="str">
        <f t="shared" si="894"/>
        <v/>
      </c>
    </row>
    <row r="4258" spans="65:70" ht="20.100000000000001" customHeight="1" x14ac:dyDescent="0.25">
      <c r="BM4258" s="134">
        <v>3666</v>
      </c>
      <c r="BN4258" s="157">
        <f t="shared" si="895"/>
        <v>23.455999999998461</v>
      </c>
      <c r="BO4258" s="158">
        <f t="shared" si="896"/>
        <v>1.4191917447646616E-3</v>
      </c>
      <c r="BP4258" s="159">
        <f t="shared" si="897"/>
        <v>3.6532663088978401E-6</v>
      </c>
      <c r="BQ4258" s="160">
        <f t="shared" si="898"/>
        <v>3.6532663088978401E-6</v>
      </c>
      <c r="BR4258" s="160" t="str">
        <f t="shared" si="894"/>
        <v/>
      </c>
    </row>
    <row r="4259" spans="65:70" ht="20.100000000000001" customHeight="1" x14ac:dyDescent="0.25">
      <c r="BM4259" s="134">
        <v>3667</v>
      </c>
      <c r="BN4259" s="157">
        <f t="shared" si="895"/>
        <v>23.46239999999846</v>
      </c>
      <c r="BO4259" s="158">
        <f t="shared" si="896"/>
        <v>1.4155384784557638E-3</v>
      </c>
      <c r="BP4259" s="159">
        <f t="shared" si="897"/>
        <v>3.644078745505255E-6</v>
      </c>
      <c r="BQ4259" s="160">
        <f t="shared" si="898"/>
        <v>3.644078745505255E-6</v>
      </c>
      <c r="BR4259" s="160" t="str">
        <f t="shared" si="894"/>
        <v/>
      </c>
    </row>
    <row r="4260" spans="65:70" ht="20.100000000000001" customHeight="1" x14ac:dyDescent="0.25">
      <c r="BM4260" s="134">
        <v>3668</v>
      </c>
      <c r="BN4260" s="157">
        <f t="shared" si="895"/>
        <v>23.46879999999846</v>
      </c>
      <c r="BO4260" s="158">
        <f t="shared" si="896"/>
        <v>1.4118943997102585E-3</v>
      </c>
      <c r="BP4260" s="159">
        <f t="shared" si="897"/>
        <v>3.6349136118486898E-6</v>
      </c>
      <c r="BQ4260" s="160">
        <f t="shared" si="898"/>
        <v>3.6349136118486898E-6</v>
      </c>
      <c r="BR4260" s="160" t="str">
        <f t="shared" si="894"/>
        <v/>
      </c>
    </row>
    <row r="4261" spans="65:70" ht="20.100000000000001" customHeight="1" x14ac:dyDescent="0.25">
      <c r="BM4261" s="134">
        <v>3669</v>
      </c>
      <c r="BN4261" s="157">
        <f t="shared" si="895"/>
        <v>23.475199999998459</v>
      </c>
      <c r="BO4261" s="158">
        <f t="shared" si="896"/>
        <v>1.4082594860984098E-3</v>
      </c>
      <c r="BP4261" s="159">
        <f t="shared" si="897"/>
        <v>3.6257708552896954E-6</v>
      </c>
      <c r="BQ4261" s="160">
        <f t="shared" si="898"/>
        <v>3.6257708552896954E-6</v>
      </c>
      <c r="BR4261" s="160" t="str">
        <f t="shared" si="894"/>
        <v/>
      </c>
    </row>
    <row r="4262" spans="65:70" ht="20.100000000000001" customHeight="1" x14ac:dyDescent="0.25">
      <c r="BM4262" s="134">
        <v>3670</v>
      </c>
      <c r="BN4262" s="157">
        <f t="shared" si="895"/>
        <v>23.481599999998458</v>
      </c>
      <c r="BO4262" s="158">
        <f t="shared" si="896"/>
        <v>1.4046337152431201E-3</v>
      </c>
      <c r="BP4262" s="159">
        <f t="shared" si="897"/>
        <v>3.6166504233043142E-6</v>
      </c>
      <c r="BQ4262" s="160">
        <f t="shared" si="898"/>
        <v>3.6166504233043142E-6</v>
      </c>
      <c r="BR4262" s="160" t="str">
        <f t="shared" si="894"/>
        <v/>
      </c>
    </row>
    <row r="4263" spans="65:70" ht="20.100000000000001" customHeight="1" x14ac:dyDescent="0.25">
      <c r="BM4263" s="134">
        <v>3671</v>
      </c>
      <c r="BN4263" s="157">
        <f t="shared" si="895"/>
        <v>23.487999999998458</v>
      </c>
      <c r="BO4263" s="158">
        <f t="shared" si="896"/>
        <v>1.4010170648198158E-3</v>
      </c>
      <c r="BP4263" s="159">
        <f t="shared" si="897"/>
        <v>3.6075522634837313E-6</v>
      </c>
      <c r="BQ4263" s="160">
        <f t="shared" si="898"/>
        <v>3.6075522634837313E-6</v>
      </c>
      <c r="BR4263" s="160" t="str">
        <f t="shared" si="894"/>
        <v/>
      </c>
    </row>
    <row r="4264" spans="65:70" ht="20.100000000000001" customHeight="1" x14ac:dyDescent="0.25">
      <c r="BM4264" s="134">
        <v>3672</v>
      </c>
      <c r="BN4264" s="157">
        <f t="shared" si="895"/>
        <v>23.494399999998457</v>
      </c>
      <c r="BO4264" s="158">
        <f t="shared" si="896"/>
        <v>1.3974095125563321E-3</v>
      </c>
      <c r="BP4264" s="159">
        <f t="shared" si="897"/>
        <v>3.5984763235405622E-6</v>
      </c>
      <c r="BQ4264" s="160">
        <f t="shared" si="898"/>
        <v>3.5984763235405622E-6</v>
      </c>
      <c r="BR4264" s="160" t="str">
        <f t="shared" si="894"/>
        <v/>
      </c>
    </row>
    <row r="4265" spans="65:70" ht="20.100000000000001" customHeight="1" x14ac:dyDescent="0.25">
      <c r="BM4265" s="134">
        <v>3673</v>
      </c>
      <c r="BN4265" s="157">
        <f t="shared" si="895"/>
        <v>23.500799999998456</v>
      </c>
      <c r="BO4265" s="158">
        <f t="shared" si="896"/>
        <v>1.3938110362327915E-3</v>
      </c>
      <c r="BP4265" s="159">
        <f t="shared" si="897"/>
        <v>3.5894225512984445E-6</v>
      </c>
      <c r="BQ4265" s="160">
        <f t="shared" si="898"/>
        <v>3.5894225512984445E-6</v>
      </c>
      <c r="BR4265" s="160" t="str">
        <f t="shared" si="894"/>
        <v/>
      </c>
    </row>
    <row r="4266" spans="65:70" ht="20.100000000000001" customHeight="1" x14ac:dyDescent="0.25">
      <c r="BM4266" s="134">
        <v>3674</v>
      </c>
      <c r="BN4266" s="157">
        <f t="shared" si="895"/>
        <v>23.507199999998456</v>
      </c>
      <c r="BO4266" s="158">
        <f t="shared" si="896"/>
        <v>1.3902216136814931E-3</v>
      </c>
      <c r="BP4266" s="159">
        <f t="shared" si="897"/>
        <v>3.5803908947039647E-6</v>
      </c>
      <c r="BQ4266" s="160">
        <f t="shared" si="898"/>
        <v>3.5803908947039647E-6</v>
      </c>
      <c r="BR4266" s="160" t="str">
        <f t="shared" si="894"/>
        <v/>
      </c>
    </row>
    <row r="4267" spans="65:70" ht="20.100000000000001" customHeight="1" x14ac:dyDescent="0.25">
      <c r="BM4267" s="134">
        <v>3675</v>
      </c>
      <c r="BN4267" s="157">
        <f t="shared" si="895"/>
        <v>23.513599999998455</v>
      </c>
      <c r="BO4267" s="158">
        <f t="shared" si="896"/>
        <v>1.3866412227867891E-3</v>
      </c>
      <c r="BP4267" s="159">
        <f t="shared" si="897"/>
        <v>3.5713813018047567E-6</v>
      </c>
      <c r="BQ4267" s="160">
        <f t="shared" si="898"/>
        <v>3.5713813018047567E-6</v>
      </c>
      <c r="BR4267" s="160" t="str">
        <f t="shared" si="894"/>
        <v/>
      </c>
    </row>
    <row r="4268" spans="65:70" ht="20.100000000000001" customHeight="1" x14ac:dyDescent="0.25">
      <c r="BM4268" s="134">
        <v>3676</v>
      </c>
      <c r="BN4268" s="157">
        <f t="shared" si="895"/>
        <v>23.519999999998454</v>
      </c>
      <c r="BO4268" s="158">
        <f t="shared" si="896"/>
        <v>1.3830698414849843E-3</v>
      </c>
      <c r="BP4268" s="159">
        <f t="shared" si="897"/>
        <v>3.5623937207822452E-6</v>
      </c>
      <c r="BQ4268" s="160">
        <f t="shared" si="898"/>
        <v>3.5623937207822452E-6</v>
      </c>
      <c r="BR4268" s="160" t="str">
        <f t="shared" si="894"/>
        <v/>
      </c>
    </row>
    <row r="4269" spans="65:70" ht="20.100000000000001" customHeight="1" x14ac:dyDescent="0.25">
      <c r="BM4269" s="134">
        <v>3677</v>
      </c>
      <c r="BN4269" s="157">
        <f t="shared" si="895"/>
        <v>23.526399999998453</v>
      </c>
      <c r="BO4269" s="158">
        <f t="shared" si="896"/>
        <v>1.3795074477642021E-3</v>
      </c>
      <c r="BP4269" s="159">
        <f t="shared" si="897"/>
        <v>3.553428099921721E-6</v>
      </c>
      <c r="BQ4269" s="160">
        <f t="shared" si="898"/>
        <v>3.553428099921721E-6</v>
      </c>
      <c r="BR4269" s="160">
        <f t="shared" si="894"/>
        <v>3.553428099921721E-6</v>
      </c>
    </row>
    <row r="4270" spans="65:70" ht="20.100000000000001" customHeight="1" x14ac:dyDescent="0.25">
      <c r="BM4270" s="134">
        <v>3678</v>
      </c>
      <c r="BN4270" s="157">
        <f t="shared" si="895"/>
        <v>23.532799999998453</v>
      </c>
      <c r="BO4270" s="158">
        <f t="shared" si="896"/>
        <v>1.3759540196642804E-3</v>
      </c>
      <c r="BP4270" s="159">
        <f t="shared" si="897"/>
        <v>3.5444843876229672E-6</v>
      </c>
      <c r="BQ4270" s="160">
        <f t="shared" si="898"/>
        <v>3.5444843876229672E-6</v>
      </c>
      <c r="BR4270" s="160">
        <f t="shared" si="894"/>
        <v>3.5444843876229672E-6</v>
      </c>
    </row>
    <row r="4271" spans="65:70" ht="20.100000000000001" customHeight="1" x14ac:dyDescent="0.25">
      <c r="BM4271" s="134">
        <v>3679</v>
      </c>
      <c r="BN4271" s="157">
        <f t="shared" si="895"/>
        <v>23.539199999998452</v>
      </c>
      <c r="BO4271" s="158">
        <f t="shared" si="896"/>
        <v>1.3724095352766574E-3</v>
      </c>
      <c r="BP4271" s="159">
        <f t="shared" si="897"/>
        <v>3.5355625324106667E-6</v>
      </c>
      <c r="BQ4271" s="160">
        <f t="shared" si="898"/>
        <v>3.5355625324106667E-6</v>
      </c>
      <c r="BR4271" s="160">
        <f t="shared" si="894"/>
        <v>3.5355625324106667E-6</v>
      </c>
    </row>
    <row r="4272" spans="65:70" ht="20.100000000000001" customHeight="1" x14ac:dyDescent="0.25">
      <c r="BM4272" s="134">
        <v>3680</v>
      </c>
      <c r="BN4272" s="157">
        <f t="shared" si="895"/>
        <v>23.545599999998451</v>
      </c>
      <c r="BO4272" s="158">
        <f t="shared" si="896"/>
        <v>1.3688739727442467E-3</v>
      </c>
      <c r="BP4272" s="159">
        <f t="shared" si="897"/>
        <v>3.5266624829075142E-6</v>
      </c>
      <c r="BQ4272" s="160">
        <f t="shared" si="898"/>
        <v>3.5266624829075142E-6</v>
      </c>
      <c r="BR4272" s="160">
        <f t="shared" si="894"/>
        <v>3.5266624829075142E-6</v>
      </c>
    </row>
    <row r="4273" spans="65:70" ht="20.100000000000001" customHeight="1" x14ac:dyDescent="0.25">
      <c r="BM4273" s="134">
        <v>3681</v>
      </c>
      <c r="BN4273" s="157">
        <f t="shared" si="895"/>
        <v>23.551999999998451</v>
      </c>
      <c r="BO4273" s="158">
        <f t="shared" si="896"/>
        <v>1.3653473102613392E-3</v>
      </c>
      <c r="BP4273" s="159">
        <f t="shared" si="897"/>
        <v>3.5177841878665256E-6</v>
      </c>
      <c r="BQ4273" s="160">
        <f t="shared" si="898"/>
        <v>3.5177841878665256E-6</v>
      </c>
      <c r="BR4273" s="160">
        <f t="shared" si="894"/>
        <v>3.5177841878665256E-6</v>
      </c>
    </row>
    <row r="4274" spans="65:70" ht="20.100000000000001" customHeight="1" x14ac:dyDescent="0.25">
      <c r="BM4274" s="134">
        <v>3682</v>
      </c>
      <c r="BN4274" s="157">
        <f t="shared" si="895"/>
        <v>23.55839999999845</v>
      </c>
      <c r="BO4274" s="158">
        <f t="shared" si="896"/>
        <v>1.3618295260734727E-3</v>
      </c>
      <c r="BP4274" s="159">
        <f t="shared" si="897"/>
        <v>3.5089275961476193E-6</v>
      </c>
      <c r="BQ4274" s="160">
        <f t="shared" si="898"/>
        <v>3.5089275961476193E-6</v>
      </c>
      <c r="BR4274" s="160">
        <f t="shared" si="894"/>
        <v>3.5089275961476193E-6</v>
      </c>
    </row>
    <row r="4275" spans="65:70" ht="20.100000000000001" customHeight="1" x14ac:dyDescent="0.25">
      <c r="BM4275" s="134">
        <v>3683</v>
      </c>
      <c r="BN4275" s="157">
        <f t="shared" si="895"/>
        <v>23.564799999998449</v>
      </c>
      <c r="BO4275" s="158">
        <f t="shared" si="896"/>
        <v>1.3583205984773251E-3</v>
      </c>
      <c r="BP4275" s="159">
        <f t="shared" si="897"/>
        <v>3.5000926567226032E-6</v>
      </c>
      <c r="BQ4275" s="160">
        <f t="shared" si="898"/>
        <v>3.5000926567226032E-6</v>
      </c>
      <c r="BR4275" s="160">
        <f t="shared" si="894"/>
        <v>3.5000926567226032E-6</v>
      </c>
    </row>
    <row r="4276" spans="65:70" ht="20.100000000000001" customHeight="1" x14ac:dyDescent="0.25">
      <c r="BM4276" s="134">
        <v>3684</v>
      </c>
      <c r="BN4276" s="157">
        <f t="shared" si="895"/>
        <v>23.571199999998449</v>
      </c>
      <c r="BO4276" s="158">
        <f t="shared" si="896"/>
        <v>1.3548205058206025E-3</v>
      </c>
      <c r="BP4276" s="159">
        <f t="shared" si="897"/>
        <v>3.4912793186838483E-6</v>
      </c>
      <c r="BQ4276" s="160">
        <f t="shared" si="898"/>
        <v>3.4912793186838483E-6</v>
      </c>
      <c r="BR4276" s="160">
        <f t="shared" si="894"/>
        <v>3.4912793186838483E-6</v>
      </c>
    </row>
    <row r="4277" spans="65:70" ht="20.100000000000001" customHeight="1" x14ac:dyDescent="0.25">
      <c r="BM4277" s="134">
        <v>3685</v>
      </c>
      <c r="BN4277" s="157">
        <f t="shared" si="895"/>
        <v>23.577599999998448</v>
      </c>
      <c r="BO4277" s="158">
        <f t="shared" si="896"/>
        <v>1.3513292265019186E-3</v>
      </c>
      <c r="BP4277" s="159">
        <f t="shared" si="897"/>
        <v>3.4824875312226052E-6</v>
      </c>
      <c r="BQ4277" s="160">
        <f t="shared" si="898"/>
        <v>3.4824875312226052E-6</v>
      </c>
      <c r="BR4277" s="160">
        <f t="shared" si="894"/>
        <v>3.4824875312226052E-6</v>
      </c>
    </row>
    <row r="4278" spans="65:70" ht="20.100000000000001" customHeight="1" x14ac:dyDescent="0.25">
      <c r="BM4278" s="134">
        <v>3686</v>
      </c>
      <c r="BN4278" s="157">
        <f t="shared" si="895"/>
        <v>23.583999999998447</v>
      </c>
      <c r="BO4278" s="158">
        <f t="shared" si="896"/>
        <v>1.347846738970696E-3</v>
      </c>
      <c r="BP4278" s="159">
        <f t="shared" si="897"/>
        <v>3.4737172436643485E-6</v>
      </c>
      <c r="BQ4278" s="160">
        <f t="shared" si="898"/>
        <v>3.4737172436643485E-6</v>
      </c>
      <c r="BR4278" s="160">
        <f t="shared" si="894"/>
        <v>3.4737172436643485E-6</v>
      </c>
    </row>
    <row r="4279" spans="65:70" ht="20.100000000000001" customHeight="1" x14ac:dyDescent="0.25">
      <c r="BM4279" s="134">
        <v>3687</v>
      </c>
      <c r="BN4279" s="157">
        <f t="shared" si="895"/>
        <v>23.590399999998446</v>
      </c>
      <c r="BO4279" s="158">
        <f t="shared" si="896"/>
        <v>1.3443730217270317E-3</v>
      </c>
      <c r="BP4279" s="159">
        <f t="shared" si="897"/>
        <v>3.4649684054293122E-6</v>
      </c>
      <c r="BQ4279" s="160">
        <f t="shared" si="898"/>
        <v>3.4649684054293122E-6</v>
      </c>
      <c r="BR4279" s="160">
        <f t="shared" si="894"/>
        <v>3.4649684054293122E-6</v>
      </c>
    </row>
    <row r="4280" spans="65:70" ht="20.100000000000001" customHeight="1" x14ac:dyDescent="0.25">
      <c r="BM4280" s="134">
        <v>3688</v>
      </c>
      <c r="BN4280" s="157">
        <f t="shared" si="895"/>
        <v>23.596799999998446</v>
      </c>
      <c r="BO4280" s="158">
        <f t="shared" si="896"/>
        <v>1.3409080533216024E-3</v>
      </c>
      <c r="BP4280" s="159">
        <f t="shared" si="897"/>
        <v>3.4562409660600282E-6</v>
      </c>
      <c r="BQ4280" s="160">
        <f t="shared" si="898"/>
        <v>3.4562409660600282E-6</v>
      </c>
      <c r="BR4280" s="160">
        <f t="shared" si="894"/>
        <v>3.4562409660600282E-6</v>
      </c>
    </row>
    <row r="4281" spans="65:70" ht="20.100000000000001" customHeight="1" x14ac:dyDescent="0.25">
      <c r="BM4281" s="134">
        <v>3689</v>
      </c>
      <c r="BN4281" s="157">
        <f t="shared" si="895"/>
        <v>23.603199999998445</v>
      </c>
      <c r="BO4281" s="158">
        <f t="shared" si="896"/>
        <v>1.3374518123555423E-3</v>
      </c>
      <c r="BP4281" s="159">
        <f t="shared" si="897"/>
        <v>3.4475348752078822E-6</v>
      </c>
      <c r="BQ4281" s="160">
        <f t="shared" si="898"/>
        <v>3.4475348752078822E-6</v>
      </c>
      <c r="BR4281" s="160">
        <f t="shared" si="894"/>
        <v>3.4475348752078822E-6</v>
      </c>
    </row>
    <row r="4282" spans="65:70" ht="20.100000000000001" customHeight="1" x14ac:dyDescent="0.25">
      <c r="BM4282" s="134">
        <v>3690</v>
      </c>
      <c r="BN4282" s="157">
        <f t="shared" si="895"/>
        <v>23.609599999998444</v>
      </c>
      <c r="BO4282" s="158">
        <f t="shared" si="896"/>
        <v>1.3340042774803345E-3</v>
      </c>
      <c r="BP4282" s="159">
        <f t="shared" si="897"/>
        <v>3.4388500826365836E-6</v>
      </c>
      <c r="BQ4282" s="160">
        <f t="shared" si="898"/>
        <v>3.4388500826365836E-6</v>
      </c>
      <c r="BR4282" s="160">
        <f t="shared" si="894"/>
        <v>3.4388500826365836E-6</v>
      </c>
    </row>
    <row r="4283" spans="65:70" ht="20.100000000000001" customHeight="1" x14ac:dyDescent="0.25">
      <c r="BM4283" s="134">
        <v>3691</v>
      </c>
      <c r="BN4283" s="157">
        <f t="shared" si="895"/>
        <v>23.615999999998444</v>
      </c>
      <c r="BO4283" s="158">
        <f t="shared" si="896"/>
        <v>1.3305654273976979E-3</v>
      </c>
      <c r="BP4283" s="159">
        <f t="shared" si="897"/>
        <v>3.4301865382221648E-6</v>
      </c>
      <c r="BQ4283" s="160">
        <f t="shared" si="898"/>
        <v>3.4301865382221648E-6</v>
      </c>
      <c r="BR4283" s="160">
        <f t="shared" si="894"/>
        <v>3.4301865382221648E-6</v>
      </c>
    </row>
    <row r="4284" spans="65:70" ht="20.100000000000001" customHeight="1" x14ac:dyDescent="0.25">
      <c r="BM4284" s="134">
        <v>3692</v>
      </c>
      <c r="BN4284" s="157">
        <f t="shared" si="895"/>
        <v>23.622399999998443</v>
      </c>
      <c r="BO4284" s="158">
        <f t="shared" si="896"/>
        <v>1.3271352408594757E-3</v>
      </c>
      <c r="BP4284" s="159">
        <f t="shared" si="897"/>
        <v>3.4215441919512469E-6</v>
      </c>
      <c r="BQ4284" s="160">
        <f t="shared" si="898"/>
        <v>3.4215441919512469E-6</v>
      </c>
      <c r="BR4284" s="160">
        <f t="shared" si="894"/>
        <v>3.4215441919512469E-6</v>
      </c>
    </row>
    <row r="4285" spans="65:70" ht="20.100000000000001" customHeight="1" x14ac:dyDescent="0.25">
      <c r="BM4285" s="134">
        <v>3693</v>
      </c>
      <c r="BN4285" s="157">
        <f t="shared" si="895"/>
        <v>23.628799999998442</v>
      </c>
      <c r="BO4285" s="158">
        <f t="shared" si="896"/>
        <v>1.3237136966675245E-3</v>
      </c>
      <c r="BP4285" s="159">
        <f t="shared" si="897"/>
        <v>3.412922993930147E-6</v>
      </c>
      <c r="BQ4285" s="160">
        <f t="shared" si="898"/>
        <v>3.412922993930147E-6</v>
      </c>
      <c r="BR4285" s="160">
        <f t="shared" si="894"/>
        <v>3.412922993930147E-6</v>
      </c>
    </row>
    <row r="4286" spans="65:70" ht="20.100000000000001" customHeight="1" x14ac:dyDescent="0.25">
      <c r="BM4286" s="134">
        <v>3694</v>
      </c>
      <c r="BN4286" s="157">
        <f t="shared" si="895"/>
        <v>23.635199999998441</v>
      </c>
      <c r="BO4286" s="158">
        <f t="shared" si="896"/>
        <v>1.3203007736735943E-3</v>
      </c>
      <c r="BP4286" s="159">
        <f t="shared" si="897"/>
        <v>3.4043228943608089E-6</v>
      </c>
      <c r="BQ4286" s="160">
        <f t="shared" si="898"/>
        <v>3.4043228943608089E-6</v>
      </c>
      <c r="BR4286" s="160">
        <f t="shared" si="894"/>
        <v>3.4043228943608089E-6</v>
      </c>
    </row>
    <row r="4287" spans="65:70" ht="20.100000000000001" customHeight="1" x14ac:dyDescent="0.25">
      <c r="BM4287" s="134">
        <v>3695</v>
      </c>
      <c r="BN4287" s="157">
        <f t="shared" si="895"/>
        <v>23.641599999998441</v>
      </c>
      <c r="BO4287" s="158">
        <f t="shared" si="896"/>
        <v>1.3168964507792335E-3</v>
      </c>
      <c r="BP4287" s="159">
        <f t="shared" si="897"/>
        <v>3.3957438435687753E-6</v>
      </c>
      <c r="BQ4287" s="160">
        <f t="shared" si="898"/>
        <v>3.3957438435687753E-6</v>
      </c>
      <c r="BR4287" s="160">
        <f t="shared" si="894"/>
        <v>3.3957438435687753E-6</v>
      </c>
    </row>
    <row r="4288" spans="65:70" ht="20.100000000000001" customHeight="1" x14ac:dyDescent="0.25">
      <c r="BM4288" s="134">
        <v>3696</v>
      </c>
      <c r="BN4288" s="157">
        <f t="shared" si="895"/>
        <v>23.64799999999844</v>
      </c>
      <c r="BO4288" s="158">
        <f t="shared" si="896"/>
        <v>1.3135007069356647E-3</v>
      </c>
      <c r="BP4288" s="159">
        <f t="shared" si="897"/>
        <v>3.3871857919873585E-6</v>
      </c>
      <c r="BQ4288" s="160">
        <f t="shared" si="898"/>
        <v>3.3871857919873585E-6</v>
      </c>
      <c r="BR4288" s="160">
        <f t="shared" si="894"/>
        <v>3.3871857919873585E-6</v>
      </c>
    </row>
    <row r="4289" spans="65:70" ht="20.100000000000001" customHeight="1" x14ac:dyDescent="0.25">
      <c r="BM4289" s="134">
        <v>3697</v>
      </c>
      <c r="BN4289" s="157">
        <f t="shared" si="895"/>
        <v>23.654399999998439</v>
      </c>
      <c r="BO4289" s="158">
        <f t="shared" si="896"/>
        <v>1.3101135211436774E-3</v>
      </c>
      <c r="BP4289" s="159">
        <f t="shared" si="897"/>
        <v>3.3786486901559061E-6</v>
      </c>
      <c r="BQ4289" s="160">
        <f t="shared" si="898"/>
        <v>3.3786486901559061E-6</v>
      </c>
      <c r="BR4289" s="160">
        <f t="shared" si="894"/>
        <v>3.3786486901559061E-6</v>
      </c>
    </row>
    <row r="4290" spans="65:70" ht="20.100000000000001" customHeight="1" x14ac:dyDescent="0.25">
      <c r="BM4290" s="134">
        <v>3698</v>
      </c>
      <c r="BN4290" s="157">
        <f t="shared" si="895"/>
        <v>23.660799999998439</v>
      </c>
      <c r="BO4290" s="158">
        <f t="shared" si="896"/>
        <v>1.3067348724535215E-3</v>
      </c>
      <c r="BP4290" s="159">
        <f t="shared" si="897"/>
        <v>3.3701324887356297E-6</v>
      </c>
      <c r="BQ4290" s="160">
        <f t="shared" si="898"/>
        <v>3.3701324887356297E-6</v>
      </c>
      <c r="BR4290" s="160">
        <f t="shared" si="894"/>
        <v>3.3701324887356297E-6</v>
      </c>
    </row>
    <row r="4291" spans="65:70" ht="20.100000000000001" customHeight="1" x14ac:dyDescent="0.25">
      <c r="BM4291" s="134">
        <v>3699</v>
      </c>
      <c r="BN4291" s="157">
        <f t="shared" si="895"/>
        <v>23.667199999998438</v>
      </c>
      <c r="BO4291" s="158">
        <f t="shared" si="896"/>
        <v>1.3033647399647858E-3</v>
      </c>
      <c r="BP4291" s="159">
        <f t="shared" si="897"/>
        <v>3.3616371384798983E-6</v>
      </c>
      <c r="BQ4291" s="160">
        <f t="shared" si="898"/>
        <v>3.3616371384798983E-6</v>
      </c>
      <c r="BR4291" s="160">
        <f t="shared" si="894"/>
        <v>3.3616371384798983E-6</v>
      </c>
    </row>
    <row r="4292" spans="65:70" ht="20.100000000000001" customHeight="1" x14ac:dyDescent="0.25">
      <c r="BM4292" s="134">
        <v>3700</v>
      </c>
      <c r="BN4292" s="157">
        <f t="shared" si="895"/>
        <v>23.673599999998437</v>
      </c>
      <c r="BO4292" s="158">
        <f t="shared" si="896"/>
        <v>1.3000031028263059E-3</v>
      </c>
      <c r="BP4292" s="159">
        <f t="shared" si="897"/>
        <v>3.3531625902711009E-6</v>
      </c>
      <c r="BQ4292" s="160">
        <f t="shared" si="898"/>
        <v>3.3531625902711009E-6</v>
      </c>
      <c r="BR4292" s="160">
        <f t="shared" si="894"/>
        <v>3.3531625902711009E-6</v>
      </c>
    </row>
    <row r="4293" spans="65:70" ht="20.100000000000001" customHeight="1" x14ac:dyDescent="0.25">
      <c r="BM4293" s="134">
        <v>3701</v>
      </c>
      <c r="BN4293" s="157">
        <f t="shared" si="895"/>
        <v>23.679999999998437</v>
      </c>
      <c r="BO4293" s="158">
        <f t="shared" si="896"/>
        <v>1.2966499402360348E-3</v>
      </c>
      <c r="BP4293" s="159">
        <f t="shared" si="897"/>
        <v>3.3447087950868194E-6</v>
      </c>
      <c r="BQ4293" s="160">
        <f t="shared" si="898"/>
        <v>3.3447087950868194E-6</v>
      </c>
      <c r="BR4293" s="160">
        <f t="shared" si="894"/>
        <v>3.3447087950868194E-6</v>
      </c>
    </row>
    <row r="4294" spans="65:70" ht="20.100000000000001" customHeight="1" x14ac:dyDescent="0.25">
      <c r="BM4294" s="134">
        <v>3702</v>
      </c>
      <c r="BN4294" s="157">
        <f t="shared" si="895"/>
        <v>23.686399999998436</v>
      </c>
      <c r="BO4294" s="158">
        <f t="shared" si="896"/>
        <v>1.293305231440948E-3</v>
      </c>
      <c r="BP4294" s="159">
        <f t="shared" si="897"/>
        <v>3.3362757040189105E-6</v>
      </c>
      <c r="BQ4294" s="160">
        <f t="shared" si="898"/>
        <v>3.3362757040189105E-6</v>
      </c>
      <c r="BR4294" s="160">
        <f t="shared" si="894"/>
        <v>3.3362757040189105E-6</v>
      </c>
    </row>
    <row r="4295" spans="65:70" ht="20.100000000000001" customHeight="1" x14ac:dyDescent="0.25">
      <c r="BM4295" s="134">
        <v>3703</v>
      </c>
      <c r="BN4295" s="157">
        <f t="shared" si="895"/>
        <v>23.692799999998435</v>
      </c>
      <c r="BO4295" s="158">
        <f t="shared" si="896"/>
        <v>1.2899689557369291E-3</v>
      </c>
      <c r="BP4295" s="159">
        <f t="shared" si="897"/>
        <v>3.3278632682776262E-6</v>
      </c>
      <c r="BQ4295" s="160">
        <f t="shared" si="898"/>
        <v>3.3278632682776262E-6</v>
      </c>
      <c r="BR4295" s="160">
        <f t="shared" si="894"/>
        <v>3.3278632682776262E-6</v>
      </c>
    </row>
    <row r="4296" spans="65:70" ht="20.100000000000001" customHeight="1" x14ac:dyDescent="0.25">
      <c r="BM4296" s="134">
        <v>3704</v>
      </c>
      <c r="BN4296" s="157">
        <f t="shared" si="895"/>
        <v>23.699199999998434</v>
      </c>
      <c r="BO4296" s="158">
        <f t="shared" si="896"/>
        <v>1.2866410924686515E-3</v>
      </c>
      <c r="BP4296" s="159">
        <f t="shared" si="897"/>
        <v>3.3194714391595204E-6</v>
      </c>
      <c r="BQ4296" s="160">
        <f t="shared" si="898"/>
        <v>3.3194714391595204E-6</v>
      </c>
      <c r="BR4296" s="160">
        <f t="shared" si="894"/>
        <v>3.3194714391595204E-6</v>
      </c>
    </row>
    <row r="4297" spans="65:70" ht="20.100000000000001" customHeight="1" x14ac:dyDescent="0.25">
      <c r="BM4297" s="134">
        <v>3705</v>
      </c>
      <c r="BN4297" s="157">
        <f t="shared" si="895"/>
        <v>23.705599999998434</v>
      </c>
      <c r="BO4297" s="158">
        <f t="shared" si="896"/>
        <v>1.283321621029492E-3</v>
      </c>
      <c r="BP4297" s="159">
        <f t="shared" si="897"/>
        <v>3.3111001681003591E-6</v>
      </c>
      <c r="BQ4297" s="160">
        <f t="shared" si="898"/>
        <v>3.3111001681003591E-6</v>
      </c>
      <c r="BR4297" s="160">
        <f t="shared" si="894"/>
        <v>3.3111001681003591E-6</v>
      </c>
    </row>
    <row r="4298" spans="65:70" ht="20.100000000000001" customHeight="1" x14ac:dyDescent="0.25">
      <c r="BM4298" s="134">
        <v>3706</v>
      </c>
      <c r="BN4298" s="157">
        <f t="shared" si="895"/>
        <v>23.711999999998433</v>
      </c>
      <c r="BO4298" s="158">
        <f t="shared" si="896"/>
        <v>1.2800105208613916E-3</v>
      </c>
      <c r="BP4298" s="159">
        <f t="shared" si="897"/>
        <v>3.302749406612019E-6</v>
      </c>
      <c r="BQ4298" s="160">
        <f t="shared" si="898"/>
        <v>3.302749406612019E-6</v>
      </c>
      <c r="BR4298" s="160">
        <f t="shared" si="894"/>
        <v>3.302749406612019E-6</v>
      </c>
    </row>
    <row r="4299" spans="65:70" ht="20.100000000000001" customHeight="1" x14ac:dyDescent="0.25">
      <c r="BM4299" s="134">
        <v>3707</v>
      </c>
      <c r="BN4299" s="157">
        <f t="shared" si="895"/>
        <v>23.718399999998432</v>
      </c>
      <c r="BO4299" s="158">
        <f t="shared" si="896"/>
        <v>1.2767077714547796E-3</v>
      </c>
      <c r="BP4299" s="159">
        <f t="shared" si="897"/>
        <v>3.2944191063460221E-6</v>
      </c>
      <c r="BQ4299" s="160">
        <f t="shared" si="898"/>
        <v>3.2944191063460221E-6</v>
      </c>
      <c r="BR4299" s="160">
        <f t="shared" si="894"/>
        <v>3.2944191063460221E-6</v>
      </c>
    </row>
    <row r="4300" spans="65:70" ht="20.100000000000001" customHeight="1" x14ac:dyDescent="0.25">
      <c r="BM4300" s="134">
        <v>3708</v>
      </c>
      <c r="BN4300" s="157">
        <f t="shared" si="895"/>
        <v>23.724799999998432</v>
      </c>
      <c r="BO4300" s="158">
        <f t="shared" si="896"/>
        <v>1.2734133523484336E-3</v>
      </c>
      <c r="BP4300" s="159">
        <f t="shared" si="897"/>
        <v>3.2861092190354223E-6</v>
      </c>
      <c r="BQ4300" s="160">
        <f t="shared" si="898"/>
        <v>3.2861092190354223E-6</v>
      </c>
      <c r="BR4300" s="160">
        <f t="shared" si="894"/>
        <v>3.2861092190354223E-6</v>
      </c>
    </row>
    <row r="4301" spans="65:70" ht="20.100000000000001" customHeight="1" x14ac:dyDescent="0.25">
      <c r="BM4301" s="134">
        <v>3709</v>
      </c>
      <c r="BN4301" s="157">
        <f t="shared" si="895"/>
        <v>23.731199999998431</v>
      </c>
      <c r="BO4301" s="158">
        <f t="shared" si="896"/>
        <v>1.2701272431293981E-3</v>
      </c>
      <c r="BP4301" s="159">
        <f t="shared" si="897"/>
        <v>3.2778196965401254E-6</v>
      </c>
      <c r="BQ4301" s="160">
        <f t="shared" si="898"/>
        <v>3.2778196965401254E-6</v>
      </c>
      <c r="BR4301" s="160">
        <f t="shared" si="894"/>
        <v>3.2778196965401254E-6</v>
      </c>
    </row>
    <row r="4302" spans="65:70" ht="20.100000000000001" customHeight="1" x14ac:dyDescent="0.25">
      <c r="BM4302" s="134">
        <v>3710</v>
      </c>
      <c r="BN4302" s="157">
        <f t="shared" si="895"/>
        <v>23.73759999999843</v>
      </c>
      <c r="BO4302" s="158">
        <f t="shared" si="896"/>
        <v>1.266849423432858E-3</v>
      </c>
      <c r="BP4302" s="159">
        <f t="shared" si="897"/>
        <v>3.2695504908134953E-6</v>
      </c>
      <c r="BQ4302" s="160">
        <f t="shared" si="898"/>
        <v>3.2695504908134953E-6</v>
      </c>
      <c r="BR4302" s="160">
        <f t="shared" si="894"/>
        <v>3.2695504908134953E-6</v>
      </c>
    </row>
    <row r="4303" spans="65:70" ht="20.100000000000001" customHeight="1" x14ac:dyDescent="0.25">
      <c r="BM4303" s="134">
        <v>3711</v>
      </c>
      <c r="BN4303" s="157">
        <f t="shared" si="895"/>
        <v>23.743999999998429</v>
      </c>
      <c r="BO4303" s="158">
        <f t="shared" si="896"/>
        <v>1.2635798729420445E-3</v>
      </c>
      <c r="BP4303" s="159">
        <f t="shared" si="897"/>
        <v>3.2613015539275075E-6</v>
      </c>
      <c r="BQ4303" s="160">
        <f t="shared" si="898"/>
        <v>3.2613015539275075E-6</v>
      </c>
      <c r="BR4303" s="160">
        <f t="shared" si="894"/>
        <v>3.2613015539275075E-6</v>
      </c>
    </row>
    <row r="4304" spans="65:70" ht="20.100000000000001" customHeight="1" x14ac:dyDescent="0.25">
      <c r="BM4304" s="134">
        <v>3712</v>
      </c>
      <c r="BN4304" s="157">
        <f t="shared" si="895"/>
        <v>23.750399999998429</v>
      </c>
      <c r="BO4304" s="158">
        <f t="shared" si="896"/>
        <v>1.260318571388117E-3</v>
      </c>
      <c r="BP4304" s="159">
        <f t="shared" si="897"/>
        <v>3.2530728380560526E-6</v>
      </c>
      <c r="BQ4304" s="160">
        <f t="shared" si="898"/>
        <v>3.2530728380560526E-6</v>
      </c>
      <c r="BR4304" s="160">
        <f t="shared" si="894"/>
        <v>3.2530728380560526E-6</v>
      </c>
    </row>
    <row r="4305" spans="65:70" ht="20.100000000000001" customHeight="1" x14ac:dyDescent="0.25">
      <c r="BM4305" s="134">
        <v>3713</v>
      </c>
      <c r="BN4305" s="157">
        <f t="shared" si="895"/>
        <v>23.756799999998428</v>
      </c>
      <c r="BO4305" s="158">
        <f t="shared" si="896"/>
        <v>1.257065498550061E-3</v>
      </c>
      <c r="BP4305" s="159">
        <f t="shared" si="897"/>
        <v>3.2448642954831762E-6</v>
      </c>
      <c r="BQ4305" s="160">
        <f t="shared" si="898"/>
        <v>3.2448642954831762E-6</v>
      </c>
      <c r="BR4305" s="160">
        <f t="shared" ref="BR4305:BR4368" si="899">IF($BO4305&lt;(1-$BK$605),$BP4305,"")</f>
        <v>3.2448642954831762E-6</v>
      </c>
    </row>
    <row r="4306" spans="65:70" ht="20.100000000000001" customHeight="1" x14ac:dyDescent="0.25">
      <c r="BM4306" s="134">
        <v>3714</v>
      </c>
      <c r="BN4306" s="157">
        <f t="shared" ref="BN4306:BN4369" si="900">BN4305+$BQ$590</f>
        <v>23.763199999998427</v>
      </c>
      <c r="BO4306" s="158">
        <f t="shared" ref="BO4306:BO4369" si="901">_xlfn.CHISQ.DIST.RT(BN4306,7)</f>
        <v>1.2538206342545778E-3</v>
      </c>
      <c r="BP4306" s="159">
        <f t="shared" ref="BP4306:BP4369" si="902">BO4306-BO4307</f>
        <v>3.2366758785898515E-6</v>
      </c>
      <c r="BQ4306" s="160">
        <f t="shared" ref="BQ4306:BQ4369" si="903">IF(BO4306&lt;(1-$BK$597),BP4306,"")</f>
        <v>3.2366758785898515E-6</v>
      </c>
      <c r="BR4306" s="160">
        <f t="shared" si="899"/>
        <v>3.2366758785898515E-6</v>
      </c>
    </row>
    <row r="4307" spans="65:70" ht="20.100000000000001" customHeight="1" x14ac:dyDescent="0.25">
      <c r="BM4307" s="134">
        <v>3715</v>
      </c>
      <c r="BN4307" s="157">
        <f t="shared" si="900"/>
        <v>23.769599999998427</v>
      </c>
      <c r="BO4307" s="158">
        <f t="shared" si="901"/>
        <v>1.2505839583759879E-3</v>
      </c>
      <c r="BP4307" s="159">
        <f t="shared" si="902"/>
        <v>3.2285075398780488E-6</v>
      </c>
      <c r="BQ4307" s="160">
        <f t="shared" si="903"/>
        <v>3.2285075398780488E-6</v>
      </c>
      <c r="BR4307" s="160">
        <f t="shared" si="899"/>
        <v>3.2285075398780488E-6</v>
      </c>
    </row>
    <row r="4308" spans="65:70" ht="20.100000000000001" customHeight="1" x14ac:dyDescent="0.25">
      <c r="BM4308" s="134">
        <v>3716</v>
      </c>
      <c r="BN4308" s="157">
        <f t="shared" si="900"/>
        <v>23.775999999998426</v>
      </c>
      <c r="BO4308" s="158">
        <f t="shared" si="901"/>
        <v>1.2473554508361099E-3</v>
      </c>
      <c r="BP4308" s="159">
        <f t="shared" si="902"/>
        <v>3.2203592319494847E-6</v>
      </c>
      <c r="BQ4308" s="160">
        <f t="shared" si="903"/>
        <v>3.2203592319494847E-6</v>
      </c>
      <c r="BR4308" s="160">
        <f t="shared" si="899"/>
        <v>3.2203592319494847E-6</v>
      </c>
    </row>
    <row r="4309" spans="65:70" ht="20.100000000000001" customHeight="1" x14ac:dyDescent="0.25">
      <c r="BM4309" s="134">
        <v>3717</v>
      </c>
      <c r="BN4309" s="157">
        <f t="shared" si="900"/>
        <v>23.782399999998425</v>
      </c>
      <c r="BO4309" s="158">
        <f t="shared" si="901"/>
        <v>1.2441350916041604E-3</v>
      </c>
      <c r="BP4309" s="159">
        <f t="shared" si="902"/>
        <v>3.2122309075045385E-6</v>
      </c>
      <c r="BQ4309" s="160">
        <f t="shared" si="903"/>
        <v>3.2122309075045385E-6</v>
      </c>
      <c r="BR4309" s="160">
        <f t="shared" si="899"/>
        <v>3.2122309075045385E-6</v>
      </c>
    </row>
    <row r="4310" spans="65:70" ht="20.100000000000001" customHeight="1" x14ac:dyDescent="0.25">
      <c r="BM4310" s="134">
        <v>3718</v>
      </c>
      <c r="BN4310" s="157">
        <f t="shared" si="900"/>
        <v>23.788799999998425</v>
      </c>
      <c r="BO4310" s="158">
        <f t="shared" si="901"/>
        <v>1.2409228606966559E-3</v>
      </c>
      <c r="BP4310" s="159">
        <f t="shared" si="902"/>
        <v>3.2041225193635021E-6</v>
      </c>
      <c r="BQ4310" s="160">
        <f t="shared" si="903"/>
        <v>3.2041225193635021E-6</v>
      </c>
      <c r="BR4310" s="160">
        <f t="shared" si="899"/>
        <v>3.2041225193635021E-6</v>
      </c>
    </row>
    <row r="4311" spans="65:70" ht="20.100000000000001" customHeight="1" x14ac:dyDescent="0.25">
      <c r="BM4311" s="134">
        <v>3719</v>
      </c>
      <c r="BN4311" s="157">
        <f t="shared" si="900"/>
        <v>23.795199999998424</v>
      </c>
      <c r="BO4311" s="158">
        <f t="shared" si="901"/>
        <v>1.2377187381772924E-3</v>
      </c>
      <c r="BP4311" s="159">
        <f t="shared" si="902"/>
        <v>3.1960340204429446E-6</v>
      </c>
      <c r="BQ4311" s="160">
        <f t="shared" si="903"/>
        <v>3.1960340204429446E-6</v>
      </c>
      <c r="BR4311" s="160">
        <f t="shared" si="899"/>
        <v>3.1960340204429446E-6</v>
      </c>
    </row>
    <row r="4312" spans="65:70" ht="20.100000000000001" customHeight="1" x14ac:dyDescent="0.25">
      <c r="BM4312" s="134">
        <v>3720</v>
      </c>
      <c r="BN4312" s="157">
        <f t="shared" si="900"/>
        <v>23.801599999998423</v>
      </c>
      <c r="BO4312" s="158">
        <f t="shared" si="901"/>
        <v>1.2345227041568494E-3</v>
      </c>
      <c r="BP4312" s="159">
        <f t="shared" si="902"/>
        <v>3.187965363766988E-6</v>
      </c>
      <c r="BQ4312" s="160">
        <f t="shared" si="903"/>
        <v>3.187965363766988E-6</v>
      </c>
      <c r="BR4312" s="160">
        <f t="shared" si="899"/>
        <v>3.187965363766988E-6</v>
      </c>
    </row>
    <row r="4313" spans="65:70" ht="20.100000000000001" customHeight="1" x14ac:dyDescent="0.25">
      <c r="BM4313" s="134">
        <v>3721</v>
      </c>
      <c r="BN4313" s="157">
        <f t="shared" si="900"/>
        <v>23.807999999998422</v>
      </c>
      <c r="BO4313" s="158">
        <f t="shared" si="901"/>
        <v>1.2313347387930824E-3</v>
      </c>
      <c r="BP4313" s="159">
        <f t="shared" si="902"/>
        <v>3.1799165024623197E-6</v>
      </c>
      <c r="BQ4313" s="160">
        <f t="shared" si="903"/>
        <v>3.1799165024623197E-6</v>
      </c>
      <c r="BR4313" s="160">
        <f t="shared" si="899"/>
        <v>3.1799165024623197E-6</v>
      </c>
    </row>
    <row r="4314" spans="65:70" ht="20.100000000000001" customHeight="1" x14ac:dyDescent="0.25">
      <c r="BM4314" s="134">
        <v>3722</v>
      </c>
      <c r="BN4314" s="157">
        <f t="shared" si="900"/>
        <v>23.814399999998422</v>
      </c>
      <c r="BO4314" s="158">
        <f t="shared" si="901"/>
        <v>1.2281548222906201E-3</v>
      </c>
      <c r="BP4314" s="159">
        <f t="shared" si="902"/>
        <v>3.1718873897731547E-6</v>
      </c>
      <c r="BQ4314" s="160">
        <f t="shared" si="903"/>
        <v>3.1718873897731547E-6</v>
      </c>
      <c r="BR4314" s="160">
        <f t="shared" si="899"/>
        <v>3.1718873897731547E-6</v>
      </c>
    </row>
    <row r="4315" spans="65:70" ht="20.100000000000001" customHeight="1" x14ac:dyDescent="0.25">
      <c r="BM4315" s="134">
        <v>3723</v>
      </c>
      <c r="BN4315" s="157">
        <f t="shared" si="900"/>
        <v>23.820799999998421</v>
      </c>
      <c r="BO4315" s="158">
        <f t="shared" si="901"/>
        <v>1.224982934900847E-3</v>
      </c>
      <c r="BP4315" s="159">
        <f t="shared" si="902"/>
        <v>3.1638779790263243E-6</v>
      </c>
      <c r="BQ4315" s="160">
        <f t="shared" si="903"/>
        <v>3.1638779790263243E-6</v>
      </c>
      <c r="BR4315" s="160">
        <f t="shared" si="899"/>
        <v>3.1638779790263243E-6</v>
      </c>
    </row>
    <row r="4316" spans="65:70" ht="20.100000000000001" customHeight="1" x14ac:dyDescent="0.25">
      <c r="BM4316" s="134">
        <v>3724</v>
      </c>
      <c r="BN4316" s="157">
        <f t="shared" si="900"/>
        <v>23.82719999999842</v>
      </c>
      <c r="BO4316" s="158">
        <f t="shared" si="901"/>
        <v>1.2218190569218206E-3</v>
      </c>
      <c r="BP4316" s="159">
        <f t="shared" si="902"/>
        <v>3.1558882236763786E-6</v>
      </c>
      <c r="BQ4316" s="160">
        <f t="shared" si="903"/>
        <v>3.1558882236763786E-6</v>
      </c>
      <c r="BR4316" s="160">
        <f t="shared" si="899"/>
        <v>3.1558882236763786E-6</v>
      </c>
    </row>
    <row r="4317" spans="65:70" ht="20.100000000000001" customHeight="1" x14ac:dyDescent="0.25">
      <c r="BM4317" s="134">
        <v>3725</v>
      </c>
      <c r="BN4317" s="157">
        <f t="shared" si="900"/>
        <v>23.83359999999842</v>
      </c>
      <c r="BO4317" s="158">
        <f t="shared" si="901"/>
        <v>1.2186631686981443E-3</v>
      </c>
      <c r="BP4317" s="159">
        <f t="shared" si="902"/>
        <v>3.1479180772676398E-6</v>
      </c>
      <c r="BQ4317" s="160">
        <f t="shared" si="903"/>
        <v>3.1479180772676398E-6</v>
      </c>
      <c r="BR4317" s="160">
        <f t="shared" si="899"/>
        <v>3.1479180772676398E-6</v>
      </c>
    </row>
    <row r="4318" spans="65:70" ht="20.100000000000001" customHeight="1" x14ac:dyDescent="0.25">
      <c r="BM4318" s="134">
        <v>3726</v>
      </c>
      <c r="BN4318" s="157">
        <f t="shared" si="900"/>
        <v>23.839999999998419</v>
      </c>
      <c r="BO4318" s="158">
        <f t="shared" si="901"/>
        <v>1.2155152506208766E-3</v>
      </c>
      <c r="BP4318" s="159">
        <f t="shared" si="902"/>
        <v>3.1399674934491639E-6</v>
      </c>
      <c r="BQ4318" s="160">
        <f t="shared" si="903"/>
        <v>3.1399674934491639E-6</v>
      </c>
      <c r="BR4318" s="160">
        <f t="shared" si="899"/>
        <v>3.1399674934491639E-6</v>
      </c>
    </row>
    <row r="4319" spans="65:70" ht="20.100000000000001" customHeight="1" x14ac:dyDescent="0.25">
      <c r="BM4319" s="134">
        <v>3727</v>
      </c>
      <c r="BN4319" s="157">
        <f t="shared" si="900"/>
        <v>23.846399999998418</v>
      </c>
      <c r="BO4319" s="158">
        <f t="shared" si="901"/>
        <v>1.2123752831274274E-3</v>
      </c>
      <c r="BP4319" s="159">
        <f t="shared" si="902"/>
        <v>3.1320364259838484E-6</v>
      </c>
      <c r="BQ4319" s="160">
        <f t="shared" si="903"/>
        <v>3.1320364259838484E-6</v>
      </c>
      <c r="BR4319" s="160">
        <f t="shared" si="899"/>
        <v>3.1320364259838484E-6</v>
      </c>
    </row>
    <row r="4320" spans="65:70" ht="20.100000000000001" customHeight="1" x14ac:dyDescent="0.25">
      <c r="BM4320" s="134">
        <v>3728</v>
      </c>
      <c r="BN4320" s="157">
        <f t="shared" si="900"/>
        <v>23.852799999998417</v>
      </c>
      <c r="BO4320" s="158">
        <f t="shared" si="901"/>
        <v>1.2092432467014436E-3</v>
      </c>
      <c r="BP4320" s="159">
        <f t="shared" si="902"/>
        <v>3.124124828728916E-6</v>
      </c>
      <c r="BQ4320" s="160">
        <f t="shared" si="903"/>
        <v>3.124124828728916E-6</v>
      </c>
      <c r="BR4320" s="160">
        <f t="shared" si="899"/>
        <v>3.124124828728916E-6</v>
      </c>
    </row>
    <row r="4321" spans="65:70" ht="20.100000000000001" customHeight="1" x14ac:dyDescent="0.25">
      <c r="BM4321" s="134">
        <v>3729</v>
      </c>
      <c r="BN4321" s="157">
        <f t="shared" si="900"/>
        <v>23.859199999998417</v>
      </c>
      <c r="BO4321" s="158">
        <f t="shared" si="901"/>
        <v>1.2061191218727147E-3</v>
      </c>
      <c r="BP4321" s="159">
        <f t="shared" si="902"/>
        <v>3.1162326556469742E-6</v>
      </c>
      <c r="BQ4321" s="160">
        <f t="shared" si="903"/>
        <v>3.1162326556469742E-6</v>
      </c>
      <c r="BR4321" s="160">
        <f t="shared" si="899"/>
        <v>3.1162326556469742E-6</v>
      </c>
    </row>
    <row r="4322" spans="65:70" ht="20.100000000000001" customHeight="1" x14ac:dyDescent="0.25">
      <c r="BM4322" s="134">
        <v>3730</v>
      </c>
      <c r="BN4322" s="157">
        <f t="shared" si="900"/>
        <v>23.865599999998416</v>
      </c>
      <c r="BO4322" s="158">
        <f t="shared" si="901"/>
        <v>1.2030028892170677E-3</v>
      </c>
      <c r="BP4322" s="159">
        <f t="shared" si="902"/>
        <v>3.1083598608077495E-6</v>
      </c>
      <c r="BQ4322" s="160">
        <f t="shared" si="903"/>
        <v>3.1083598608077495E-6</v>
      </c>
      <c r="BR4322" s="160">
        <f t="shared" si="899"/>
        <v>3.1083598608077495E-6</v>
      </c>
    </row>
    <row r="4323" spans="65:70" ht="20.100000000000001" customHeight="1" x14ac:dyDescent="0.25">
      <c r="BM4323" s="134">
        <v>3731</v>
      </c>
      <c r="BN4323" s="157">
        <f t="shared" si="900"/>
        <v>23.871999999998415</v>
      </c>
      <c r="BO4323" s="158">
        <f t="shared" si="901"/>
        <v>1.19989452935626E-3</v>
      </c>
      <c r="BP4323" s="159">
        <f t="shared" si="902"/>
        <v>3.1005063983785466E-6</v>
      </c>
      <c r="BQ4323" s="160">
        <f t="shared" si="903"/>
        <v>3.1005063983785466E-6</v>
      </c>
      <c r="BR4323" s="160">
        <f t="shared" si="899"/>
        <v>3.1005063983785466E-6</v>
      </c>
    </row>
    <row r="4324" spans="65:70" ht="20.100000000000001" customHeight="1" x14ac:dyDescent="0.25">
      <c r="BM4324" s="134">
        <v>3732</v>
      </c>
      <c r="BN4324" s="157">
        <f t="shared" si="900"/>
        <v>23.878399999998415</v>
      </c>
      <c r="BO4324" s="158">
        <f t="shared" si="901"/>
        <v>1.1967940229578814E-3</v>
      </c>
      <c r="BP4324" s="159">
        <f t="shared" si="902"/>
        <v>3.0926722226366082E-6</v>
      </c>
      <c r="BQ4324" s="160">
        <f t="shared" si="903"/>
        <v>3.0926722226366082E-6</v>
      </c>
      <c r="BR4324" s="160">
        <f t="shared" si="899"/>
        <v>3.0926722226366082E-6</v>
      </c>
    </row>
    <row r="4325" spans="65:70" ht="20.100000000000001" customHeight="1" x14ac:dyDescent="0.25">
      <c r="BM4325" s="134">
        <v>3733</v>
      </c>
      <c r="BN4325" s="157">
        <f t="shared" si="900"/>
        <v>23.884799999998414</v>
      </c>
      <c r="BO4325" s="158">
        <f t="shared" si="901"/>
        <v>1.1937013507352448E-3</v>
      </c>
      <c r="BP4325" s="159">
        <f t="shared" si="902"/>
        <v>3.0848572879517682E-6</v>
      </c>
      <c r="BQ4325" s="160">
        <f t="shared" si="903"/>
        <v>3.0848572879517682E-6</v>
      </c>
      <c r="BR4325" s="160">
        <f t="shared" si="899"/>
        <v>3.0848572879517682E-6</v>
      </c>
    </row>
    <row r="4326" spans="65:70" ht="20.100000000000001" customHeight="1" x14ac:dyDescent="0.25">
      <c r="BM4326" s="134">
        <v>3734</v>
      </c>
      <c r="BN4326" s="157">
        <f t="shared" si="900"/>
        <v>23.891199999998413</v>
      </c>
      <c r="BO4326" s="158">
        <f t="shared" si="901"/>
        <v>1.190616493447293E-3</v>
      </c>
      <c r="BP4326" s="159">
        <f t="shared" si="902"/>
        <v>3.0770615488085688E-6</v>
      </c>
      <c r="BQ4326" s="160">
        <f t="shared" si="903"/>
        <v>3.0770615488085688E-6</v>
      </c>
      <c r="BR4326" s="160">
        <f t="shared" si="899"/>
        <v>3.0770615488085688E-6</v>
      </c>
    </row>
    <row r="4327" spans="65:70" ht="20.100000000000001" customHeight="1" x14ac:dyDescent="0.25">
      <c r="BM4327" s="134">
        <v>3735</v>
      </c>
      <c r="BN4327" s="157">
        <f t="shared" si="900"/>
        <v>23.897599999998413</v>
      </c>
      <c r="BO4327" s="158">
        <f t="shared" si="901"/>
        <v>1.1875394318984845E-3</v>
      </c>
      <c r="BP4327" s="159">
        <f t="shared" si="902"/>
        <v>3.0692849597811073E-6</v>
      </c>
      <c r="BQ4327" s="160">
        <f t="shared" si="903"/>
        <v>3.0692849597811073E-6</v>
      </c>
      <c r="BR4327" s="160">
        <f t="shared" si="899"/>
        <v>3.0692849597811073E-6</v>
      </c>
    </row>
    <row r="4328" spans="65:70" ht="20.100000000000001" customHeight="1" x14ac:dyDescent="0.25">
      <c r="BM4328" s="134">
        <v>3736</v>
      </c>
      <c r="BN4328" s="157">
        <f t="shared" si="900"/>
        <v>23.903999999998412</v>
      </c>
      <c r="BO4328" s="158">
        <f t="shared" si="901"/>
        <v>1.1844701469387034E-3</v>
      </c>
      <c r="BP4328" s="159">
        <f t="shared" si="902"/>
        <v>3.0615274755560213E-6</v>
      </c>
      <c r="BQ4328" s="160">
        <f t="shared" si="903"/>
        <v>3.0615274755560213E-6</v>
      </c>
      <c r="BR4328" s="160">
        <f t="shared" si="899"/>
        <v>3.0615274755560213E-6</v>
      </c>
    </row>
    <row r="4329" spans="65:70" ht="20.100000000000001" customHeight="1" x14ac:dyDescent="0.25">
      <c r="BM4329" s="134">
        <v>3737</v>
      </c>
      <c r="BN4329" s="157">
        <f t="shared" si="900"/>
        <v>23.910399999998411</v>
      </c>
      <c r="BO4329" s="158">
        <f t="shared" si="901"/>
        <v>1.1814086194631473E-3</v>
      </c>
      <c r="BP4329" s="159">
        <f t="shared" si="902"/>
        <v>3.053789050915575E-6</v>
      </c>
      <c r="BQ4329" s="160">
        <f t="shared" si="903"/>
        <v>3.053789050915575E-6</v>
      </c>
      <c r="BR4329" s="160">
        <f t="shared" si="899"/>
        <v>3.053789050915575E-6</v>
      </c>
    </row>
    <row r="4330" spans="65:70" ht="20.100000000000001" customHeight="1" x14ac:dyDescent="0.25">
      <c r="BM4330" s="134">
        <v>3738</v>
      </c>
      <c r="BN4330" s="157">
        <f t="shared" si="900"/>
        <v>23.91679999999841</v>
      </c>
      <c r="BO4330" s="158">
        <f t="shared" si="901"/>
        <v>1.1783548304122318E-3</v>
      </c>
      <c r="BP4330" s="159">
        <f t="shared" si="902"/>
        <v>3.0460696407448151E-6</v>
      </c>
      <c r="BQ4330" s="160">
        <f t="shared" si="903"/>
        <v>3.0460696407448151E-6</v>
      </c>
      <c r="BR4330" s="160">
        <f t="shared" si="899"/>
        <v>3.0460696407448151E-6</v>
      </c>
    </row>
    <row r="4331" spans="65:70" ht="20.100000000000001" customHeight="1" x14ac:dyDescent="0.25">
      <c r="BM4331" s="134">
        <v>3739</v>
      </c>
      <c r="BN4331" s="157">
        <f t="shared" si="900"/>
        <v>23.92319999999841</v>
      </c>
      <c r="BO4331" s="158">
        <f t="shared" si="901"/>
        <v>1.1753087607714869E-3</v>
      </c>
      <c r="BP4331" s="159">
        <f t="shared" si="902"/>
        <v>3.0383692000341724E-6</v>
      </c>
      <c r="BQ4331" s="160">
        <f t="shared" si="903"/>
        <v>3.0383692000341724E-6</v>
      </c>
      <c r="BR4331" s="160">
        <f t="shared" si="899"/>
        <v>3.0383692000341724E-6</v>
      </c>
    </row>
    <row r="4332" spans="65:70" ht="20.100000000000001" customHeight="1" x14ac:dyDescent="0.25">
      <c r="BM4332" s="134">
        <v>3740</v>
      </c>
      <c r="BN4332" s="157">
        <f t="shared" si="900"/>
        <v>23.929599999998409</v>
      </c>
      <c r="BO4332" s="158">
        <f t="shared" si="901"/>
        <v>1.1722703915714528E-3</v>
      </c>
      <c r="BP4332" s="159">
        <f t="shared" si="902"/>
        <v>3.0306876838699214E-6</v>
      </c>
      <c r="BQ4332" s="160">
        <f t="shared" si="903"/>
        <v>3.0306876838699214E-6</v>
      </c>
      <c r="BR4332" s="160">
        <f t="shared" si="899"/>
        <v>3.0306876838699214E-6</v>
      </c>
    </row>
    <row r="4333" spans="65:70" ht="20.100000000000001" customHeight="1" x14ac:dyDescent="0.25">
      <c r="BM4333" s="134">
        <v>3741</v>
      </c>
      <c r="BN4333" s="157">
        <f t="shared" si="900"/>
        <v>23.935999999998408</v>
      </c>
      <c r="BO4333" s="158">
        <f t="shared" si="901"/>
        <v>1.1692397038875829E-3</v>
      </c>
      <c r="BP4333" s="159">
        <f t="shared" si="902"/>
        <v>3.0230250474376497E-6</v>
      </c>
      <c r="BQ4333" s="160">
        <f t="shared" si="903"/>
        <v>3.0230250474376497E-6</v>
      </c>
      <c r="BR4333" s="160">
        <f t="shared" si="899"/>
        <v>3.0230250474376497E-6</v>
      </c>
    </row>
    <row r="4334" spans="65:70" ht="20.100000000000001" customHeight="1" x14ac:dyDescent="0.25">
      <c r="BM4334" s="134">
        <v>3742</v>
      </c>
      <c r="BN4334" s="157">
        <f t="shared" si="900"/>
        <v>23.942399999998408</v>
      </c>
      <c r="BO4334" s="158">
        <f t="shared" si="901"/>
        <v>1.1662166788401452E-3</v>
      </c>
      <c r="BP4334" s="159">
        <f t="shared" si="902"/>
        <v>3.0153812460367857E-6</v>
      </c>
      <c r="BQ4334" s="160">
        <f t="shared" si="903"/>
        <v>3.0153812460367857E-6</v>
      </c>
      <c r="BR4334" s="160">
        <f t="shared" si="899"/>
        <v>3.0153812460367857E-6</v>
      </c>
    </row>
    <row r="4335" spans="65:70" ht="20.100000000000001" customHeight="1" x14ac:dyDescent="0.25">
      <c r="BM4335" s="134">
        <v>3743</v>
      </c>
      <c r="BN4335" s="157">
        <f t="shared" si="900"/>
        <v>23.948799999998407</v>
      </c>
      <c r="BO4335" s="158">
        <f t="shared" si="901"/>
        <v>1.1632012975941084E-3</v>
      </c>
      <c r="BP4335" s="159">
        <f t="shared" si="902"/>
        <v>3.0077562350461218E-6</v>
      </c>
      <c r="BQ4335" s="160">
        <f t="shared" si="903"/>
        <v>3.0077562350461218E-6</v>
      </c>
      <c r="BR4335" s="160">
        <f t="shared" si="899"/>
        <v>3.0077562350461218E-6</v>
      </c>
    </row>
    <row r="4336" spans="65:70" ht="20.100000000000001" customHeight="1" x14ac:dyDescent="0.25">
      <c r="BM4336" s="134">
        <v>3744</v>
      </c>
      <c r="BN4336" s="157">
        <f t="shared" si="900"/>
        <v>23.955199999998406</v>
      </c>
      <c r="BO4336" s="158">
        <f t="shared" si="901"/>
        <v>1.1601935413590623E-3</v>
      </c>
      <c r="BP4336" s="159">
        <f t="shared" si="902"/>
        <v>3.0001499699645797E-6</v>
      </c>
      <c r="BQ4336" s="160">
        <f t="shared" si="903"/>
        <v>3.0001499699645797E-6</v>
      </c>
      <c r="BR4336" s="160">
        <f t="shared" si="899"/>
        <v>3.0001499699645797E-6</v>
      </c>
    </row>
    <row r="4337" spans="65:70" ht="20.100000000000001" customHeight="1" x14ac:dyDescent="0.25">
      <c r="BM4337" s="134">
        <v>3745</v>
      </c>
      <c r="BN4337" s="157">
        <f t="shared" si="900"/>
        <v>23.961599999998406</v>
      </c>
      <c r="BO4337" s="158">
        <f t="shared" si="901"/>
        <v>1.1571933913890977E-3</v>
      </c>
      <c r="BP4337" s="159">
        <f t="shared" si="902"/>
        <v>2.9925624063793354E-6</v>
      </c>
      <c r="BQ4337" s="160">
        <f t="shared" si="903"/>
        <v>2.9925624063793354E-6</v>
      </c>
      <c r="BR4337" s="160">
        <f t="shared" si="899"/>
        <v>2.9925624063793354E-6</v>
      </c>
    </row>
    <row r="4338" spans="65:70" ht="20.100000000000001" customHeight="1" x14ac:dyDescent="0.25">
      <c r="BM4338" s="134">
        <v>3746</v>
      </c>
      <c r="BN4338" s="157">
        <f t="shared" si="900"/>
        <v>23.967999999998405</v>
      </c>
      <c r="BO4338" s="158">
        <f t="shared" si="901"/>
        <v>1.1542008289827184E-3</v>
      </c>
      <c r="BP4338" s="159">
        <f t="shared" si="902"/>
        <v>2.9849934999868523E-6</v>
      </c>
      <c r="BQ4338" s="160">
        <f t="shared" si="903"/>
        <v>2.9849934999868523E-6</v>
      </c>
      <c r="BR4338" s="160">
        <f t="shared" si="899"/>
        <v>2.9849934999868523E-6</v>
      </c>
    </row>
    <row r="4339" spans="65:70" ht="20.100000000000001" customHeight="1" x14ac:dyDescent="0.25">
      <c r="BM4339" s="134">
        <v>3747</v>
      </c>
      <c r="BN4339" s="157">
        <f t="shared" si="900"/>
        <v>23.974399999998404</v>
      </c>
      <c r="BO4339" s="158">
        <f t="shared" si="901"/>
        <v>1.1512158354827315E-3</v>
      </c>
      <c r="BP4339" s="159">
        <f t="shared" si="902"/>
        <v>2.9774432065716311E-6</v>
      </c>
      <c r="BQ4339" s="160">
        <f t="shared" si="903"/>
        <v>2.9774432065716311E-6</v>
      </c>
      <c r="BR4339" s="160">
        <f t="shared" si="899"/>
        <v>2.9774432065716311E-6</v>
      </c>
    </row>
    <row r="4340" spans="65:70" ht="20.100000000000001" customHeight="1" x14ac:dyDescent="0.25">
      <c r="BM4340" s="134">
        <v>3748</v>
      </c>
      <c r="BN4340" s="157">
        <f t="shared" si="900"/>
        <v>23.980799999998403</v>
      </c>
      <c r="BO4340" s="158">
        <f t="shared" si="901"/>
        <v>1.1482383922761599E-3</v>
      </c>
      <c r="BP4340" s="159">
        <f t="shared" si="902"/>
        <v>2.9699114820235569E-6</v>
      </c>
      <c r="BQ4340" s="160">
        <f t="shared" si="903"/>
        <v>2.9699114820235569E-6</v>
      </c>
      <c r="BR4340" s="160">
        <f t="shared" si="899"/>
        <v>2.9699114820235569E-6</v>
      </c>
    </row>
    <row r="4341" spans="65:70" ht="20.100000000000001" customHeight="1" x14ac:dyDescent="0.25">
      <c r="BM4341" s="134">
        <v>3749</v>
      </c>
      <c r="BN4341" s="157">
        <f t="shared" si="900"/>
        <v>23.987199999998403</v>
      </c>
      <c r="BO4341" s="158">
        <f t="shared" si="901"/>
        <v>1.1452684807941363E-3</v>
      </c>
      <c r="BP4341" s="159">
        <f t="shared" si="902"/>
        <v>2.9623982823374657E-6</v>
      </c>
      <c r="BQ4341" s="160">
        <f t="shared" si="903"/>
        <v>2.9623982823374657E-6</v>
      </c>
      <c r="BR4341" s="160">
        <f t="shared" si="899"/>
        <v>2.9623982823374657E-6</v>
      </c>
    </row>
    <row r="4342" spans="65:70" ht="20.100000000000001" customHeight="1" x14ac:dyDescent="0.25">
      <c r="BM4342" s="134">
        <v>3750</v>
      </c>
      <c r="BN4342" s="157">
        <f t="shared" si="900"/>
        <v>23.993599999998402</v>
      </c>
      <c r="BO4342" s="158">
        <f t="shared" si="901"/>
        <v>1.1423060825117989E-3</v>
      </c>
      <c r="BP4342" s="159">
        <f t="shared" si="902"/>
        <v>2.9549035635962305E-6</v>
      </c>
      <c r="BQ4342" s="160">
        <f t="shared" si="903"/>
        <v>2.9549035635962305E-6</v>
      </c>
      <c r="BR4342" s="160">
        <f t="shared" si="899"/>
        <v>2.9549035635962305E-6</v>
      </c>
    </row>
    <row r="4343" spans="65:70" ht="20.100000000000001" customHeight="1" x14ac:dyDescent="0.25">
      <c r="BM4343" s="134">
        <v>3751</v>
      </c>
      <c r="BN4343" s="157">
        <f t="shared" si="900"/>
        <v>23.999999999998401</v>
      </c>
      <c r="BO4343" s="158">
        <f t="shared" si="901"/>
        <v>1.1393511789482026E-3</v>
      </c>
      <c r="BP4343" s="159">
        <f t="shared" si="902"/>
        <v>2.9474272819913615E-6</v>
      </c>
      <c r="BQ4343" s="160">
        <f t="shared" si="903"/>
        <v>2.9474272819913615E-6</v>
      </c>
      <c r="BR4343" s="160">
        <f t="shared" si="899"/>
        <v>2.9474272819913615E-6</v>
      </c>
    </row>
    <row r="4344" spans="65:70" ht="20.100000000000001" customHeight="1" x14ac:dyDescent="0.25">
      <c r="BM4344" s="134">
        <v>3752</v>
      </c>
      <c r="BN4344" s="157">
        <f t="shared" si="900"/>
        <v>24.006399999998401</v>
      </c>
      <c r="BO4344" s="158">
        <f t="shared" si="901"/>
        <v>1.1364037516662113E-3</v>
      </c>
      <c r="BP4344" s="159">
        <f t="shared" si="902"/>
        <v>2.9399693938073936E-6</v>
      </c>
      <c r="BQ4344" s="160">
        <f t="shared" si="903"/>
        <v>2.9399693938073936E-6</v>
      </c>
      <c r="BR4344" s="160">
        <f t="shared" si="899"/>
        <v>2.9399693938073936E-6</v>
      </c>
    </row>
    <row r="4345" spans="65:70" ht="20.100000000000001" customHeight="1" x14ac:dyDescent="0.25">
      <c r="BM4345" s="134">
        <v>3753</v>
      </c>
      <c r="BN4345" s="157">
        <f t="shared" si="900"/>
        <v>24.0127999999984</v>
      </c>
      <c r="BO4345" s="158">
        <f t="shared" si="901"/>
        <v>1.1334637822724039E-3</v>
      </c>
      <c r="BP4345" s="159">
        <f t="shared" si="902"/>
        <v>2.9325298554275236E-6</v>
      </c>
      <c r="BQ4345" s="160">
        <f t="shared" si="903"/>
        <v>2.9325298554275236E-6</v>
      </c>
      <c r="BR4345" s="160">
        <f t="shared" si="899"/>
        <v>2.9325298554275236E-6</v>
      </c>
    </row>
    <row r="4346" spans="65:70" ht="20.100000000000001" customHeight="1" x14ac:dyDescent="0.25">
      <c r="BM4346" s="134">
        <v>3754</v>
      </c>
      <c r="BN4346" s="157">
        <f t="shared" si="900"/>
        <v>24.019199999998399</v>
      </c>
      <c r="BO4346" s="158">
        <f t="shared" si="901"/>
        <v>1.1305312524169764E-3</v>
      </c>
      <c r="BP4346" s="159">
        <f t="shared" si="902"/>
        <v>2.9251086233377313E-6</v>
      </c>
      <c r="BQ4346" s="160">
        <f t="shared" si="903"/>
        <v>2.9251086233377313E-6</v>
      </c>
      <c r="BR4346" s="160">
        <f t="shared" si="899"/>
        <v>2.9251086233377313E-6</v>
      </c>
    </row>
    <row r="4347" spans="65:70" ht="20.100000000000001" customHeight="1" x14ac:dyDescent="0.25">
      <c r="BM4347" s="134">
        <v>3755</v>
      </c>
      <c r="BN4347" s="157">
        <f t="shared" si="900"/>
        <v>24.025599999998398</v>
      </c>
      <c r="BO4347" s="158">
        <f t="shared" si="901"/>
        <v>1.1276061437936386E-3</v>
      </c>
      <c r="BP4347" s="159">
        <f t="shared" si="902"/>
        <v>2.9177056541144185E-6</v>
      </c>
      <c r="BQ4347" s="160">
        <f t="shared" si="903"/>
        <v>2.9177056541144185E-6</v>
      </c>
      <c r="BR4347" s="160">
        <f t="shared" si="899"/>
        <v>2.9177056541144185E-6</v>
      </c>
    </row>
    <row r="4348" spans="65:70" ht="20.100000000000001" customHeight="1" x14ac:dyDescent="0.25">
      <c r="BM4348" s="134">
        <v>3756</v>
      </c>
      <c r="BN4348" s="157">
        <f t="shared" si="900"/>
        <v>24.031999999998398</v>
      </c>
      <c r="BO4348" s="158">
        <f t="shared" si="901"/>
        <v>1.1246884381395242E-3</v>
      </c>
      <c r="BP4348" s="159">
        <f t="shared" si="902"/>
        <v>2.9103209044387211E-6</v>
      </c>
      <c r="BQ4348" s="160">
        <f t="shared" si="903"/>
        <v>2.9103209044387211E-6</v>
      </c>
      <c r="BR4348" s="160">
        <f t="shared" si="899"/>
        <v>2.9103209044387211E-6</v>
      </c>
    </row>
    <row r="4349" spans="65:70" ht="20.100000000000001" customHeight="1" x14ac:dyDescent="0.25">
      <c r="BM4349" s="134">
        <v>3757</v>
      </c>
      <c r="BN4349" s="157">
        <f t="shared" si="900"/>
        <v>24.038399999998397</v>
      </c>
      <c r="BO4349" s="158">
        <f t="shared" si="901"/>
        <v>1.1217781172350855E-3</v>
      </c>
      <c r="BP4349" s="159">
        <f t="shared" si="902"/>
        <v>2.9029543310882689E-6</v>
      </c>
      <c r="BQ4349" s="160">
        <f t="shared" si="903"/>
        <v>2.9029543310882689E-6</v>
      </c>
      <c r="BR4349" s="160">
        <f t="shared" si="899"/>
        <v>2.9029543310882689E-6</v>
      </c>
    </row>
    <row r="4350" spans="65:70" ht="20.100000000000001" customHeight="1" x14ac:dyDescent="0.25">
      <c r="BM4350" s="134">
        <v>3758</v>
      </c>
      <c r="BN4350" s="157">
        <f t="shared" si="900"/>
        <v>24.044799999998396</v>
      </c>
      <c r="BO4350" s="158">
        <f t="shared" si="901"/>
        <v>1.1188751629039972E-3</v>
      </c>
      <c r="BP4350" s="159">
        <f t="shared" si="902"/>
        <v>2.895605890935668E-6</v>
      </c>
      <c r="BQ4350" s="160">
        <f t="shared" si="903"/>
        <v>2.895605890935668E-6</v>
      </c>
      <c r="BR4350" s="160">
        <f t="shared" si="899"/>
        <v>2.895605890935668E-6</v>
      </c>
    </row>
    <row r="4351" spans="65:70" ht="20.100000000000001" customHeight="1" x14ac:dyDescent="0.25">
      <c r="BM4351" s="134">
        <v>3759</v>
      </c>
      <c r="BN4351" s="157">
        <f t="shared" si="900"/>
        <v>24.051199999998396</v>
      </c>
      <c r="BO4351" s="158">
        <f t="shared" si="901"/>
        <v>1.1159795570130616E-3</v>
      </c>
      <c r="BP4351" s="159">
        <f t="shared" si="902"/>
        <v>2.8882755409508857E-6</v>
      </c>
      <c r="BQ4351" s="160">
        <f t="shared" si="903"/>
        <v>2.8882755409508857E-6</v>
      </c>
      <c r="BR4351" s="160">
        <f t="shared" si="899"/>
        <v>2.8882755409508857E-6</v>
      </c>
    </row>
    <row r="4352" spans="65:70" ht="20.100000000000001" customHeight="1" x14ac:dyDescent="0.25">
      <c r="BM4352" s="134">
        <v>3760</v>
      </c>
      <c r="BN4352" s="157">
        <f t="shared" si="900"/>
        <v>24.057599999998395</v>
      </c>
      <c r="BO4352" s="158">
        <f t="shared" si="901"/>
        <v>1.1130912814721107E-3</v>
      </c>
      <c r="BP4352" s="159">
        <f t="shared" si="902"/>
        <v>2.8809632382025517E-6</v>
      </c>
      <c r="BQ4352" s="160">
        <f t="shared" si="903"/>
        <v>2.8809632382025517E-6</v>
      </c>
      <c r="BR4352" s="160">
        <f t="shared" si="899"/>
        <v>2.8809632382025517E-6</v>
      </c>
    </row>
    <row r="4353" spans="65:70" ht="20.100000000000001" customHeight="1" x14ac:dyDescent="0.25">
      <c r="BM4353" s="134">
        <v>3761</v>
      </c>
      <c r="BN4353" s="157">
        <f t="shared" si="900"/>
        <v>24.063999999998394</v>
      </c>
      <c r="BO4353" s="158">
        <f t="shared" si="901"/>
        <v>1.1102103182339081E-3</v>
      </c>
      <c r="BP4353" s="159">
        <f t="shared" si="902"/>
        <v>2.8736689398553561E-6</v>
      </c>
      <c r="BQ4353" s="160">
        <f t="shared" si="903"/>
        <v>2.8736689398553561E-6</v>
      </c>
      <c r="BR4353" s="160">
        <f t="shared" si="899"/>
        <v>2.8736689398553561E-6</v>
      </c>
    </row>
    <row r="4354" spans="65:70" ht="20.100000000000001" customHeight="1" x14ac:dyDescent="0.25">
      <c r="BM4354" s="134">
        <v>3762</v>
      </c>
      <c r="BN4354" s="157">
        <f t="shared" si="900"/>
        <v>24.070399999998394</v>
      </c>
      <c r="BO4354" s="158">
        <f t="shared" si="901"/>
        <v>1.1073366492940528E-3</v>
      </c>
      <c r="BP4354" s="159">
        <f t="shared" si="902"/>
        <v>2.866392603173085E-6</v>
      </c>
      <c r="BQ4354" s="160">
        <f t="shared" si="903"/>
        <v>2.866392603173085E-6</v>
      </c>
      <c r="BR4354" s="160">
        <f t="shared" si="899"/>
        <v>2.866392603173085E-6</v>
      </c>
    </row>
    <row r="4355" spans="65:70" ht="20.100000000000001" customHeight="1" x14ac:dyDescent="0.25">
      <c r="BM4355" s="134">
        <v>3763</v>
      </c>
      <c r="BN4355" s="157">
        <f t="shared" si="900"/>
        <v>24.076799999998393</v>
      </c>
      <c r="BO4355" s="158">
        <f t="shared" si="901"/>
        <v>1.1044702566908797E-3</v>
      </c>
      <c r="BP4355" s="159">
        <f t="shared" si="902"/>
        <v>2.8591341855079954E-6</v>
      </c>
      <c r="BQ4355" s="160">
        <f t="shared" si="903"/>
        <v>2.8591341855079954E-6</v>
      </c>
      <c r="BR4355" s="160">
        <f t="shared" si="899"/>
        <v>2.8591341855079954E-6</v>
      </c>
    </row>
    <row r="4356" spans="65:70" ht="20.100000000000001" customHeight="1" x14ac:dyDescent="0.25">
      <c r="BM4356" s="134">
        <v>3764</v>
      </c>
      <c r="BN4356" s="157">
        <f t="shared" si="900"/>
        <v>24.083199999998392</v>
      </c>
      <c r="BO4356" s="158">
        <f t="shared" si="901"/>
        <v>1.1016111225053717E-3</v>
      </c>
      <c r="BP4356" s="159">
        <f t="shared" si="902"/>
        <v>2.8518936443227162E-6</v>
      </c>
      <c r="BQ4356" s="160">
        <f t="shared" si="903"/>
        <v>2.8518936443227162E-6</v>
      </c>
      <c r="BR4356" s="160">
        <f t="shared" si="899"/>
        <v>2.8518936443227162E-6</v>
      </c>
    </row>
    <row r="4357" spans="65:70" ht="20.100000000000001" customHeight="1" x14ac:dyDescent="0.25">
      <c r="BM4357" s="134">
        <v>3765</v>
      </c>
      <c r="BN4357" s="157">
        <f t="shared" si="900"/>
        <v>24.089599999998391</v>
      </c>
      <c r="BO4357" s="158">
        <f t="shared" si="901"/>
        <v>1.098759228861049E-3</v>
      </c>
      <c r="BP4357" s="159">
        <f t="shared" si="902"/>
        <v>2.8446709371611912E-6</v>
      </c>
      <c r="BQ4357" s="160">
        <f t="shared" si="903"/>
        <v>2.8446709371611912E-6</v>
      </c>
      <c r="BR4357" s="160">
        <f t="shared" si="899"/>
        <v>2.8446709371611912E-6</v>
      </c>
    </row>
    <row r="4358" spans="65:70" ht="20.100000000000001" customHeight="1" x14ac:dyDescent="0.25">
      <c r="BM4358" s="134">
        <v>3766</v>
      </c>
      <c r="BN4358" s="157">
        <f t="shared" si="900"/>
        <v>24.095999999998391</v>
      </c>
      <c r="BO4358" s="158">
        <f t="shared" si="901"/>
        <v>1.0959145579238878E-3</v>
      </c>
      <c r="BP4358" s="159">
        <f t="shared" si="902"/>
        <v>2.8374660216697132E-6</v>
      </c>
      <c r="BQ4358" s="160">
        <f t="shared" si="903"/>
        <v>2.8374660216697132E-6</v>
      </c>
      <c r="BR4358" s="160">
        <f t="shared" si="899"/>
        <v>2.8374660216697132E-6</v>
      </c>
    </row>
    <row r="4359" spans="65:70" ht="20.100000000000001" customHeight="1" x14ac:dyDescent="0.25">
      <c r="BM4359" s="134">
        <v>3767</v>
      </c>
      <c r="BN4359" s="157">
        <f t="shared" si="900"/>
        <v>24.10239999999839</v>
      </c>
      <c r="BO4359" s="158">
        <f t="shared" si="901"/>
        <v>1.0930770919022181E-3</v>
      </c>
      <c r="BP4359" s="159">
        <f t="shared" si="902"/>
        <v>2.8302788555947551E-6</v>
      </c>
      <c r="BQ4359" s="160">
        <f t="shared" si="903"/>
        <v>2.8302788555947551E-6</v>
      </c>
      <c r="BR4359" s="160">
        <f t="shared" si="899"/>
        <v>2.8302788555947551E-6</v>
      </c>
    </row>
    <row r="4360" spans="65:70" ht="20.100000000000001" customHeight="1" x14ac:dyDescent="0.25">
      <c r="BM4360" s="134">
        <v>3768</v>
      </c>
      <c r="BN4360" s="157">
        <f t="shared" si="900"/>
        <v>24.108799999998389</v>
      </c>
      <c r="BO4360" s="158">
        <f t="shared" si="901"/>
        <v>1.0902468130466233E-3</v>
      </c>
      <c r="BP4360" s="159">
        <f t="shared" si="902"/>
        <v>2.8231093967660565E-6</v>
      </c>
      <c r="BQ4360" s="160">
        <f t="shared" si="903"/>
        <v>2.8231093967660565E-6</v>
      </c>
      <c r="BR4360" s="160">
        <f t="shared" si="899"/>
        <v>2.8231093967660565E-6</v>
      </c>
    </row>
    <row r="4361" spans="65:70" ht="20.100000000000001" customHeight="1" x14ac:dyDescent="0.25">
      <c r="BM4361" s="134">
        <v>3769</v>
      </c>
      <c r="BN4361" s="157">
        <f t="shared" si="900"/>
        <v>24.115199999998389</v>
      </c>
      <c r="BO4361" s="158">
        <f t="shared" si="901"/>
        <v>1.0874237036498573E-3</v>
      </c>
      <c r="BP4361" s="159">
        <f t="shared" si="902"/>
        <v>2.8159576031217774E-6</v>
      </c>
      <c r="BQ4361" s="160">
        <f t="shared" si="903"/>
        <v>2.8159576031217774E-6</v>
      </c>
      <c r="BR4361" s="160">
        <f t="shared" si="899"/>
        <v>2.8159576031217774E-6</v>
      </c>
    </row>
    <row r="4362" spans="65:70" ht="20.100000000000001" customHeight="1" x14ac:dyDescent="0.25">
      <c r="BM4362" s="134">
        <v>3770</v>
      </c>
      <c r="BN4362" s="157">
        <f t="shared" si="900"/>
        <v>24.121599999998388</v>
      </c>
      <c r="BO4362" s="158">
        <f t="shared" si="901"/>
        <v>1.0846077460467355E-3</v>
      </c>
      <c r="BP4362" s="159">
        <f t="shared" si="902"/>
        <v>2.8088234326859463E-6</v>
      </c>
      <c r="BQ4362" s="160">
        <f t="shared" si="903"/>
        <v>2.8088234326859463E-6</v>
      </c>
      <c r="BR4362" s="160">
        <f t="shared" si="899"/>
        <v>2.8088234326859463E-6</v>
      </c>
    </row>
    <row r="4363" spans="65:70" ht="20.100000000000001" customHeight="1" x14ac:dyDescent="0.25">
      <c r="BM4363" s="134">
        <v>3771</v>
      </c>
      <c r="BN4363" s="157">
        <f t="shared" si="900"/>
        <v>24.127999999998387</v>
      </c>
      <c r="BO4363" s="158">
        <f t="shared" si="901"/>
        <v>1.0817989226140495E-3</v>
      </c>
      <c r="BP4363" s="159">
        <f t="shared" si="902"/>
        <v>2.8017068435855913E-6</v>
      </c>
      <c r="BQ4363" s="160">
        <f t="shared" si="903"/>
        <v>2.8017068435855913E-6</v>
      </c>
      <c r="BR4363" s="160">
        <f t="shared" si="899"/>
        <v>2.8017068435855913E-6</v>
      </c>
    </row>
    <row r="4364" spans="65:70" ht="20.100000000000001" customHeight="1" x14ac:dyDescent="0.25">
      <c r="BM4364" s="134">
        <v>3772</v>
      </c>
      <c r="BN4364" s="157">
        <f t="shared" si="900"/>
        <v>24.134399999998386</v>
      </c>
      <c r="BO4364" s="158">
        <f t="shared" si="901"/>
        <v>1.0789972157704639E-3</v>
      </c>
      <c r="BP4364" s="159">
        <f t="shared" si="902"/>
        <v>2.7946077940299227E-6</v>
      </c>
      <c r="BQ4364" s="160">
        <f t="shared" si="903"/>
        <v>2.7946077940299227E-6</v>
      </c>
      <c r="BR4364" s="160">
        <f t="shared" si="899"/>
        <v>2.7946077940299227E-6</v>
      </c>
    </row>
    <row r="4365" spans="65:70" ht="20.100000000000001" customHeight="1" x14ac:dyDescent="0.25">
      <c r="BM4365" s="134">
        <v>3773</v>
      </c>
      <c r="BN4365" s="157">
        <f t="shared" si="900"/>
        <v>24.140799999998386</v>
      </c>
      <c r="BO4365" s="158">
        <f t="shared" si="901"/>
        <v>1.076202607976434E-3</v>
      </c>
      <c r="BP4365" s="159">
        <f t="shared" si="902"/>
        <v>2.7875262423385228E-6</v>
      </c>
      <c r="BQ4365" s="160">
        <f t="shared" si="903"/>
        <v>2.7875262423385228E-6</v>
      </c>
      <c r="BR4365" s="160">
        <f t="shared" si="899"/>
        <v>2.7875262423385228E-6</v>
      </c>
    </row>
    <row r="4366" spans="65:70" ht="20.100000000000001" customHeight="1" x14ac:dyDescent="0.25">
      <c r="BM4366" s="134">
        <v>3774</v>
      </c>
      <c r="BN4366" s="157">
        <f t="shared" si="900"/>
        <v>24.147199999998385</v>
      </c>
      <c r="BO4366" s="158">
        <f t="shared" si="901"/>
        <v>1.0734150817340955E-3</v>
      </c>
      <c r="BP4366" s="159">
        <f t="shared" si="902"/>
        <v>2.7804621469088193E-6</v>
      </c>
      <c r="BQ4366" s="160">
        <f t="shared" si="903"/>
        <v>2.7804621469088193E-6</v>
      </c>
      <c r="BR4366" s="160">
        <f t="shared" si="899"/>
        <v>2.7804621469088193E-6</v>
      </c>
    </row>
    <row r="4367" spans="65:70" ht="20.100000000000001" customHeight="1" x14ac:dyDescent="0.25">
      <c r="BM4367" s="134">
        <v>3775</v>
      </c>
      <c r="BN4367" s="157">
        <f t="shared" si="900"/>
        <v>24.153599999998384</v>
      </c>
      <c r="BO4367" s="158">
        <f t="shared" si="901"/>
        <v>1.0706346195871867E-3</v>
      </c>
      <c r="BP4367" s="159">
        <f t="shared" si="902"/>
        <v>2.7734154662460101E-6</v>
      </c>
      <c r="BQ4367" s="160">
        <f t="shared" si="903"/>
        <v>2.7734154662460101E-6</v>
      </c>
      <c r="BR4367" s="160">
        <f t="shared" si="899"/>
        <v>2.7734154662460101E-6</v>
      </c>
    </row>
    <row r="4368" spans="65:70" ht="20.100000000000001" customHeight="1" x14ac:dyDescent="0.25">
      <c r="BM4368" s="134">
        <v>3776</v>
      </c>
      <c r="BN4368" s="157">
        <f t="shared" si="900"/>
        <v>24.159999999998384</v>
      </c>
      <c r="BO4368" s="158">
        <f t="shared" si="901"/>
        <v>1.0678612041209407E-3</v>
      </c>
      <c r="BP4368" s="159">
        <f t="shared" si="902"/>
        <v>2.766386158941812E-6</v>
      </c>
      <c r="BQ4368" s="160">
        <f t="shared" si="903"/>
        <v>2.766386158941812E-6</v>
      </c>
      <c r="BR4368" s="160">
        <f t="shared" si="899"/>
        <v>2.766386158941812E-6</v>
      </c>
    </row>
    <row r="4369" spans="65:70" ht="20.100000000000001" customHeight="1" x14ac:dyDescent="0.25">
      <c r="BM4369" s="134">
        <v>3777</v>
      </c>
      <c r="BN4369" s="157">
        <f t="shared" si="900"/>
        <v>24.166399999998383</v>
      </c>
      <c r="BO4369" s="158">
        <f t="shared" si="901"/>
        <v>1.0650948179619989E-3</v>
      </c>
      <c r="BP4369" s="159">
        <f t="shared" si="902"/>
        <v>2.7593741836827012E-6</v>
      </c>
      <c r="BQ4369" s="160">
        <f t="shared" si="903"/>
        <v>2.7593741836827012E-6</v>
      </c>
      <c r="BR4369" s="160">
        <f t="shared" ref="BR4369:BR4432" si="904">IF($BO4369&lt;(1-$BK$605),$BP4369,"")</f>
        <v>2.7593741836827012E-6</v>
      </c>
    </row>
    <row r="4370" spans="65:70" ht="20.100000000000001" customHeight="1" x14ac:dyDescent="0.25">
      <c r="BM4370" s="134">
        <v>3778</v>
      </c>
      <c r="BN4370" s="157">
        <f t="shared" ref="BN4370:BN4433" si="905">BN4369+$BQ$590</f>
        <v>24.172799999998382</v>
      </c>
      <c r="BO4370" s="158">
        <f t="shared" ref="BO4370:BO4433" si="906">_xlfn.CHISQ.DIST.RT(BN4370,7)</f>
        <v>1.0623354437783162E-3</v>
      </c>
      <c r="BP4370" s="159">
        <f t="shared" ref="BP4370:BP4433" si="907">BO4370-BO4371</f>
        <v>2.7523794992496964E-6</v>
      </c>
      <c r="BQ4370" s="160">
        <f t="shared" ref="BQ4370:BQ4433" si="908">IF(BO4370&lt;(1-$BK$597),BP4370,"")</f>
        <v>2.7523794992496964E-6</v>
      </c>
      <c r="BR4370" s="160">
        <f t="shared" si="904"/>
        <v>2.7523794992496964E-6</v>
      </c>
    </row>
    <row r="4371" spans="65:70" ht="20.100000000000001" customHeight="1" x14ac:dyDescent="0.25">
      <c r="BM4371" s="134">
        <v>3779</v>
      </c>
      <c r="BN4371" s="157">
        <f t="shared" si="905"/>
        <v>24.179199999998382</v>
      </c>
      <c r="BO4371" s="158">
        <f t="shared" si="906"/>
        <v>1.0595830642790665E-3</v>
      </c>
      <c r="BP4371" s="159">
        <f t="shared" si="907"/>
        <v>2.7454020645144555E-6</v>
      </c>
      <c r="BQ4371" s="160">
        <f t="shared" si="908"/>
        <v>2.7454020645144555E-6</v>
      </c>
      <c r="BR4371" s="160">
        <f t="shared" si="904"/>
        <v>2.7454020645144555E-6</v>
      </c>
    </row>
    <row r="4372" spans="65:70" ht="20.100000000000001" customHeight="1" x14ac:dyDescent="0.25">
      <c r="BM4372" s="134">
        <v>3780</v>
      </c>
      <c r="BN4372" s="157">
        <f t="shared" si="905"/>
        <v>24.185599999998381</v>
      </c>
      <c r="BO4372" s="158">
        <f t="shared" si="906"/>
        <v>1.056837662214552E-3</v>
      </c>
      <c r="BP4372" s="159">
        <f t="shared" si="907"/>
        <v>2.7384418384479494E-6</v>
      </c>
      <c r="BQ4372" s="160">
        <f t="shared" si="908"/>
        <v>2.7384418384479494E-6</v>
      </c>
      <c r="BR4372" s="160">
        <f t="shared" si="904"/>
        <v>2.7384418384479494E-6</v>
      </c>
    </row>
    <row r="4373" spans="65:70" ht="20.100000000000001" customHeight="1" x14ac:dyDescent="0.25">
      <c r="BM4373" s="134">
        <v>3781</v>
      </c>
      <c r="BN4373" s="157">
        <f t="shared" si="905"/>
        <v>24.19199999999838</v>
      </c>
      <c r="BO4373" s="158">
        <f t="shared" si="906"/>
        <v>1.054099220376104E-3</v>
      </c>
      <c r="BP4373" s="159">
        <f t="shared" si="907"/>
        <v>2.731498780108102E-6</v>
      </c>
      <c r="BQ4373" s="160">
        <f t="shared" si="908"/>
        <v>2.731498780108102E-6</v>
      </c>
      <c r="BR4373" s="160">
        <f t="shared" si="904"/>
        <v>2.731498780108102E-6</v>
      </c>
    </row>
    <row r="4374" spans="65:70" ht="20.100000000000001" customHeight="1" x14ac:dyDescent="0.25">
      <c r="BM4374" s="134">
        <v>3782</v>
      </c>
      <c r="BN4374" s="157">
        <f t="shared" si="905"/>
        <v>24.198399999998379</v>
      </c>
      <c r="BO4374" s="158">
        <f t="shared" si="906"/>
        <v>1.0513677215959959E-3</v>
      </c>
      <c r="BP4374" s="159">
        <f t="shared" si="907"/>
        <v>2.7245728486439101E-6</v>
      </c>
      <c r="BQ4374" s="160">
        <f t="shared" si="908"/>
        <v>2.7245728486439101E-6</v>
      </c>
      <c r="BR4374" s="160">
        <f t="shared" si="904"/>
        <v>2.7245728486439101E-6</v>
      </c>
    </row>
    <row r="4375" spans="65:70" ht="20.100000000000001" customHeight="1" x14ac:dyDescent="0.25">
      <c r="BM4375" s="134">
        <v>3783</v>
      </c>
      <c r="BN4375" s="157">
        <f t="shared" si="905"/>
        <v>24.204799999998379</v>
      </c>
      <c r="BO4375" s="158">
        <f t="shared" si="906"/>
        <v>1.048643148747352E-3</v>
      </c>
      <c r="BP4375" s="159">
        <f t="shared" si="907"/>
        <v>2.717664003301732E-6</v>
      </c>
      <c r="BQ4375" s="160">
        <f t="shared" si="908"/>
        <v>2.717664003301732E-6</v>
      </c>
      <c r="BR4375" s="160">
        <f t="shared" si="904"/>
        <v>2.717664003301732E-6</v>
      </c>
    </row>
    <row r="4376" spans="65:70" ht="20.100000000000001" customHeight="1" x14ac:dyDescent="0.25">
      <c r="BM4376" s="134">
        <v>3784</v>
      </c>
      <c r="BN4376" s="157">
        <f t="shared" si="905"/>
        <v>24.211199999998378</v>
      </c>
      <c r="BO4376" s="158">
        <f t="shared" si="906"/>
        <v>1.0459254847440503E-3</v>
      </c>
      <c r="BP4376" s="159">
        <f t="shared" si="907"/>
        <v>2.7107722034244199E-6</v>
      </c>
      <c r="BQ4376" s="160">
        <f t="shared" si="908"/>
        <v>2.7107722034244199E-6</v>
      </c>
      <c r="BR4376" s="160">
        <f t="shared" si="904"/>
        <v>2.7107722034244199E-6</v>
      </c>
    </row>
    <row r="4377" spans="65:70" ht="20.100000000000001" customHeight="1" x14ac:dyDescent="0.25">
      <c r="BM4377" s="134">
        <v>3785</v>
      </c>
      <c r="BN4377" s="157">
        <f t="shared" si="905"/>
        <v>24.217599999998377</v>
      </c>
      <c r="BO4377" s="158">
        <f t="shared" si="906"/>
        <v>1.0432147125406259E-3</v>
      </c>
      <c r="BP4377" s="159">
        <f t="shared" si="907"/>
        <v>2.7038974084320211E-6</v>
      </c>
      <c r="BQ4377" s="160">
        <f t="shared" si="908"/>
        <v>2.7038974084320211E-6</v>
      </c>
      <c r="BR4377" s="160">
        <f t="shared" si="904"/>
        <v>2.7038974084320211E-6</v>
      </c>
    </row>
    <row r="4378" spans="65:70" ht="20.100000000000001" customHeight="1" x14ac:dyDescent="0.25">
      <c r="BM4378" s="134">
        <v>3786</v>
      </c>
      <c r="BN4378" s="157">
        <f t="shared" si="905"/>
        <v>24.223999999998377</v>
      </c>
      <c r="BO4378" s="158">
        <f t="shared" si="906"/>
        <v>1.0405108151321939E-3</v>
      </c>
      <c r="BP4378" s="159">
        <f t="shared" si="907"/>
        <v>2.6970395778499676E-6</v>
      </c>
      <c r="BQ4378" s="160">
        <f t="shared" si="908"/>
        <v>2.6970395778499676E-6</v>
      </c>
      <c r="BR4378" s="160">
        <f t="shared" si="904"/>
        <v>2.6970395778499676E-6</v>
      </c>
    </row>
    <row r="4379" spans="65:70" ht="20.100000000000001" customHeight="1" x14ac:dyDescent="0.25">
      <c r="BM4379" s="134">
        <v>3787</v>
      </c>
      <c r="BN4379" s="157">
        <f t="shared" si="905"/>
        <v>24.230399999998376</v>
      </c>
      <c r="BO4379" s="158">
        <f t="shared" si="906"/>
        <v>1.0378137755543439E-3</v>
      </c>
      <c r="BP4379" s="159">
        <f t="shared" si="907"/>
        <v>2.6901986712910778E-6</v>
      </c>
      <c r="BQ4379" s="160">
        <f t="shared" si="908"/>
        <v>2.6901986712910778E-6</v>
      </c>
      <c r="BR4379" s="160">
        <f t="shared" si="904"/>
        <v>2.6901986712910778E-6</v>
      </c>
    </row>
    <row r="4380" spans="65:70" ht="20.100000000000001" customHeight="1" x14ac:dyDescent="0.25">
      <c r="BM4380" s="134">
        <v>3788</v>
      </c>
      <c r="BN4380" s="157">
        <f t="shared" si="905"/>
        <v>24.236799999998375</v>
      </c>
      <c r="BO4380" s="158">
        <f t="shared" si="906"/>
        <v>1.0351235768830528E-3</v>
      </c>
      <c r="BP4380" s="159">
        <f t="shared" si="907"/>
        <v>2.6833746484598939E-6</v>
      </c>
      <c r="BQ4380" s="160">
        <f t="shared" si="908"/>
        <v>2.6833746484598939E-6</v>
      </c>
      <c r="BR4380" s="160">
        <f t="shared" si="904"/>
        <v>2.6833746484598939E-6</v>
      </c>
    </row>
    <row r="4381" spans="65:70" ht="20.100000000000001" customHeight="1" x14ac:dyDescent="0.25">
      <c r="BM4381" s="134">
        <v>3789</v>
      </c>
      <c r="BN4381" s="157">
        <f t="shared" si="905"/>
        <v>24.243199999998374</v>
      </c>
      <c r="BO4381" s="158">
        <f t="shared" si="906"/>
        <v>1.0324402022345929E-3</v>
      </c>
      <c r="BP4381" s="159">
        <f t="shared" si="907"/>
        <v>2.6765674691513804E-6</v>
      </c>
      <c r="BQ4381" s="160">
        <f t="shared" si="908"/>
        <v>2.6765674691513804E-6</v>
      </c>
      <c r="BR4381" s="160">
        <f t="shared" si="904"/>
        <v>2.6765674691513804E-6</v>
      </c>
    </row>
    <row r="4382" spans="65:70" ht="20.100000000000001" customHeight="1" x14ac:dyDescent="0.25">
      <c r="BM4382" s="134">
        <v>3790</v>
      </c>
      <c r="BN4382" s="157">
        <f t="shared" si="905"/>
        <v>24.249599999998374</v>
      </c>
      <c r="BO4382" s="158">
        <f t="shared" si="906"/>
        <v>1.0297636347654415E-3</v>
      </c>
      <c r="BP4382" s="159">
        <f t="shared" si="907"/>
        <v>2.6697770932494064E-6</v>
      </c>
      <c r="BQ4382" s="160">
        <f t="shared" si="908"/>
        <v>2.6697770932494064E-6</v>
      </c>
      <c r="BR4382" s="160">
        <f t="shared" si="904"/>
        <v>2.6697770932494064E-6</v>
      </c>
    </row>
    <row r="4383" spans="65:70" ht="20.100000000000001" customHeight="1" x14ac:dyDescent="0.25">
      <c r="BM4383" s="134">
        <v>3791</v>
      </c>
      <c r="BN4383" s="157">
        <f t="shared" si="905"/>
        <v>24.255999999998373</v>
      </c>
      <c r="BO4383" s="158">
        <f t="shared" si="906"/>
        <v>1.0270938576721921E-3</v>
      </c>
      <c r="BP4383" s="159">
        <f t="shared" si="907"/>
        <v>2.6630034807356359E-6</v>
      </c>
      <c r="BQ4383" s="160">
        <f t="shared" si="908"/>
        <v>2.6630034807356359E-6</v>
      </c>
      <c r="BR4383" s="160">
        <f t="shared" si="904"/>
        <v>2.6630034807356359E-6</v>
      </c>
    </row>
    <row r="4384" spans="65:70" ht="20.100000000000001" customHeight="1" x14ac:dyDescent="0.25">
      <c r="BM4384" s="134">
        <v>3792</v>
      </c>
      <c r="BN4384" s="157">
        <f t="shared" si="905"/>
        <v>24.262399999998372</v>
      </c>
      <c r="BO4384" s="158">
        <f t="shared" si="906"/>
        <v>1.0244308541914565E-3</v>
      </c>
      <c r="BP4384" s="159">
        <f t="shared" si="907"/>
        <v>2.6562465916784694E-6</v>
      </c>
      <c r="BQ4384" s="160">
        <f t="shared" si="908"/>
        <v>2.6562465916784694E-6</v>
      </c>
      <c r="BR4384" s="160">
        <f t="shared" si="904"/>
        <v>2.6562465916784694E-6</v>
      </c>
    </row>
    <row r="4385" spans="65:70" ht="20.100000000000001" customHeight="1" x14ac:dyDescent="0.25">
      <c r="BM4385" s="134">
        <v>3793</v>
      </c>
      <c r="BN4385" s="157">
        <f t="shared" si="905"/>
        <v>24.268799999998372</v>
      </c>
      <c r="BO4385" s="158">
        <f t="shared" si="906"/>
        <v>1.021774607599778E-3</v>
      </c>
      <c r="BP4385" s="159">
        <f t="shared" si="907"/>
        <v>2.6495063862328264E-6</v>
      </c>
      <c r="BQ4385" s="160">
        <f t="shared" si="908"/>
        <v>2.6495063862328264E-6</v>
      </c>
      <c r="BR4385" s="160">
        <f t="shared" si="904"/>
        <v>2.6495063862328264E-6</v>
      </c>
    </row>
    <row r="4386" spans="65:70" ht="20.100000000000001" customHeight="1" x14ac:dyDescent="0.25">
      <c r="BM4386" s="134">
        <v>3794</v>
      </c>
      <c r="BN4386" s="157">
        <f t="shared" si="905"/>
        <v>24.275199999998371</v>
      </c>
      <c r="BO4386" s="158">
        <f t="shared" si="906"/>
        <v>1.0191251012135452E-3</v>
      </c>
      <c r="BP4386" s="159">
        <f t="shared" si="907"/>
        <v>2.6427828246483858E-6</v>
      </c>
      <c r="BQ4386" s="160">
        <f t="shared" si="908"/>
        <v>2.6427828246483858E-6</v>
      </c>
      <c r="BR4386" s="160">
        <f t="shared" si="904"/>
        <v>2.6427828246483858E-6</v>
      </c>
    </row>
    <row r="4387" spans="65:70" ht="20.100000000000001" customHeight="1" x14ac:dyDescent="0.25">
      <c r="BM4387" s="134">
        <v>3795</v>
      </c>
      <c r="BN4387" s="157">
        <f t="shared" si="905"/>
        <v>24.28159999999837</v>
      </c>
      <c r="BO4387" s="158">
        <f t="shared" si="906"/>
        <v>1.0164823183888968E-3</v>
      </c>
      <c r="BP4387" s="159">
        <f t="shared" si="907"/>
        <v>2.6360758672691522E-6</v>
      </c>
      <c r="BQ4387" s="160">
        <f t="shared" si="908"/>
        <v>2.6360758672691522E-6</v>
      </c>
      <c r="BR4387" s="160">
        <f t="shared" si="904"/>
        <v>2.6360758672691522E-6</v>
      </c>
    </row>
    <row r="4388" spans="65:70" ht="20.100000000000001" customHeight="1" x14ac:dyDescent="0.25">
      <c r="BM4388" s="134">
        <v>3796</v>
      </c>
      <c r="BN4388" s="157">
        <f t="shared" si="905"/>
        <v>24.28799999999837</v>
      </c>
      <c r="BO4388" s="158">
        <f t="shared" si="906"/>
        <v>1.0138462425216277E-3</v>
      </c>
      <c r="BP4388" s="159">
        <f t="shared" si="907"/>
        <v>2.6293854745191442E-6</v>
      </c>
      <c r="BQ4388" s="160">
        <f t="shared" si="908"/>
        <v>2.6293854745191442E-6</v>
      </c>
      <c r="BR4388" s="160">
        <f t="shared" si="904"/>
        <v>2.6293854745191442E-6</v>
      </c>
    </row>
    <row r="4389" spans="65:70" ht="20.100000000000001" customHeight="1" x14ac:dyDescent="0.25">
      <c r="BM4389" s="134">
        <v>3797</v>
      </c>
      <c r="BN4389" s="157">
        <f t="shared" si="905"/>
        <v>24.294399999998369</v>
      </c>
      <c r="BO4389" s="158">
        <f t="shared" si="906"/>
        <v>1.0112168570471085E-3</v>
      </c>
      <c r="BP4389" s="159">
        <f t="shared" si="907"/>
        <v>2.6227116069223438E-6</v>
      </c>
      <c r="BQ4389" s="160">
        <f t="shared" si="908"/>
        <v>2.6227116069223438E-6</v>
      </c>
      <c r="BR4389" s="160">
        <f t="shared" si="904"/>
        <v>2.6227116069223438E-6</v>
      </c>
    </row>
    <row r="4390" spans="65:70" ht="20.100000000000001" customHeight="1" x14ac:dyDescent="0.25">
      <c r="BM4390" s="134">
        <v>3798</v>
      </c>
      <c r="BN4390" s="157">
        <f t="shared" si="905"/>
        <v>24.300799999998368</v>
      </c>
      <c r="BO4390" s="158">
        <f t="shared" si="906"/>
        <v>1.0085941454401862E-3</v>
      </c>
      <c r="BP4390" s="159">
        <f t="shared" si="907"/>
        <v>2.6160542250810125E-6</v>
      </c>
      <c r="BQ4390" s="160">
        <f t="shared" si="908"/>
        <v>2.6160542250810125E-6</v>
      </c>
      <c r="BR4390" s="160">
        <f t="shared" si="904"/>
        <v>2.6160542250810125E-6</v>
      </c>
    </row>
    <row r="4391" spans="65:70" ht="20.100000000000001" customHeight="1" x14ac:dyDescent="0.25">
      <c r="BM4391" s="134">
        <v>3799</v>
      </c>
      <c r="BN4391" s="157">
        <f t="shared" si="905"/>
        <v>24.307199999998367</v>
      </c>
      <c r="BO4391" s="158">
        <f t="shared" si="906"/>
        <v>1.0059780912151052E-3</v>
      </c>
      <c r="BP4391" s="159">
        <f t="shared" si="907"/>
        <v>2.6094132896997604E-6</v>
      </c>
      <c r="BQ4391" s="160">
        <f t="shared" si="908"/>
        <v>2.6094132896997604E-6</v>
      </c>
      <c r="BR4391" s="160">
        <f t="shared" si="904"/>
        <v>2.6094132896997604E-6</v>
      </c>
    </row>
    <row r="4392" spans="65:70" ht="20.100000000000001" customHeight="1" x14ac:dyDescent="0.25">
      <c r="BM4392" s="134">
        <v>3800</v>
      </c>
      <c r="BN4392" s="157">
        <f t="shared" si="905"/>
        <v>24.313599999998367</v>
      </c>
      <c r="BO4392" s="158">
        <f t="shared" si="906"/>
        <v>1.0033686779254054E-3</v>
      </c>
      <c r="BP4392" s="159">
        <f t="shared" si="907"/>
        <v>2.6027887615621276E-6</v>
      </c>
      <c r="BQ4392" s="160">
        <f t="shared" si="908"/>
        <v>2.6027887615621276E-6</v>
      </c>
      <c r="BR4392" s="160">
        <f t="shared" si="904"/>
        <v>2.6027887615621276E-6</v>
      </c>
    </row>
    <row r="4393" spans="65:70" ht="20.100000000000001" customHeight="1" x14ac:dyDescent="0.25">
      <c r="BM4393" s="134">
        <v>3801</v>
      </c>
      <c r="BN4393" s="157">
        <f t="shared" si="905"/>
        <v>24.319999999998366</v>
      </c>
      <c r="BO4393" s="158">
        <f t="shared" si="906"/>
        <v>1.0007658891638433E-3</v>
      </c>
      <c r="BP4393" s="159">
        <f t="shared" si="907"/>
        <v>2.5961806015446787E-6</v>
      </c>
      <c r="BQ4393" s="160">
        <f t="shared" si="908"/>
        <v>2.5961806015446787E-6</v>
      </c>
      <c r="BR4393" s="160">
        <f t="shared" si="904"/>
        <v>2.5961806015446787E-6</v>
      </c>
    </row>
    <row r="4394" spans="65:70" ht="20.100000000000001" customHeight="1" x14ac:dyDescent="0.25">
      <c r="BM4394" s="134">
        <v>3802</v>
      </c>
      <c r="BN4394" s="157">
        <f t="shared" si="905"/>
        <v>24.326399999998365</v>
      </c>
      <c r="BO4394" s="158">
        <f t="shared" si="906"/>
        <v>9.981697085622986E-4</v>
      </c>
      <c r="BP4394" s="159">
        <f t="shared" si="907"/>
        <v>2.5895887706144007E-6</v>
      </c>
      <c r="BQ4394" s="160">
        <f t="shared" si="908"/>
        <v>2.5895887706144007E-6</v>
      </c>
      <c r="BR4394" s="160">
        <f t="shared" si="904"/>
        <v>2.5895887706144007E-6</v>
      </c>
    </row>
    <row r="4395" spans="65:70" ht="20.100000000000001" customHeight="1" x14ac:dyDescent="0.25">
      <c r="BM4395" s="134">
        <v>3803</v>
      </c>
      <c r="BN4395" s="157">
        <f t="shared" si="905"/>
        <v>24.332799999998365</v>
      </c>
      <c r="BO4395" s="158">
        <f t="shared" si="906"/>
        <v>9.955801197916842E-4</v>
      </c>
      <c r="BP4395" s="159">
        <f t="shared" si="907"/>
        <v>2.5830132298256675E-6</v>
      </c>
      <c r="BQ4395" s="160">
        <f t="shared" si="908"/>
        <v>2.5830132298256675E-6</v>
      </c>
      <c r="BR4395" s="160">
        <f t="shared" si="904"/>
        <v>2.5830132298256675E-6</v>
      </c>
    </row>
    <row r="4396" spans="65:70" ht="20.100000000000001" customHeight="1" x14ac:dyDescent="0.25">
      <c r="BM4396" s="134">
        <v>3804</v>
      </c>
      <c r="BN4396" s="157">
        <f t="shared" si="905"/>
        <v>24.339199999998364</v>
      </c>
      <c r="BO4396" s="158">
        <f t="shared" si="906"/>
        <v>9.9299710656185853E-4</v>
      </c>
      <c r="BP4396" s="159">
        <f t="shared" si="907"/>
        <v>2.5764539403133006E-6</v>
      </c>
      <c r="BQ4396" s="160">
        <f t="shared" si="908"/>
        <v>2.5764539403133006E-6</v>
      </c>
      <c r="BR4396" s="160">
        <f t="shared" si="904"/>
        <v>2.5764539403133006E-6</v>
      </c>
    </row>
    <row r="4397" spans="65:70" ht="20.100000000000001" customHeight="1" x14ac:dyDescent="0.25">
      <c r="BM4397" s="134">
        <v>3805</v>
      </c>
      <c r="BN4397" s="157">
        <f t="shared" si="905"/>
        <v>24.345599999998363</v>
      </c>
      <c r="BO4397" s="158">
        <f t="shared" si="906"/>
        <v>9.9042065262154523E-4</v>
      </c>
      <c r="BP4397" s="159">
        <f t="shared" si="907"/>
        <v>2.5699108633192407E-6</v>
      </c>
      <c r="BQ4397" s="160">
        <f t="shared" si="908"/>
        <v>2.5699108633192407E-6</v>
      </c>
      <c r="BR4397" s="160">
        <f t="shared" si="904"/>
        <v>2.5699108633192407E-6</v>
      </c>
    </row>
    <row r="4398" spans="65:70" ht="20.100000000000001" customHeight="1" x14ac:dyDescent="0.25">
      <c r="BM4398" s="134">
        <v>3806</v>
      </c>
      <c r="BN4398" s="157">
        <f t="shared" si="905"/>
        <v>24.351999999998363</v>
      </c>
      <c r="BO4398" s="158">
        <f t="shared" si="906"/>
        <v>9.8785074175822599E-4</v>
      </c>
      <c r="BP4398" s="159">
        <f t="shared" si="907"/>
        <v>2.5633839601543838E-6</v>
      </c>
      <c r="BQ4398" s="160">
        <f t="shared" si="908"/>
        <v>2.5633839601543838E-6</v>
      </c>
      <c r="BR4398" s="160">
        <f t="shared" si="904"/>
        <v>2.5633839601543838E-6</v>
      </c>
    </row>
    <row r="4399" spans="65:70" ht="20.100000000000001" customHeight="1" x14ac:dyDescent="0.25">
      <c r="BM4399" s="134">
        <v>3807</v>
      </c>
      <c r="BN4399" s="157">
        <f t="shared" si="905"/>
        <v>24.358399999998362</v>
      </c>
      <c r="BO4399" s="158">
        <f t="shared" si="906"/>
        <v>9.8528735779807161E-4</v>
      </c>
      <c r="BP4399" s="159">
        <f t="shared" si="907"/>
        <v>2.5568731922280714E-6</v>
      </c>
      <c r="BQ4399" s="160">
        <f t="shared" si="908"/>
        <v>2.5568731922280714E-6</v>
      </c>
      <c r="BR4399" s="160">
        <f t="shared" si="904"/>
        <v>2.5568731922280714E-6</v>
      </c>
    </row>
    <row r="4400" spans="65:70" ht="20.100000000000001" customHeight="1" x14ac:dyDescent="0.25">
      <c r="BM4400" s="134">
        <v>3808</v>
      </c>
      <c r="BN4400" s="157">
        <f t="shared" si="905"/>
        <v>24.364799999998361</v>
      </c>
      <c r="BO4400" s="158">
        <f t="shared" si="906"/>
        <v>9.8273048460584354E-4</v>
      </c>
      <c r="BP4400" s="159">
        <f t="shared" si="907"/>
        <v>2.5503785210339962E-6</v>
      </c>
      <c r="BQ4400" s="160">
        <f t="shared" si="908"/>
        <v>2.5503785210339962E-6</v>
      </c>
      <c r="BR4400" s="160">
        <f t="shared" si="904"/>
        <v>2.5503785210339962E-6</v>
      </c>
    </row>
    <row r="4401" spans="65:70" ht="20.100000000000001" customHeight="1" x14ac:dyDescent="0.25">
      <c r="BM4401" s="134">
        <v>3809</v>
      </c>
      <c r="BN4401" s="157">
        <f t="shared" si="905"/>
        <v>24.37119999999836</v>
      </c>
      <c r="BO4401" s="158">
        <f t="shared" si="906"/>
        <v>9.8018010608480954E-4</v>
      </c>
      <c r="BP4401" s="159">
        <f t="shared" si="907"/>
        <v>2.5438999081523698E-6</v>
      </c>
      <c r="BQ4401" s="160">
        <f t="shared" si="908"/>
        <v>2.5438999081523698E-6</v>
      </c>
      <c r="BR4401" s="160">
        <f t="shared" si="904"/>
        <v>2.5438999081523698E-6</v>
      </c>
    </row>
    <row r="4402" spans="65:70" ht="20.100000000000001" customHeight="1" x14ac:dyDescent="0.25">
      <c r="BM4402" s="134">
        <v>3810</v>
      </c>
      <c r="BN4402" s="157">
        <f t="shared" si="905"/>
        <v>24.37759999999836</v>
      </c>
      <c r="BO4402" s="158">
        <f t="shared" si="906"/>
        <v>9.7763620617665717E-4</v>
      </c>
      <c r="BP4402" s="159">
        <f t="shared" si="907"/>
        <v>2.5374373152558865E-6</v>
      </c>
      <c r="BQ4402" s="160">
        <f t="shared" si="908"/>
        <v>2.5374373152558865E-6</v>
      </c>
      <c r="BR4402" s="160">
        <f t="shared" si="904"/>
        <v>2.5374373152558865E-6</v>
      </c>
    </row>
    <row r="4403" spans="65:70" ht="20.100000000000001" customHeight="1" x14ac:dyDescent="0.25">
      <c r="BM4403" s="134">
        <v>3811</v>
      </c>
      <c r="BN4403" s="157">
        <f t="shared" si="905"/>
        <v>24.383999999998359</v>
      </c>
      <c r="BO4403" s="158">
        <f t="shared" si="906"/>
        <v>9.7509876886140128E-4</v>
      </c>
      <c r="BP4403" s="159">
        <f t="shared" si="907"/>
        <v>2.5309907040959537E-6</v>
      </c>
      <c r="BQ4403" s="160">
        <f t="shared" si="908"/>
        <v>2.5309907040959537E-6</v>
      </c>
      <c r="BR4403" s="160">
        <f t="shared" si="904"/>
        <v>2.5309907040959537E-6</v>
      </c>
    </row>
    <row r="4404" spans="65:70" ht="20.100000000000001" customHeight="1" x14ac:dyDescent="0.25">
      <c r="BM4404" s="134">
        <v>3812</v>
      </c>
      <c r="BN4404" s="157">
        <f t="shared" si="905"/>
        <v>24.390399999998358</v>
      </c>
      <c r="BO4404" s="158">
        <f t="shared" si="906"/>
        <v>9.7256777815730533E-4</v>
      </c>
      <c r="BP4404" s="159">
        <f t="shared" si="907"/>
        <v>2.5245600365230748E-6</v>
      </c>
      <c r="BQ4404" s="160">
        <f t="shared" si="908"/>
        <v>2.5245600365230748E-6</v>
      </c>
      <c r="BR4404" s="160">
        <f t="shared" si="904"/>
        <v>2.5245600365230748E-6</v>
      </c>
    </row>
    <row r="4405" spans="65:70" ht="20.100000000000001" customHeight="1" x14ac:dyDescent="0.25">
      <c r="BM4405" s="134">
        <v>3813</v>
      </c>
      <c r="BN4405" s="157">
        <f t="shared" si="905"/>
        <v>24.396799999998358</v>
      </c>
      <c r="BO4405" s="158">
        <f t="shared" si="906"/>
        <v>9.7004321812078226E-4</v>
      </c>
      <c r="BP4405" s="159">
        <f t="shared" si="907"/>
        <v>2.518145274459419E-6</v>
      </c>
      <c r="BQ4405" s="160">
        <f t="shared" si="908"/>
        <v>2.518145274459419E-6</v>
      </c>
      <c r="BR4405" s="160">
        <f t="shared" si="904"/>
        <v>2.518145274459419E-6</v>
      </c>
    </row>
    <row r="4406" spans="65:70" ht="20.100000000000001" customHeight="1" x14ac:dyDescent="0.25">
      <c r="BM4406" s="134">
        <v>3814</v>
      </c>
      <c r="BN4406" s="157">
        <f t="shared" si="905"/>
        <v>24.403199999998357</v>
      </c>
      <c r="BO4406" s="158">
        <f t="shared" si="906"/>
        <v>9.6752507284632284E-4</v>
      </c>
      <c r="BP4406" s="159">
        <f t="shared" si="907"/>
        <v>2.5117463799279862E-6</v>
      </c>
      <c r="BQ4406" s="160">
        <f t="shared" si="908"/>
        <v>2.5117463799279862E-6</v>
      </c>
      <c r="BR4406" s="160">
        <f t="shared" si="904"/>
        <v>2.5117463799279862E-6</v>
      </c>
    </row>
    <row r="4407" spans="65:70" ht="20.100000000000001" customHeight="1" x14ac:dyDescent="0.25">
      <c r="BM4407" s="134">
        <v>3815</v>
      </c>
      <c r="BN4407" s="157">
        <f t="shared" si="905"/>
        <v>24.409599999998356</v>
      </c>
      <c r="BO4407" s="158">
        <f t="shared" si="906"/>
        <v>9.6501332646639485E-4</v>
      </c>
      <c r="BP4407" s="159">
        <f t="shared" si="907"/>
        <v>2.5053633150281043E-6</v>
      </c>
      <c r="BQ4407" s="160">
        <f t="shared" si="908"/>
        <v>2.5053633150281043E-6</v>
      </c>
      <c r="BR4407" s="160">
        <f t="shared" si="904"/>
        <v>2.5053633150281043E-6</v>
      </c>
    </row>
    <row r="4408" spans="65:70" ht="20.100000000000001" customHeight="1" x14ac:dyDescent="0.25">
      <c r="BM4408" s="134">
        <v>3816</v>
      </c>
      <c r="BN4408" s="157">
        <f t="shared" si="905"/>
        <v>24.415999999998355</v>
      </c>
      <c r="BO4408" s="158">
        <f t="shared" si="906"/>
        <v>9.6250796315136675E-4</v>
      </c>
      <c r="BP4408" s="159">
        <f t="shared" si="907"/>
        <v>2.4989960419499573E-6</v>
      </c>
      <c r="BQ4408" s="160">
        <f t="shared" si="908"/>
        <v>2.4989960419499573E-6</v>
      </c>
      <c r="BR4408" s="160">
        <f t="shared" si="904"/>
        <v>2.4989960419499573E-6</v>
      </c>
    </row>
    <row r="4409" spans="65:70" ht="20.100000000000001" customHeight="1" x14ac:dyDescent="0.25">
      <c r="BM4409" s="134">
        <v>3817</v>
      </c>
      <c r="BN4409" s="157">
        <f t="shared" si="905"/>
        <v>24.422399999998355</v>
      </c>
      <c r="BO4409" s="158">
        <f t="shared" si="906"/>
        <v>9.6000896710941679E-4</v>
      </c>
      <c r="BP4409" s="159">
        <f t="shared" si="907"/>
        <v>2.4926445229690557E-6</v>
      </c>
      <c r="BQ4409" s="160">
        <f t="shared" si="908"/>
        <v>2.4926445229690557E-6</v>
      </c>
      <c r="BR4409" s="160">
        <f t="shared" si="904"/>
        <v>2.4926445229690557E-6</v>
      </c>
    </row>
    <row r="4410" spans="65:70" ht="20.100000000000001" customHeight="1" x14ac:dyDescent="0.25">
      <c r="BM4410" s="134">
        <v>3818</v>
      </c>
      <c r="BN4410" s="157">
        <f t="shared" si="905"/>
        <v>24.428799999998354</v>
      </c>
      <c r="BO4410" s="158">
        <f t="shared" si="906"/>
        <v>9.5751632258644773E-4</v>
      </c>
      <c r="BP4410" s="159">
        <f t="shared" si="907"/>
        <v>2.4863087204501401E-6</v>
      </c>
      <c r="BQ4410" s="160">
        <f t="shared" si="908"/>
        <v>2.4863087204501401E-6</v>
      </c>
      <c r="BR4410" s="160">
        <f t="shared" si="904"/>
        <v>2.4863087204501401E-6</v>
      </c>
    </row>
    <row r="4411" spans="65:70" ht="20.100000000000001" customHeight="1" x14ac:dyDescent="0.25">
      <c r="BM4411" s="134">
        <v>3819</v>
      </c>
      <c r="BN4411" s="157">
        <f t="shared" si="905"/>
        <v>24.435199999998353</v>
      </c>
      <c r="BO4411" s="158">
        <f t="shared" si="906"/>
        <v>9.5503001386599759E-4</v>
      </c>
      <c r="BP4411" s="159">
        <f t="shared" si="907"/>
        <v>2.4799885968324357E-6</v>
      </c>
      <c r="BQ4411" s="160">
        <f t="shared" si="908"/>
        <v>2.4799885968324357E-6</v>
      </c>
      <c r="BR4411" s="160">
        <f t="shared" si="904"/>
        <v>2.4799885968324357E-6</v>
      </c>
    </row>
    <row r="4412" spans="65:70" ht="20.100000000000001" customHeight="1" x14ac:dyDescent="0.25">
      <c r="BM4412" s="134">
        <v>3820</v>
      </c>
      <c r="BN4412" s="157">
        <f t="shared" si="905"/>
        <v>24.441599999998353</v>
      </c>
      <c r="BO4412" s="158">
        <f t="shared" si="906"/>
        <v>9.5255002526916516E-4</v>
      </c>
      <c r="BP4412" s="159">
        <f t="shared" si="907"/>
        <v>2.4736841146564322E-6</v>
      </c>
      <c r="BQ4412" s="160">
        <f t="shared" si="908"/>
        <v>2.4736841146564322E-6</v>
      </c>
      <c r="BR4412" s="160">
        <f t="shared" si="904"/>
        <v>2.4736841146564322E-6</v>
      </c>
    </row>
    <row r="4413" spans="65:70" ht="20.100000000000001" customHeight="1" x14ac:dyDescent="0.25">
      <c r="BM4413" s="134">
        <v>3821</v>
      </c>
      <c r="BN4413" s="157">
        <f t="shared" si="905"/>
        <v>24.447999999998352</v>
      </c>
      <c r="BO4413" s="158">
        <f t="shared" si="906"/>
        <v>9.5007634115450872E-4</v>
      </c>
      <c r="BP4413" s="159">
        <f t="shared" si="907"/>
        <v>2.467395236537104E-6</v>
      </c>
      <c r="BQ4413" s="160">
        <f t="shared" si="908"/>
        <v>2.467395236537104E-6</v>
      </c>
      <c r="BR4413" s="160">
        <f t="shared" si="904"/>
        <v>2.467395236537104E-6</v>
      </c>
    </row>
    <row r="4414" spans="65:70" ht="20.100000000000001" customHeight="1" x14ac:dyDescent="0.25">
      <c r="BM4414" s="134">
        <v>3822</v>
      </c>
      <c r="BN4414" s="157">
        <f t="shared" si="905"/>
        <v>24.454399999998351</v>
      </c>
      <c r="BO4414" s="158">
        <f t="shared" si="906"/>
        <v>9.4760894591797162E-4</v>
      </c>
      <c r="BP4414" s="159">
        <f t="shared" si="907"/>
        <v>2.4611219251757278E-6</v>
      </c>
      <c r="BQ4414" s="160">
        <f t="shared" si="908"/>
        <v>2.4611219251757278E-6</v>
      </c>
      <c r="BR4414" s="160">
        <f t="shared" si="904"/>
        <v>2.4611219251757278E-6</v>
      </c>
    </row>
    <row r="4415" spans="65:70" ht="20.100000000000001" customHeight="1" x14ac:dyDescent="0.25">
      <c r="BM4415" s="134">
        <v>3823</v>
      </c>
      <c r="BN4415" s="157">
        <f t="shared" si="905"/>
        <v>24.460799999998351</v>
      </c>
      <c r="BO4415" s="158">
        <f t="shared" si="906"/>
        <v>9.4514782399279589E-4</v>
      </c>
      <c r="BP4415" s="159">
        <f t="shared" si="907"/>
        <v>2.4548641433609674E-6</v>
      </c>
      <c r="BQ4415" s="160">
        <f t="shared" si="908"/>
        <v>2.4548641433609674E-6</v>
      </c>
      <c r="BR4415" s="160">
        <f t="shared" si="904"/>
        <v>2.4548641433609674E-6</v>
      </c>
    </row>
    <row r="4416" spans="65:70" ht="20.100000000000001" customHeight="1" x14ac:dyDescent="0.25">
      <c r="BM4416" s="134">
        <v>3824</v>
      </c>
      <c r="BN4416" s="157">
        <f t="shared" si="905"/>
        <v>24.46719999999835</v>
      </c>
      <c r="BO4416" s="158">
        <f t="shared" si="906"/>
        <v>9.4269295984943493E-4</v>
      </c>
      <c r="BP4416" s="159">
        <f t="shared" si="907"/>
        <v>2.448621853969957E-6</v>
      </c>
      <c r="BQ4416" s="160">
        <f t="shared" si="908"/>
        <v>2.448621853969957E-6</v>
      </c>
      <c r="BR4416" s="160">
        <f t="shared" si="904"/>
        <v>2.448621853969957E-6</v>
      </c>
    </row>
    <row r="4417" spans="65:70" ht="20.100000000000001" customHeight="1" x14ac:dyDescent="0.25">
      <c r="BM4417" s="134">
        <v>3825</v>
      </c>
      <c r="BN4417" s="157">
        <f t="shared" si="905"/>
        <v>24.473599999998349</v>
      </c>
      <c r="BO4417" s="158">
        <f t="shared" si="906"/>
        <v>9.4024433799546497E-4</v>
      </c>
      <c r="BP4417" s="159">
        <f t="shared" si="907"/>
        <v>2.4423950199538823E-6</v>
      </c>
      <c r="BQ4417" s="160">
        <f t="shared" si="908"/>
        <v>2.4423950199538823E-6</v>
      </c>
      <c r="BR4417" s="160">
        <f t="shared" si="904"/>
        <v>2.4423950199538823E-6</v>
      </c>
    </row>
    <row r="4418" spans="65:70" ht="20.100000000000001" customHeight="1" x14ac:dyDescent="0.25">
      <c r="BM4418" s="134">
        <v>3826</v>
      </c>
      <c r="BN4418" s="157">
        <f t="shared" si="905"/>
        <v>24.479999999998348</v>
      </c>
      <c r="BO4418" s="158">
        <f t="shared" si="906"/>
        <v>9.3780194297551109E-4</v>
      </c>
      <c r="BP4418" s="159">
        <f t="shared" si="907"/>
        <v>2.4361836043570615E-6</v>
      </c>
      <c r="BQ4418" s="160">
        <f t="shared" si="908"/>
        <v>2.4361836043570615E-6</v>
      </c>
      <c r="BR4418" s="160">
        <f t="shared" si="904"/>
        <v>2.4361836043570615E-6</v>
      </c>
    </row>
    <row r="4419" spans="65:70" ht="20.100000000000001" customHeight="1" x14ac:dyDescent="0.25">
      <c r="BM4419" s="134">
        <v>3827</v>
      </c>
      <c r="BN4419" s="157">
        <f t="shared" si="905"/>
        <v>24.486399999998348</v>
      </c>
      <c r="BO4419" s="158">
        <f t="shared" si="906"/>
        <v>9.3536575937115402E-4</v>
      </c>
      <c r="BP4419" s="159">
        <f t="shared" si="907"/>
        <v>2.4299875703062126E-6</v>
      </c>
      <c r="BQ4419" s="160">
        <f t="shared" si="908"/>
        <v>2.4299875703062126E-6</v>
      </c>
      <c r="BR4419" s="160">
        <f t="shared" si="904"/>
        <v>2.4299875703062126E-6</v>
      </c>
    </row>
    <row r="4420" spans="65:70" ht="20.100000000000001" customHeight="1" x14ac:dyDescent="0.25">
      <c r="BM4420" s="134">
        <v>3828</v>
      </c>
      <c r="BN4420" s="157">
        <f t="shared" si="905"/>
        <v>24.492799999998347</v>
      </c>
      <c r="BO4420" s="158">
        <f t="shared" si="906"/>
        <v>9.3293577180084781E-4</v>
      </c>
      <c r="BP4420" s="159">
        <f t="shared" si="907"/>
        <v>2.4238068810122958E-6</v>
      </c>
      <c r="BQ4420" s="160">
        <f t="shared" si="908"/>
        <v>2.4238068810122958E-6</v>
      </c>
      <c r="BR4420" s="160">
        <f t="shared" si="904"/>
        <v>2.4238068810122958E-6</v>
      </c>
    </row>
    <row r="4421" spans="65:70" ht="20.100000000000001" customHeight="1" x14ac:dyDescent="0.25">
      <c r="BM4421" s="134">
        <v>3829</v>
      </c>
      <c r="BN4421" s="157">
        <f t="shared" si="905"/>
        <v>24.499199999998346</v>
      </c>
      <c r="BO4421" s="158">
        <f t="shared" si="906"/>
        <v>9.3051196491983552E-4</v>
      </c>
      <c r="BP4421" s="159">
        <f t="shared" si="907"/>
        <v>2.4176414997681287E-6</v>
      </c>
      <c r="BQ4421" s="160">
        <f t="shared" si="908"/>
        <v>2.4176414997681287E-6</v>
      </c>
      <c r="BR4421" s="160">
        <f t="shared" si="904"/>
        <v>2.4176414997681287E-6</v>
      </c>
    </row>
    <row r="4422" spans="65:70" ht="20.100000000000001" customHeight="1" x14ac:dyDescent="0.25">
      <c r="BM4422" s="134">
        <v>3830</v>
      </c>
      <c r="BN4422" s="157">
        <f t="shared" si="905"/>
        <v>24.505599999998346</v>
      </c>
      <c r="BO4422" s="158">
        <f t="shared" si="906"/>
        <v>9.2809432342006739E-4</v>
      </c>
      <c r="BP4422" s="159">
        <f t="shared" si="907"/>
        <v>2.4114913899523976E-6</v>
      </c>
      <c r="BQ4422" s="160">
        <f t="shared" si="908"/>
        <v>2.4114913899523976E-6</v>
      </c>
      <c r="BR4422" s="160">
        <f t="shared" si="904"/>
        <v>2.4114913899523976E-6</v>
      </c>
    </row>
    <row r="4423" spans="65:70" ht="20.100000000000001" customHeight="1" x14ac:dyDescent="0.25">
      <c r="BM4423" s="134">
        <v>3831</v>
      </c>
      <c r="BN4423" s="157">
        <f t="shared" si="905"/>
        <v>24.511999999998345</v>
      </c>
      <c r="BO4423" s="158">
        <f t="shared" si="906"/>
        <v>9.2568283203011499E-4</v>
      </c>
      <c r="BP4423" s="159">
        <f t="shared" si="907"/>
        <v>2.4053565150234778E-6</v>
      </c>
      <c r="BQ4423" s="160">
        <f t="shared" si="908"/>
        <v>2.4053565150234778E-6</v>
      </c>
      <c r="BR4423" s="160">
        <f t="shared" si="904"/>
        <v>2.4053565150234778E-6</v>
      </c>
    </row>
    <row r="4424" spans="65:70" ht="20.100000000000001" customHeight="1" x14ac:dyDescent="0.25">
      <c r="BM4424" s="134">
        <v>3832</v>
      </c>
      <c r="BN4424" s="157">
        <f t="shared" si="905"/>
        <v>24.518399999998344</v>
      </c>
      <c r="BO4424" s="158">
        <f t="shared" si="906"/>
        <v>9.2327747551509151E-4</v>
      </c>
      <c r="BP4424" s="159">
        <f t="shared" si="907"/>
        <v>2.3992368385282155E-6</v>
      </c>
      <c r="BQ4424" s="160">
        <f t="shared" si="908"/>
        <v>2.3992368385282155E-6</v>
      </c>
      <c r="BR4424" s="160">
        <f t="shared" si="904"/>
        <v>2.3992368385282155E-6</v>
      </c>
    </row>
    <row r="4425" spans="65:70" ht="20.100000000000001" customHeight="1" x14ac:dyDescent="0.25">
      <c r="BM4425" s="134">
        <v>3833</v>
      </c>
      <c r="BN4425" s="157">
        <f t="shared" si="905"/>
        <v>24.524799999998343</v>
      </c>
      <c r="BO4425" s="158">
        <f t="shared" si="906"/>
        <v>9.208782386765633E-4</v>
      </c>
      <c r="BP4425" s="159">
        <f t="shared" si="907"/>
        <v>2.393132324097374E-6</v>
      </c>
      <c r="BQ4425" s="160">
        <f t="shared" si="908"/>
        <v>2.393132324097374E-6</v>
      </c>
      <c r="BR4425" s="160">
        <f t="shared" si="904"/>
        <v>2.393132324097374E-6</v>
      </c>
    </row>
    <row r="4426" spans="65:70" ht="20.100000000000001" customHeight="1" x14ac:dyDescent="0.25">
      <c r="BM4426" s="134">
        <v>3834</v>
      </c>
      <c r="BN4426" s="157">
        <f t="shared" si="905"/>
        <v>24.531199999998343</v>
      </c>
      <c r="BO4426" s="158">
        <f t="shared" si="906"/>
        <v>9.1848510635246592E-4</v>
      </c>
      <c r="BP4426" s="159">
        <f t="shared" si="907"/>
        <v>2.3870429354364182E-6</v>
      </c>
      <c r="BQ4426" s="160">
        <f t="shared" si="908"/>
        <v>2.3870429354364182E-6</v>
      </c>
      <c r="BR4426" s="160">
        <f t="shared" si="904"/>
        <v>2.3870429354364182E-6</v>
      </c>
    </row>
    <row r="4427" spans="65:70" ht="20.100000000000001" customHeight="1" x14ac:dyDescent="0.25">
      <c r="BM4427" s="134">
        <v>3835</v>
      </c>
      <c r="BN4427" s="157">
        <f t="shared" si="905"/>
        <v>24.537599999998342</v>
      </c>
      <c r="BO4427" s="158">
        <f t="shared" si="906"/>
        <v>9.160980634170295E-4</v>
      </c>
      <c r="BP4427" s="159">
        <f t="shared" si="907"/>
        <v>2.3809686363439461E-6</v>
      </c>
      <c r="BQ4427" s="160">
        <f t="shared" si="908"/>
        <v>2.3809686363439461E-6</v>
      </c>
      <c r="BR4427" s="160">
        <f t="shared" si="904"/>
        <v>2.3809686363439461E-6</v>
      </c>
    </row>
    <row r="4428" spans="65:70" ht="20.100000000000001" customHeight="1" x14ac:dyDescent="0.25">
      <c r="BM4428" s="134">
        <v>3836</v>
      </c>
      <c r="BN4428" s="157">
        <f t="shared" si="905"/>
        <v>24.543999999998341</v>
      </c>
      <c r="BO4428" s="158">
        <f t="shared" si="906"/>
        <v>9.1371709478068556E-4</v>
      </c>
      <c r="BP4428" s="159">
        <f t="shared" si="907"/>
        <v>2.3749093906926064E-6</v>
      </c>
      <c r="BQ4428" s="160">
        <f t="shared" si="908"/>
        <v>2.3749093906926064E-6</v>
      </c>
      <c r="BR4428" s="160">
        <f t="shared" si="904"/>
        <v>2.3749093906926064E-6</v>
      </c>
    </row>
    <row r="4429" spans="65:70" ht="20.100000000000001" customHeight="1" x14ac:dyDescent="0.25">
      <c r="BM4429" s="134">
        <v>3837</v>
      </c>
      <c r="BN4429" s="157">
        <f t="shared" si="905"/>
        <v>24.550399999998341</v>
      </c>
      <c r="BO4429" s="158">
        <f t="shared" si="906"/>
        <v>9.1134218538999295E-4</v>
      </c>
      <c r="BP4429" s="159">
        <f t="shared" si="907"/>
        <v>2.3688651624449285E-6</v>
      </c>
      <c r="BQ4429" s="160">
        <f t="shared" si="908"/>
        <v>2.3688651624449285E-6</v>
      </c>
      <c r="BR4429" s="160">
        <f t="shared" si="904"/>
        <v>2.3688651624449285E-6</v>
      </c>
    </row>
    <row r="4430" spans="65:70" ht="20.100000000000001" customHeight="1" x14ac:dyDescent="0.25">
      <c r="BM4430" s="134">
        <v>3838</v>
      </c>
      <c r="BN4430" s="157">
        <f t="shared" si="905"/>
        <v>24.55679999999834</v>
      </c>
      <c r="BO4430" s="158">
        <f t="shared" si="906"/>
        <v>9.0897332022754802E-4</v>
      </c>
      <c r="BP4430" s="159">
        <f t="shared" si="907"/>
        <v>2.362835915637059E-6</v>
      </c>
      <c r="BQ4430" s="160">
        <f t="shared" si="908"/>
        <v>2.362835915637059E-6</v>
      </c>
      <c r="BR4430" s="160">
        <f t="shared" si="904"/>
        <v>2.362835915637059E-6</v>
      </c>
    </row>
    <row r="4431" spans="65:70" ht="20.100000000000001" customHeight="1" x14ac:dyDescent="0.25">
      <c r="BM4431" s="134">
        <v>3839</v>
      </c>
      <c r="BN4431" s="157">
        <f t="shared" si="905"/>
        <v>24.563199999998339</v>
      </c>
      <c r="BO4431" s="158">
        <f t="shared" si="906"/>
        <v>9.0661048431191096E-4</v>
      </c>
      <c r="BP4431" s="159">
        <f t="shared" si="907"/>
        <v>2.3568216143968678E-6</v>
      </c>
      <c r="BQ4431" s="160">
        <f t="shared" si="908"/>
        <v>2.3568216143968678E-6</v>
      </c>
      <c r="BR4431" s="160">
        <f t="shared" si="904"/>
        <v>2.3568216143968678E-6</v>
      </c>
    </row>
    <row r="4432" spans="65:70" ht="20.100000000000001" customHeight="1" x14ac:dyDescent="0.25">
      <c r="BM4432" s="134">
        <v>3840</v>
      </c>
      <c r="BN4432" s="157">
        <f t="shared" si="905"/>
        <v>24.569599999998339</v>
      </c>
      <c r="BO4432" s="158">
        <f t="shared" si="906"/>
        <v>9.042536626975141E-4</v>
      </c>
      <c r="BP4432" s="159">
        <f t="shared" si="907"/>
        <v>2.3508222229279025E-6</v>
      </c>
      <c r="BQ4432" s="160">
        <f t="shared" si="908"/>
        <v>2.3508222229279025E-6</v>
      </c>
      <c r="BR4432" s="160">
        <f t="shared" si="904"/>
        <v>2.3508222229279025E-6</v>
      </c>
    </row>
    <row r="4433" spans="65:70" ht="20.100000000000001" customHeight="1" x14ac:dyDescent="0.25">
      <c r="BM4433" s="134">
        <v>3841</v>
      </c>
      <c r="BN4433" s="157">
        <f t="shared" si="905"/>
        <v>24.575999999998338</v>
      </c>
      <c r="BO4433" s="158">
        <f t="shared" si="906"/>
        <v>9.0190284047458619E-4</v>
      </c>
      <c r="BP4433" s="159">
        <f t="shared" si="907"/>
        <v>2.344837705517736E-6</v>
      </c>
      <c r="BQ4433" s="160">
        <f t="shared" si="908"/>
        <v>2.344837705517736E-6</v>
      </c>
      <c r="BR4433" s="160">
        <f t="shared" ref="BR4433:BR4496" si="909">IF($BO4433&lt;(1-$BK$605),$BP4433,"")</f>
        <v>2.344837705517736E-6</v>
      </c>
    </row>
    <row r="4434" spans="65:70" ht="20.100000000000001" customHeight="1" x14ac:dyDescent="0.25">
      <c r="BM4434" s="134">
        <v>3842</v>
      </c>
      <c r="BN4434" s="157">
        <f t="shared" ref="BN4434:BN4497" si="910">BN4433+$BQ$590</f>
        <v>24.582399999998337</v>
      </c>
      <c r="BO4434" s="158">
        <f t="shared" ref="BO4434:BO4497" si="911">_xlfn.CHISQ.DIST.RT(BN4434,7)</f>
        <v>8.9955800276906846E-4</v>
      </c>
      <c r="BP4434" s="159">
        <f t="shared" ref="BP4434:BP4497" si="912">BO4434-BO4435</f>
        <v>2.3388680265343893E-6</v>
      </c>
      <c r="BQ4434" s="160">
        <f t="shared" ref="BQ4434:BQ4497" si="913">IF(BO4434&lt;(1-$BK$597),BP4434,"")</f>
        <v>2.3388680265343893E-6</v>
      </c>
      <c r="BR4434" s="160">
        <f t="shared" si="909"/>
        <v>2.3388680265343893E-6</v>
      </c>
    </row>
    <row r="4435" spans="65:70" ht="20.100000000000001" customHeight="1" x14ac:dyDescent="0.25">
      <c r="BM4435" s="134">
        <v>3843</v>
      </c>
      <c r="BN4435" s="157">
        <f t="shared" si="910"/>
        <v>24.588799999998336</v>
      </c>
      <c r="BO4435" s="158">
        <f t="shared" si="911"/>
        <v>8.9721913474253407E-4</v>
      </c>
      <c r="BP4435" s="159">
        <f t="shared" si="912"/>
        <v>2.332913150428933E-6</v>
      </c>
      <c r="BQ4435" s="160">
        <f t="shared" si="913"/>
        <v>2.332913150428933E-6</v>
      </c>
      <c r="BR4435" s="160">
        <f t="shared" si="909"/>
        <v>2.332913150428933E-6</v>
      </c>
    </row>
    <row r="4436" spans="65:70" ht="20.100000000000001" customHeight="1" x14ac:dyDescent="0.25">
      <c r="BM4436" s="134">
        <v>3844</v>
      </c>
      <c r="BN4436" s="157">
        <f t="shared" si="910"/>
        <v>24.595199999998336</v>
      </c>
      <c r="BO4436" s="158">
        <f t="shared" si="911"/>
        <v>8.9488622159210514E-4</v>
      </c>
      <c r="BP4436" s="159">
        <f t="shared" si="912"/>
        <v>2.3269730417294163E-6</v>
      </c>
      <c r="BQ4436" s="160">
        <f t="shared" si="913"/>
        <v>2.3269730417294163E-6</v>
      </c>
      <c r="BR4436" s="160">
        <f t="shared" si="909"/>
        <v>2.3269730417294163E-6</v>
      </c>
    </row>
    <row r="4437" spans="65:70" ht="20.100000000000001" customHeight="1" x14ac:dyDescent="0.25">
      <c r="BM4437" s="134">
        <v>3845</v>
      </c>
      <c r="BN4437" s="157">
        <f t="shared" si="910"/>
        <v>24.601599999998335</v>
      </c>
      <c r="BO4437" s="158">
        <f t="shared" si="911"/>
        <v>8.9255924855037572E-4</v>
      </c>
      <c r="BP4437" s="159">
        <f t="shared" si="912"/>
        <v>2.3210476650525761E-6</v>
      </c>
      <c r="BQ4437" s="160">
        <f t="shared" si="913"/>
        <v>2.3210476650525761E-6</v>
      </c>
      <c r="BR4437" s="160">
        <f t="shared" si="909"/>
        <v>2.3210476650525761E-6</v>
      </c>
    </row>
    <row r="4438" spans="65:70" ht="20.100000000000001" customHeight="1" x14ac:dyDescent="0.25">
      <c r="BM4438" s="134">
        <v>3846</v>
      </c>
      <c r="BN4438" s="157">
        <f t="shared" si="910"/>
        <v>24.607999999998334</v>
      </c>
      <c r="BO4438" s="158">
        <f t="shared" si="911"/>
        <v>8.9023820088532314E-4</v>
      </c>
      <c r="BP4438" s="159">
        <f t="shared" si="912"/>
        <v>2.3151369850910432E-6</v>
      </c>
      <c r="BQ4438" s="160">
        <f t="shared" si="913"/>
        <v>2.3151369850910432E-6</v>
      </c>
      <c r="BR4438" s="160">
        <f t="shared" si="909"/>
        <v>2.3151369850910432E-6</v>
      </c>
    </row>
    <row r="4439" spans="65:70" ht="20.100000000000001" customHeight="1" x14ac:dyDescent="0.25">
      <c r="BM4439" s="134">
        <v>3847</v>
      </c>
      <c r="BN4439" s="157">
        <f t="shared" si="910"/>
        <v>24.614399999998334</v>
      </c>
      <c r="BO4439" s="158">
        <f t="shared" si="911"/>
        <v>8.879230639002321E-4</v>
      </c>
      <c r="BP4439" s="159">
        <f t="shared" si="912"/>
        <v>2.3092409666161618E-6</v>
      </c>
      <c r="BQ4439" s="160">
        <f t="shared" si="913"/>
        <v>2.3092409666161618E-6</v>
      </c>
      <c r="BR4439" s="160">
        <f t="shared" si="909"/>
        <v>2.3092409666161618E-6</v>
      </c>
    </row>
    <row r="4440" spans="65:70" ht="20.100000000000001" customHeight="1" x14ac:dyDescent="0.25">
      <c r="BM4440" s="134">
        <v>3848</v>
      </c>
      <c r="BN4440" s="157">
        <f t="shared" si="910"/>
        <v>24.620799999998333</v>
      </c>
      <c r="BO4440" s="158">
        <f t="shared" si="911"/>
        <v>8.8561382293361594E-4</v>
      </c>
      <c r="BP4440" s="159">
        <f t="shared" si="912"/>
        <v>2.3033595744859038E-6</v>
      </c>
      <c r="BQ4440" s="160">
        <f t="shared" si="913"/>
        <v>2.3033595744859038E-6</v>
      </c>
      <c r="BR4440" s="160">
        <f t="shared" si="909"/>
        <v>2.3033595744859038E-6</v>
      </c>
    </row>
    <row r="4441" spans="65:70" ht="20.100000000000001" customHeight="1" x14ac:dyDescent="0.25">
      <c r="BM4441" s="134">
        <v>3849</v>
      </c>
      <c r="BN4441" s="157">
        <f t="shared" si="910"/>
        <v>24.627199999998332</v>
      </c>
      <c r="BO4441" s="158">
        <f t="shared" si="911"/>
        <v>8.8331046335913003E-4</v>
      </c>
      <c r="BP4441" s="159">
        <f t="shared" si="912"/>
        <v>2.2974927736315329E-6</v>
      </c>
      <c r="BQ4441" s="160">
        <f t="shared" si="913"/>
        <v>2.2974927736315329E-6</v>
      </c>
      <c r="BR4441" s="160">
        <f t="shared" si="909"/>
        <v>2.2974927736315329E-6</v>
      </c>
    </row>
    <row r="4442" spans="65:70" ht="20.100000000000001" customHeight="1" x14ac:dyDescent="0.25">
      <c r="BM4442" s="134">
        <v>3850</v>
      </c>
      <c r="BN4442" s="157">
        <f t="shared" si="910"/>
        <v>24.633599999998331</v>
      </c>
      <c r="BO4442" s="158">
        <f t="shared" si="911"/>
        <v>8.810129705854985E-4</v>
      </c>
      <c r="BP4442" s="159">
        <f t="shared" si="912"/>
        <v>2.2916405290710493E-6</v>
      </c>
      <c r="BQ4442" s="160">
        <f t="shared" si="913"/>
        <v>2.2916405290710493E-6</v>
      </c>
      <c r="BR4442" s="160">
        <f t="shared" si="909"/>
        <v>2.2916405290710493E-6</v>
      </c>
    </row>
    <row r="4443" spans="65:70" ht="20.100000000000001" customHeight="1" x14ac:dyDescent="0.25">
      <c r="BM4443" s="134">
        <v>3851</v>
      </c>
      <c r="BN4443" s="157">
        <f t="shared" si="910"/>
        <v>24.639999999998331</v>
      </c>
      <c r="BO4443" s="158">
        <f t="shared" si="911"/>
        <v>8.7872133005642745E-4</v>
      </c>
      <c r="BP4443" s="159">
        <f t="shared" si="912"/>
        <v>2.2858028059001903E-6</v>
      </c>
      <c r="BQ4443" s="160">
        <f t="shared" si="913"/>
        <v>2.2858028059001903E-6</v>
      </c>
      <c r="BR4443" s="160">
        <f t="shared" si="909"/>
        <v>2.2858028059001903E-6</v>
      </c>
    </row>
    <row r="4444" spans="65:70" ht="20.100000000000001" customHeight="1" x14ac:dyDescent="0.25">
      <c r="BM4444" s="134">
        <v>3852</v>
      </c>
      <c r="BN4444" s="157">
        <f t="shared" si="910"/>
        <v>24.64639999999833</v>
      </c>
      <c r="BO4444" s="158">
        <f t="shared" si="911"/>
        <v>8.7643552725052726E-4</v>
      </c>
      <c r="BP4444" s="159">
        <f t="shared" si="912"/>
        <v>2.2799795692943822E-6</v>
      </c>
      <c r="BQ4444" s="160">
        <f t="shared" si="913"/>
        <v>2.2799795692943822E-6</v>
      </c>
      <c r="BR4444" s="160">
        <f t="shared" si="909"/>
        <v>2.2799795692943822E-6</v>
      </c>
    </row>
    <row r="4445" spans="65:70" ht="20.100000000000001" customHeight="1" x14ac:dyDescent="0.25">
      <c r="BM4445" s="134">
        <v>3853</v>
      </c>
      <c r="BN4445" s="157">
        <f t="shared" si="910"/>
        <v>24.652799999998329</v>
      </c>
      <c r="BO4445" s="158">
        <f t="shared" si="911"/>
        <v>8.7415554768123288E-4</v>
      </c>
      <c r="BP4445" s="159">
        <f t="shared" si="912"/>
        <v>2.2741707845028852E-6</v>
      </c>
      <c r="BQ4445" s="160">
        <f t="shared" si="913"/>
        <v>2.2741707845028852E-6</v>
      </c>
      <c r="BR4445" s="160">
        <f t="shared" si="909"/>
        <v>2.2741707845028852E-6</v>
      </c>
    </row>
    <row r="4446" spans="65:70" ht="20.100000000000001" customHeight="1" x14ac:dyDescent="0.25">
      <c r="BM4446" s="134">
        <v>3854</v>
      </c>
      <c r="BN4446" s="157">
        <f t="shared" si="910"/>
        <v>24.659199999998329</v>
      </c>
      <c r="BO4446" s="158">
        <f t="shared" si="911"/>
        <v>8.7188137689672999E-4</v>
      </c>
      <c r="BP4446" s="159">
        <f t="shared" si="912"/>
        <v>2.2683764168704781E-6</v>
      </c>
      <c r="BQ4446" s="160">
        <f t="shared" si="913"/>
        <v>2.2683764168704781E-6</v>
      </c>
      <c r="BR4446" s="160">
        <f t="shared" si="909"/>
        <v>2.2683764168704781E-6</v>
      </c>
    </row>
    <row r="4447" spans="65:70" ht="20.100000000000001" customHeight="1" x14ac:dyDescent="0.25">
      <c r="BM4447" s="134">
        <v>3855</v>
      </c>
      <c r="BN4447" s="157">
        <f t="shared" si="910"/>
        <v>24.665599999998328</v>
      </c>
      <c r="BO4447" s="158">
        <f t="shared" si="911"/>
        <v>8.6961300047985952E-4</v>
      </c>
      <c r="BP4447" s="159">
        <f t="shared" si="912"/>
        <v>2.262596431800378E-6</v>
      </c>
      <c r="BQ4447" s="160">
        <f t="shared" si="913"/>
        <v>2.262596431800378E-6</v>
      </c>
      <c r="BR4447" s="160">
        <f t="shared" si="909"/>
        <v>2.262596431800378E-6</v>
      </c>
    </row>
    <row r="4448" spans="65:70" ht="20.100000000000001" customHeight="1" x14ac:dyDescent="0.25">
      <c r="BM4448" s="134">
        <v>3856</v>
      </c>
      <c r="BN4448" s="157">
        <f t="shared" si="910"/>
        <v>24.671999999998327</v>
      </c>
      <c r="BO4448" s="158">
        <f t="shared" si="911"/>
        <v>8.6735040404805914E-4</v>
      </c>
      <c r="BP4448" s="159">
        <f t="shared" si="912"/>
        <v>2.2568307947914285E-6</v>
      </c>
      <c r="BQ4448" s="160">
        <f t="shared" si="913"/>
        <v>2.2568307947914285E-6</v>
      </c>
      <c r="BR4448" s="160">
        <f t="shared" si="909"/>
        <v>2.2568307947914285E-6</v>
      </c>
    </row>
    <row r="4449" spans="65:70" ht="20.100000000000001" customHeight="1" x14ac:dyDescent="0.25">
      <c r="BM4449" s="134">
        <v>3857</v>
      </c>
      <c r="BN4449" s="157">
        <f t="shared" si="910"/>
        <v>24.678399999998327</v>
      </c>
      <c r="BO4449" s="158">
        <f t="shared" si="911"/>
        <v>8.6509357325326771E-4</v>
      </c>
      <c r="BP4449" s="159">
        <f t="shared" si="912"/>
        <v>2.2510794714151149E-6</v>
      </c>
      <c r="BQ4449" s="160">
        <f t="shared" si="913"/>
        <v>2.2510794714151149E-6</v>
      </c>
      <c r="BR4449" s="160">
        <f t="shared" si="909"/>
        <v>2.2510794714151149E-6</v>
      </c>
    </row>
    <row r="4450" spans="65:70" ht="20.100000000000001" customHeight="1" x14ac:dyDescent="0.25">
      <c r="BM4450" s="134">
        <v>3858</v>
      </c>
      <c r="BN4450" s="157">
        <f t="shared" si="910"/>
        <v>24.684799999998326</v>
      </c>
      <c r="BO4450" s="158">
        <f t="shared" si="911"/>
        <v>8.628424937818526E-4</v>
      </c>
      <c r="BP4450" s="159">
        <f t="shared" si="912"/>
        <v>2.2453424273234787E-6</v>
      </c>
      <c r="BQ4450" s="160">
        <f t="shared" si="913"/>
        <v>2.2453424273234787E-6</v>
      </c>
      <c r="BR4450" s="160">
        <f t="shared" si="909"/>
        <v>2.2453424273234787E-6</v>
      </c>
    </row>
    <row r="4451" spans="65:70" ht="20.100000000000001" customHeight="1" x14ac:dyDescent="0.25">
      <c r="BM4451" s="134">
        <v>3859</v>
      </c>
      <c r="BN4451" s="157">
        <f t="shared" si="910"/>
        <v>24.691199999998325</v>
      </c>
      <c r="BO4451" s="158">
        <f t="shared" si="911"/>
        <v>8.6059715135452912E-4</v>
      </c>
      <c r="BP4451" s="159">
        <f t="shared" si="912"/>
        <v>2.2396196282409861E-6</v>
      </c>
      <c r="BQ4451" s="160">
        <f t="shared" si="913"/>
        <v>2.2396196282409861E-6</v>
      </c>
      <c r="BR4451" s="160">
        <f t="shared" si="909"/>
        <v>2.2396196282409861E-6</v>
      </c>
    </row>
    <row r="4452" spans="65:70" ht="20.100000000000001" customHeight="1" x14ac:dyDescent="0.25">
      <c r="BM4452" s="134">
        <v>3860</v>
      </c>
      <c r="BN4452" s="157">
        <f t="shared" si="910"/>
        <v>24.697599999998324</v>
      </c>
      <c r="BO4452" s="158">
        <f t="shared" si="911"/>
        <v>8.5835753172628813E-4</v>
      </c>
      <c r="BP4452" s="159">
        <f t="shared" si="912"/>
        <v>2.2339110399826343E-6</v>
      </c>
      <c r="BQ4452" s="160">
        <f t="shared" si="913"/>
        <v>2.2339110399826343E-6</v>
      </c>
      <c r="BR4452" s="160">
        <f t="shared" si="909"/>
        <v>2.2339110399826343E-6</v>
      </c>
    </row>
    <row r="4453" spans="65:70" ht="20.100000000000001" customHeight="1" x14ac:dyDescent="0.25">
      <c r="BM4453" s="134">
        <v>3861</v>
      </c>
      <c r="BN4453" s="157">
        <f t="shared" si="910"/>
        <v>24.703999999998324</v>
      </c>
      <c r="BO4453" s="158">
        <f t="shared" si="911"/>
        <v>8.561236206863055E-4</v>
      </c>
      <c r="BP4453" s="159">
        <f t="shared" si="912"/>
        <v>2.2282166284298818E-6</v>
      </c>
      <c r="BQ4453" s="160">
        <f t="shared" si="913"/>
        <v>2.2282166284298818E-6</v>
      </c>
      <c r="BR4453" s="160">
        <f t="shared" si="909"/>
        <v>2.2282166284298818E-6</v>
      </c>
    </row>
    <row r="4454" spans="65:70" ht="20.100000000000001" customHeight="1" x14ac:dyDescent="0.25">
      <c r="BM4454" s="134">
        <v>3862</v>
      </c>
      <c r="BN4454" s="157">
        <f t="shared" si="910"/>
        <v>24.710399999998323</v>
      </c>
      <c r="BO4454" s="158">
        <f t="shared" si="911"/>
        <v>8.5389540405787561E-4</v>
      </c>
      <c r="BP4454" s="159">
        <f t="shared" si="912"/>
        <v>2.2225363595500562E-6</v>
      </c>
      <c r="BQ4454" s="160">
        <f t="shared" si="913"/>
        <v>2.2225363595500562E-6</v>
      </c>
      <c r="BR4454" s="160">
        <f t="shared" si="909"/>
        <v>2.2225363595500562E-6</v>
      </c>
    </row>
    <row r="4455" spans="65:70" ht="20.100000000000001" customHeight="1" x14ac:dyDescent="0.25">
      <c r="BM4455" s="134">
        <v>3863</v>
      </c>
      <c r="BN4455" s="157">
        <f t="shared" si="910"/>
        <v>24.716799999998322</v>
      </c>
      <c r="BO4455" s="158">
        <f t="shared" si="911"/>
        <v>8.5167286769832556E-4</v>
      </c>
      <c r="BP4455" s="159">
        <f t="shared" si="912"/>
        <v>2.2168701993831265E-6</v>
      </c>
      <c r="BQ4455" s="160">
        <f t="shared" si="913"/>
        <v>2.2168701993831265E-6</v>
      </c>
      <c r="BR4455" s="160">
        <f t="shared" si="909"/>
        <v>2.2168701993831265E-6</v>
      </c>
    </row>
    <row r="4456" spans="65:70" ht="20.100000000000001" customHeight="1" x14ac:dyDescent="0.25">
      <c r="BM4456" s="134">
        <v>3864</v>
      </c>
      <c r="BN4456" s="157">
        <f t="shared" si="910"/>
        <v>24.723199999998322</v>
      </c>
      <c r="BO4456" s="158">
        <f t="shared" si="911"/>
        <v>8.4945599749894243E-4</v>
      </c>
      <c r="BP4456" s="159">
        <f t="shared" si="912"/>
        <v>2.2112181140529789E-6</v>
      </c>
      <c r="BQ4456" s="160">
        <f t="shared" si="913"/>
        <v>2.2112181140529789E-6</v>
      </c>
      <c r="BR4456" s="160">
        <f t="shared" si="909"/>
        <v>2.2112181140529789E-6</v>
      </c>
    </row>
    <row r="4457" spans="65:70" ht="20.100000000000001" customHeight="1" x14ac:dyDescent="0.25">
      <c r="BM4457" s="134">
        <v>3865</v>
      </c>
      <c r="BN4457" s="157">
        <f t="shared" si="910"/>
        <v>24.729599999998321</v>
      </c>
      <c r="BO4457" s="158">
        <f t="shared" si="911"/>
        <v>8.4724477938488945E-4</v>
      </c>
      <c r="BP4457" s="159">
        <f t="shared" si="912"/>
        <v>2.2055800697564666E-6</v>
      </c>
      <c r="BQ4457" s="160">
        <f t="shared" si="913"/>
        <v>2.2055800697564666E-6</v>
      </c>
      <c r="BR4457" s="160">
        <f t="shared" si="909"/>
        <v>2.2055800697564666E-6</v>
      </c>
    </row>
    <row r="4458" spans="65:70" ht="20.100000000000001" customHeight="1" x14ac:dyDescent="0.25">
      <c r="BM4458" s="134">
        <v>3866</v>
      </c>
      <c r="BN4458" s="157">
        <f t="shared" si="910"/>
        <v>24.73599999999832</v>
      </c>
      <c r="BO4458" s="158">
        <f t="shared" si="911"/>
        <v>8.4503919931513299E-4</v>
      </c>
      <c r="BP4458" s="159">
        <f t="shared" si="912"/>
        <v>2.199956032767421E-6</v>
      </c>
      <c r="BQ4458" s="160">
        <f t="shared" si="913"/>
        <v>2.199956032767421E-6</v>
      </c>
      <c r="BR4458" s="160">
        <f t="shared" si="909"/>
        <v>2.199956032767421E-6</v>
      </c>
    </row>
    <row r="4459" spans="65:70" ht="20.100000000000001" customHeight="1" x14ac:dyDescent="0.25">
      <c r="BM4459" s="134">
        <v>3867</v>
      </c>
      <c r="BN4459" s="157">
        <f t="shared" si="910"/>
        <v>24.74239999999832</v>
      </c>
      <c r="BO4459" s="158">
        <f t="shared" si="911"/>
        <v>8.4283924328236557E-4</v>
      </c>
      <c r="BP4459" s="159">
        <f t="shared" si="912"/>
        <v>2.1943459694448919E-6</v>
      </c>
      <c r="BQ4459" s="160">
        <f t="shared" si="913"/>
        <v>2.1943459694448919E-6</v>
      </c>
      <c r="BR4459" s="160">
        <f t="shared" si="909"/>
        <v>2.1943459694448919E-6</v>
      </c>
    </row>
    <row r="4460" spans="65:70" ht="20.100000000000001" customHeight="1" x14ac:dyDescent="0.25">
      <c r="BM4460" s="134">
        <v>3868</v>
      </c>
      <c r="BN4460" s="157">
        <f t="shared" si="910"/>
        <v>24.748799999998319</v>
      </c>
      <c r="BO4460" s="158">
        <f t="shared" si="911"/>
        <v>8.4064489731292067E-4</v>
      </c>
      <c r="BP4460" s="159">
        <f t="shared" si="912"/>
        <v>2.1887498462098368E-6</v>
      </c>
      <c r="BQ4460" s="160">
        <f t="shared" si="913"/>
        <v>2.1887498462098368E-6</v>
      </c>
      <c r="BR4460" s="160">
        <f t="shared" si="909"/>
        <v>2.1887498462098368E-6</v>
      </c>
    </row>
    <row r="4461" spans="65:70" ht="20.100000000000001" customHeight="1" x14ac:dyDescent="0.25">
      <c r="BM4461" s="134">
        <v>3869</v>
      </c>
      <c r="BN4461" s="157">
        <f t="shared" si="910"/>
        <v>24.755199999998318</v>
      </c>
      <c r="BO4461" s="158">
        <f t="shared" si="911"/>
        <v>8.3845614746671084E-4</v>
      </c>
      <c r="BP4461" s="159">
        <f t="shared" si="912"/>
        <v>2.1831676295781897E-6</v>
      </c>
      <c r="BQ4461" s="160">
        <f t="shared" si="913"/>
        <v>2.1831676295781897E-6</v>
      </c>
      <c r="BR4461" s="160">
        <f t="shared" si="909"/>
        <v>2.1831676295781897E-6</v>
      </c>
    </row>
    <row r="4462" spans="65:70" ht="20.100000000000001" customHeight="1" x14ac:dyDescent="0.25">
      <c r="BM4462" s="134">
        <v>3870</v>
      </c>
      <c r="BN4462" s="157">
        <f t="shared" si="910"/>
        <v>24.761599999998317</v>
      </c>
      <c r="BO4462" s="158">
        <f t="shared" si="911"/>
        <v>8.3627297983713265E-4</v>
      </c>
      <c r="BP4462" s="159">
        <f t="shared" si="912"/>
        <v>2.1775992861314784E-6</v>
      </c>
      <c r="BQ4462" s="160">
        <f t="shared" si="913"/>
        <v>2.1775992861314784E-6</v>
      </c>
      <c r="BR4462" s="160">
        <f t="shared" si="909"/>
        <v>2.1775992861314784E-6</v>
      </c>
    </row>
    <row r="4463" spans="65:70" ht="20.100000000000001" customHeight="1" x14ac:dyDescent="0.25">
      <c r="BM4463" s="134">
        <v>3871</v>
      </c>
      <c r="BN4463" s="157">
        <f t="shared" si="910"/>
        <v>24.767999999998317</v>
      </c>
      <c r="BO4463" s="158">
        <f t="shared" si="911"/>
        <v>8.3409538055100117E-4</v>
      </c>
      <c r="BP4463" s="159">
        <f t="shared" si="912"/>
        <v>2.1720447825266916E-6</v>
      </c>
      <c r="BQ4463" s="160">
        <f t="shared" si="913"/>
        <v>2.1720447825266916E-6</v>
      </c>
      <c r="BR4463" s="160">
        <f t="shared" si="909"/>
        <v>2.1720447825266916E-6</v>
      </c>
    </row>
    <row r="4464" spans="65:70" ht="20.100000000000001" customHeight="1" x14ac:dyDescent="0.25">
      <c r="BM4464" s="134">
        <v>3872</v>
      </c>
      <c r="BN4464" s="157">
        <f t="shared" si="910"/>
        <v>24.774399999998316</v>
      </c>
      <c r="BO4464" s="158">
        <f t="shared" si="911"/>
        <v>8.3192333576847448E-4</v>
      </c>
      <c r="BP4464" s="159">
        <f t="shared" si="912"/>
        <v>2.1665040855077707E-6</v>
      </c>
      <c r="BQ4464" s="160">
        <f t="shared" si="913"/>
        <v>2.1665040855077707E-6</v>
      </c>
      <c r="BR4464" s="160">
        <f t="shared" si="909"/>
        <v>2.1665040855077707E-6</v>
      </c>
    </row>
    <row r="4465" spans="65:70" ht="20.100000000000001" customHeight="1" x14ac:dyDescent="0.25">
      <c r="BM4465" s="134">
        <v>3873</v>
      </c>
      <c r="BN4465" s="157">
        <f t="shared" si="910"/>
        <v>24.780799999998315</v>
      </c>
      <c r="BO4465" s="158">
        <f t="shared" si="911"/>
        <v>8.2975683168296671E-4</v>
      </c>
      <c r="BP4465" s="159">
        <f t="shared" si="912"/>
        <v>2.1609771618832756E-6</v>
      </c>
      <c r="BQ4465" s="160">
        <f t="shared" si="913"/>
        <v>2.1609771618832756E-6</v>
      </c>
      <c r="BR4465" s="160">
        <f t="shared" si="909"/>
        <v>2.1609771618832756E-6</v>
      </c>
    </row>
    <row r="4466" spans="65:70" ht="20.100000000000001" customHeight="1" x14ac:dyDescent="0.25">
      <c r="BM4466" s="134">
        <v>3874</v>
      </c>
      <c r="BN4466" s="157">
        <f t="shared" si="910"/>
        <v>24.787199999998315</v>
      </c>
      <c r="BO4466" s="158">
        <f t="shared" si="911"/>
        <v>8.2759585452108343E-4</v>
      </c>
      <c r="BP4466" s="159">
        <f t="shared" si="912"/>
        <v>2.1554639785455751E-6</v>
      </c>
      <c r="BQ4466" s="160">
        <f t="shared" si="913"/>
        <v>2.1554639785455751E-6</v>
      </c>
      <c r="BR4466" s="160">
        <f t="shared" si="909"/>
        <v>2.1554639785455751E-6</v>
      </c>
    </row>
    <row r="4467" spans="65:70" ht="20.100000000000001" customHeight="1" x14ac:dyDescent="0.25">
      <c r="BM4467" s="134">
        <v>3875</v>
      </c>
      <c r="BN4467" s="157">
        <f t="shared" si="910"/>
        <v>24.793599999998314</v>
      </c>
      <c r="BO4467" s="158">
        <f t="shared" si="911"/>
        <v>8.2544039054253786E-4</v>
      </c>
      <c r="BP4467" s="159">
        <f t="shared" si="912"/>
        <v>2.1499645024613059E-6</v>
      </c>
      <c r="BQ4467" s="160">
        <f t="shared" si="913"/>
        <v>2.1499645024613059E-6</v>
      </c>
      <c r="BR4467" s="160">
        <f t="shared" si="909"/>
        <v>2.1499645024613059E-6</v>
      </c>
    </row>
    <row r="4468" spans="65:70" ht="20.100000000000001" customHeight="1" x14ac:dyDescent="0.25">
      <c r="BM4468" s="134">
        <v>3876</v>
      </c>
      <c r="BN4468" s="157">
        <f t="shared" si="910"/>
        <v>24.799999999998313</v>
      </c>
      <c r="BO4468" s="158">
        <f t="shared" si="911"/>
        <v>8.2329042604007655E-4</v>
      </c>
      <c r="BP4468" s="159">
        <f t="shared" si="912"/>
        <v>2.1444787006714809E-6</v>
      </c>
      <c r="BQ4468" s="160">
        <f t="shared" si="913"/>
        <v>2.1444787006714809E-6</v>
      </c>
      <c r="BR4468" s="160">
        <f t="shared" si="909"/>
        <v>2.1444787006714809E-6</v>
      </c>
    </row>
    <row r="4469" spans="65:70" ht="20.100000000000001" customHeight="1" x14ac:dyDescent="0.25">
      <c r="BM4469" s="134">
        <v>3877</v>
      </c>
      <c r="BN4469" s="157">
        <f t="shared" si="910"/>
        <v>24.806399999998312</v>
      </c>
      <c r="BO4469" s="158">
        <f t="shared" si="911"/>
        <v>8.2114594733940507E-4</v>
      </c>
      <c r="BP4469" s="159">
        <f t="shared" si="912"/>
        <v>2.1390065402917061E-6</v>
      </c>
      <c r="BQ4469" s="160">
        <f t="shared" si="913"/>
        <v>2.1390065402917061E-6</v>
      </c>
      <c r="BR4469" s="160">
        <f t="shared" si="909"/>
        <v>2.1390065402917061E-6</v>
      </c>
    </row>
    <row r="4470" spans="65:70" ht="20.100000000000001" customHeight="1" x14ac:dyDescent="0.25">
      <c r="BM4470" s="134">
        <v>3878</v>
      </c>
      <c r="BN4470" s="157">
        <f t="shared" si="910"/>
        <v>24.812799999998312</v>
      </c>
      <c r="BO4470" s="158">
        <f t="shared" si="911"/>
        <v>8.1900694079911336E-4</v>
      </c>
      <c r="BP4470" s="159">
        <f t="shared" si="912"/>
        <v>2.1335479885189025E-6</v>
      </c>
      <c r="BQ4470" s="160">
        <f t="shared" si="913"/>
        <v>2.1335479885189025E-6</v>
      </c>
      <c r="BR4470" s="160">
        <f t="shared" si="909"/>
        <v>2.1335479885189025E-6</v>
      </c>
    </row>
    <row r="4471" spans="65:70" ht="20.100000000000001" customHeight="1" x14ac:dyDescent="0.25">
      <c r="BM4471" s="134">
        <v>3879</v>
      </c>
      <c r="BN4471" s="157">
        <f t="shared" si="910"/>
        <v>24.819199999998311</v>
      </c>
      <c r="BO4471" s="158">
        <f t="shared" si="911"/>
        <v>8.1687339281059446E-4</v>
      </c>
      <c r="BP4471" s="159">
        <f t="shared" si="912"/>
        <v>2.1281030126189468E-6</v>
      </c>
      <c r="BQ4471" s="160">
        <f t="shared" si="913"/>
        <v>2.1281030126189468E-6</v>
      </c>
      <c r="BR4471" s="160">
        <f t="shared" si="909"/>
        <v>2.1281030126189468E-6</v>
      </c>
    </row>
    <row r="4472" spans="65:70" ht="20.100000000000001" customHeight="1" x14ac:dyDescent="0.25">
      <c r="BM4472" s="134">
        <v>3880</v>
      </c>
      <c r="BN4472" s="157">
        <f t="shared" si="910"/>
        <v>24.82559999999831</v>
      </c>
      <c r="BO4472" s="158">
        <f t="shared" si="911"/>
        <v>8.1474528979797551E-4</v>
      </c>
      <c r="BP4472" s="159">
        <f t="shared" si="912"/>
        <v>2.1226715799369704E-6</v>
      </c>
      <c r="BQ4472" s="160">
        <f t="shared" si="913"/>
        <v>2.1226715799369704E-6</v>
      </c>
      <c r="BR4472" s="160">
        <f t="shared" si="909"/>
        <v>2.1226715799369704E-6</v>
      </c>
    </row>
    <row r="4473" spans="65:70" ht="20.100000000000001" customHeight="1" x14ac:dyDescent="0.25">
      <c r="BM4473" s="134">
        <v>3881</v>
      </c>
      <c r="BN4473" s="157">
        <f t="shared" si="910"/>
        <v>24.83199999999831</v>
      </c>
      <c r="BO4473" s="158">
        <f t="shared" si="911"/>
        <v>8.1262261821803854E-4</v>
      </c>
      <c r="BP4473" s="159">
        <f t="shared" si="912"/>
        <v>2.1172536578906382E-6</v>
      </c>
      <c r="BQ4473" s="160">
        <f t="shared" si="913"/>
        <v>2.1172536578906382E-6</v>
      </c>
      <c r="BR4473" s="160">
        <f t="shared" si="909"/>
        <v>2.1172536578906382E-6</v>
      </c>
    </row>
    <row r="4474" spans="65:70" ht="20.100000000000001" customHeight="1" x14ac:dyDescent="0.25">
      <c r="BM4474" s="134">
        <v>3882</v>
      </c>
      <c r="BN4474" s="157">
        <f t="shared" si="910"/>
        <v>24.838399999998309</v>
      </c>
      <c r="BO4474" s="158">
        <f t="shared" si="911"/>
        <v>8.105053645601479E-4</v>
      </c>
      <c r="BP4474" s="159">
        <f t="shared" si="912"/>
        <v>2.1118492139757857E-6</v>
      </c>
      <c r="BQ4474" s="160">
        <f t="shared" si="913"/>
        <v>2.1118492139757857E-6</v>
      </c>
      <c r="BR4474" s="160">
        <f t="shared" si="909"/>
        <v>2.1118492139757857E-6</v>
      </c>
    </row>
    <row r="4475" spans="65:70" ht="20.100000000000001" customHeight="1" x14ac:dyDescent="0.25">
      <c r="BM4475" s="134">
        <v>3883</v>
      </c>
      <c r="BN4475" s="157">
        <f t="shared" si="910"/>
        <v>24.844799999998308</v>
      </c>
      <c r="BO4475" s="158">
        <f t="shared" si="911"/>
        <v>8.0839351534617212E-4</v>
      </c>
      <c r="BP4475" s="159">
        <f t="shared" si="912"/>
        <v>2.1064582157586135E-6</v>
      </c>
      <c r="BQ4475" s="160">
        <f t="shared" si="913"/>
        <v>2.1064582157586135E-6</v>
      </c>
      <c r="BR4475" s="160">
        <f t="shared" si="909"/>
        <v>2.1064582157586135E-6</v>
      </c>
    </row>
    <row r="4476" spans="65:70" ht="20.100000000000001" customHeight="1" x14ac:dyDescent="0.25">
      <c r="BM4476" s="134">
        <v>3884</v>
      </c>
      <c r="BN4476" s="157">
        <f t="shared" si="910"/>
        <v>24.851199999998308</v>
      </c>
      <c r="BO4476" s="158">
        <f t="shared" si="911"/>
        <v>8.0628705713041351E-4</v>
      </c>
      <c r="BP4476" s="159">
        <f t="shared" si="912"/>
        <v>2.101080630882734E-6</v>
      </c>
      <c r="BQ4476" s="160">
        <f t="shared" si="913"/>
        <v>2.101080630882734E-6</v>
      </c>
      <c r="BR4476" s="160">
        <f t="shared" si="909"/>
        <v>2.101080630882734E-6</v>
      </c>
    </row>
    <row r="4477" spans="65:70" ht="20.100000000000001" customHeight="1" x14ac:dyDescent="0.25">
      <c r="BM4477" s="134">
        <v>3885</v>
      </c>
      <c r="BN4477" s="157">
        <f t="shared" si="910"/>
        <v>24.857599999998307</v>
      </c>
      <c r="BO4477" s="158">
        <f t="shared" si="911"/>
        <v>8.0418597649953077E-4</v>
      </c>
      <c r="BP4477" s="159">
        <f t="shared" si="912"/>
        <v>2.0957164270653771E-6</v>
      </c>
      <c r="BQ4477" s="160">
        <f t="shared" si="913"/>
        <v>2.0957164270653771E-6</v>
      </c>
      <c r="BR4477" s="160">
        <f t="shared" si="909"/>
        <v>2.0957164270653771E-6</v>
      </c>
    </row>
    <row r="4478" spans="65:70" ht="20.100000000000001" customHeight="1" x14ac:dyDescent="0.25">
      <c r="BM4478" s="134">
        <v>3886</v>
      </c>
      <c r="BN4478" s="157">
        <f t="shared" si="910"/>
        <v>24.863999999998306</v>
      </c>
      <c r="BO4478" s="158">
        <f t="shared" si="911"/>
        <v>8.0209026007246539E-4</v>
      </c>
      <c r="BP4478" s="159">
        <f t="shared" si="912"/>
        <v>2.0903655721011844E-6</v>
      </c>
      <c r="BQ4478" s="160">
        <f t="shared" si="913"/>
        <v>2.0903655721011844E-6</v>
      </c>
      <c r="BR4478" s="160">
        <f t="shared" si="909"/>
        <v>2.0903655721011844E-6</v>
      </c>
    </row>
    <row r="4479" spans="65:70" ht="20.100000000000001" customHeight="1" x14ac:dyDescent="0.25">
      <c r="BM4479" s="134">
        <v>3887</v>
      </c>
      <c r="BN4479" s="157">
        <f t="shared" si="910"/>
        <v>24.870399999998305</v>
      </c>
      <c r="BO4479" s="158">
        <f t="shared" si="911"/>
        <v>7.9999989450036421E-4</v>
      </c>
      <c r="BP4479" s="159">
        <f t="shared" si="912"/>
        <v>2.085028033852669E-6</v>
      </c>
      <c r="BQ4479" s="160">
        <f t="shared" si="913"/>
        <v>2.085028033852669E-6</v>
      </c>
      <c r="BR4479" s="160">
        <f t="shared" si="909"/>
        <v>2.085028033852669E-6</v>
      </c>
    </row>
    <row r="4480" spans="65:70" ht="20.100000000000001" customHeight="1" x14ac:dyDescent="0.25">
      <c r="BM4480" s="134">
        <v>3888</v>
      </c>
      <c r="BN4480" s="157">
        <f t="shared" si="910"/>
        <v>24.876799999998305</v>
      </c>
      <c r="BO4480" s="158">
        <f t="shared" si="911"/>
        <v>7.9791486646651154E-4</v>
      </c>
      <c r="BP4480" s="159">
        <f t="shared" si="912"/>
        <v>2.0797037802596473E-6</v>
      </c>
      <c r="BQ4480" s="160">
        <f t="shared" si="913"/>
        <v>2.0797037802596473E-6</v>
      </c>
      <c r="BR4480" s="160">
        <f t="shared" si="909"/>
        <v>2.0797037802596473E-6</v>
      </c>
    </row>
    <row r="4481" spans="65:70" ht="20.100000000000001" customHeight="1" x14ac:dyDescent="0.25">
      <c r="BM4481" s="134">
        <v>3889</v>
      </c>
      <c r="BN4481" s="157">
        <f t="shared" si="910"/>
        <v>24.883199999998304</v>
      </c>
      <c r="BO4481" s="158">
        <f t="shared" si="911"/>
        <v>7.9583516268625189E-4</v>
      </c>
      <c r="BP4481" s="159">
        <f t="shared" si="912"/>
        <v>2.0743927793366373E-6</v>
      </c>
      <c r="BQ4481" s="160">
        <f t="shared" si="913"/>
        <v>2.0743927793366373E-6</v>
      </c>
      <c r="BR4481" s="160">
        <f t="shared" si="909"/>
        <v>2.0743927793366373E-6</v>
      </c>
    </row>
    <row r="4482" spans="65:70" ht="20.100000000000001" customHeight="1" x14ac:dyDescent="0.25">
      <c r="BM4482" s="134">
        <v>3890</v>
      </c>
      <c r="BN4482" s="157">
        <f t="shared" si="910"/>
        <v>24.889599999998303</v>
      </c>
      <c r="BO4482" s="158">
        <f t="shared" si="911"/>
        <v>7.9376076990691526E-4</v>
      </c>
      <c r="BP4482" s="159">
        <f t="shared" si="912"/>
        <v>2.0690949991728587E-6</v>
      </c>
      <c r="BQ4482" s="160">
        <f t="shared" si="913"/>
        <v>2.0690949991728587E-6</v>
      </c>
      <c r="BR4482" s="160">
        <f t="shared" si="909"/>
        <v>2.0690949991728587E-6</v>
      </c>
    </row>
    <row r="4483" spans="65:70" ht="20.100000000000001" customHeight="1" x14ac:dyDescent="0.25">
      <c r="BM4483" s="134">
        <v>3891</v>
      </c>
      <c r="BN4483" s="157">
        <f t="shared" si="910"/>
        <v>24.895999999998303</v>
      </c>
      <c r="BO4483" s="158">
        <f t="shared" si="911"/>
        <v>7.916916749077424E-4</v>
      </c>
      <c r="BP4483" s="159">
        <f t="shared" si="912"/>
        <v>2.0638104079239925E-6</v>
      </c>
      <c r="BQ4483" s="160">
        <f t="shared" si="913"/>
        <v>2.0638104079239925E-6</v>
      </c>
      <c r="BR4483" s="160">
        <f t="shared" si="909"/>
        <v>2.0638104079239925E-6</v>
      </c>
    </row>
    <row r="4484" spans="65:70" ht="20.100000000000001" customHeight="1" x14ac:dyDescent="0.25">
      <c r="BM4484" s="134">
        <v>3892</v>
      </c>
      <c r="BN4484" s="157">
        <f t="shared" si="910"/>
        <v>24.902399999998302</v>
      </c>
      <c r="BO4484" s="158">
        <f t="shared" si="911"/>
        <v>7.8962786449981841E-4</v>
      </c>
      <c r="BP4484" s="159">
        <f t="shared" si="912"/>
        <v>2.0585389738297455E-6</v>
      </c>
      <c r="BQ4484" s="160">
        <f t="shared" si="913"/>
        <v>2.0585389738297455E-6</v>
      </c>
      <c r="BR4484" s="160">
        <f t="shared" si="909"/>
        <v>2.0585389738297455E-6</v>
      </c>
    </row>
    <row r="4485" spans="65:70" ht="20.100000000000001" customHeight="1" x14ac:dyDescent="0.25">
      <c r="BM4485" s="134">
        <v>3893</v>
      </c>
      <c r="BN4485" s="157">
        <f t="shared" si="910"/>
        <v>24.908799999998301</v>
      </c>
      <c r="BO4485" s="158">
        <f t="shared" si="911"/>
        <v>7.8756932552598866E-4</v>
      </c>
      <c r="BP4485" s="159">
        <f t="shared" si="912"/>
        <v>2.0532806651932505E-6</v>
      </c>
      <c r="BQ4485" s="160">
        <f t="shared" si="913"/>
        <v>2.0532806651932505E-6</v>
      </c>
      <c r="BR4485" s="160">
        <f t="shared" si="909"/>
        <v>2.0532806651932505E-6</v>
      </c>
    </row>
    <row r="4486" spans="65:70" ht="20.100000000000001" customHeight="1" x14ac:dyDescent="0.25">
      <c r="BM4486" s="134">
        <v>3894</v>
      </c>
      <c r="BN4486" s="157">
        <f t="shared" si="910"/>
        <v>24.9151999999983</v>
      </c>
      <c r="BO4486" s="158">
        <f t="shared" si="911"/>
        <v>7.8551604486079541E-4</v>
      </c>
      <c r="BP4486" s="159">
        <f t="shared" si="912"/>
        <v>2.0480354503960279E-6</v>
      </c>
      <c r="BQ4486" s="160">
        <f t="shared" si="913"/>
        <v>2.0480354503960279E-6</v>
      </c>
      <c r="BR4486" s="160">
        <f t="shared" si="909"/>
        <v>2.0480354503960279E-6</v>
      </c>
    </row>
    <row r="4487" spans="65:70" ht="20.100000000000001" customHeight="1" x14ac:dyDescent="0.25">
      <c r="BM4487" s="134">
        <v>3895</v>
      </c>
      <c r="BN4487" s="157">
        <f t="shared" si="910"/>
        <v>24.9215999999983</v>
      </c>
      <c r="BO4487" s="158">
        <f t="shared" si="911"/>
        <v>7.8346800941039938E-4</v>
      </c>
      <c r="BP4487" s="159">
        <f t="shared" si="912"/>
        <v>2.0428032978908302E-6</v>
      </c>
      <c r="BQ4487" s="160">
        <f t="shared" si="913"/>
        <v>2.0428032978908302E-6</v>
      </c>
      <c r="BR4487" s="160">
        <f t="shared" si="909"/>
        <v>2.0428032978908302E-6</v>
      </c>
    </row>
    <row r="4488" spans="65:70" ht="20.100000000000001" customHeight="1" x14ac:dyDescent="0.25">
      <c r="BM4488" s="134">
        <v>3896</v>
      </c>
      <c r="BN4488" s="157">
        <f t="shared" si="910"/>
        <v>24.927999999998299</v>
      </c>
      <c r="BO4488" s="158">
        <f t="shared" si="911"/>
        <v>7.8142520611250855E-4</v>
      </c>
      <c r="BP4488" s="159">
        <f t="shared" si="912"/>
        <v>2.0375841762022926E-6</v>
      </c>
      <c r="BQ4488" s="160">
        <f t="shared" si="913"/>
        <v>2.0375841762022926E-6</v>
      </c>
      <c r="BR4488" s="160">
        <f t="shared" si="909"/>
        <v>2.0375841762022926E-6</v>
      </c>
    </row>
    <row r="4489" spans="65:70" ht="20.100000000000001" customHeight="1" x14ac:dyDescent="0.25">
      <c r="BM4489" s="134">
        <v>3897</v>
      </c>
      <c r="BN4489" s="157">
        <f t="shared" si="910"/>
        <v>24.934399999998298</v>
      </c>
      <c r="BO4489" s="158">
        <f t="shared" si="911"/>
        <v>7.7938762193630626E-4</v>
      </c>
      <c r="BP4489" s="159">
        <f t="shared" si="912"/>
        <v>2.0323780539295349E-6</v>
      </c>
      <c r="BQ4489" s="160">
        <f t="shared" si="913"/>
        <v>2.0323780539295349E-6</v>
      </c>
      <c r="BR4489" s="160">
        <f t="shared" si="909"/>
        <v>2.0323780539295349E-6</v>
      </c>
    </row>
    <row r="4490" spans="65:70" ht="20.100000000000001" customHeight="1" x14ac:dyDescent="0.25">
      <c r="BM4490" s="134">
        <v>3898</v>
      </c>
      <c r="BN4490" s="157">
        <f t="shared" si="910"/>
        <v>24.940799999998298</v>
      </c>
      <c r="BO4490" s="158">
        <f t="shared" si="911"/>
        <v>7.7735524388237672E-4</v>
      </c>
      <c r="BP4490" s="159">
        <f t="shared" si="912"/>
        <v>2.0271848997441017E-6</v>
      </c>
      <c r="BQ4490" s="160">
        <f t="shared" si="913"/>
        <v>2.0271848997441017E-6</v>
      </c>
      <c r="BR4490" s="160">
        <f t="shared" si="909"/>
        <v>2.0271848997441017E-6</v>
      </c>
    </row>
    <row r="4491" spans="65:70" ht="20.100000000000001" customHeight="1" x14ac:dyDescent="0.25">
      <c r="BM4491" s="134">
        <v>3899</v>
      </c>
      <c r="BN4491" s="157">
        <f t="shared" si="910"/>
        <v>24.947199999998297</v>
      </c>
      <c r="BO4491" s="158">
        <f t="shared" si="911"/>
        <v>7.7532805898263262E-4</v>
      </c>
      <c r="BP4491" s="159">
        <f t="shared" si="912"/>
        <v>2.0220046823859507E-6</v>
      </c>
      <c r="BQ4491" s="160">
        <f t="shared" si="913"/>
        <v>2.0220046823859507E-6</v>
      </c>
      <c r="BR4491" s="160">
        <f t="shared" si="909"/>
        <v>2.0220046823859507E-6</v>
      </c>
    </row>
    <row r="4492" spans="65:70" ht="20.100000000000001" customHeight="1" x14ac:dyDescent="0.25">
      <c r="BM4492" s="134">
        <v>3900</v>
      </c>
      <c r="BN4492" s="157">
        <f t="shared" si="910"/>
        <v>24.953599999998296</v>
      </c>
      <c r="BO4492" s="158">
        <f t="shared" si="911"/>
        <v>7.7330605430024667E-4</v>
      </c>
      <c r="BP4492" s="159">
        <f t="shared" si="912"/>
        <v>2.0168373706729937E-6</v>
      </c>
      <c r="BQ4492" s="160">
        <f t="shared" si="913"/>
        <v>2.0168373706729937E-6</v>
      </c>
      <c r="BR4492" s="160">
        <f t="shared" si="909"/>
        <v>2.0168373706729937E-6</v>
      </c>
    </row>
    <row r="4493" spans="65:70" ht="20.100000000000001" customHeight="1" x14ac:dyDescent="0.25">
      <c r="BM4493" s="134">
        <v>3901</v>
      </c>
      <c r="BN4493" s="157">
        <f t="shared" si="910"/>
        <v>24.959999999998296</v>
      </c>
      <c r="BO4493" s="158">
        <f t="shared" si="911"/>
        <v>7.7128921692957368E-4</v>
      </c>
      <c r="BP4493" s="159">
        <f t="shared" si="912"/>
        <v>2.0116829334880862E-6</v>
      </c>
      <c r="BQ4493" s="160">
        <f t="shared" si="913"/>
        <v>2.0116829334880862E-6</v>
      </c>
      <c r="BR4493" s="160">
        <f t="shared" si="909"/>
        <v>2.0116829334880862E-6</v>
      </c>
    </row>
    <row r="4494" spans="65:70" ht="20.100000000000001" customHeight="1" x14ac:dyDescent="0.25">
      <c r="BM4494" s="134">
        <v>3902</v>
      </c>
      <c r="BN4494" s="157">
        <f t="shared" si="910"/>
        <v>24.966399999998295</v>
      </c>
      <c r="BO4494" s="158">
        <f t="shared" si="911"/>
        <v>7.6927753399608559E-4</v>
      </c>
      <c r="BP4494" s="159">
        <f t="shared" si="912"/>
        <v>2.0065413397922548E-6</v>
      </c>
      <c r="BQ4494" s="160">
        <f t="shared" si="913"/>
        <v>2.0065413397922548E-6</v>
      </c>
      <c r="BR4494" s="160">
        <f t="shared" si="909"/>
        <v>2.0065413397922548E-6</v>
      </c>
    </row>
    <row r="4495" spans="65:70" ht="20.100000000000001" customHeight="1" x14ac:dyDescent="0.25">
      <c r="BM4495" s="134">
        <v>3903</v>
      </c>
      <c r="BN4495" s="157">
        <f t="shared" si="910"/>
        <v>24.972799999998294</v>
      </c>
      <c r="BO4495" s="158">
        <f t="shared" si="911"/>
        <v>7.6727099265629334E-4</v>
      </c>
      <c r="BP4495" s="159">
        <f t="shared" si="912"/>
        <v>2.0014125586153729E-6</v>
      </c>
      <c r="BQ4495" s="160">
        <f t="shared" si="913"/>
        <v>2.0014125586153729E-6</v>
      </c>
      <c r="BR4495" s="160">
        <f t="shared" si="909"/>
        <v>2.0014125586153729E-6</v>
      </c>
    </row>
    <row r="4496" spans="65:70" ht="20.100000000000001" customHeight="1" x14ac:dyDescent="0.25">
      <c r="BM4496" s="134">
        <v>3904</v>
      </c>
      <c r="BN4496" s="157">
        <f t="shared" si="910"/>
        <v>24.979199999998293</v>
      </c>
      <c r="BO4496" s="158">
        <f t="shared" si="911"/>
        <v>7.6526958009767796E-4</v>
      </c>
      <c r="BP4496" s="159">
        <f t="shared" si="912"/>
        <v>1.9962965590585458E-6</v>
      </c>
      <c r="BQ4496" s="160">
        <f t="shared" si="913"/>
        <v>1.9962965590585458E-6</v>
      </c>
      <c r="BR4496" s="160">
        <f t="shared" si="909"/>
        <v>1.9962965590585458E-6</v>
      </c>
    </row>
    <row r="4497" spans="65:70" ht="20.100000000000001" customHeight="1" x14ac:dyDescent="0.25">
      <c r="BM4497" s="134">
        <v>3905</v>
      </c>
      <c r="BN4497" s="157">
        <f t="shared" si="910"/>
        <v>24.985599999998293</v>
      </c>
      <c r="BO4497" s="158">
        <f t="shared" si="911"/>
        <v>7.6327328353861942E-4</v>
      </c>
      <c r="BP4497" s="159">
        <f t="shared" si="912"/>
        <v>1.9911933102920512E-6</v>
      </c>
      <c r="BQ4497" s="160">
        <f t="shared" si="913"/>
        <v>1.9911933102920512E-6</v>
      </c>
      <c r="BR4497" s="160">
        <f t="shared" ref="BR4497:BR4560" si="914">IF($BO4497&lt;(1-$BK$605),$BP4497,"")</f>
        <v>1.9911933102920512E-6</v>
      </c>
    </row>
    <row r="4498" spans="65:70" ht="20.100000000000001" customHeight="1" x14ac:dyDescent="0.25">
      <c r="BM4498" s="134">
        <v>3906</v>
      </c>
      <c r="BN4498" s="157">
        <f t="shared" ref="BN4498:BN4561" si="915">BN4497+$BQ$590</f>
        <v>24.991999999998292</v>
      </c>
      <c r="BO4498" s="158">
        <f t="shared" ref="BO4498:BO4561" si="916">_xlfn.CHISQ.DIST.RT(BN4498,7)</f>
        <v>7.6128209022832737E-4</v>
      </c>
      <c r="BP4498" s="159">
        <f t="shared" ref="BP4498:BP4561" si="917">BO4498-BO4499</f>
        <v>1.986102781564446E-6</v>
      </c>
      <c r="BQ4498" s="160">
        <f t="shared" ref="BQ4498:BQ4561" si="918">IF(BO4498&lt;(1-$BK$597),BP4498,"")</f>
        <v>1.986102781564446E-6</v>
      </c>
      <c r="BR4498" s="160">
        <f t="shared" si="914"/>
        <v>1.986102781564446E-6</v>
      </c>
    </row>
    <row r="4499" spans="65:70" ht="20.100000000000001" customHeight="1" x14ac:dyDescent="0.25">
      <c r="BM4499" s="134">
        <v>3907</v>
      </c>
      <c r="BN4499" s="157">
        <f t="shared" si="915"/>
        <v>24.998399999998291</v>
      </c>
      <c r="BO4499" s="158">
        <f t="shared" si="916"/>
        <v>7.5929598744676292E-4</v>
      </c>
      <c r="BP4499" s="159">
        <f t="shared" si="917"/>
        <v>1.9810249421851108E-6</v>
      </c>
      <c r="BQ4499" s="160">
        <f t="shared" si="918"/>
        <v>1.9810249421851108E-6</v>
      </c>
      <c r="BR4499" s="160">
        <f t="shared" si="914"/>
        <v>1.9810249421851108E-6</v>
      </c>
    </row>
    <row r="4500" spans="65:70" ht="20.100000000000001" customHeight="1" x14ac:dyDescent="0.25">
      <c r="BM4500" s="134">
        <v>3908</v>
      </c>
      <c r="BN4500" s="157">
        <f t="shared" si="915"/>
        <v>25.004799999998291</v>
      </c>
      <c r="BO4500" s="158">
        <f t="shared" si="916"/>
        <v>7.5731496250457781E-4</v>
      </c>
      <c r="BP4500" s="159">
        <f t="shared" si="917"/>
        <v>1.9759597615450668E-6</v>
      </c>
      <c r="BQ4500" s="160">
        <f t="shared" si="918"/>
        <v>1.9759597615450668E-6</v>
      </c>
      <c r="BR4500" s="160">
        <f t="shared" si="914"/>
        <v>1.9759597615450668E-6</v>
      </c>
    </row>
    <row r="4501" spans="65:70" ht="20.100000000000001" customHeight="1" x14ac:dyDescent="0.25">
      <c r="BM4501" s="134">
        <v>3909</v>
      </c>
      <c r="BN4501" s="157">
        <f t="shared" si="915"/>
        <v>25.01119999999829</v>
      </c>
      <c r="BO4501" s="158">
        <f t="shared" si="916"/>
        <v>7.5533900274303274E-4</v>
      </c>
      <c r="BP4501" s="159">
        <f t="shared" si="917"/>
        <v>1.9709072090937736E-6</v>
      </c>
      <c r="BQ4501" s="160">
        <f t="shared" si="918"/>
        <v>1.9709072090937736E-6</v>
      </c>
      <c r="BR4501" s="160">
        <f t="shared" si="914"/>
        <v>1.9709072090937736E-6</v>
      </c>
    </row>
    <row r="4502" spans="65:70" ht="20.100000000000001" customHeight="1" x14ac:dyDescent="0.25">
      <c r="BM4502" s="134">
        <v>3910</v>
      </c>
      <c r="BN4502" s="157">
        <f t="shared" si="915"/>
        <v>25.017599999998289</v>
      </c>
      <c r="BO4502" s="158">
        <f t="shared" si="916"/>
        <v>7.5336809553393897E-4</v>
      </c>
      <c r="BP4502" s="159">
        <f t="shared" si="917"/>
        <v>1.9658672543653669E-6</v>
      </c>
      <c r="BQ4502" s="160">
        <f t="shared" si="918"/>
        <v>1.9658672543653669E-6</v>
      </c>
      <c r="BR4502" s="160">
        <f t="shared" si="914"/>
        <v>1.9658672543653669E-6</v>
      </c>
    </row>
    <row r="4503" spans="65:70" ht="20.100000000000001" customHeight="1" x14ac:dyDescent="0.25">
      <c r="BM4503" s="134">
        <v>3911</v>
      </c>
      <c r="BN4503" s="157">
        <f t="shared" si="915"/>
        <v>25.023999999998289</v>
      </c>
      <c r="BO4503" s="158">
        <f t="shared" si="916"/>
        <v>7.514022282795736E-4</v>
      </c>
      <c r="BP4503" s="159">
        <f t="shared" si="917"/>
        <v>1.9608398669511201E-6</v>
      </c>
      <c r="BQ4503" s="160">
        <f t="shared" si="918"/>
        <v>1.9608398669511201E-6</v>
      </c>
      <c r="BR4503" s="160">
        <f t="shared" si="914"/>
        <v>1.9608398669511201E-6</v>
      </c>
    </row>
    <row r="4504" spans="65:70" ht="20.100000000000001" customHeight="1" x14ac:dyDescent="0.25">
      <c r="BM4504" s="134">
        <v>3912</v>
      </c>
      <c r="BN4504" s="157">
        <f t="shared" si="915"/>
        <v>25.030399999998288</v>
      </c>
      <c r="BO4504" s="158">
        <f t="shared" si="916"/>
        <v>7.4944138841262248E-4</v>
      </c>
      <c r="BP4504" s="159">
        <f t="shared" si="917"/>
        <v>1.9558250165212362E-6</v>
      </c>
      <c r="BQ4504" s="160">
        <f t="shared" si="918"/>
        <v>1.9558250165212362E-6</v>
      </c>
      <c r="BR4504" s="160">
        <f t="shared" si="914"/>
        <v>1.9558250165212362E-6</v>
      </c>
    </row>
    <row r="4505" spans="65:70" ht="20.100000000000001" customHeight="1" x14ac:dyDescent="0.25">
      <c r="BM4505" s="134">
        <v>3913</v>
      </c>
      <c r="BN4505" s="157">
        <f t="shared" si="915"/>
        <v>25.036799999998287</v>
      </c>
      <c r="BO4505" s="158">
        <f t="shared" si="916"/>
        <v>7.4748556339610125E-4</v>
      </c>
      <c r="BP4505" s="159">
        <f t="shared" si="917"/>
        <v>1.9508226728122717E-6</v>
      </c>
      <c r="BQ4505" s="160">
        <f t="shared" si="918"/>
        <v>1.9508226728122717E-6</v>
      </c>
      <c r="BR4505" s="160">
        <f t="shared" si="914"/>
        <v>1.9508226728122717E-6</v>
      </c>
    </row>
    <row r="4506" spans="65:70" ht="20.100000000000001" customHeight="1" x14ac:dyDescent="0.25">
      <c r="BM4506" s="134">
        <v>3914</v>
      </c>
      <c r="BN4506" s="157">
        <f t="shared" si="915"/>
        <v>25.043199999998286</v>
      </c>
      <c r="BO4506" s="158">
        <f t="shared" si="916"/>
        <v>7.4553474072328897E-4</v>
      </c>
      <c r="BP4506" s="159">
        <f t="shared" si="917"/>
        <v>1.9458328056302801E-6</v>
      </c>
      <c r="BQ4506" s="160">
        <f t="shared" si="918"/>
        <v>1.9458328056302801E-6</v>
      </c>
      <c r="BR4506" s="160">
        <f t="shared" si="914"/>
        <v>1.9458328056302801E-6</v>
      </c>
    </row>
    <row r="4507" spans="65:70" ht="20.100000000000001" customHeight="1" x14ac:dyDescent="0.25">
      <c r="BM4507" s="134">
        <v>3915</v>
      </c>
      <c r="BN4507" s="157">
        <f t="shared" si="915"/>
        <v>25.049599999998286</v>
      </c>
      <c r="BO4507" s="158">
        <f t="shared" si="916"/>
        <v>7.4358890791765869E-4</v>
      </c>
      <c r="BP4507" s="159">
        <f t="shared" si="917"/>
        <v>1.940855384854499E-6</v>
      </c>
      <c r="BQ4507" s="160">
        <f t="shared" si="918"/>
        <v>1.940855384854499E-6</v>
      </c>
      <c r="BR4507" s="160">
        <f t="shared" si="914"/>
        <v>1.940855384854499E-6</v>
      </c>
    </row>
    <row r="4508" spans="65:70" ht="20.100000000000001" customHeight="1" x14ac:dyDescent="0.25">
      <c r="BM4508" s="134">
        <v>3916</v>
      </c>
      <c r="BN4508" s="157">
        <f t="shared" si="915"/>
        <v>25.055999999998285</v>
      </c>
      <c r="BO4508" s="158">
        <f t="shared" si="916"/>
        <v>7.416480525328042E-4</v>
      </c>
      <c r="BP4508" s="159">
        <f t="shared" si="917"/>
        <v>1.9358903804297597E-6</v>
      </c>
      <c r="BQ4508" s="160">
        <f t="shared" si="918"/>
        <v>1.9358903804297597E-6</v>
      </c>
      <c r="BR4508" s="160">
        <f t="shared" si="914"/>
        <v>1.9358903804297597E-6</v>
      </c>
    </row>
    <row r="4509" spans="65:70" ht="20.100000000000001" customHeight="1" x14ac:dyDescent="0.25">
      <c r="BM4509" s="134">
        <v>3917</v>
      </c>
      <c r="BN4509" s="157">
        <f t="shared" si="915"/>
        <v>25.062399999998284</v>
      </c>
      <c r="BO4509" s="158">
        <f t="shared" si="916"/>
        <v>7.3971216215237444E-4</v>
      </c>
      <c r="BP4509" s="159">
        <f t="shared" si="917"/>
        <v>1.9309377623729935E-6</v>
      </c>
      <c r="BQ4509" s="160">
        <f t="shared" si="918"/>
        <v>1.9309377623729935E-6</v>
      </c>
      <c r="BR4509" s="160">
        <f t="shared" si="914"/>
        <v>1.9309377623729935E-6</v>
      </c>
    </row>
    <row r="4510" spans="65:70" ht="20.100000000000001" customHeight="1" x14ac:dyDescent="0.25">
      <c r="BM4510" s="134">
        <v>3918</v>
      </c>
      <c r="BN4510" s="157">
        <f t="shared" si="915"/>
        <v>25.068799999998284</v>
      </c>
      <c r="BO4510" s="158">
        <f t="shared" si="916"/>
        <v>7.3778122439000144E-4</v>
      </c>
      <c r="BP4510" s="159">
        <f t="shared" si="917"/>
        <v>1.9259975007690023E-6</v>
      </c>
      <c r="BQ4510" s="160">
        <f t="shared" si="918"/>
        <v>1.9259975007690023E-6</v>
      </c>
      <c r="BR4510" s="160">
        <f t="shared" si="914"/>
        <v>1.9259975007690023E-6</v>
      </c>
    </row>
    <row r="4511" spans="65:70" ht="20.100000000000001" customHeight="1" x14ac:dyDescent="0.25">
      <c r="BM4511" s="134">
        <v>3919</v>
      </c>
      <c r="BN4511" s="157">
        <f t="shared" si="915"/>
        <v>25.075199999998283</v>
      </c>
      <c r="BO4511" s="158">
        <f t="shared" si="916"/>
        <v>7.3585522688923244E-4</v>
      </c>
      <c r="BP4511" s="159">
        <f t="shared" si="917"/>
        <v>1.9210695657703508E-6</v>
      </c>
      <c r="BQ4511" s="160">
        <f t="shared" si="918"/>
        <v>1.9210695657703508E-6</v>
      </c>
      <c r="BR4511" s="160">
        <f t="shared" si="914"/>
        <v>1.9210695657703508E-6</v>
      </c>
    </row>
    <row r="4512" spans="65:70" ht="20.100000000000001" customHeight="1" x14ac:dyDescent="0.25">
      <c r="BM4512" s="134">
        <v>3920</v>
      </c>
      <c r="BN4512" s="157">
        <f t="shared" si="915"/>
        <v>25.081599999998282</v>
      </c>
      <c r="BO4512" s="158">
        <f t="shared" si="916"/>
        <v>7.3393415732346209E-4</v>
      </c>
      <c r="BP4512" s="159">
        <f t="shared" si="917"/>
        <v>1.9161539276043053E-6</v>
      </c>
      <c r="BQ4512" s="160">
        <f t="shared" si="918"/>
        <v>1.9161539276043053E-6</v>
      </c>
      <c r="BR4512" s="160">
        <f t="shared" si="914"/>
        <v>1.9161539276043053E-6</v>
      </c>
    </row>
    <row r="4513" spans="65:70" ht="20.100000000000001" customHeight="1" x14ac:dyDescent="0.25">
      <c r="BM4513" s="134">
        <v>3921</v>
      </c>
      <c r="BN4513" s="157">
        <f t="shared" si="915"/>
        <v>25.087999999998281</v>
      </c>
      <c r="BO4513" s="158">
        <f t="shared" si="916"/>
        <v>7.3201800339585778E-4</v>
      </c>
      <c r="BP4513" s="159">
        <f t="shared" si="917"/>
        <v>1.9112505565616663E-6</v>
      </c>
      <c r="BQ4513" s="160">
        <f t="shared" si="918"/>
        <v>1.9112505565616663E-6</v>
      </c>
      <c r="BR4513" s="160">
        <f t="shared" si="914"/>
        <v>1.9112505565616663E-6</v>
      </c>
    </row>
    <row r="4514" spans="65:70" ht="20.100000000000001" customHeight="1" x14ac:dyDescent="0.25">
      <c r="BM4514" s="134">
        <v>3922</v>
      </c>
      <c r="BN4514" s="157">
        <f t="shared" si="915"/>
        <v>25.094399999998281</v>
      </c>
      <c r="BO4514" s="158">
        <f t="shared" si="916"/>
        <v>7.3010675283929612E-4</v>
      </c>
      <c r="BP4514" s="159">
        <f t="shared" si="917"/>
        <v>1.9063594230006716E-6</v>
      </c>
      <c r="BQ4514" s="160">
        <f t="shared" si="918"/>
        <v>1.9063594230006716E-6</v>
      </c>
      <c r="BR4514" s="160">
        <f t="shared" si="914"/>
        <v>1.9063594230006716E-6</v>
      </c>
    </row>
    <row r="4515" spans="65:70" ht="20.100000000000001" customHeight="1" x14ac:dyDescent="0.25">
      <c r="BM4515" s="134">
        <v>3923</v>
      </c>
      <c r="BN4515" s="157">
        <f t="shared" si="915"/>
        <v>25.10079999999828</v>
      </c>
      <c r="BO4515" s="158">
        <f t="shared" si="916"/>
        <v>7.2820039341629545E-4</v>
      </c>
      <c r="BP4515" s="159">
        <f t="shared" si="917"/>
        <v>1.9014804973542607E-6</v>
      </c>
      <c r="BQ4515" s="160">
        <f t="shared" si="918"/>
        <v>1.9014804973542607E-6</v>
      </c>
      <c r="BR4515" s="160">
        <f t="shared" si="914"/>
        <v>1.9014804973542607E-6</v>
      </c>
    </row>
    <row r="4516" spans="65:70" ht="20.100000000000001" customHeight="1" x14ac:dyDescent="0.25">
      <c r="BM4516" s="134">
        <v>3924</v>
      </c>
      <c r="BN4516" s="157">
        <f t="shared" si="915"/>
        <v>25.107199999998279</v>
      </c>
      <c r="BO4516" s="158">
        <f t="shared" si="916"/>
        <v>7.2629891291894118E-4</v>
      </c>
      <c r="BP4516" s="159">
        <f t="shared" si="917"/>
        <v>1.8966137501187988E-6</v>
      </c>
      <c r="BQ4516" s="160">
        <f t="shared" si="918"/>
        <v>1.8966137501187988E-6</v>
      </c>
      <c r="BR4516" s="160">
        <f t="shared" si="914"/>
        <v>1.8966137501187988E-6</v>
      </c>
    </row>
    <row r="4517" spans="65:70" ht="20.100000000000001" customHeight="1" x14ac:dyDescent="0.25">
      <c r="BM4517" s="134">
        <v>3925</v>
      </c>
      <c r="BN4517" s="157">
        <f t="shared" si="915"/>
        <v>25.113599999998279</v>
      </c>
      <c r="BO4517" s="158">
        <f t="shared" si="916"/>
        <v>7.2440229916882239E-4</v>
      </c>
      <c r="BP4517" s="159">
        <f t="shared" si="917"/>
        <v>1.8917591518617747E-6</v>
      </c>
      <c r="BQ4517" s="160">
        <f t="shared" si="918"/>
        <v>1.8917591518617747E-6</v>
      </c>
      <c r="BR4517" s="160">
        <f t="shared" si="914"/>
        <v>1.8917591518617747E-6</v>
      </c>
    </row>
    <row r="4518" spans="65:70" ht="20.100000000000001" customHeight="1" x14ac:dyDescent="0.25">
      <c r="BM4518" s="134">
        <v>3926</v>
      </c>
      <c r="BN4518" s="157">
        <f t="shared" si="915"/>
        <v>25.119999999998278</v>
      </c>
      <c r="BO4518" s="158">
        <f t="shared" si="916"/>
        <v>7.2251054001696061E-4</v>
      </c>
      <c r="BP4518" s="159">
        <f t="shared" si="917"/>
        <v>1.8869166732150789E-6</v>
      </c>
      <c r="BQ4518" s="160">
        <f t="shared" si="918"/>
        <v>1.8869166732150789E-6</v>
      </c>
      <c r="BR4518" s="160">
        <f t="shared" si="914"/>
        <v>1.8869166732150789E-6</v>
      </c>
    </row>
    <row r="4519" spans="65:70" ht="20.100000000000001" customHeight="1" x14ac:dyDescent="0.25">
      <c r="BM4519" s="134">
        <v>3927</v>
      </c>
      <c r="BN4519" s="157">
        <f t="shared" si="915"/>
        <v>25.126399999998277</v>
      </c>
      <c r="BO4519" s="158">
        <f t="shared" si="916"/>
        <v>7.2062362334374553E-4</v>
      </c>
      <c r="BP4519" s="159">
        <f t="shared" si="917"/>
        <v>1.8820862848816173E-6</v>
      </c>
      <c r="BQ4519" s="160">
        <f t="shared" si="918"/>
        <v>1.8820862848816173E-6</v>
      </c>
      <c r="BR4519" s="160">
        <f t="shared" si="914"/>
        <v>1.8820862848816173E-6</v>
      </c>
    </row>
    <row r="4520" spans="65:70" ht="20.100000000000001" customHeight="1" x14ac:dyDescent="0.25">
      <c r="BM4520" s="134">
        <v>3928</v>
      </c>
      <c r="BN4520" s="157">
        <f t="shared" si="915"/>
        <v>25.132799999998277</v>
      </c>
      <c r="BO4520" s="158">
        <f t="shared" si="916"/>
        <v>7.1874153705886392E-4</v>
      </c>
      <c r="BP4520" s="159">
        <f t="shared" si="917"/>
        <v>1.8772679576343348E-6</v>
      </c>
      <c r="BQ4520" s="160">
        <f t="shared" si="918"/>
        <v>1.8772679576343348E-6</v>
      </c>
      <c r="BR4520" s="160">
        <f t="shared" si="914"/>
        <v>1.8772679576343348E-6</v>
      </c>
    </row>
    <row r="4521" spans="65:70" ht="20.100000000000001" customHeight="1" x14ac:dyDescent="0.25">
      <c r="BM4521" s="134">
        <v>3929</v>
      </c>
      <c r="BN4521" s="157">
        <f t="shared" si="915"/>
        <v>25.139199999998276</v>
      </c>
      <c r="BO4521" s="158">
        <f t="shared" si="916"/>
        <v>7.1686426910122958E-4</v>
      </c>
      <c r="BP4521" s="159">
        <f t="shared" si="917"/>
        <v>1.8724616623051575E-6</v>
      </c>
      <c r="BQ4521" s="160">
        <f t="shared" si="918"/>
        <v>1.8724616623051575E-6</v>
      </c>
      <c r="BR4521" s="160">
        <f t="shared" si="914"/>
        <v>1.8724616623051575E-6</v>
      </c>
    </row>
    <row r="4522" spans="65:70" ht="20.100000000000001" customHeight="1" x14ac:dyDescent="0.25">
      <c r="BM4522" s="134">
        <v>3930</v>
      </c>
      <c r="BN4522" s="157">
        <f t="shared" si="915"/>
        <v>25.145599999998275</v>
      </c>
      <c r="BO4522" s="158">
        <f t="shared" si="916"/>
        <v>7.1499180743892442E-4</v>
      </c>
      <c r="BP4522" s="159">
        <f t="shared" si="917"/>
        <v>1.8676673698052662E-6</v>
      </c>
      <c r="BQ4522" s="160">
        <f t="shared" si="918"/>
        <v>1.8676673698052662E-6</v>
      </c>
      <c r="BR4522" s="160">
        <f t="shared" si="914"/>
        <v>1.8676673698052662E-6</v>
      </c>
    </row>
    <row r="4523" spans="65:70" ht="20.100000000000001" customHeight="1" x14ac:dyDescent="0.25">
      <c r="BM4523" s="134">
        <v>3931</v>
      </c>
      <c r="BN4523" s="157">
        <f t="shared" si="915"/>
        <v>25.151999999998274</v>
      </c>
      <c r="BO4523" s="158">
        <f t="shared" si="916"/>
        <v>7.1312414006911916E-4</v>
      </c>
      <c r="BP4523" s="159">
        <f t="shared" si="917"/>
        <v>1.8628850511042804E-6</v>
      </c>
      <c r="BQ4523" s="160">
        <f t="shared" si="918"/>
        <v>1.8628850511042804E-6</v>
      </c>
      <c r="BR4523" s="160">
        <f t="shared" si="914"/>
        <v>1.8628850511042804E-6</v>
      </c>
    </row>
    <row r="4524" spans="65:70" ht="20.100000000000001" customHeight="1" x14ac:dyDescent="0.25">
      <c r="BM4524" s="134">
        <v>3932</v>
      </c>
      <c r="BN4524" s="157">
        <f t="shared" si="915"/>
        <v>25.158399999998274</v>
      </c>
      <c r="BO4524" s="158">
        <f t="shared" si="916"/>
        <v>7.1126125501801488E-4</v>
      </c>
      <c r="BP4524" s="159">
        <f t="shared" si="917"/>
        <v>1.8581146772409917E-6</v>
      </c>
      <c r="BQ4524" s="160">
        <f t="shared" si="918"/>
        <v>1.8581146772409917E-6</v>
      </c>
      <c r="BR4524" s="160">
        <f t="shared" si="914"/>
        <v>1.8581146772409917E-6</v>
      </c>
    </row>
    <row r="4525" spans="65:70" ht="20.100000000000001" customHeight="1" x14ac:dyDescent="0.25">
      <c r="BM4525" s="134">
        <v>3933</v>
      </c>
      <c r="BN4525" s="157">
        <f t="shared" si="915"/>
        <v>25.164799999998273</v>
      </c>
      <c r="BO4525" s="158">
        <f t="shared" si="916"/>
        <v>7.0940314034077388E-4</v>
      </c>
      <c r="BP4525" s="159">
        <f t="shared" si="917"/>
        <v>1.8533562193234722E-6</v>
      </c>
      <c r="BQ4525" s="160">
        <f t="shared" si="918"/>
        <v>1.8533562193234722E-6</v>
      </c>
      <c r="BR4525" s="160">
        <f t="shared" si="914"/>
        <v>1.8533562193234722E-6</v>
      </c>
    </row>
    <row r="4526" spans="65:70" ht="20.100000000000001" customHeight="1" x14ac:dyDescent="0.25">
      <c r="BM4526" s="134">
        <v>3934</v>
      </c>
      <c r="BN4526" s="157">
        <f t="shared" si="915"/>
        <v>25.171199999998272</v>
      </c>
      <c r="BO4526" s="158">
        <f t="shared" si="916"/>
        <v>7.0754978412145041E-4</v>
      </c>
      <c r="BP4526" s="159">
        <f t="shared" si="917"/>
        <v>1.8486096485267976E-6</v>
      </c>
      <c r="BQ4526" s="160">
        <f t="shared" si="918"/>
        <v>1.8486096485267976E-6</v>
      </c>
      <c r="BR4526" s="160">
        <f t="shared" si="914"/>
        <v>1.8486096485267976E-6</v>
      </c>
    </row>
    <row r="4527" spans="65:70" ht="20.100000000000001" customHeight="1" x14ac:dyDescent="0.25">
      <c r="BM4527" s="134">
        <v>3935</v>
      </c>
      <c r="BN4527" s="157">
        <f t="shared" si="915"/>
        <v>25.177599999998272</v>
      </c>
      <c r="BO4527" s="158">
        <f t="shared" si="916"/>
        <v>7.0570117447292361E-4</v>
      </c>
      <c r="BP4527" s="159">
        <f t="shared" si="917"/>
        <v>1.8438749360891443E-6</v>
      </c>
      <c r="BQ4527" s="160">
        <f t="shared" si="918"/>
        <v>1.8438749360891443E-6</v>
      </c>
      <c r="BR4527" s="160">
        <f t="shared" si="914"/>
        <v>1.8438749360891443E-6</v>
      </c>
    </row>
    <row r="4528" spans="65:70" ht="20.100000000000001" customHeight="1" x14ac:dyDescent="0.25">
      <c r="BM4528" s="134">
        <v>3936</v>
      </c>
      <c r="BN4528" s="157">
        <f t="shared" si="915"/>
        <v>25.183999999998271</v>
      </c>
      <c r="BO4528" s="158">
        <f t="shared" si="916"/>
        <v>7.0385729953683447E-4</v>
      </c>
      <c r="BP4528" s="159">
        <f t="shared" si="917"/>
        <v>1.839152053317427E-6</v>
      </c>
      <c r="BQ4528" s="160">
        <f t="shared" si="918"/>
        <v>1.839152053317427E-6</v>
      </c>
      <c r="BR4528" s="160">
        <f t="shared" si="914"/>
        <v>1.839152053317427E-6</v>
      </c>
    </row>
    <row r="4529" spans="65:70" ht="20.100000000000001" customHeight="1" x14ac:dyDescent="0.25">
      <c r="BM4529" s="134">
        <v>3937</v>
      </c>
      <c r="BN4529" s="157">
        <f t="shared" si="915"/>
        <v>25.19039999999827</v>
      </c>
      <c r="BO4529" s="158">
        <f t="shared" si="916"/>
        <v>7.0201814748351704E-4</v>
      </c>
      <c r="BP4529" s="159">
        <f t="shared" si="917"/>
        <v>1.834440971588058E-6</v>
      </c>
      <c r="BQ4529" s="160">
        <f t="shared" si="918"/>
        <v>1.834440971588058E-6</v>
      </c>
      <c r="BR4529" s="160">
        <f t="shared" si="914"/>
        <v>1.834440971588058E-6</v>
      </c>
    </row>
    <row r="4530" spans="65:70" ht="20.100000000000001" customHeight="1" x14ac:dyDescent="0.25">
      <c r="BM4530" s="134">
        <v>3938</v>
      </c>
      <c r="BN4530" s="157">
        <f t="shared" si="915"/>
        <v>25.196799999998269</v>
      </c>
      <c r="BO4530" s="158">
        <f t="shared" si="916"/>
        <v>7.0018370651192899E-4</v>
      </c>
      <c r="BP4530" s="159">
        <f t="shared" si="917"/>
        <v>1.8297416623389235E-6</v>
      </c>
      <c r="BQ4530" s="160">
        <f t="shared" si="918"/>
        <v>1.8297416623389235E-6</v>
      </c>
      <c r="BR4530" s="160">
        <f t="shared" si="914"/>
        <v>1.8297416623389235E-6</v>
      </c>
    </row>
    <row r="4531" spans="65:70" ht="20.100000000000001" customHeight="1" x14ac:dyDescent="0.25">
      <c r="BM4531" s="134">
        <v>3939</v>
      </c>
      <c r="BN4531" s="157">
        <f t="shared" si="915"/>
        <v>25.203199999998269</v>
      </c>
      <c r="BO4531" s="158">
        <f t="shared" si="916"/>
        <v>6.9835396484959006E-4</v>
      </c>
      <c r="BP4531" s="159">
        <f t="shared" si="917"/>
        <v>1.825054097077082E-6</v>
      </c>
      <c r="BQ4531" s="160">
        <f t="shared" si="918"/>
        <v>1.825054097077082E-6</v>
      </c>
      <c r="BR4531" s="160">
        <f t="shared" si="914"/>
        <v>1.825054097077082E-6</v>
      </c>
    </row>
    <row r="4532" spans="65:70" ht="20.100000000000001" customHeight="1" x14ac:dyDescent="0.25">
      <c r="BM4532" s="134">
        <v>3940</v>
      </c>
      <c r="BN4532" s="157">
        <f t="shared" si="915"/>
        <v>25.209599999998268</v>
      </c>
      <c r="BO4532" s="158">
        <f t="shared" si="916"/>
        <v>6.9652891075251298E-4</v>
      </c>
      <c r="BP4532" s="159">
        <f t="shared" si="917"/>
        <v>1.8203782473746443E-6</v>
      </c>
      <c r="BQ4532" s="160">
        <f t="shared" si="918"/>
        <v>1.8203782473746443E-6</v>
      </c>
      <c r="BR4532" s="160">
        <f t="shared" si="914"/>
        <v>1.8203782473746443E-6</v>
      </c>
    </row>
    <row r="4533" spans="65:70" ht="20.100000000000001" customHeight="1" x14ac:dyDescent="0.25">
      <c r="BM4533" s="134">
        <v>3941</v>
      </c>
      <c r="BN4533" s="157">
        <f t="shared" si="915"/>
        <v>25.215999999998267</v>
      </c>
      <c r="BO4533" s="158">
        <f t="shared" si="916"/>
        <v>6.9470853250513834E-4</v>
      </c>
      <c r="BP4533" s="159">
        <f t="shared" si="917"/>
        <v>1.8157140848675804E-6</v>
      </c>
      <c r="BQ4533" s="160">
        <f t="shared" si="918"/>
        <v>1.8157140848675804E-6</v>
      </c>
      <c r="BR4533" s="160">
        <f t="shared" si="914"/>
        <v>1.8157140848675804E-6</v>
      </c>
    </row>
    <row r="4534" spans="65:70" ht="20.100000000000001" customHeight="1" x14ac:dyDescent="0.25">
      <c r="BM4534" s="134">
        <v>3942</v>
      </c>
      <c r="BN4534" s="157">
        <f t="shared" si="915"/>
        <v>25.222399999998267</v>
      </c>
      <c r="BO4534" s="158">
        <f t="shared" si="916"/>
        <v>6.9289281842027076E-4</v>
      </c>
      <c r="BP4534" s="159">
        <f t="shared" si="917"/>
        <v>1.8110615812635261E-6</v>
      </c>
      <c r="BQ4534" s="160">
        <f t="shared" si="918"/>
        <v>1.8110615812635261E-6</v>
      </c>
      <c r="BR4534" s="160">
        <f t="shared" si="914"/>
        <v>1.8110615812635261E-6</v>
      </c>
    </row>
    <row r="4535" spans="65:70" ht="20.100000000000001" customHeight="1" x14ac:dyDescent="0.25">
      <c r="BM4535" s="134">
        <v>3943</v>
      </c>
      <c r="BN4535" s="157">
        <f t="shared" si="915"/>
        <v>25.228799999998266</v>
      </c>
      <c r="BO4535" s="158">
        <f t="shared" si="916"/>
        <v>6.9108175683900723E-4</v>
      </c>
      <c r="BP4535" s="159">
        <f t="shared" si="917"/>
        <v>1.8064207083310496E-6</v>
      </c>
      <c r="BQ4535" s="160">
        <f t="shared" si="918"/>
        <v>1.8064207083310496E-6</v>
      </c>
      <c r="BR4535" s="160">
        <f t="shared" si="914"/>
        <v>1.8064207083310496E-6</v>
      </c>
    </row>
    <row r="4536" spans="65:70" ht="20.100000000000001" customHeight="1" x14ac:dyDescent="0.25">
      <c r="BM4536" s="134">
        <v>3944</v>
      </c>
      <c r="BN4536" s="157">
        <f t="shared" si="915"/>
        <v>25.235199999998265</v>
      </c>
      <c r="BO4536" s="158">
        <f t="shared" si="916"/>
        <v>6.8927533613067618E-4</v>
      </c>
      <c r="BP4536" s="159">
        <f t="shared" si="917"/>
        <v>1.8017914379019279E-6</v>
      </c>
      <c r="BQ4536" s="160">
        <f t="shared" si="918"/>
        <v>1.8017914379019279E-6</v>
      </c>
      <c r="BR4536" s="160">
        <f t="shared" si="914"/>
        <v>1.8017914379019279E-6</v>
      </c>
    </row>
    <row r="4537" spans="65:70" ht="20.100000000000001" customHeight="1" x14ac:dyDescent="0.25">
      <c r="BM4537" s="134">
        <v>3945</v>
      </c>
      <c r="BN4537" s="157">
        <f t="shared" si="915"/>
        <v>25.241599999998265</v>
      </c>
      <c r="BO4537" s="158">
        <f t="shared" si="916"/>
        <v>6.8747354469277425E-4</v>
      </c>
      <c r="BP4537" s="159">
        <f t="shared" si="917"/>
        <v>1.7971737418797122E-6</v>
      </c>
      <c r="BQ4537" s="160">
        <f t="shared" si="918"/>
        <v>1.7971737418797122E-6</v>
      </c>
      <c r="BR4537" s="160">
        <f t="shared" si="914"/>
        <v>1.7971737418797122E-6</v>
      </c>
    </row>
    <row r="4538" spans="65:70" ht="20.100000000000001" customHeight="1" x14ac:dyDescent="0.25">
      <c r="BM4538" s="134">
        <v>3946</v>
      </c>
      <c r="BN4538" s="157">
        <f t="shared" si="915"/>
        <v>25.247999999998264</v>
      </c>
      <c r="BO4538" s="158">
        <f t="shared" si="916"/>
        <v>6.8567637095089454E-4</v>
      </c>
      <c r="BP4538" s="159">
        <f t="shared" si="917"/>
        <v>1.7925675922308374E-6</v>
      </c>
      <c r="BQ4538" s="160">
        <f t="shared" si="918"/>
        <v>1.7925675922308374E-6</v>
      </c>
      <c r="BR4538" s="160">
        <f t="shared" si="914"/>
        <v>1.7925675922308374E-6</v>
      </c>
    </row>
    <row r="4539" spans="65:70" ht="20.100000000000001" customHeight="1" x14ac:dyDescent="0.25">
      <c r="BM4539" s="134">
        <v>3947</v>
      </c>
      <c r="BN4539" s="157">
        <f t="shared" si="915"/>
        <v>25.254399999998263</v>
      </c>
      <c r="BO4539" s="158">
        <f t="shared" si="916"/>
        <v>6.838838033586637E-4</v>
      </c>
      <c r="BP4539" s="159">
        <f t="shared" si="917"/>
        <v>1.7879729609821286E-6</v>
      </c>
      <c r="BQ4539" s="160">
        <f t="shared" si="918"/>
        <v>1.7879729609821286E-6</v>
      </c>
      <c r="BR4539" s="160">
        <f t="shared" si="914"/>
        <v>1.7879729609821286E-6</v>
      </c>
    </row>
    <row r="4540" spans="65:70" ht="20.100000000000001" customHeight="1" x14ac:dyDescent="0.25">
      <c r="BM4540" s="134">
        <v>3948</v>
      </c>
      <c r="BN4540" s="157">
        <f t="shared" si="915"/>
        <v>25.260799999998262</v>
      </c>
      <c r="BO4540" s="158">
        <f t="shared" si="916"/>
        <v>6.8209583039768157E-4</v>
      </c>
      <c r="BP4540" s="159">
        <f t="shared" si="917"/>
        <v>1.783389820233486E-6</v>
      </c>
      <c r="BQ4540" s="160">
        <f t="shared" si="918"/>
        <v>1.783389820233486E-6</v>
      </c>
      <c r="BR4540" s="160">
        <f t="shared" si="914"/>
        <v>1.783389820233486E-6</v>
      </c>
    </row>
    <row r="4541" spans="65:70" ht="20.100000000000001" customHeight="1" x14ac:dyDescent="0.25">
      <c r="BM4541" s="134">
        <v>3949</v>
      </c>
      <c r="BN4541" s="157">
        <f t="shared" si="915"/>
        <v>25.267199999998262</v>
      </c>
      <c r="BO4541" s="158">
        <f t="shared" si="916"/>
        <v>6.8031244057744809E-4</v>
      </c>
      <c r="BP4541" s="159">
        <f t="shared" si="917"/>
        <v>1.7788181421414051E-6</v>
      </c>
      <c r="BQ4541" s="160">
        <f t="shared" si="918"/>
        <v>1.7788181421414051E-6</v>
      </c>
      <c r="BR4541" s="160">
        <f t="shared" si="914"/>
        <v>1.7788181421414051E-6</v>
      </c>
    </row>
    <row r="4542" spans="65:70" ht="20.100000000000001" customHeight="1" x14ac:dyDescent="0.25">
      <c r="BM4542" s="134">
        <v>3950</v>
      </c>
      <c r="BN4542" s="157">
        <f t="shared" si="915"/>
        <v>25.273599999998261</v>
      </c>
      <c r="BO4542" s="158">
        <f t="shared" si="916"/>
        <v>6.7853362243530668E-4</v>
      </c>
      <c r="BP4542" s="159">
        <f t="shared" si="917"/>
        <v>1.7742578989331801E-6</v>
      </c>
      <c r="BQ4542" s="160">
        <f t="shared" si="918"/>
        <v>1.7742578989331801E-6</v>
      </c>
      <c r="BR4542" s="160">
        <f t="shared" si="914"/>
        <v>1.7742578989331801E-6</v>
      </c>
    </row>
    <row r="4543" spans="65:70" ht="20.100000000000001" customHeight="1" x14ac:dyDescent="0.25">
      <c r="BM4543" s="134">
        <v>3951</v>
      </c>
      <c r="BN4543" s="157">
        <f t="shared" si="915"/>
        <v>25.27999999999826</v>
      </c>
      <c r="BO4543" s="158">
        <f t="shared" si="916"/>
        <v>6.767593645363735E-4</v>
      </c>
      <c r="BP4543" s="159">
        <f t="shared" si="917"/>
        <v>1.7697090628963864E-6</v>
      </c>
      <c r="BQ4543" s="160">
        <f t="shared" si="918"/>
        <v>1.7697090628963864E-6</v>
      </c>
      <c r="BR4543" s="160">
        <f t="shared" si="914"/>
        <v>1.7697090628963864E-6</v>
      </c>
    </row>
    <row r="4544" spans="65:70" ht="20.100000000000001" customHeight="1" x14ac:dyDescent="0.25">
      <c r="BM4544" s="134">
        <v>3952</v>
      </c>
      <c r="BN4544" s="157">
        <f t="shared" si="915"/>
        <v>25.28639999999826</v>
      </c>
      <c r="BO4544" s="158">
        <f t="shared" si="916"/>
        <v>6.7498965547347712E-4</v>
      </c>
      <c r="BP4544" s="159">
        <f t="shared" si="917"/>
        <v>1.7651716063880971E-6</v>
      </c>
      <c r="BQ4544" s="160">
        <f t="shared" si="918"/>
        <v>1.7651716063880971E-6</v>
      </c>
      <c r="BR4544" s="160">
        <f t="shared" si="914"/>
        <v>1.7651716063880971E-6</v>
      </c>
    </row>
    <row r="4545" spans="65:70" ht="20.100000000000001" customHeight="1" x14ac:dyDescent="0.25">
      <c r="BM4545" s="134">
        <v>3953</v>
      </c>
      <c r="BN4545" s="157">
        <f t="shared" si="915"/>
        <v>25.292799999998259</v>
      </c>
      <c r="BO4545" s="158">
        <f t="shared" si="916"/>
        <v>6.7322448386708902E-4</v>
      </c>
      <c r="BP4545" s="159">
        <f t="shared" si="917"/>
        <v>1.760645501822089E-6</v>
      </c>
      <c r="BQ4545" s="160">
        <f t="shared" si="918"/>
        <v>1.760645501822089E-6</v>
      </c>
      <c r="BR4545" s="160">
        <f t="shared" si="914"/>
        <v>1.760645501822089E-6</v>
      </c>
    </row>
    <row r="4546" spans="65:70" ht="20.100000000000001" customHeight="1" x14ac:dyDescent="0.25">
      <c r="BM4546" s="134">
        <v>3954</v>
      </c>
      <c r="BN4546" s="157">
        <f t="shared" si="915"/>
        <v>25.299199999998258</v>
      </c>
      <c r="BO4546" s="158">
        <f t="shared" si="916"/>
        <v>6.7146383836526693E-4</v>
      </c>
      <c r="BP4546" s="159">
        <f t="shared" si="917"/>
        <v>1.7561307216822867E-6</v>
      </c>
      <c r="BQ4546" s="160">
        <f t="shared" si="918"/>
        <v>1.7561307216822867E-6</v>
      </c>
      <c r="BR4546" s="160">
        <f t="shared" si="914"/>
        <v>1.7561307216822867E-6</v>
      </c>
    </row>
    <row r="4547" spans="65:70" ht="20.100000000000001" customHeight="1" x14ac:dyDescent="0.25">
      <c r="BM4547" s="134">
        <v>3955</v>
      </c>
      <c r="BN4547" s="157">
        <f t="shared" si="915"/>
        <v>25.305599999998257</v>
      </c>
      <c r="BO4547" s="158">
        <f t="shared" si="916"/>
        <v>6.6970770764358464E-4</v>
      </c>
      <c r="BP4547" s="159">
        <f t="shared" si="917"/>
        <v>1.7516272385170164E-6</v>
      </c>
      <c r="BQ4547" s="160">
        <f t="shared" si="918"/>
        <v>1.7516272385170164E-6</v>
      </c>
      <c r="BR4547" s="160">
        <f t="shared" si="914"/>
        <v>1.7516272385170164E-6</v>
      </c>
    </row>
    <row r="4548" spans="65:70" ht="20.100000000000001" customHeight="1" x14ac:dyDescent="0.25">
      <c r="BM4548" s="134">
        <v>3956</v>
      </c>
      <c r="BN4548" s="157">
        <f t="shared" si="915"/>
        <v>25.311999999998257</v>
      </c>
      <c r="BO4548" s="158">
        <f t="shared" si="916"/>
        <v>6.6795608040506763E-4</v>
      </c>
      <c r="BP4548" s="159">
        <f t="shared" si="917"/>
        <v>1.7471350249307661E-6</v>
      </c>
      <c r="BQ4548" s="160">
        <f t="shared" si="918"/>
        <v>1.7471350249307661E-6</v>
      </c>
      <c r="BR4548" s="160">
        <f t="shared" si="914"/>
        <v>1.7471350249307661E-6</v>
      </c>
    </row>
    <row r="4549" spans="65:70" ht="20.100000000000001" customHeight="1" x14ac:dyDescent="0.25">
      <c r="BM4549" s="134">
        <v>3957</v>
      </c>
      <c r="BN4549" s="157">
        <f t="shared" si="915"/>
        <v>25.318399999998256</v>
      </c>
      <c r="BO4549" s="158">
        <f t="shared" si="916"/>
        <v>6.6620894538013686E-4</v>
      </c>
      <c r="BP4549" s="159">
        <f t="shared" si="917"/>
        <v>1.7426540536020748E-6</v>
      </c>
      <c r="BQ4549" s="160">
        <f t="shared" si="918"/>
        <v>1.7426540536020748E-6</v>
      </c>
      <c r="BR4549" s="160">
        <f t="shared" si="914"/>
        <v>1.7426540536020748E-6</v>
      </c>
    </row>
    <row r="4550" spans="65:70" ht="20.100000000000001" customHeight="1" x14ac:dyDescent="0.25">
      <c r="BM4550" s="134">
        <v>3958</v>
      </c>
      <c r="BN4550" s="157">
        <f t="shared" si="915"/>
        <v>25.324799999998255</v>
      </c>
      <c r="BO4550" s="158">
        <f t="shared" si="916"/>
        <v>6.6446629132653479E-4</v>
      </c>
      <c r="BP4550" s="159">
        <f t="shared" si="917"/>
        <v>1.7381842972658598E-6</v>
      </c>
      <c r="BQ4550" s="160">
        <f t="shared" si="918"/>
        <v>1.7381842972658598E-6</v>
      </c>
      <c r="BR4550" s="160">
        <f t="shared" si="914"/>
        <v>1.7381842972658598E-6</v>
      </c>
    </row>
    <row r="4551" spans="65:70" ht="20.100000000000001" customHeight="1" x14ac:dyDescent="0.25">
      <c r="BM4551" s="134">
        <v>3959</v>
      </c>
      <c r="BN4551" s="157">
        <f t="shared" si="915"/>
        <v>25.331199999998255</v>
      </c>
      <c r="BO4551" s="158">
        <f t="shared" si="916"/>
        <v>6.6272810702926893E-4</v>
      </c>
      <c r="BP4551" s="159">
        <f t="shared" si="917"/>
        <v>1.7337257287206812E-6</v>
      </c>
      <c r="BQ4551" s="160">
        <f t="shared" si="918"/>
        <v>1.7337257287206812E-6</v>
      </c>
      <c r="BR4551" s="160">
        <f t="shared" si="914"/>
        <v>1.7337257287206812E-6</v>
      </c>
    </row>
    <row r="4552" spans="65:70" ht="20.100000000000001" customHeight="1" x14ac:dyDescent="0.25">
      <c r="BM4552" s="134">
        <v>3960</v>
      </c>
      <c r="BN4552" s="157">
        <f t="shared" si="915"/>
        <v>25.337599999998254</v>
      </c>
      <c r="BO4552" s="158">
        <f t="shared" si="916"/>
        <v>6.6099438130054824E-4</v>
      </c>
      <c r="BP4552" s="159">
        <f t="shared" si="917"/>
        <v>1.7292783208329703E-6</v>
      </c>
      <c r="BQ4552" s="160">
        <f t="shared" si="918"/>
        <v>1.7292783208329703E-6</v>
      </c>
      <c r="BR4552" s="160">
        <f t="shared" si="914"/>
        <v>1.7292783208329703E-6</v>
      </c>
    </row>
    <row r="4553" spans="65:70" ht="20.100000000000001" customHeight="1" x14ac:dyDescent="0.25">
      <c r="BM4553" s="134">
        <v>3961</v>
      </c>
      <c r="BN4553" s="157">
        <f t="shared" si="915"/>
        <v>25.343999999998253</v>
      </c>
      <c r="BO4553" s="158">
        <f t="shared" si="916"/>
        <v>6.5926510297971527E-4</v>
      </c>
      <c r="BP4553" s="159">
        <f t="shared" si="917"/>
        <v>1.7248420465264041E-6</v>
      </c>
      <c r="BQ4553" s="160">
        <f t="shared" si="918"/>
        <v>1.7248420465264041E-6</v>
      </c>
      <c r="BR4553" s="160">
        <f t="shared" si="914"/>
        <v>1.7248420465264041E-6</v>
      </c>
    </row>
    <row r="4554" spans="65:70" ht="20.100000000000001" customHeight="1" x14ac:dyDescent="0.25">
      <c r="BM4554" s="134">
        <v>3962</v>
      </c>
      <c r="BN4554" s="157">
        <f t="shared" si="915"/>
        <v>25.350399999998253</v>
      </c>
      <c r="BO4554" s="158">
        <f t="shared" si="916"/>
        <v>6.5754026093318887E-4</v>
      </c>
      <c r="BP4554" s="159">
        <f t="shared" si="917"/>
        <v>1.7204168787945907E-6</v>
      </c>
      <c r="BQ4554" s="160">
        <f t="shared" si="918"/>
        <v>1.7204168787945907E-6</v>
      </c>
      <c r="BR4554" s="160">
        <f t="shared" si="914"/>
        <v>1.7204168787945907E-6</v>
      </c>
    </row>
    <row r="4555" spans="65:70" ht="20.100000000000001" customHeight="1" x14ac:dyDescent="0.25">
      <c r="BM4555" s="134">
        <v>3963</v>
      </c>
      <c r="BN4555" s="157">
        <f t="shared" si="915"/>
        <v>25.356799999998252</v>
      </c>
      <c r="BO4555" s="158">
        <f t="shared" si="916"/>
        <v>6.5581984405439428E-4</v>
      </c>
      <c r="BP4555" s="159">
        <f t="shared" si="917"/>
        <v>1.7160027906855651E-6</v>
      </c>
      <c r="BQ4555" s="160">
        <f t="shared" si="918"/>
        <v>1.7160027906855651E-6</v>
      </c>
      <c r="BR4555" s="160">
        <f t="shared" si="914"/>
        <v>1.7160027906855651E-6</v>
      </c>
    </row>
    <row r="4556" spans="65:70" ht="20.100000000000001" customHeight="1" x14ac:dyDescent="0.25">
      <c r="BM4556" s="134">
        <v>3964</v>
      </c>
      <c r="BN4556" s="157">
        <f t="shared" si="915"/>
        <v>25.363199999998251</v>
      </c>
      <c r="BO4556" s="158">
        <f t="shared" si="916"/>
        <v>6.5410384126370871E-4</v>
      </c>
      <c r="BP4556" s="159">
        <f t="shared" si="917"/>
        <v>1.7115997553169681E-6</v>
      </c>
      <c r="BQ4556" s="160">
        <f t="shared" si="918"/>
        <v>1.7115997553169681E-6</v>
      </c>
      <c r="BR4556" s="160">
        <f t="shared" si="914"/>
        <v>1.7115997553169681E-6</v>
      </c>
    </row>
    <row r="4557" spans="65:70" ht="20.100000000000001" customHeight="1" x14ac:dyDescent="0.25">
      <c r="BM4557" s="134">
        <v>3965</v>
      </c>
      <c r="BN4557" s="157">
        <f t="shared" si="915"/>
        <v>25.36959999999825</v>
      </c>
      <c r="BO4557" s="158">
        <f t="shared" si="916"/>
        <v>6.5239224150839175E-4</v>
      </c>
      <c r="BP4557" s="159">
        <f t="shared" si="917"/>
        <v>1.7072077458652043E-6</v>
      </c>
      <c r="BQ4557" s="160">
        <f t="shared" si="918"/>
        <v>1.7072077458652043E-6</v>
      </c>
      <c r="BR4557" s="160">
        <f t="shared" si="914"/>
        <v>1.7072077458652043E-6</v>
      </c>
    </row>
    <row r="4558" spans="65:70" ht="20.100000000000001" customHeight="1" x14ac:dyDescent="0.25">
      <c r="BM4558" s="134">
        <v>3966</v>
      </c>
      <c r="BN4558" s="157">
        <f t="shared" si="915"/>
        <v>25.37599999999825</v>
      </c>
      <c r="BO4558" s="158">
        <f t="shared" si="916"/>
        <v>6.5068503376252654E-4</v>
      </c>
      <c r="BP4558" s="159">
        <f t="shared" si="917"/>
        <v>1.7028267355714052E-6</v>
      </c>
      <c r="BQ4558" s="160">
        <f t="shared" si="918"/>
        <v>1.7028267355714052E-6</v>
      </c>
      <c r="BR4558" s="160">
        <f t="shared" si="914"/>
        <v>1.7028267355714052E-6</v>
      </c>
    </row>
    <row r="4559" spans="65:70" ht="20.100000000000001" customHeight="1" x14ac:dyDescent="0.25">
      <c r="BM4559" s="134">
        <v>3967</v>
      </c>
      <c r="BN4559" s="157">
        <f t="shared" si="915"/>
        <v>25.382399999998249</v>
      </c>
      <c r="BO4559" s="158">
        <f t="shared" si="916"/>
        <v>6.4898220702695514E-4</v>
      </c>
      <c r="BP4559" s="159">
        <f t="shared" si="917"/>
        <v>1.6984566977362248E-6</v>
      </c>
      <c r="BQ4559" s="160">
        <f t="shared" si="918"/>
        <v>1.6984566977362248E-6</v>
      </c>
      <c r="BR4559" s="160">
        <f t="shared" si="914"/>
        <v>1.6984566977362248E-6</v>
      </c>
    </row>
    <row r="4560" spans="65:70" ht="20.100000000000001" customHeight="1" x14ac:dyDescent="0.25">
      <c r="BM4560" s="134">
        <v>3968</v>
      </c>
      <c r="BN4560" s="157">
        <f t="shared" si="915"/>
        <v>25.388799999998248</v>
      </c>
      <c r="BO4560" s="158">
        <f t="shared" si="916"/>
        <v>6.4728375032921891E-4</v>
      </c>
      <c r="BP4560" s="159">
        <f t="shared" si="917"/>
        <v>1.6940976057269958E-6</v>
      </c>
      <c r="BQ4560" s="160">
        <f t="shared" si="918"/>
        <v>1.6940976057269958E-6</v>
      </c>
      <c r="BR4560" s="160">
        <f t="shared" si="914"/>
        <v>1.6940976057269958E-6</v>
      </c>
    </row>
    <row r="4561" spans="65:70" ht="20.100000000000001" customHeight="1" x14ac:dyDescent="0.25">
      <c r="BM4561" s="134">
        <v>3969</v>
      </c>
      <c r="BN4561" s="157">
        <f t="shared" si="915"/>
        <v>25.395199999998248</v>
      </c>
      <c r="BO4561" s="158">
        <f t="shared" si="916"/>
        <v>6.4558965272349192E-4</v>
      </c>
      <c r="BP4561" s="159">
        <f t="shared" si="917"/>
        <v>1.6897494329665618E-6</v>
      </c>
      <c r="BQ4561" s="160">
        <f t="shared" si="918"/>
        <v>1.6897494329665618E-6</v>
      </c>
      <c r="BR4561" s="160">
        <f t="shared" ref="BR4561:BR4624" si="919">IF($BO4561&lt;(1-$BK$605),$BP4561,"")</f>
        <v>1.6897494329665618E-6</v>
      </c>
    </row>
    <row r="4562" spans="65:70" ht="20.100000000000001" customHeight="1" x14ac:dyDescent="0.25">
      <c r="BM4562" s="134">
        <v>3970</v>
      </c>
      <c r="BN4562" s="157">
        <f t="shared" ref="BN4562:BN4625" si="920">BN4561+$BQ$590</f>
        <v>25.401599999998247</v>
      </c>
      <c r="BO4562" s="158">
        <f t="shared" ref="BO4562:BO4625" si="921">_xlfn.CHISQ.DIST.RT(BN4562,7)</f>
        <v>6.4389990329052535E-4</v>
      </c>
      <c r="BP4562" s="159">
        <f t="shared" ref="BP4562:BP4625" si="922">BO4562-BO4563</f>
        <v>1.6854121529445536E-6</v>
      </c>
      <c r="BQ4562" s="160">
        <f t="shared" ref="BQ4562:BQ4625" si="923">IF(BO4562&lt;(1-$BK$597),BP4562,"")</f>
        <v>1.6854121529445536E-6</v>
      </c>
      <c r="BR4562" s="160">
        <f t="shared" si="919"/>
        <v>1.6854121529445536E-6</v>
      </c>
    </row>
    <row r="4563" spans="65:70" ht="20.100000000000001" customHeight="1" x14ac:dyDescent="0.25">
      <c r="BM4563" s="134">
        <v>3971</v>
      </c>
      <c r="BN4563" s="157">
        <f t="shared" si="920"/>
        <v>25.407999999998246</v>
      </c>
      <c r="BO4563" s="158">
        <f t="shared" si="921"/>
        <v>6.422144911375808E-4</v>
      </c>
      <c r="BP4563" s="159">
        <f t="shared" si="922"/>
        <v>1.68108573921316E-6</v>
      </c>
      <c r="BQ4563" s="160">
        <f t="shared" si="923"/>
        <v>1.68108573921316E-6</v>
      </c>
      <c r="BR4563" s="160">
        <f t="shared" si="919"/>
        <v>1.68108573921316E-6</v>
      </c>
    </row>
    <row r="4564" spans="65:70" ht="20.100000000000001" customHeight="1" x14ac:dyDescent="0.25">
      <c r="BM4564" s="134">
        <v>3972</v>
      </c>
      <c r="BN4564" s="157">
        <f t="shared" si="920"/>
        <v>25.414399999998246</v>
      </c>
      <c r="BO4564" s="158">
        <f t="shared" si="921"/>
        <v>6.4053340539836764E-4</v>
      </c>
      <c r="BP4564" s="159">
        <f t="shared" si="922"/>
        <v>1.6767701653802982E-6</v>
      </c>
      <c r="BQ4564" s="160">
        <f t="shared" si="923"/>
        <v>1.6767701653802982E-6</v>
      </c>
      <c r="BR4564" s="160">
        <f t="shared" si="919"/>
        <v>1.6767701653802982E-6</v>
      </c>
    </row>
    <row r="4565" spans="65:70" ht="20.100000000000001" customHeight="1" x14ac:dyDescent="0.25">
      <c r="BM4565" s="134">
        <v>3973</v>
      </c>
      <c r="BN4565" s="157">
        <f t="shared" si="920"/>
        <v>25.420799999998245</v>
      </c>
      <c r="BO4565" s="158">
        <f t="shared" si="921"/>
        <v>6.3885663523298734E-4</v>
      </c>
      <c r="BP4565" s="159">
        <f t="shared" si="922"/>
        <v>1.6724654051207804E-6</v>
      </c>
      <c r="BQ4565" s="160">
        <f t="shared" si="923"/>
        <v>1.6724654051207804E-6</v>
      </c>
      <c r="BR4565" s="160">
        <f t="shared" si="919"/>
        <v>1.6724654051207804E-6</v>
      </c>
    </row>
    <row r="4566" spans="65:70" ht="20.100000000000001" customHeight="1" x14ac:dyDescent="0.25">
      <c r="BM4566" s="134">
        <v>3974</v>
      </c>
      <c r="BN4566" s="157">
        <f t="shared" si="920"/>
        <v>25.427199999998244</v>
      </c>
      <c r="BO4566" s="158">
        <f t="shared" si="921"/>
        <v>6.3718416982786656E-4</v>
      </c>
      <c r="BP4566" s="159">
        <f t="shared" si="922"/>
        <v>1.6681714321699175E-6</v>
      </c>
      <c r="BQ4566" s="160">
        <f t="shared" si="923"/>
        <v>1.6681714321699175E-6</v>
      </c>
      <c r="BR4566" s="160">
        <f t="shared" si="919"/>
        <v>1.6681714321699175E-6</v>
      </c>
    </row>
    <row r="4567" spans="65:70" ht="20.100000000000001" customHeight="1" x14ac:dyDescent="0.25">
      <c r="BM4567" s="134">
        <v>3975</v>
      </c>
      <c r="BN4567" s="157">
        <f t="shared" si="920"/>
        <v>25.433599999998243</v>
      </c>
      <c r="BO4567" s="158">
        <f t="shared" si="921"/>
        <v>6.3551599839569665E-4</v>
      </c>
      <c r="BP4567" s="159">
        <f t="shared" si="922"/>
        <v>1.6638882203221092E-6</v>
      </c>
      <c r="BQ4567" s="160">
        <f t="shared" si="923"/>
        <v>1.6638882203221092E-6</v>
      </c>
      <c r="BR4567" s="160">
        <f t="shared" si="919"/>
        <v>1.6638882203221092E-6</v>
      </c>
    </row>
    <row r="4568" spans="65:70" ht="20.100000000000001" customHeight="1" x14ac:dyDescent="0.25">
      <c r="BM4568" s="134">
        <v>3976</v>
      </c>
      <c r="BN4568" s="157">
        <f t="shared" si="920"/>
        <v>25.439999999998243</v>
      </c>
      <c r="BO4568" s="158">
        <f t="shared" si="921"/>
        <v>6.3385211017537454E-4</v>
      </c>
      <c r="BP4568" s="159">
        <f t="shared" si="922"/>
        <v>1.6596157434322538E-6</v>
      </c>
      <c r="BQ4568" s="160">
        <f t="shared" si="923"/>
        <v>1.6596157434322538E-6</v>
      </c>
      <c r="BR4568" s="160">
        <f t="shared" si="919"/>
        <v>1.6596157434322538E-6</v>
      </c>
    </row>
    <row r="4569" spans="65:70" ht="20.100000000000001" customHeight="1" x14ac:dyDescent="0.25">
      <c r="BM4569" s="134">
        <v>3977</v>
      </c>
      <c r="BN4569" s="157">
        <f t="shared" si="920"/>
        <v>25.446399999998242</v>
      </c>
      <c r="BO4569" s="158">
        <f t="shared" si="921"/>
        <v>6.3219249443194228E-4</v>
      </c>
      <c r="BP4569" s="159">
        <f t="shared" si="922"/>
        <v>1.655353975422145E-6</v>
      </c>
      <c r="BQ4569" s="160">
        <f t="shared" si="923"/>
        <v>1.655353975422145E-6</v>
      </c>
      <c r="BR4569" s="160">
        <f t="shared" si="919"/>
        <v>1.655353975422145E-6</v>
      </c>
    </row>
    <row r="4570" spans="65:70" ht="20.100000000000001" customHeight="1" x14ac:dyDescent="0.25">
      <c r="BM4570" s="134">
        <v>3978</v>
      </c>
      <c r="BN4570" s="157">
        <f t="shared" si="920"/>
        <v>25.452799999998241</v>
      </c>
      <c r="BO4570" s="158">
        <f t="shared" si="921"/>
        <v>6.3053714045652014E-4</v>
      </c>
      <c r="BP4570" s="159">
        <f t="shared" si="922"/>
        <v>1.6511028902660516E-6</v>
      </c>
      <c r="BQ4570" s="160">
        <f t="shared" si="923"/>
        <v>1.6511028902660516E-6</v>
      </c>
      <c r="BR4570" s="160">
        <f t="shared" si="919"/>
        <v>1.6511028902660516E-6</v>
      </c>
    </row>
    <row r="4571" spans="65:70" ht="20.100000000000001" customHeight="1" x14ac:dyDescent="0.25">
      <c r="BM4571" s="134">
        <v>3979</v>
      </c>
      <c r="BN4571" s="157">
        <f t="shared" si="920"/>
        <v>25.459199999998241</v>
      </c>
      <c r="BO4571" s="158">
        <f t="shared" si="921"/>
        <v>6.2888603756625409E-4</v>
      </c>
      <c r="BP4571" s="159">
        <f t="shared" si="922"/>
        <v>1.64686246200568E-6</v>
      </c>
      <c r="BQ4571" s="160">
        <f t="shared" si="923"/>
        <v>1.64686246200568E-6</v>
      </c>
      <c r="BR4571" s="160">
        <f t="shared" si="919"/>
        <v>1.64686246200568E-6</v>
      </c>
    </row>
    <row r="4572" spans="65:70" ht="20.100000000000001" customHeight="1" x14ac:dyDescent="0.25">
      <c r="BM4572" s="134">
        <v>3980</v>
      </c>
      <c r="BN4572" s="157">
        <f t="shared" si="920"/>
        <v>25.46559999999824</v>
      </c>
      <c r="BO4572" s="158">
        <f t="shared" si="921"/>
        <v>6.2723917510424841E-4</v>
      </c>
      <c r="BP4572" s="159">
        <f t="shared" si="922"/>
        <v>1.6426326647380309E-6</v>
      </c>
      <c r="BQ4572" s="160">
        <f t="shared" si="923"/>
        <v>1.6426326647380309E-6</v>
      </c>
      <c r="BR4572" s="160">
        <f t="shared" si="919"/>
        <v>1.6426326647380309E-6</v>
      </c>
    </row>
    <row r="4573" spans="65:70" ht="20.100000000000001" customHeight="1" x14ac:dyDescent="0.25">
      <c r="BM4573" s="134">
        <v>3981</v>
      </c>
      <c r="BN4573" s="157">
        <f t="shared" si="920"/>
        <v>25.471999999998239</v>
      </c>
      <c r="BO4573" s="158">
        <f t="shared" si="921"/>
        <v>6.2559654243951037E-4</v>
      </c>
      <c r="BP4573" s="159">
        <f t="shared" si="922"/>
        <v>1.6384134726245064E-6</v>
      </c>
      <c r="BQ4573" s="160">
        <f t="shared" si="923"/>
        <v>1.6384134726245064E-6</v>
      </c>
      <c r="BR4573" s="160">
        <f t="shared" si="919"/>
        <v>1.6384134726245064E-6</v>
      </c>
    </row>
    <row r="4574" spans="65:70" ht="20.100000000000001" customHeight="1" x14ac:dyDescent="0.25">
      <c r="BM4574" s="134">
        <v>3982</v>
      </c>
      <c r="BN4574" s="157">
        <f t="shared" si="920"/>
        <v>25.478399999998238</v>
      </c>
      <c r="BO4574" s="158">
        <f t="shared" si="921"/>
        <v>6.2395812896688587E-4</v>
      </c>
      <c r="BP4574" s="159">
        <f t="shared" si="922"/>
        <v>1.6342048598857063E-6</v>
      </c>
      <c r="BQ4574" s="160">
        <f t="shared" si="923"/>
        <v>1.6342048598857063E-6</v>
      </c>
      <c r="BR4574" s="160">
        <f t="shared" si="919"/>
        <v>1.6342048598857063E-6</v>
      </c>
    </row>
    <row r="4575" spans="65:70" ht="20.100000000000001" customHeight="1" x14ac:dyDescent="0.25">
      <c r="BM4575" s="134">
        <v>3983</v>
      </c>
      <c r="BN4575" s="157">
        <f t="shared" si="920"/>
        <v>25.484799999998238</v>
      </c>
      <c r="BO4575" s="158">
        <f t="shared" si="921"/>
        <v>6.2232392410700016E-4</v>
      </c>
      <c r="BP4575" s="159">
        <f t="shared" si="922"/>
        <v>1.6300068008001265E-6</v>
      </c>
      <c r="BQ4575" s="160">
        <f t="shared" si="923"/>
        <v>1.6300068008001265E-6</v>
      </c>
      <c r="BR4575" s="160">
        <f t="shared" si="919"/>
        <v>1.6300068008001265E-6</v>
      </c>
    </row>
    <row r="4576" spans="65:70" ht="20.100000000000001" customHeight="1" x14ac:dyDescent="0.25">
      <c r="BM4576" s="134">
        <v>3984</v>
      </c>
      <c r="BN4576" s="157">
        <f t="shared" si="920"/>
        <v>25.491199999998237</v>
      </c>
      <c r="BO4576" s="158">
        <f t="shared" si="921"/>
        <v>6.2069391730620004E-4</v>
      </c>
      <c r="BP4576" s="159">
        <f t="shared" si="922"/>
        <v>1.6258192697087134E-6</v>
      </c>
      <c r="BQ4576" s="160">
        <f t="shared" si="923"/>
        <v>1.6258192697087134E-6</v>
      </c>
      <c r="BR4576" s="160">
        <f t="shared" si="919"/>
        <v>1.6258192697087134E-6</v>
      </c>
    </row>
    <row r="4577" spans="65:70" ht="20.100000000000001" customHeight="1" x14ac:dyDescent="0.25">
      <c r="BM4577" s="134">
        <v>3985</v>
      </c>
      <c r="BN4577" s="157">
        <f t="shared" si="920"/>
        <v>25.497599999998236</v>
      </c>
      <c r="BO4577" s="158">
        <f t="shared" si="921"/>
        <v>6.1906809803649132E-4</v>
      </c>
      <c r="BP4577" s="159">
        <f t="shared" si="922"/>
        <v>1.6216422410123693E-6</v>
      </c>
      <c r="BQ4577" s="160">
        <f t="shared" si="923"/>
        <v>1.6216422410123693E-6</v>
      </c>
      <c r="BR4577" s="160">
        <f t="shared" si="919"/>
        <v>1.6216422410123693E-6</v>
      </c>
    </row>
    <row r="4578" spans="65:70" ht="20.100000000000001" customHeight="1" x14ac:dyDescent="0.25">
      <c r="BM4578" s="134">
        <v>3986</v>
      </c>
      <c r="BN4578" s="157">
        <f t="shared" si="920"/>
        <v>25.503999999998236</v>
      </c>
      <c r="BO4578" s="158">
        <f t="shared" si="921"/>
        <v>6.1744645579547895E-4</v>
      </c>
      <c r="BP4578" s="159">
        <f t="shared" si="922"/>
        <v>1.617475689170869E-6</v>
      </c>
      <c r="BQ4578" s="160">
        <f t="shared" si="923"/>
        <v>1.617475689170869E-6</v>
      </c>
      <c r="BR4578" s="160">
        <f t="shared" si="919"/>
        <v>1.617475689170869E-6</v>
      </c>
    </row>
    <row r="4579" spans="65:70" ht="20.100000000000001" customHeight="1" x14ac:dyDescent="0.25">
      <c r="BM4579" s="134">
        <v>3987</v>
      </c>
      <c r="BN4579" s="157">
        <f t="shared" si="920"/>
        <v>25.510399999998235</v>
      </c>
      <c r="BO4579" s="158">
        <f t="shared" si="921"/>
        <v>6.1582898010630808E-4</v>
      </c>
      <c r="BP4579" s="159">
        <f t="shared" si="922"/>
        <v>1.6133195887001487E-6</v>
      </c>
      <c r="BQ4579" s="160">
        <f t="shared" si="923"/>
        <v>1.6133195887001487E-6</v>
      </c>
      <c r="BR4579" s="160">
        <f t="shared" si="919"/>
        <v>1.6133195887001487E-6</v>
      </c>
    </row>
    <row r="4580" spans="65:70" ht="20.100000000000001" customHeight="1" x14ac:dyDescent="0.25">
      <c r="BM4580" s="134">
        <v>3988</v>
      </c>
      <c r="BN4580" s="157">
        <f t="shared" si="920"/>
        <v>25.516799999998234</v>
      </c>
      <c r="BO4580" s="158">
        <f t="shared" si="921"/>
        <v>6.1421566051760793E-4</v>
      </c>
      <c r="BP4580" s="159">
        <f t="shared" si="922"/>
        <v>1.6091739141856423E-6</v>
      </c>
      <c r="BQ4580" s="160">
        <f t="shared" si="923"/>
        <v>1.6091739141856423E-6</v>
      </c>
      <c r="BR4580" s="160">
        <f t="shared" si="919"/>
        <v>1.6091739141856423E-6</v>
      </c>
    </row>
    <row r="4581" spans="65:70" ht="20.100000000000001" customHeight="1" x14ac:dyDescent="0.25">
      <c r="BM4581" s="134">
        <v>3989</v>
      </c>
      <c r="BN4581" s="157">
        <f t="shared" si="920"/>
        <v>25.523199999998234</v>
      </c>
      <c r="BO4581" s="158">
        <f t="shared" si="921"/>
        <v>6.1260648660342229E-4</v>
      </c>
      <c r="BP4581" s="159">
        <f t="shared" si="922"/>
        <v>1.6050386402578862E-6</v>
      </c>
      <c r="BQ4581" s="160">
        <f t="shared" si="923"/>
        <v>1.6050386402578862E-6</v>
      </c>
      <c r="BR4581" s="160">
        <f t="shared" si="919"/>
        <v>1.6050386402578862E-6</v>
      </c>
    </row>
    <row r="4582" spans="65:70" ht="20.100000000000001" customHeight="1" x14ac:dyDescent="0.25">
      <c r="BM4582" s="134">
        <v>3990</v>
      </c>
      <c r="BN4582" s="157">
        <f t="shared" si="920"/>
        <v>25.529599999998233</v>
      </c>
      <c r="BO4582" s="158">
        <f t="shared" si="921"/>
        <v>6.1100144796316441E-4</v>
      </c>
      <c r="BP4582" s="159">
        <f t="shared" si="922"/>
        <v>1.6009137416211428E-6</v>
      </c>
      <c r="BQ4582" s="160">
        <f t="shared" si="923"/>
        <v>1.6009137416211428E-6</v>
      </c>
      <c r="BR4582" s="160">
        <f t="shared" si="919"/>
        <v>1.6009137416211428E-6</v>
      </c>
    </row>
    <row r="4583" spans="65:70" ht="20.100000000000001" customHeight="1" x14ac:dyDescent="0.25">
      <c r="BM4583" s="134">
        <v>3991</v>
      </c>
      <c r="BN4583" s="157">
        <f t="shared" si="920"/>
        <v>25.535999999998232</v>
      </c>
      <c r="BO4583" s="158">
        <f t="shared" si="921"/>
        <v>6.0940053422154326E-4</v>
      </c>
      <c r="BP4583" s="159">
        <f t="shared" si="922"/>
        <v>1.596799193025536E-6</v>
      </c>
      <c r="BQ4583" s="160">
        <f t="shared" si="923"/>
        <v>1.596799193025536E-6</v>
      </c>
      <c r="BR4583" s="160">
        <f t="shared" si="919"/>
        <v>1.596799193025536E-6</v>
      </c>
    </row>
    <row r="4584" spans="65:70" ht="20.100000000000001" customHeight="1" x14ac:dyDescent="0.25">
      <c r="BM4584" s="134">
        <v>3992</v>
      </c>
      <c r="BN4584" s="157">
        <f t="shared" si="920"/>
        <v>25.542399999998231</v>
      </c>
      <c r="BO4584" s="158">
        <f t="shared" si="921"/>
        <v>6.0780373502851773E-4</v>
      </c>
      <c r="BP4584" s="159">
        <f t="shared" si="922"/>
        <v>1.592694969292964E-6</v>
      </c>
      <c r="BQ4584" s="160">
        <f t="shared" si="923"/>
        <v>1.592694969292964E-6</v>
      </c>
      <c r="BR4584" s="160">
        <f t="shared" si="919"/>
        <v>1.592694969292964E-6</v>
      </c>
    </row>
    <row r="4585" spans="65:70" ht="20.100000000000001" customHeight="1" x14ac:dyDescent="0.25">
      <c r="BM4585" s="134">
        <v>3993</v>
      </c>
      <c r="BN4585" s="157">
        <f t="shared" si="920"/>
        <v>25.548799999998231</v>
      </c>
      <c r="BO4585" s="158">
        <f t="shared" si="921"/>
        <v>6.0621104005922476E-4</v>
      </c>
      <c r="BP4585" s="159">
        <f t="shared" si="922"/>
        <v>1.5886010452915121E-6</v>
      </c>
      <c r="BQ4585" s="160">
        <f t="shared" si="923"/>
        <v>1.5886010452915121E-6</v>
      </c>
      <c r="BR4585" s="160">
        <f t="shared" si="919"/>
        <v>1.5886010452915121E-6</v>
      </c>
    </row>
    <row r="4586" spans="65:70" ht="20.100000000000001" customHeight="1" x14ac:dyDescent="0.25">
      <c r="BM4586" s="134">
        <v>3994</v>
      </c>
      <c r="BN4586" s="157">
        <f t="shared" si="920"/>
        <v>25.55519999999823</v>
      </c>
      <c r="BO4586" s="158">
        <f t="shared" si="921"/>
        <v>6.0462243901393325E-4</v>
      </c>
      <c r="BP4586" s="159">
        <f t="shared" si="922"/>
        <v>1.5845173959581123E-6</v>
      </c>
      <c r="BQ4586" s="160">
        <f t="shared" si="923"/>
        <v>1.5845173959581123E-6</v>
      </c>
      <c r="BR4586" s="160">
        <f t="shared" si="919"/>
        <v>1.5845173959581123E-6</v>
      </c>
    </row>
    <row r="4587" spans="65:70" ht="20.100000000000001" customHeight="1" x14ac:dyDescent="0.25">
      <c r="BM4587" s="134">
        <v>3995</v>
      </c>
      <c r="BN4587" s="157">
        <f t="shared" si="920"/>
        <v>25.561599999998229</v>
      </c>
      <c r="BO4587" s="158">
        <f t="shared" si="921"/>
        <v>6.0303792161797514E-4</v>
      </c>
      <c r="BP4587" s="159">
        <f t="shared" si="922"/>
        <v>1.5804439962827143E-6</v>
      </c>
      <c r="BQ4587" s="160">
        <f t="shared" si="923"/>
        <v>1.5804439962827143E-6</v>
      </c>
      <c r="BR4587" s="160">
        <f t="shared" si="919"/>
        <v>1.5804439962827143E-6</v>
      </c>
    </row>
    <row r="4588" spans="65:70" ht="20.100000000000001" customHeight="1" x14ac:dyDescent="0.25">
      <c r="BM4588" s="134">
        <v>3996</v>
      </c>
      <c r="BN4588" s="157">
        <f t="shared" si="920"/>
        <v>25.567999999998229</v>
      </c>
      <c r="BO4588" s="158">
        <f t="shared" si="921"/>
        <v>6.0145747762169242E-4</v>
      </c>
      <c r="BP4588" s="159">
        <f t="shared" si="922"/>
        <v>1.5763808213161996E-6</v>
      </c>
      <c r="BQ4588" s="160">
        <f t="shared" si="923"/>
        <v>1.5763808213161996E-6</v>
      </c>
      <c r="BR4588" s="160">
        <f t="shared" si="919"/>
        <v>1.5763808213161996E-6</v>
      </c>
    </row>
    <row r="4589" spans="65:70" ht="20.100000000000001" customHeight="1" x14ac:dyDescent="0.25">
      <c r="BM4589" s="134">
        <v>3997</v>
      </c>
      <c r="BN4589" s="157">
        <f t="shared" si="920"/>
        <v>25.574399999998228</v>
      </c>
      <c r="BO4589" s="158">
        <f t="shared" si="921"/>
        <v>5.9988109680037623E-4</v>
      </c>
      <c r="BP4589" s="159">
        <f t="shared" si="922"/>
        <v>1.5723278461632264E-6</v>
      </c>
      <c r="BQ4589" s="160">
        <f t="shared" si="923"/>
        <v>1.5723278461632264E-6</v>
      </c>
      <c r="BR4589" s="160">
        <f t="shared" si="919"/>
        <v>1.5723278461632264E-6</v>
      </c>
    </row>
    <row r="4590" spans="65:70" ht="20.100000000000001" customHeight="1" x14ac:dyDescent="0.25">
      <c r="BM4590" s="134">
        <v>3998</v>
      </c>
      <c r="BN4590" s="157">
        <f t="shared" si="920"/>
        <v>25.580799999998227</v>
      </c>
      <c r="BO4590" s="158">
        <f t="shared" si="921"/>
        <v>5.98308768954213E-4</v>
      </c>
      <c r="BP4590" s="159">
        <f t="shared" si="922"/>
        <v>1.5682850459949145E-6</v>
      </c>
      <c r="BQ4590" s="160">
        <f t="shared" si="923"/>
        <v>1.5682850459949145E-6</v>
      </c>
      <c r="BR4590" s="160">
        <f t="shared" si="919"/>
        <v>1.5682850459949145E-6</v>
      </c>
    </row>
    <row r="4591" spans="65:70" ht="20.100000000000001" customHeight="1" x14ac:dyDescent="0.25">
      <c r="BM4591" s="134">
        <v>3999</v>
      </c>
      <c r="BN4591" s="157">
        <f t="shared" si="920"/>
        <v>25.587199999998226</v>
      </c>
      <c r="BO4591" s="158">
        <f t="shared" si="921"/>
        <v>5.9674048390821808E-4</v>
      </c>
      <c r="BP4591" s="159">
        <f t="shared" si="922"/>
        <v>1.5642523960327989E-6</v>
      </c>
      <c r="BQ4591" s="160">
        <f t="shared" si="923"/>
        <v>1.5642523960327989E-6</v>
      </c>
      <c r="BR4591" s="160">
        <f t="shared" si="919"/>
        <v>1.5642523960327989E-6</v>
      </c>
    </row>
    <row r="4592" spans="65:70" ht="20.100000000000001" customHeight="1" x14ac:dyDescent="0.25">
      <c r="BM4592" s="134">
        <v>4000</v>
      </c>
      <c r="BN4592" s="157">
        <f t="shared" si="920"/>
        <v>25.593599999998226</v>
      </c>
      <c r="BO4592" s="158">
        <f t="shared" si="921"/>
        <v>5.9517623151218529E-4</v>
      </c>
      <c r="BP4592" s="159">
        <f t="shared" si="922"/>
        <v>1.560229871559347E-6</v>
      </c>
      <c r="BQ4592" s="160">
        <f t="shared" si="923"/>
        <v>1.560229871559347E-6</v>
      </c>
      <c r="BR4592" s="160">
        <f t="shared" si="919"/>
        <v>1.560229871559347E-6</v>
      </c>
    </row>
    <row r="4593" spans="65:70" ht="20.100000000000001" customHeight="1" x14ac:dyDescent="0.25">
      <c r="BM4593" s="134">
        <v>4001</v>
      </c>
      <c r="BN4593" s="157">
        <f t="shared" si="920"/>
        <v>25.599999999998225</v>
      </c>
      <c r="BO4593" s="158">
        <f t="shared" si="921"/>
        <v>5.9361600164062594E-4</v>
      </c>
      <c r="BP4593" s="159">
        <f t="shared" si="922"/>
        <v>1.5562174479144888E-6</v>
      </c>
      <c r="BQ4593" s="160">
        <f t="shared" si="923"/>
        <v>1.5562174479144888E-6</v>
      </c>
      <c r="BR4593" s="160">
        <f t="shared" si="919"/>
        <v>1.5562174479144888E-6</v>
      </c>
    </row>
    <row r="4594" spans="65:70" ht="20.100000000000001" customHeight="1" x14ac:dyDescent="0.25">
      <c r="BM4594" s="134">
        <v>4002</v>
      </c>
      <c r="BN4594" s="157">
        <f t="shared" si="920"/>
        <v>25.606399999998224</v>
      </c>
      <c r="BO4594" s="158">
        <f t="shared" si="921"/>
        <v>5.9205978419271145E-4</v>
      </c>
      <c r="BP4594" s="159">
        <f t="shared" si="922"/>
        <v>1.5522151004975686E-6</v>
      </c>
      <c r="BQ4594" s="160">
        <f t="shared" si="923"/>
        <v>1.5522151004975686E-6</v>
      </c>
      <c r="BR4594" s="160">
        <f t="shared" si="919"/>
        <v>1.5522151004975686E-6</v>
      </c>
    </row>
    <row r="4595" spans="65:70" ht="20.100000000000001" customHeight="1" x14ac:dyDescent="0.25">
      <c r="BM4595" s="134">
        <v>4003</v>
      </c>
      <c r="BN4595" s="157">
        <f t="shared" si="920"/>
        <v>25.612799999998224</v>
      </c>
      <c r="BO4595" s="158">
        <f t="shared" si="921"/>
        <v>5.9050756909221388E-4</v>
      </c>
      <c r="BP4595" s="159">
        <f t="shared" si="922"/>
        <v>1.5482228047614902E-6</v>
      </c>
      <c r="BQ4595" s="160">
        <f t="shared" si="923"/>
        <v>1.5482228047614902E-6</v>
      </c>
      <c r="BR4595" s="160">
        <f t="shared" si="919"/>
        <v>1.5482228047614902E-6</v>
      </c>
    </row>
    <row r="4596" spans="65:70" ht="20.100000000000001" customHeight="1" x14ac:dyDescent="0.25">
      <c r="BM4596" s="134">
        <v>4004</v>
      </c>
      <c r="BN4596" s="157">
        <f t="shared" si="920"/>
        <v>25.619199999998223</v>
      </c>
      <c r="BO4596" s="158">
        <f t="shared" si="921"/>
        <v>5.8895934628745239E-4</v>
      </c>
      <c r="BP4596" s="159">
        <f t="shared" si="922"/>
        <v>1.5442405362197644E-6</v>
      </c>
      <c r="BQ4596" s="160">
        <f t="shared" si="923"/>
        <v>1.5442405362197644E-6</v>
      </c>
      <c r="BR4596" s="160">
        <f t="shared" si="919"/>
        <v>1.5442405362197644E-6</v>
      </c>
    </row>
    <row r="4597" spans="65:70" ht="20.100000000000001" customHeight="1" x14ac:dyDescent="0.25">
      <c r="BM4597" s="134">
        <v>4005</v>
      </c>
      <c r="BN4597" s="157">
        <f t="shared" si="920"/>
        <v>25.625599999998222</v>
      </c>
      <c r="BO4597" s="158">
        <f t="shared" si="921"/>
        <v>5.8741510575123263E-4</v>
      </c>
      <c r="BP4597" s="159">
        <f t="shared" si="922"/>
        <v>1.5402682704430395E-6</v>
      </c>
      <c r="BQ4597" s="160">
        <f t="shared" si="923"/>
        <v>1.5402682704430395E-6</v>
      </c>
      <c r="BR4597" s="160">
        <f t="shared" si="919"/>
        <v>1.5402682704430395E-6</v>
      </c>
    </row>
    <row r="4598" spans="65:70" ht="20.100000000000001" customHeight="1" x14ac:dyDescent="0.25">
      <c r="BM4598" s="134">
        <v>4006</v>
      </c>
      <c r="BN4598" s="157">
        <f t="shared" si="920"/>
        <v>25.631999999998222</v>
      </c>
      <c r="BO4598" s="158">
        <f t="shared" si="921"/>
        <v>5.8587483748078959E-4</v>
      </c>
      <c r="BP4598" s="159">
        <f t="shared" si="922"/>
        <v>1.5363059830574748E-6</v>
      </c>
      <c r="BQ4598" s="160">
        <f t="shared" si="923"/>
        <v>1.5363059830574748E-6</v>
      </c>
      <c r="BR4598" s="160">
        <f t="shared" si="919"/>
        <v>1.5363059830574748E-6</v>
      </c>
    </row>
    <row r="4599" spans="65:70" ht="20.100000000000001" customHeight="1" x14ac:dyDescent="0.25">
      <c r="BM4599" s="134">
        <v>4007</v>
      </c>
      <c r="BN4599" s="157">
        <f t="shared" si="920"/>
        <v>25.638399999998221</v>
      </c>
      <c r="BO4599" s="158">
        <f t="shared" si="921"/>
        <v>5.8433853149773211E-4</v>
      </c>
      <c r="BP4599" s="159">
        <f t="shared" si="922"/>
        <v>1.5323536497466924E-6</v>
      </c>
      <c r="BQ4599" s="160">
        <f t="shared" si="923"/>
        <v>1.5323536497466924E-6</v>
      </c>
      <c r="BR4599" s="160">
        <f t="shared" si="919"/>
        <v>1.5323536497466924E-6</v>
      </c>
    </row>
    <row r="4600" spans="65:70" ht="20.100000000000001" customHeight="1" x14ac:dyDescent="0.25">
      <c r="BM4600" s="134">
        <v>4008</v>
      </c>
      <c r="BN4600" s="157">
        <f t="shared" si="920"/>
        <v>25.64479999999822</v>
      </c>
      <c r="BO4600" s="158">
        <f t="shared" si="921"/>
        <v>5.8280617784798542E-4</v>
      </c>
      <c r="BP4600" s="159">
        <f t="shared" si="922"/>
        <v>1.5284112462531866E-6</v>
      </c>
      <c r="BQ4600" s="160">
        <f t="shared" si="923"/>
        <v>1.5284112462531866E-6</v>
      </c>
      <c r="BR4600" s="160">
        <f t="shared" si="919"/>
        <v>1.5284112462531866E-6</v>
      </c>
    </row>
    <row r="4601" spans="65:70" ht="20.100000000000001" customHeight="1" x14ac:dyDescent="0.25">
      <c r="BM4601" s="134">
        <v>4009</v>
      </c>
      <c r="BN4601" s="157">
        <f t="shared" si="920"/>
        <v>25.651199999998219</v>
      </c>
      <c r="BO4601" s="158">
        <f t="shared" si="921"/>
        <v>5.8127776660173223E-4</v>
      </c>
      <c r="BP4601" s="159">
        <f t="shared" si="922"/>
        <v>1.5244787483724691E-6</v>
      </c>
      <c r="BQ4601" s="160">
        <f t="shared" si="923"/>
        <v>1.5244787483724691E-6</v>
      </c>
      <c r="BR4601" s="160">
        <f t="shared" si="919"/>
        <v>1.5244787483724691E-6</v>
      </c>
    </row>
    <row r="4602" spans="65:70" ht="20.100000000000001" customHeight="1" x14ac:dyDescent="0.25">
      <c r="BM4602" s="134">
        <v>4010</v>
      </c>
      <c r="BN4602" s="157">
        <f t="shared" si="920"/>
        <v>25.657599999998219</v>
      </c>
      <c r="BO4602" s="158">
        <f t="shared" si="921"/>
        <v>5.7975328785335976E-4</v>
      </c>
      <c r="BP4602" s="159">
        <f t="shared" si="922"/>
        <v>1.5205561319620682E-6</v>
      </c>
      <c r="BQ4602" s="160">
        <f t="shared" si="923"/>
        <v>1.5205561319620682E-6</v>
      </c>
      <c r="BR4602" s="160">
        <f t="shared" si="919"/>
        <v>1.5205561319620682E-6</v>
      </c>
    </row>
    <row r="4603" spans="65:70" ht="20.100000000000001" customHeight="1" x14ac:dyDescent="0.25">
      <c r="BM4603" s="134">
        <v>4011</v>
      </c>
      <c r="BN4603" s="157">
        <f t="shared" si="920"/>
        <v>25.663999999998218</v>
      </c>
      <c r="BO4603" s="158">
        <f t="shared" si="921"/>
        <v>5.782327317213977E-4</v>
      </c>
      <c r="BP4603" s="159">
        <f t="shared" si="922"/>
        <v>1.5166433729291683E-6</v>
      </c>
      <c r="BQ4603" s="160">
        <f t="shared" si="923"/>
        <v>1.5166433729291683E-6</v>
      </c>
      <c r="BR4603" s="160">
        <f t="shared" si="919"/>
        <v>1.5166433729291683E-6</v>
      </c>
    </row>
    <row r="4604" spans="65:70" ht="20.100000000000001" customHeight="1" x14ac:dyDescent="0.25">
      <c r="BM4604" s="134">
        <v>4012</v>
      </c>
      <c r="BN4604" s="157">
        <f t="shared" si="920"/>
        <v>25.670399999998217</v>
      </c>
      <c r="BO4604" s="158">
        <f t="shared" si="921"/>
        <v>5.7671608834846853E-4</v>
      </c>
      <c r="BP4604" s="159">
        <f t="shared" si="922"/>
        <v>1.5127404472425367E-6</v>
      </c>
      <c r="BQ4604" s="160">
        <f t="shared" si="923"/>
        <v>1.5127404472425367E-6</v>
      </c>
      <c r="BR4604" s="160">
        <f t="shared" si="919"/>
        <v>1.5127404472425367E-6</v>
      </c>
    </row>
    <row r="4605" spans="65:70" ht="20.100000000000001" customHeight="1" x14ac:dyDescent="0.25">
      <c r="BM4605" s="134">
        <v>4013</v>
      </c>
      <c r="BN4605" s="157">
        <f t="shared" si="920"/>
        <v>25.676799999998217</v>
      </c>
      <c r="BO4605" s="158">
        <f t="shared" si="921"/>
        <v>5.7520334790122599E-4</v>
      </c>
      <c r="BP4605" s="159">
        <f t="shared" si="922"/>
        <v>1.5088473309286202E-6</v>
      </c>
      <c r="BQ4605" s="160">
        <f t="shared" si="923"/>
        <v>1.5088473309286202E-6</v>
      </c>
      <c r="BR4605" s="160">
        <f t="shared" si="919"/>
        <v>1.5088473309286202E-6</v>
      </c>
    </row>
    <row r="4606" spans="65:70" ht="20.100000000000001" customHeight="1" x14ac:dyDescent="0.25">
      <c r="BM4606" s="134">
        <v>4014</v>
      </c>
      <c r="BN4606" s="157">
        <f t="shared" si="920"/>
        <v>25.683199999998216</v>
      </c>
      <c r="BO4606" s="158">
        <f t="shared" si="921"/>
        <v>5.7369450057029737E-4</v>
      </c>
      <c r="BP4606" s="159">
        <f t="shared" si="922"/>
        <v>1.5049640000609201E-6</v>
      </c>
      <c r="BQ4606" s="160">
        <f t="shared" si="923"/>
        <v>1.5049640000609201E-6</v>
      </c>
      <c r="BR4606" s="160">
        <f t="shared" si="919"/>
        <v>1.5049640000609201E-6</v>
      </c>
    </row>
    <row r="4607" spans="65:70" ht="20.100000000000001" customHeight="1" x14ac:dyDescent="0.25">
      <c r="BM4607" s="134">
        <v>4015</v>
      </c>
      <c r="BN4607" s="157">
        <f t="shared" si="920"/>
        <v>25.689599999998215</v>
      </c>
      <c r="BO4607" s="158">
        <f t="shared" si="921"/>
        <v>5.7218953657023645E-4</v>
      </c>
      <c r="BP4607" s="159">
        <f t="shared" si="922"/>
        <v>1.5010904307812423E-6</v>
      </c>
      <c r="BQ4607" s="160">
        <f t="shared" si="923"/>
        <v>1.5010904307812423E-6</v>
      </c>
      <c r="BR4607" s="160">
        <f t="shared" si="919"/>
        <v>1.5010904307812423E-6</v>
      </c>
    </row>
    <row r="4608" spans="65:70" ht="20.100000000000001" customHeight="1" x14ac:dyDescent="0.25">
      <c r="BM4608" s="134">
        <v>4016</v>
      </c>
      <c r="BN4608" s="157">
        <f t="shared" si="920"/>
        <v>25.695999999998214</v>
      </c>
      <c r="BO4608" s="158">
        <f t="shared" si="921"/>
        <v>5.7068844613945521E-4</v>
      </c>
      <c r="BP4608" s="159">
        <f t="shared" si="922"/>
        <v>1.497226599277905E-6</v>
      </c>
      <c r="BQ4608" s="160">
        <f t="shared" si="923"/>
        <v>1.497226599277905E-6</v>
      </c>
      <c r="BR4608" s="160">
        <f t="shared" si="919"/>
        <v>1.497226599277905E-6</v>
      </c>
    </row>
    <row r="4609" spans="65:70" ht="20.100000000000001" customHeight="1" x14ac:dyDescent="0.25">
      <c r="BM4609" s="134">
        <v>4017</v>
      </c>
      <c r="BN4609" s="157">
        <f t="shared" si="920"/>
        <v>25.702399999998214</v>
      </c>
      <c r="BO4609" s="158">
        <f t="shared" si="921"/>
        <v>5.691912195401773E-4</v>
      </c>
      <c r="BP4609" s="159">
        <f t="shared" si="922"/>
        <v>1.4933724817980986E-6</v>
      </c>
      <c r="BQ4609" s="160">
        <f t="shared" si="923"/>
        <v>1.4933724817980986E-6</v>
      </c>
      <c r="BR4609" s="160">
        <f t="shared" si="919"/>
        <v>1.4933724817980986E-6</v>
      </c>
    </row>
    <row r="4610" spans="65:70" ht="20.100000000000001" customHeight="1" x14ac:dyDescent="0.25">
      <c r="BM4610" s="134">
        <v>4018</v>
      </c>
      <c r="BN4610" s="157">
        <f t="shared" si="920"/>
        <v>25.708799999998213</v>
      </c>
      <c r="BO4610" s="158">
        <f t="shared" si="921"/>
        <v>5.676978470583792E-4</v>
      </c>
      <c r="BP4610" s="159">
        <f t="shared" si="922"/>
        <v>1.4895280546463677E-6</v>
      </c>
      <c r="BQ4610" s="160">
        <f t="shared" si="923"/>
        <v>1.4895280546463677E-6</v>
      </c>
      <c r="BR4610" s="160">
        <f t="shared" si="919"/>
        <v>1.4895280546463677E-6</v>
      </c>
    </row>
    <row r="4611" spans="65:70" ht="20.100000000000001" customHeight="1" x14ac:dyDescent="0.25">
      <c r="BM4611" s="134">
        <v>4019</v>
      </c>
      <c r="BN4611" s="157">
        <f t="shared" si="920"/>
        <v>25.715199999998212</v>
      </c>
      <c r="BO4611" s="158">
        <f t="shared" si="921"/>
        <v>5.6620831900373284E-4</v>
      </c>
      <c r="BP4611" s="159">
        <f t="shared" si="922"/>
        <v>1.4856932941804913E-6</v>
      </c>
      <c r="BQ4611" s="160">
        <f t="shared" si="923"/>
        <v>1.4856932941804913E-6</v>
      </c>
      <c r="BR4611" s="160">
        <f t="shared" si="919"/>
        <v>1.4856932941804913E-6</v>
      </c>
    </row>
    <row r="4612" spans="65:70" ht="20.100000000000001" customHeight="1" x14ac:dyDescent="0.25">
      <c r="BM4612" s="134">
        <v>4020</v>
      </c>
      <c r="BN4612" s="157">
        <f t="shared" si="920"/>
        <v>25.721599999998212</v>
      </c>
      <c r="BO4612" s="158">
        <f t="shared" si="921"/>
        <v>5.6472262570955235E-4</v>
      </c>
      <c r="BP4612" s="159">
        <f t="shared" si="922"/>
        <v>1.4818681768145187E-6</v>
      </c>
      <c r="BQ4612" s="160">
        <f t="shared" si="923"/>
        <v>1.4818681768145187E-6</v>
      </c>
      <c r="BR4612" s="160">
        <f t="shared" si="919"/>
        <v>1.4818681768145187E-6</v>
      </c>
    </row>
    <row r="4613" spans="65:70" ht="20.100000000000001" customHeight="1" x14ac:dyDescent="0.25">
      <c r="BM4613" s="134">
        <v>4021</v>
      </c>
      <c r="BN4613" s="157">
        <f t="shared" si="920"/>
        <v>25.727999999998211</v>
      </c>
      <c r="BO4613" s="158">
        <f t="shared" si="921"/>
        <v>5.6324075753273783E-4</v>
      </c>
      <c r="BP4613" s="159">
        <f t="shared" si="922"/>
        <v>1.4780526790183351E-6</v>
      </c>
      <c r="BQ4613" s="160">
        <f t="shared" si="923"/>
        <v>1.4780526790183351E-6</v>
      </c>
      <c r="BR4613" s="160">
        <f t="shared" si="919"/>
        <v>1.4780526790183351E-6</v>
      </c>
    </row>
    <row r="4614" spans="65:70" ht="20.100000000000001" customHeight="1" x14ac:dyDescent="0.25">
      <c r="BM4614" s="134">
        <v>4022</v>
      </c>
      <c r="BN4614" s="157">
        <f t="shared" si="920"/>
        <v>25.73439999999821</v>
      </c>
      <c r="BO4614" s="158">
        <f t="shared" si="921"/>
        <v>5.6176270485371949E-4</v>
      </c>
      <c r="BP4614" s="159">
        <f t="shared" si="922"/>
        <v>1.4742467773139764E-6</v>
      </c>
      <c r="BQ4614" s="160">
        <f t="shared" si="923"/>
        <v>1.4742467773139764E-6</v>
      </c>
      <c r="BR4614" s="160">
        <f t="shared" si="919"/>
        <v>1.4742467773139764E-6</v>
      </c>
    </row>
    <row r="4615" spans="65:70" ht="20.100000000000001" customHeight="1" x14ac:dyDescent="0.25">
      <c r="BM4615" s="134">
        <v>4023</v>
      </c>
      <c r="BN4615" s="157">
        <f t="shared" si="920"/>
        <v>25.74079999999821</v>
      </c>
      <c r="BO4615" s="158">
        <f t="shared" si="921"/>
        <v>5.6028845807640552E-4</v>
      </c>
      <c r="BP4615" s="159">
        <f t="shared" si="922"/>
        <v>1.4704504482841935E-6</v>
      </c>
      <c r="BQ4615" s="160">
        <f t="shared" si="923"/>
        <v>1.4704504482841935E-6</v>
      </c>
      <c r="BR4615" s="160">
        <f t="shared" si="919"/>
        <v>1.4704504482841935E-6</v>
      </c>
    </row>
    <row r="4616" spans="65:70" ht="20.100000000000001" customHeight="1" x14ac:dyDescent="0.25">
      <c r="BM4616" s="134">
        <v>4024</v>
      </c>
      <c r="BN4616" s="157">
        <f t="shared" si="920"/>
        <v>25.747199999998209</v>
      </c>
      <c r="BO4616" s="158">
        <f t="shared" si="921"/>
        <v>5.5881800762812132E-4</v>
      </c>
      <c r="BP4616" s="159">
        <f t="shared" si="922"/>
        <v>1.4666636685608516E-6</v>
      </c>
      <c r="BQ4616" s="160">
        <f t="shared" si="923"/>
        <v>1.4666636685608516E-6</v>
      </c>
      <c r="BR4616" s="160">
        <f t="shared" si="919"/>
        <v>1.4666636685608516E-6</v>
      </c>
    </row>
    <row r="4617" spans="65:70" ht="20.100000000000001" customHeight="1" x14ac:dyDescent="0.25">
      <c r="BM4617" s="134">
        <v>4025</v>
      </c>
      <c r="BN4617" s="157">
        <f t="shared" si="920"/>
        <v>25.753599999998208</v>
      </c>
      <c r="BO4617" s="158">
        <f t="shared" si="921"/>
        <v>5.5735134395956047E-4</v>
      </c>
      <c r="BP4617" s="159">
        <f t="shared" si="922"/>
        <v>1.4628864148345799E-6</v>
      </c>
      <c r="BQ4617" s="160">
        <f t="shared" si="923"/>
        <v>1.4628864148345799E-6</v>
      </c>
      <c r="BR4617" s="160">
        <f t="shared" si="919"/>
        <v>1.4628864148345799E-6</v>
      </c>
    </row>
    <row r="4618" spans="65:70" ht="20.100000000000001" customHeight="1" x14ac:dyDescent="0.25">
      <c r="BM4618" s="134">
        <v>4026</v>
      </c>
      <c r="BN4618" s="157">
        <f t="shared" si="920"/>
        <v>25.759999999998207</v>
      </c>
      <c r="BO4618" s="158">
        <f t="shared" si="921"/>
        <v>5.5588845754472589E-4</v>
      </c>
      <c r="BP4618" s="159">
        <f t="shared" si="922"/>
        <v>1.459118663847507E-6</v>
      </c>
      <c r="BQ4618" s="160">
        <f t="shared" si="923"/>
        <v>1.459118663847507E-6</v>
      </c>
      <c r="BR4618" s="160">
        <f t="shared" si="919"/>
        <v>1.459118663847507E-6</v>
      </c>
    </row>
    <row r="4619" spans="65:70" ht="20.100000000000001" customHeight="1" x14ac:dyDescent="0.25">
      <c r="BM4619" s="134">
        <v>4027</v>
      </c>
      <c r="BN4619" s="157">
        <f t="shared" si="920"/>
        <v>25.766399999998207</v>
      </c>
      <c r="BO4619" s="158">
        <f t="shared" si="921"/>
        <v>5.5442933888087838E-4</v>
      </c>
      <c r="BP4619" s="159">
        <f t="shared" si="922"/>
        <v>1.4553603923993328E-6</v>
      </c>
      <c r="BQ4619" s="160">
        <f t="shared" si="923"/>
        <v>1.4553603923993328E-6</v>
      </c>
      <c r="BR4619" s="160">
        <f t="shared" si="919"/>
        <v>1.4553603923993328E-6</v>
      </c>
    </row>
    <row r="4620" spans="65:70" ht="20.100000000000001" customHeight="1" x14ac:dyDescent="0.25">
      <c r="BM4620" s="134">
        <v>4028</v>
      </c>
      <c r="BN4620" s="157">
        <f t="shared" si="920"/>
        <v>25.772799999998206</v>
      </c>
      <c r="BO4620" s="158">
        <f t="shared" si="921"/>
        <v>5.5297397848847905E-4</v>
      </c>
      <c r="BP4620" s="159">
        <f t="shared" si="922"/>
        <v>1.4516115773430998E-6</v>
      </c>
      <c r="BQ4620" s="160">
        <f t="shared" si="923"/>
        <v>1.4516115773430998E-6</v>
      </c>
      <c r="BR4620" s="160">
        <f t="shared" si="919"/>
        <v>1.4516115773430998E-6</v>
      </c>
    </row>
    <row r="4621" spans="65:70" ht="20.100000000000001" customHeight="1" x14ac:dyDescent="0.25">
      <c r="BM4621" s="134">
        <v>4029</v>
      </c>
      <c r="BN4621" s="157">
        <f t="shared" si="920"/>
        <v>25.779199999998205</v>
      </c>
      <c r="BO4621" s="158">
        <f t="shared" si="921"/>
        <v>5.5152236691113595E-4</v>
      </c>
      <c r="BP4621" s="159">
        <f t="shared" si="922"/>
        <v>1.447872195584868E-6</v>
      </c>
      <c r="BQ4621" s="160">
        <f t="shared" si="923"/>
        <v>1.447872195584868E-6</v>
      </c>
      <c r="BR4621" s="160">
        <f t="shared" si="919"/>
        <v>1.447872195584868E-6</v>
      </c>
    </row>
    <row r="4622" spans="65:70" ht="20.100000000000001" customHeight="1" x14ac:dyDescent="0.25">
      <c r="BM4622" s="134">
        <v>4030</v>
      </c>
      <c r="BN4622" s="157">
        <f t="shared" si="920"/>
        <v>25.785599999998205</v>
      </c>
      <c r="BO4622" s="158">
        <f t="shared" si="921"/>
        <v>5.5007449471555108E-4</v>
      </c>
      <c r="BP4622" s="159">
        <f t="shared" si="922"/>
        <v>1.4441422240857749E-6</v>
      </c>
      <c r="BQ4622" s="160">
        <f t="shared" si="923"/>
        <v>1.4441422240857749E-6</v>
      </c>
      <c r="BR4622" s="160">
        <f t="shared" si="919"/>
        <v>1.4441422240857749E-6</v>
      </c>
    </row>
    <row r="4623" spans="65:70" ht="20.100000000000001" customHeight="1" x14ac:dyDescent="0.25">
      <c r="BM4623" s="134">
        <v>4031</v>
      </c>
      <c r="BN4623" s="157">
        <f t="shared" si="920"/>
        <v>25.791999999998204</v>
      </c>
      <c r="BO4623" s="158">
        <f t="shared" si="921"/>
        <v>5.4863035249146531E-4</v>
      </c>
      <c r="BP4623" s="159">
        <f t="shared" si="922"/>
        <v>1.4404216398621441E-6</v>
      </c>
      <c r="BQ4623" s="160">
        <f t="shared" si="923"/>
        <v>1.4404216398621441E-6</v>
      </c>
      <c r="BR4623" s="160">
        <f t="shared" si="919"/>
        <v>1.4404216398621441E-6</v>
      </c>
    </row>
    <row r="4624" spans="65:70" ht="20.100000000000001" customHeight="1" x14ac:dyDescent="0.25">
      <c r="BM4624" s="134">
        <v>4032</v>
      </c>
      <c r="BN4624" s="157">
        <f t="shared" si="920"/>
        <v>25.798399999998203</v>
      </c>
      <c r="BO4624" s="158">
        <f t="shared" si="921"/>
        <v>5.4718993085160316E-4</v>
      </c>
      <c r="BP4624" s="159">
        <f t="shared" si="922"/>
        <v>1.4367104199844005E-6</v>
      </c>
      <c r="BQ4624" s="160">
        <f t="shared" si="923"/>
        <v>1.4367104199844005E-6</v>
      </c>
      <c r="BR4624" s="160">
        <f t="shared" si="919"/>
        <v>1.4367104199844005E-6</v>
      </c>
    </row>
    <row r="4625" spans="65:70" ht="20.100000000000001" customHeight="1" x14ac:dyDescent="0.25">
      <c r="BM4625" s="134">
        <v>4033</v>
      </c>
      <c r="BN4625" s="157">
        <f t="shared" si="920"/>
        <v>25.804799999998203</v>
      </c>
      <c r="BO4625" s="158">
        <f t="shared" si="921"/>
        <v>5.4575322043161876E-4</v>
      </c>
      <c r="BP4625" s="159">
        <f t="shared" si="922"/>
        <v>1.4330085415715415E-6</v>
      </c>
      <c r="BQ4625" s="160">
        <f t="shared" si="923"/>
        <v>1.4330085415715415E-6</v>
      </c>
      <c r="BR4625" s="160">
        <f t="shared" ref="BR4625:BR4688" si="924">IF($BO4625&lt;(1-$BK$605),$BP4625,"")</f>
        <v>1.4330085415715415E-6</v>
      </c>
    </row>
    <row r="4626" spans="65:70" ht="20.100000000000001" customHeight="1" x14ac:dyDescent="0.25">
      <c r="BM4626" s="134">
        <v>4034</v>
      </c>
      <c r="BN4626" s="157">
        <f t="shared" ref="BN4626:BN4689" si="925">BN4625+$BQ$590</f>
        <v>25.811199999998202</v>
      </c>
      <c r="BO4626" s="158">
        <f t="shared" ref="BO4626:BO4689" si="926">_xlfn.CHISQ.DIST.RT(BN4626,7)</f>
        <v>5.4432021189004722E-4</v>
      </c>
      <c r="BP4626" s="159">
        <f t="shared" ref="BP4626:BP4689" si="927">BO4626-BO4627</f>
        <v>1.4293159818044724E-6</v>
      </c>
      <c r="BQ4626" s="160">
        <f t="shared" ref="BQ4626:BQ4689" si="928">IF(BO4626&lt;(1-$BK$597),BP4626,"")</f>
        <v>1.4293159818044724E-6</v>
      </c>
      <c r="BR4626" s="160">
        <f t="shared" si="924"/>
        <v>1.4293159818044724E-6</v>
      </c>
    </row>
    <row r="4627" spans="65:70" ht="20.100000000000001" customHeight="1" x14ac:dyDescent="0.25">
      <c r="BM4627" s="134">
        <v>4035</v>
      </c>
      <c r="BN4627" s="157">
        <f t="shared" si="925"/>
        <v>25.817599999998201</v>
      </c>
      <c r="BO4627" s="158">
        <f t="shared" si="926"/>
        <v>5.4289089590824275E-4</v>
      </c>
      <c r="BP4627" s="159">
        <f t="shared" si="927"/>
        <v>1.4256327179128876E-6</v>
      </c>
      <c r="BQ4627" s="160">
        <f t="shared" si="928"/>
        <v>1.4256327179128876E-6</v>
      </c>
      <c r="BR4627" s="160">
        <f t="shared" si="924"/>
        <v>1.4256327179128876E-6</v>
      </c>
    </row>
    <row r="4628" spans="65:70" ht="20.100000000000001" customHeight="1" x14ac:dyDescent="0.25">
      <c r="BM4628" s="134">
        <v>4036</v>
      </c>
      <c r="BN4628" s="157">
        <f t="shared" si="925"/>
        <v>25.8239999999982</v>
      </c>
      <c r="BO4628" s="158">
        <f t="shared" si="926"/>
        <v>5.4146526319032986E-4</v>
      </c>
      <c r="BP4628" s="159">
        <f t="shared" si="927"/>
        <v>1.4219587271784148E-6</v>
      </c>
      <c r="BQ4628" s="160">
        <f t="shared" si="928"/>
        <v>1.4219587271784148E-6</v>
      </c>
      <c r="BR4628" s="160">
        <f t="shared" si="924"/>
        <v>1.4219587271784148E-6</v>
      </c>
    </row>
    <row r="4629" spans="65:70" ht="20.100000000000001" customHeight="1" x14ac:dyDescent="0.25">
      <c r="BM4629" s="134">
        <v>4037</v>
      </c>
      <c r="BN4629" s="157">
        <f t="shared" si="925"/>
        <v>25.8303999999982</v>
      </c>
      <c r="BO4629" s="158">
        <f t="shared" si="926"/>
        <v>5.4004330446315145E-4</v>
      </c>
      <c r="BP4629" s="159">
        <f t="shared" si="927"/>
        <v>1.4182939869397107E-6</v>
      </c>
      <c r="BQ4629" s="160">
        <f t="shared" si="928"/>
        <v>1.4182939869397107E-6</v>
      </c>
      <c r="BR4629" s="160">
        <f t="shared" si="924"/>
        <v>1.4182939869397107E-6</v>
      </c>
    </row>
    <row r="4630" spans="65:70" ht="20.100000000000001" customHeight="1" x14ac:dyDescent="0.25">
      <c r="BM4630" s="134">
        <v>4038</v>
      </c>
      <c r="BN4630" s="157">
        <f t="shared" si="925"/>
        <v>25.836799999998199</v>
      </c>
      <c r="BO4630" s="158">
        <f t="shared" si="926"/>
        <v>5.3862501047621174E-4</v>
      </c>
      <c r="BP4630" s="159">
        <f t="shared" si="927"/>
        <v>1.4146384745889915E-6</v>
      </c>
      <c r="BQ4630" s="160">
        <f t="shared" si="928"/>
        <v>1.4146384745889915E-6</v>
      </c>
      <c r="BR4630" s="160">
        <f t="shared" si="924"/>
        <v>1.4146384745889915E-6</v>
      </c>
    </row>
    <row r="4631" spans="65:70" ht="20.100000000000001" customHeight="1" x14ac:dyDescent="0.25">
      <c r="BM4631" s="134">
        <v>4039</v>
      </c>
      <c r="BN4631" s="157">
        <f t="shared" si="925"/>
        <v>25.843199999998198</v>
      </c>
      <c r="BO4631" s="158">
        <f t="shared" si="926"/>
        <v>5.3721037200162274E-4</v>
      </c>
      <c r="BP4631" s="159">
        <f t="shared" si="927"/>
        <v>1.4109921675669376E-6</v>
      </c>
      <c r="BQ4631" s="160">
        <f t="shared" si="928"/>
        <v>1.4109921675669376E-6</v>
      </c>
      <c r="BR4631" s="160">
        <f t="shared" si="924"/>
        <v>1.4109921675669376E-6</v>
      </c>
    </row>
    <row r="4632" spans="65:70" ht="20.100000000000001" customHeight="1" x14ac:dyDescent="0.25">
      <c r="BM4632" s="134">
        <v>4040</v>
      </c>
      <c r="BN4632" s="157">
        <f t="shared" si="925"/>
        <v>25.849599999998198</v>
      </c>
      <c r="BO4632" s="158">
        <f t="shared" si="926"/>
        <v>5.3579937983405581E-4</v>
      </c>
      <c r="BP4632" s="159">
        <f t="shared" si="927"/>
        <v>1.4073550433725589E-6</v>
      </c>
      <c r="BQ4632" s="160">
        <f t="shared" si="928"/>
        <v>1.4073550433725589E-6</v>
      </c>
      <c r="BR4632" s="160">
        <f t="shared" si="924"/>
        <v>1.4073550433725589E-6</v>
      </c>
    </row>
    <row r="4633" spans="65:70" ht="20.100000000000001" customHeight="1" x14ac:dyDescent="0.25">
      <c r="BM4633" s="134">
        <v>4041</v>
      </c>
      <c r="BN4633" s="157">
        <f t="shared" si="925"/>
        <v>25.855999999998197</v>
      </c>
      <c r="BO4633" s="158">
        <f t="shared" si="926"/>
        <v>5.3439202479068325E-4</v>
      </c>
      <c r="BP4633" s="159">
        <f t="shared" si="927"/>
        <v>1.403727079552896E-6</v>
      </c>
      <c r="BQ4633" s="160">
        <f t="shared" si="928"/>
        <v>1.403727079552896E-6</v>
      </c>
      <c r="BR4633" s="160">
        <f t="shared" si="924"/>
        <v>1.403727079552896E-6</v>
      </c>
    </row>
    <row r="4634" spans="65:70" ht="20.100000000000001" customHeight="1" x14ac:dyDescent="0.25">
      <c r="BM4634" s="134">
        <v>4042</v>
      </c>
      <c r="BN4634" s="157">
        <f t="shared" si="925"/>
        <v>25.862399999998196</v>
      </c>
      <c r="BO4634" s="158">
        <f t="shared" si="926"/>
        <v>5.3298829771113035E-4</v>
      </c>
      <c r="BP4634" s="159">
        <f t="shared" si="927"/>
        <v>1.4001082537127771E-6</v>
      </c>
      <c r="BQ4634" s="160">
        <f t="shared" si="928"/>
        <v>1.4001082537127771E-6</v>
      </c>
      <c r="BR4634" s="160">
        <f t="shared" si="924"/>
        <v>1.4001082537127771E-6</v>
      </c>
    </row>
    <row r="4635" spans="65:70" ht="20.100000000000001" customHeight="1" x14ac:dyDescent="0.25">
      <c r="BM4635" s="134">
        <v>4043</v>
      </c>
      <c r="BN4635" s="157">
        <f t="shared" si="925"/>
        <v>25.868799999998195</v>
      </c>
      <c r="BO4635" s="158">
        <f t="shared" si="926"/>
        <v>5.3158818945741758E-4</v>
      </c>
      <c r="BP4635" s="159">
        <f t="shared" si="927"/>
        <v>1.3964985435056029E-6</v>
      </c>
      <c r="BQ4635" s="160">
        <f t="shared" si="928"/>
        <v>1.3964985435056029E-6</v>
      </c>
      <c r="BR4635" s="160">
        <f t="shared" si="924"/>
        <v>1.3964985435056029E-6</v>
      </c>
    </row>
    <row r="4636" spans="65:70" ht="20.100000000000001" customHeight="1" x14ac:dyDescent="0.25">
      <c r="BM4636" s="134">
        <v>4044</v>
      </c>
      <c r="BN4636" s="157">
        <f t="shared" si="925"/>
        <v>25.875199999998195</v>
      </c>
      <c r="BO4636" s="158">
        <f t="shared" si="926"/>
        <v>5.3019169091391197E-4</v>
      </c>
      <c r="BP4636" s="159">
        <f t="shared" si="927"/>
        <v>1.3928979266390924E-6</v>
      </c>
      <c r="BQ4636" s="160">
        <f t="shared" si="928"/>
        <v>1.3928979266390924E-6</v>
      </c>
      <c r="BR4636" s="160">
        <f t="shared" si="924"/>
        <v>1.3928979266390924E-6</v>
      </c>
    </row>
    <row r="4637" spans="65:70" ht="20.100000000000001" customHeight="1" x14ac:dyDescent="0.25">
      <c r="BM4637" s="134">
        <v>4045</v>
      </c>
      <c r="BN4637" s="157">
        <f t="shared" si="925"/>
        <v>25.881599999998194</v>
      </c>
      <c r="BO4637" s="158">
        <f t="shared" si="926"/>
        <v>5.2879879298727288E-4</v>
      </c>
      <c r="BP4637" s="159">
        <f t="shared" si="927"/>
        <v>1.3893063808728982E-6</v>
      </c>
      <c r="BQ4637" s="160">
        <f t="shared" si="928"/>
        <v>1.3893063808728982E-6</v>
      </c>
      <c r="BR4637" s="160">
        <f t="shared" si="924"/>
        <v>1.3893063808728982E-6</v>
      </c>
    </row>
    <row r="4638" spans="65:70" ht="20.100000000000001" customHeight="1" x14ac:dyDescent="0.25">
      <c r="BM4638" s="134">
        <v>4046</v>
      </c>
      <c r="BN4638" s="157">
        <f t="shared" si="925"/>
        <v>25.887999999998193</v>
      </c>
      <c r="BO4638" s="158">
        <f t="shared" si="926"/>
        <v>5.2740948660639998E-4</v>
      </c>
      <c r="BP4638" s="159">
        <f t="shared" si="927"/>
        <v>1.3857238840184975E-6</v>
      </c>
      <c r="BQ4638" s="160">
        <f t="shared" si="928"/>
        <v>1.3857238840184975E-6</v>
      </c>
      <c r="BR4638" s="160">
        <f t="shared" si="924"/>
        <v>1.3857238840184975E-6</v>
      </c>
    </row>
    <row r="4639" spans="65:70" ht="20.100000000000001" customHeight="1" x14ac:dyDescent="0.25">
      <c r="BM4639" s="134">
        <v>4047</v>
      </c>
      <c r="BN4639" s="157">
        <f t="shared" si="925"/>
        <v>25.894399999998193</v>
      </c>
      <c r="BO4639" s="158">
        <f t="shared" si="926"/>
        <v>5.2602376272238148E-4</v>
      </c>
      <c r="BP4639" s="159">
        <f t="shared" si="927"/>
        <v>1.3821504139419028E-6</v>
      </c>
      <c r="BQ4639" s="160">
        <f t="shared" si="928"/>
        <v>1.3821504139419028E-6</v>
      </c>
      <c r="BR4639" s="160">
        <f t="shared" si="924"/>
        <v>1.3821504139419028E-6</v>
      </c>
    </row>
    <row r="4640" spans="65:70" ht="20.100000000000001" customHeight="1" x14ac:dyDescent="0.25">
      <c r="BM4640" s="134">
        <v>4048</v>
      </c>
      <c r="BN4640" s="157">
        <f t="shared" si="925"/>
        <v>25.900799999998192</v>
      </c>
      <c r="BO4640" s="158">
        <f t="shared" si="926"/>
        <v>5.2464161230843958E-4</v>
      </c>
      <c r="BP4640" s="159">
        <f t="shared" si="927"/>
        <v>1.3785859485588919E-6</v>
      </c>
      <c r="BQ4640" s="160">
        <f t="shared" si="928"/>
        <v>1.3785859485588919E-6</v>
      </c>
      <c r="BR4640" s="160">
        <f t="shared" si="924"/>
        <v>1.3785859485588919E-6</v>
      </c>
    </row>
    <row r="4641" spans="65:70" ht="20.100000000000001" customHeight="1" x14ac:dyDescent="0.25">
      <c r="BM4641" s="134">
        <v>4049</v>
      </c>
      <c r="BN4641" s="157">
        <f t="shared" si="925"/>
        <v>25.907199999998191</v>
      </c>
      <c r="BO4641" s="158">
        <f t="shared" si="926"/>
        <v>5.2326302635988069E-4</v>
      </c>
      <c r="BP4641" s="159">
        <f t="shared" si="927"/>
        <v>1.3750304658369586E-6</v>
      </c>
      <c r="BQ4641" s="160">
        <f t="shared" si="928"/>
        <v>1.3750304658369586E-6</v>
      </c>
      <c r="BR4641" s="160">
        <f t="shared" si="924"/>
        <v>1.3750304658369586E-6</v>
      </c>
    </row>
    <row r="4642" spans="65:70" ht="20.100000000000001" customHeight="1" x14ac:dyDescent="0.25">
      <c r="BM4642" s="134">
        <v>4050</v>
      </c>
      <c r="BN4642" s="157">
        <f t="shared" si="925"/>
        <v>25.913599999998191</v>
      </c>
      <c r="BO4642" s="158">
        <f t="shared" si="926"/>
        <v>5.2188799589404373E-4</v>
      </c>
      <c r="BP4642" s="159">
        <f t="shared" si="927"/>
        <v>1.3714839437972649E-6</v>
      </c>
      <c r="BQ4642" s="160">
        <f t="shared" si="928"/>
        <v>1.3714839437972649E-6</v>
      </c>
      <c r="BR4642" s="160">
        <f t="shared" si="924"/>
        <v>1.3714839437972649E-6</v>
      </c>
    </row>
    <row r="4643" spans="65:70" ht="20.100000000000001" customHeight="1" x14ac:dyDescent="0.25">
      <c r="BM4643" s="134">
        <v>4051</v>
      </c>
      <c r="BN4643" s="157">
        <f t="shared" si="925"/>
        <v>25.91999999999819</v>
      </c>
      <c r="BO4643" s="158">
        <f t="shared" si="926"/>
        <v>5.2051651195024647E-4</v>
      </c>
      <c r="BP4643" s="159">
        <f t="shared" si="927"/>
        <v>1.3679463605096535E-6</v>
      </c>
      <c r="BQ4643" s="160">
        <f t="shared" si="928"/>
        <v>1.3679463605096535E-6</v>
      </c>
      <c r="BR4643" s="160">
        <f t="shared" si="924"/>
        <v>1.3679463605096535E-6</v>
      </c>
    </row>
    <row r="4644" spans="65:70" ht="20.100000000000001" customHeight="1" x14ac:dyDescent="0.25">
      <c r="BM4644" s="134">
        <v>4052</v>
      </c>
      <c r="BN4644" s="157">
        <f t="shared" si="925"/>
        <v>25.926399999998189</v>
      </c>
      <c r="BO4644" s="158">
        <f t="shared" si="926"/>
        <v>5.1914856558973681E-4</v>
      </c>
      <c r="BP4644" s="159">
        <f t="shared" si="927"/>
        <v>1.3644176941005623E-6</v>
      </c>
      <c r="BQ4644" s="160">
        <f t="shared" si="928"/>
        <v>1.3644176941005623E-6</v>
      </c>
      <c r="BR4644" s="160">
        <f t="shared" si="924"/>
        <v>1.3644176941005623E-6</v>
      </c>
    </row>
    <row r="4645" spans="65:70" ht="20.100000000000001" customHeight="1" x14ac:dyDescent="0.25">
      <c r="BM4645" s="134">
        <v>4053</v>
      </c>
      <c r="BN4645" s="157">
        <f t="shared" si="925"/>
        <v>25.932799999998188</v>
      </c>
      <c r="BO4645" s="158">
        <f t="shared" si="926"/>
        <v>5.1778414789563625E-4</v>
      </c>
      <c r="BP4645" s="159">
        <f t="shared" si="927"/>
        <v>1.3608979227430502E-6</v>
      </c>
      <c r="BQ4645" s="160">
        <f t="shared" si="928"/>
        <v>1.3608979227430502E-6</v>
      </c>
      <c r="BR4645" s="160">
        <f t="shared" si="924"/>
        <v>1.3608979227430502E-6</v>
      </c>
    </row>
    <row r="4646" spans="65:70" ht="20.100000000000001" customHeight="1" x14ac:dyDescent="0.25">
      <c r="BM4646" s="134">
        <v>4054</v>
      </c>
      <c r="BN4646" s="157">
        <f t="shared" si="925"/>
        <v>25.939199999998188</v>
      </c>
      <c r="BO4646" s="158">
        <f t="shared" si="926"/>
        <v>5.164232499728932E-4</v>
      </c>
      <c r="BP4646" s="159">
        <f t="shared" si="927"/>
        <v>1.3573870246630848E-6</v>
      </c>
      <c r="BQ4646" s="160">
        <f t="shared" si="928"/>
        <v>1.3573870246630848E-6</v>
      </c>
      <c r="BR4646" s="160">
        <f t="shared" si="924"/>
        <v>1.3573870246630848E-6</v>
      </c>
    </row>
    <row r="4647" spans="65:70" ht="20.100000000000001" customHeight="1" x14ac:dyDescent="0.25">
      <c r="BM4647" s="134">
        <v>4055</v>
      </c>
      <c r="BN4647" s="157">
        <f t="shared" si="925"/>
        <v>25.945599999998187</v>
      </c>
      <c r="BO4647" s="158">
        <f t="shared" si="926"/>
        <v>5.1506586294823012E-4</v>
      </c>
      <c r="BP4647" s="159">
        <f t="shared" si="927"/>
        <v>1.353884978140844E-6</v>
      </c>
      <c r="BQ4647" s="160">
        <f t="shared" si="928"/>
        <v>1.353884978140844E-6</v>
      </c>
      <c r="BR4647" s="160">
        <f t="shared" si="924"/>
        <v>1.353884978140844E-6</v>
      </c>
    </row>
    <row r="4648" spans="65:70" ht="20.100000000000001" customHeight="1" x14ac:dyDescent="0.25">
      <c r="BM4648" s="134">
        <v>4056</v>
      </c>
      <c r="BN4648" s="157">
        <f t="shared" si="925"/>
        <v>25.951999999998186</v>
      </c>
      <c r="BO4648" s="158">
        <f t="shared" si="926"/>
        <v>5.1371197797008927E-4</v>
      </c>
      <c r="BP4648" s="159">
        <f t="shared" si="927"/>
        <v>1.3503917615012833E-6</v>
      </c>
      <c r="BQ4648" s="160">
        <f t="shared" si="928"/>
        <v>1.3503917615012833E-6</v>
      </c>
      <c r="BR4648" s="160">
        <f t="shared" si="924"/>
        <v>1.3503917615012833E-6</v>
      </c>
    </row>
    <row r="4649" spans="65:70" ht="20.100000000000001" customHeight="1" x14ac:dyDescent="0.25">
      <c r="BM4649" s="134">
        <v>4057</v>
      </c>
      <c r="BN4649" s="157">
        <f t="shared" si="925"/>
        <v>25.958399999998186</v>
      </c>
      <c r="BO4649" s="158">
        <f t="shared" si="926"/>
        <v>5.1236158620858799E-4</v>
      </c>
      <c r="BP4649" s="159">
        <f t="shared" si="927"/>
        <v>1.3469073531277966E-6</v>
      </c>
      <c r="BQ4649" s="160">
        <f t="shared" si="928"/>
        <v>1.3469073531277966E-6</v>
      </c>
      <c r="BR4649" s="160">
        <f t="shared" si="924"/>
        <v>1.3469073531277966E-6</v>
      </c>
    </row>
    <row r="4650" spans="65:70" ht="20.100000000000001" customHeight="1" x14ac:dyDescent="0.25">
      <c r="BM4650" s="134">
        <v>4058</v>
      </c>
      <c r="BN4650" s="157">
        <f t="shared" si="925"/>
        <v>25.964799999998185</v>
      </c>
      <c r="BO4650" s="158">
        <f t="shared" si="926"/>
        <v>5.1101467885546019E-4</v>
      </c>
      <c r="BP4650" s="159">
        <f t="shared" si="927"/>
        <v>1.3434317314479048E-6</v>
      </c>
      <c r="BQ4650" s="160">
        <f t="shared" si="928"/>
        <v>1.3434317314479048E-6</v>
      </c>
      <c r="BR4650" s="160">
        <f t="shared" si="924"/>
        <v>1.3434317314479048E-6</v>
      </c>
    </row>
    <row r="4651" spans="65:70" ht="20.100000000000001" customHeight="1" x14ac:dyDescent="0.25">
      <c r="BM4651" s="134">
        <v>4059</v>
      </c>
      <c r="BN4651" s="157">
        <f t="shared" si="925"/>
        <v>25.971199999998184</v>
      </c>
      <c r="BO4651" s="158">
        <f t="shared" si="926"/>
        <v>5.0967124712401229E-4</v>
      </c>
      <c r="BP4651" s="159">
        <f t="shared" si="927"/>
        <v>1.3399648749447485E-6</v>
      </c>
      <c r="BQ4651" s="160">
        <f t="shared" si="928"/>
        <v>1.3399648749447485E-6</v>
      </c>
      <c r="BR4651" s="160">
        <f t="shared" si="924"/>
        <v>1.3399648749447485E-6</v>
      </c>
    </row>
    <row r="4652" spans="65:70" ht="20.100000000000001" customHeight="1" x14ac:dyDescent="0.25">
      <c r="BM4652" s="134">
        <v>4060</v>
      </c>
      <c r="BN4652" s="157">
        <f t="shared" si="925"/>
        <v>25.977599999998183</v>
      </c>
      <c r="BO4652" s="158">
        <f t="shared" si="926"/>
        <v>5.0833128224906754E-4</v>
      </c>
      <c r="BP4652" s="159">
        <f t="shared" si="927"/>
        <v>1.3365067621510162E-6</v>
      </c>
      <c r="BQ4652" s="160">
        <f t="shared" si="928"/>
        <v>1.3365067621510162E-6</v>
      </c>
      <c r="BR4652" s="160">
        <f t="shared" si="924"/>
        <v>1.3365067621510162E-6</v>
      </c>
    </row>
    <row r="4653" spans="65:70" ht="20.100000000000001" customHeight="1" x14ac:dyDescent="0.25">
      <c r="BM4653" s="134">
        <v>4061</v>
      </c>
      <c r="BN4653" s="157">
        <f t="shared" si="925"/>
        <v>25.983999999998183</v>
      </c>
      <c r="BO4653" s="158">
        <f t="shared" si="926"/>
        <v>5.0699477548691652E-4</v>
      </c>
      <c r="BP4653" s="159">
        <f t="shared" si="927"/>
        <v>1.3330573716487278E-6</v>
      </c>
      <c r="BQ4653" s="160">
        <f t="shared" si="928"/>
        <v>1.3330573716487278E-6</v>
      </c>
      <c r="BR4653" s="160">
        <f t="shared" si="924"/>
        <v>1.3330573716487278E-6</v>
      </c>
    </row>
    <row r="4654" spans="65:70" ht="20.100000000000001" customHeight="1" x14ac:dyDescent="0.25">
      <c r="BM4654" s="134">
        <v>4062</v>
      </c>
      <c r="BN4654" s="157">
        <f t="shared" si="925"/>
        <v>25.990399999998182</v>
      </c>
      <c r="BO4654" s="158">
        <f t="shared" si="926"/>
        <v>5.0566171811526779E-4</v>
      </c>
      <c r="BP4654" s="159">
        <f t="shared" si="927"/>
        <v>1.3296166820695593E-6</v>
      </c>
      <c r="BQ4654" s="160">
        <f t="shared" si="928"/>
        <v>1.3296166820695593E-6</v>
      </c>
      <c r="BR4654" s="160">
        <f t="shared" si="924"/>
        <v>1.3296166820695593E-6</v>
      </c>
    </row>
    <row r="4655" spans="65:70" ht="20.100000000000001" customHeight="1" x14ac:dyDescent="0.25">
      <c r="BM4655" s="134">
        <v>4063</v>
      </c>
      <c r="BN4655" s="157">
        <f t="shared" si="925"/>
        <v>25.996799999998181</v>
      </c>
      <c r="BO4655" s="158">
        <f t="shared" si="926"/>
        <v>5.0433210143319823E-4</v>
      </c>
      <c r="BP4655" s="159">
        <f t="shared" si="927"/>
        <v>1.326184672099614E-6</v>
      </c>
      <c r="BQ4655" s="160">
        <f t="shared" si="928"/>
        <v>1.326184672099614E-6</v>
      </c>
      <c r="BR4655" s="160">
        <f t="shared" si="924"/>
        <v>1.326184672099614E-6</v>
      </c>
    </row>
    <row r="4656" spans="65:70" ht="20.100000000000001" customHeight="1" x14ac:dyDescent="0.25">
      <c r="BM4656" s="134">
        <v>4064</v>
      </c>
      <c r="BN4656" s="157">
        <f t="shared" si="925"/>
        <v>26.003199999998181</v>
      </c>
      <c r="BO4656" s="158">
        <f t="shared" si="926"/>
        <v>5.0300591676109862E-4</v>
      </c>
      <c r="BP4656" s="159">
        <f t="shared" si="927"/>
        <v>1.3227613204722663E-6</v>
      </c>
      <c r="BQ4656" s="160">
        <f t="shared" si="928"/>
        <v>1.3227613204722663E-6</v>
      </c>
      <c r="BR4656" s="160">
        <f t="shared" si="924"/>
        <v>1.3227613204722663E-6</v>
      </c>
    </row>
    <row r="4657" spans="65:70" ht="20.100000000000001" customHeight="1" x14ac:dyDescent="0.25">
      <c r="BM4657" s="134">
        <v>4065</v>
      </c>
      <c r="BN4657" s="157">
        <f t="shared" si="925"/>
        <v>26.00959999999818</v>
      </c>
      <c r="BO4657" s="158">
        <f t="shared" si="926"/>
        <v>5.0168315544062635E-4</v>
      </c>
      <c r="BP4657" s="159">
        <f t="shared" si="927"/>
        <v>1.3193466059690292E-6</v>
      </c>
      <c r="BQ4657" s="160">
        <f t="shared" si="928"/>
        <v>1.3193466059690292E-6</v>
      </c>
      <c r="BR4657" s="160">
        <f t="shared" si="924"/>
        <v>1.3193466059690292E-6</v>
      </c>
    </row>
    <row r="4658" spans="65:70" ht="20.100000000000001" customHeight="1" x14ac:dyDescent="0.25">
      <c r="BM4658" s="134">
        <v>4066</v>
      </c>
      <c r="BN4658" s="157">
        <f t="shared" si="925"/>
        <v>26.015999999998179</v>
      </c>
      <c r="BO4658" s="158">
        <f t="shared" si="926"/>
        <v>5.0036380883465733E-4</v>
      </c>
      <c r="BP4658" s="159">
        <f t="shared" si="927"/>
        <v>1.3159405074270351E-6</v>
      </c>
      <c r="BQ4658" s="160">
        <f t="shared" si="928"/>
        <v>1.3159405074270351E-6</v>
      </c>
      <c r="BR4658" s="160">
        <f t="shared" si="924"/>
        <v>1.3159405074270351E-6</v>
      </c>
    </row>
    <row r="4659" spans="65:70" ht="20.100000000000001" customHeight="1" x14ac:dyDescent="0.25">
      <c r="BM4659" s="134">
        <v>4067</v>
      </c>
      <c r="BN4659" s="157">
        <f t="shared" si="925"/>
        <v>26.022399999998179</v>
      </c>
      <c r="BO4659" s="158">
        <f t="shared" si="926"/>
        <v>4.9904786832723029E-4</v>
      </c>
      <c r="BP4659" s="159">
        <f t="shared" si="927"/>
        <v>1.3125430037268931E-6</v>
      </c>
      <c r="BQ4659" s="160">
        <f t="shared" si="928"/>
        <v>1.3125430037268931E-6</v>
      </c>
      <c r="BR4659" s="160">
        <f t="shared" si="924"/>
        <v>1.3125430037268931E-6</v>
      </c>
    </row>
    <row r="4660" spans="65:70" ht="20.100000000000001" customHeight="1" x14ac:dyDescent="0.25">
      <c r="BM4660" s="134">
        <v>4068</v>
      </c>
      <c r="BN4660" s="157">
        <f t="shared" si="925"/>
        <v>26.028799999998178</v>
      </c>
      <c r="BO4660" s="158">
        <f t="shared" si="926"/>
        <v>4.977353253235034E-4</v>
      </c>
      <c r="BP4660" s="159">
        <f t="shared" si="927"/>
        <v>1.3091540738058077E-6</v>
      </c>
      <c r="BQ4660" s="160">
        <f t="shared" si="928"/>
        <v>1.3091540738058077E-6</v>
      </c>
      <c r="BR4660" s="160">
        <f t="shared" si="924"/>
        <v>1.3091540738058077E-6</v>
      </c>
    </row>
    <row r="4661" spans="65:70" ht="20.100000000000001" customHeight="1" x14ac:dyDescent="0.25">
      <c r="BM4661" s="134">
        <v>4069</v>
      </c>
      <c r="BN4661" s="157">
        <f t="shared" si="925"/>
        <v>26.035199999998177</v>
      </c>
      <c r="BO4661" s="158">
        <f t="shared" si="926"/>
        <v>4.9642617124969759E-4</v>
      </c>
      <c r="BP4661" s="159">
        <f t="shared" si="927"/>
        <v>1.3057736966442428E-6</v>
      </c>
      <c r="BQ4661" s="160">
        <f t="shared" si="928"/>
        <v>1.3057736966442428E-6</v>
      </c>
      <c r="BR4661" s="160">
        <f t="shared" si="924"/>
        <v>1.3057736966442428E-6</v>
      </c>
    </row>
    <row r="4662" spans="65:70" ht="20.100000000000001" customHeight="1" x14ac:dyDescent="0.25">
      <c r="BM4662" s="134">
        <v>4070</v>
      </c>
      <c r="BN4662" s="157">
        <f t="shared" si="925"/>
        <v>26.041599999998176</v>
      </c>
      <c r="BO4662" s="158">
        <f t="shared" si="926"/>
        <v>4.9512039755305335E-4</v>
      </c>
      <c r="BP4662" s="159">
        <f t="shared" si="927"/>
        <v>1.3024018512758969E-6</v>
      </c>
      <c r="BQ4662" s="160">
        <f t="shared" si="928"/>
        <v>1.3024018512758969E-6</v>
      </c>
      <c r="BR4662" s="160">
        <f t="shared" si="924"/>
        <v>1.3024018512758969E-6</v>
      </c>
    </row>
    <row r="4663" spans="65:70" ht="20.100000000000001" customHeight="1" x14ac:dyDescent="0.25">
      <c r="BM4663" s="134">
        <v>4071</v>
      </c>
      <c r="BN4663" s="157">
        <f t="shared" si="925"/>
        <v>26.047999999998176</v>
      </c>
      <c r="BO4663" s="158">
        <f t="shared" si="926"/>
        <v>4.9381799570177745E-4</v>
      </c>
      <c r="BP4663" s="159">
        <f t="shared" si="927"/>
        <v>1.299038516783149E-6</v>
      </c>
      <c r="BQ4663" s="160">
        <f t="shared" si="928"/>
        <v>1.299038516783149E-6</v>
      </c>
      <c r="BR4663" s="160">
        <f t="shared" si="924"/>
        <v>1.299038516783149E-6</v>
      </c>
    </row>
    <row r="4664" spans="65:70" ht="20.100000000000001" customHeight="1" x14ac:dyDescent="0.25">
      <c r="BM4664" s="134">
        <v>4072</v>
      </c>
      <c r="BN4664" s="157">
        <f t="shared" si="925"/>
        <v>26.054399999998175</v>
      </c>
      <c r="BO4664" s="158">
        <f t="shared" si="926"/>
        <v>4.925189571849943E-4</v>
      </c>
      <c r="BP4664" s="159">
        <f t="shared" si="927"/>
        <v>1.2956836722978178E-6</v>
      </c>
      <c r="BQ4664" s="160">
        <f t="shared" si="928"/>
        <v>1.2956836722978178E-6</v>
      </c>
      <c r="BR4664" s="160">
        <f t="shared" si="924"/>
        <v>1.2956836722978178E-6</v>
      </c>
    </row>
    <row r="4665" spans="65:70" ht="20.100000000000001" customHeight="1" x14ac:dyDescent="0.25">
      <c r="BM4665" s="134">
        <v>4073</v>
      </c>
      <c r="BN4665" s="157">
        <f t="shared" si="925"/>
        <v>26.060799999998174</v>
      </c>
      <c r="BO4665" s="158">
        <f t="shared" si="926"/>
        <v>4.9122327351269648E-4</v>
      </c>
      <c r="BP4665" s="159">
        <f t="shared" si="927"/>
        <v>1.2923372970009448E-6</v>
      </c>
      <c r="BQ4665" s="160">
        <f t="shared" si="928"/>
        <v>1.2923372970009448E-6</v>
      </c>
      <c r="BR4665" s="160">
        <f t="shared" si="924"/>
        <v>1.2923372970009448E-6</v>
      </c>
    </row>
    <row r="4666" spans="65:70" ht="20.100000000000001" customHeight="1" x14ac:dyDescent="0.25">
      <c r="BM4666" s="134">
        <v>4074</v>
      </c>
      <c r="BN4666" s="157">
        <f t="shared" si="925"/>
        <v>26.067199999998174</v>
      </c>
      <c r="BO4666" s="158">
        <f t="shared" si="926"/>
        <v>4.8993093621569554E-4</v>
      </c>
      <c r="BP4666" s="159">
        <f t="shared" si="927"/>
        <v>1.2889993701213848E-6</v>
      </c>
      <c r="BQ4666" s="160">
        <f t="shared" si="928"/>
        <v>1.2889993701213848E-6</v>
      </c>
      <c r="BR4666" s="160">
        <f t="shared" si="924"/>
        <v>1.2889993701213848E-6</v>
      </c>
    </row>
    <row r="4667" spans="65:70" ht="20.100000000000001" customHeight="1" x14ac:dyDescent="0.25">
      <c r="BM4667" s="134">
        <v>4075</v>
      </c>
      <c r="BN4667" s="157">
        <f t="shared" si="925"/>
        <v>26.073599999998173</v>
      </c>
      <c r="BO4667" s="158">
        <f t="shared" si="926"/>
        <v>4.8864193684557415E-4</v>
      </c>
      <c r="BP4667" s="159">
        <f t="shared" si="927"/>
        <v>1.2856698709407389E-6</v>
      </c>
      <c r="BQ4667" s="160">
        <f t="shared" si="928"/>
        <v>1.2856698709407389E-6</v>
      </c>
      <c r="BR4667" s="160">
        <f t="shared" si="924"/>
        <v>1.2856698709407389E-6</v>
      </c>
    </row>
    <row r="4668" spans="65:70" ht="20.100000000000001" customHeight="1" x14ac:dyDescent="0.25">
      <c r="BM4668" s="134">
        <v>4076</v>
      </c>
      <c r="BN4668" s="157">
        <f t="shared" si="925"/>
        <v>26.079999999998172</v>
      </c>
      <c r="BO4668" s="158">
        <f t="shared" si="926"/>
        <v>4.8735626697463341E-4</v>
      </c>
      <c r="BP4668" s="159">
        <f t="shared" si="927"/>
        <v>1.282348778784085E-6</v>
      </c>
      <c r="BQ4668" s="160">
        <f t="shared" si="928"/>
        <v>1.282348778784085E-6</v>
      </c>
      <c r="BR4668" s="160">
        <f t="shared" si="924"/>
        <v>1.282348778784085E-6</v>
      </c>
    </row>
    <row r="4669" spans="65:70" ht="20.100000000000001" customHeight="1" x14ac:dyDescent="0.25">
      <c r="BM4669" s="134">
        <v>4077</v>
      </c>
      <c r="BN4669" s="157">
        <f t="shared" si="925"/>
        <v>26.086399999998171</v>
      </c>
      <c r="BO4669" s="158">
        <f t="shared" si="926"/>
        <v>4.8607391819584933E-4</v>
      </c>
      <c r="BP4669" s="159">
        <f t="shared" si="927"/>
        <v>1.279036073030006E-6</v>
      </c>
      <c r="BQ4669" s="160">
        <f t="shared" si="928"/>
        <v>1.279036073030006E-6</v>
      </c>
      <c r="BR4669" s="160">
        <f t="shared" si="924"/>
        <v>1.279036073030006E-6</v>
      </c>
    </row>
    <row r="4670" spans="65:70" ht="20.100000000000001" customHeight="1" x14ac:dyDescent="0.25">
      <c r="BM4670" s="134">
        <v>4078</v>
      </c>
      <c r="BN4670" s="157">
        <f t="shared" si="925"/>
        <v>26.092799999998171</v>
      </c>
      <c r="BO4670" s="158">
        <f t="shared" si="926"/>
        <v>4.8479488212281932E-4</v>
      </c>
      <c r="BP4670" s="159">
        <f t="shared" si="927"/>
        <v>1.2757317331024589E-6</v>
      </c>
      <c r="BQ4670" s="160">
        <f t="shared" si="928"/>
        <v>1.2757317331024589E-6</v>
      </c>
      <c r="BR4670" s="160">
        <f t="shared" si="924"/>
        <v>1.2757317331024589E-6</v>
      </c>
    </row>
    <row r="4671" spans="65:70" ht="20.100000000000001" customHeight="1" x14ac:dyDescent="0.25">
      <c r="BM4671" s="134">
        <v>4079</v>
      </c>
      <c r="BN4671" s="157">
        <f t="shared" si="925"/>
        <v>26.09919999999817</v>
      </c>
      <c r="BO4671" s="158">
        <f t="shared" si="926"/>
        <v>4.8351915038971686E-4</v>
      </c>
      <c r="BP4671" s="159">
        <f t="shared" si="927"/>
        <v>1.2724357384770631E-6</v>
      </c>
      <c r="BQ4671" s="160">
        <f t="shared" si="928"/>
        <v>1.2724357384770631E-6</v>
      </c>
      <c r="BR4671" s="160">
        <f t="shared" si="924"/>
        <v>1.2724357384770631E-6</v>
      </c>
    </row>
    <row r="4672" spans="65:70" ht="20.100000000000001" customHeight="1" x14ac:dyDescent="0.25">
      <c r="BM4672" s="134">
        <v>4080</v>
      </c>
      <c r="BN4672" s="157">
        <f t="shared" si="925"/>
        <v>26.105599999998169</v>
      </c>
      <c r="BO4672" s="158">
        <f t="shared" si="926"/>
        <v>4.822467146512398E-4</v>
      </c>
      <c r="BP4672" s="159">
        <f t="shared" si="927"/>
        <v>1.269148068676004E-6</v>
      </c>
      <c r="BQ4672" s="160">
        <f t="shared" si="928"/>
        <v>1.269148068676004E-6</v>
      </c>
      <c r="BR4672" s="160">
        <f t="shared" si="924"/>
        <v>1.269148068676004E-6</v>
      </c>
    </row>
    <row r="4673" spans="65:70" ht="20.100000000000001" customHeight="1" x14ac:dyDescent="0.25">
      <c r="BM4673" s="134">
        <v>4081</v>
      </c>
      <c r="BN4673" s="157">
        <f t="shared" si="925"/>
        <v>26.111999999998169</v>
      </c>
      <c r="BO4673" s="158">
        <f t="shared" si="926"/>
        <v>4.809775665825638E-4</v>
      </c>
      <c r="BP4673" s="159">
        <f t="shared" si="927"/>
        <v>1.265868703268576E-6</v>
      </c>
      <c r="BQ4673" s="160">
        <f t="shared" si="928"/>
        <v>1.265868703268576E-6</v>
      </c>
      <c r="BR4673" s="160">
        <f t="shared" si="924"/>
        <v>1.265868703268576E-6</v>
      </c>
    </row>
    <row r="4674" spans="65:70" ht="20.100000000000001" customHeight="1" x14ac:dyDescent="0.25">
      <c r="BM4674" s="134">
        <v>4082</v>
      </c>
      <c r="BN4674" s="157">
        <f t="shared" si="925"/>
        <v>26.118399999998168</v>
      </c>
      <c r="BO4674" s="158">
        <f t="shared" si="926"/>
        <v>4.7971169787929522E-4</v>
      </c>
      <c r="BP4674" s="159">
        <f t="shared" si="927"/>
        <v>1.2625976218764946E-6</v>
      </c>
      <c r="BQ4674" s="160">
        <f t="shared" si="928"/>
        <v>1.2625976218764946E-6</v>
      </c>
      <c r="BR4674" s="160">
        <f t="shared" si="924"/>
        <v>1.2625976218764946E-6</v>
      </c>
    </row>
    <row r="4675" spans="65:70" ht="20.100000000000001" customHeight="1" x14ac:dyDescent="0.25">
      <c r="BM4675" s="134">
        <v>4083</v>
      </c>
      <c r="BN4675" s="157">
        <f t="shared" si="925"/>
        <v>26.124799999998167</v>
      </c>
      <c r="BO4675" s="158">
        <f t="shared" si="926"/>
        <v>4.7844910025741873E-4</v>
      </c>
      <c r="BP4675" s="159">
        <f t="shared" si="927"/>
        <v>1.2593348041642469E-6</v>
      </c>
      <c r="BQ4675" s="160">
        <f t="shared" si="928"/>
        <v>1.2593348041642469E-6</v>
      </c>
      <c r="BR4675" s="160">
        <f t="shared" si="924"/>
        <v>1.2593348041642469E-6</v>
      </c>
    </row>
    <row r="4676" spans="65:70" ht="20.100000000000001" customHeight="1" x14ac:dyDescent="0.25">
      <c r="BM4676" s="134">
        <v>4084</v>
      </c>
      <c r="BN4676" s="157">
        <f t="shared" si="925"/>
        <v>26.131199999998167</v>
      </c>
      <c r="BO4676" s="158">
        <f t="shared" si="926"/>
        <v>4.7718976545325448E-4</v>
      </c>
      <c r="BP4676" s="159">
        <f t="shared" si="927"/>
        <v>1.2560802298486329E-6</v>
      </c>
      <c r="BQ4676" s="160">
        <f t="shared" si="928"/>
        <v>1.2560802298486329E-6</v>
      </c>
      <c r="BR4676" s="160">
        <f t="shared" si="924"/>
        <v>1.2560802298486329E-6</v>
      </c>
    </row>
    <row r="4677" spans="65:70" ht="20.100000000000001" customHeight="1" x14ac:dyDescent="0.25">
      <c r="BM4677" s="134">
        <v>4085</v>
      </c>
      <c r="BN4677" s="157">
        <f t="shared" si="925"/>
        <v>26.137599999998166</v>
      </c>
      <c r="BO4677" s="158">
        <f t="shared" si="926"/>
        <v>4.7593368522340585E-4</v>
      </c>
      <c r="BP4677" s="159">
        <f t="shared" si="927"/>
        <v>1.2528338786942116E-6</v>
      </c>
      <c r="BQ4677" s="160">
        <f t="shared" si="928"/>
        <v>1.2528338786942116E-6</v>
      </c>
      <c r="BR4677" s="160">
        <f t="shared" si="924"/>
        <v>1.2528338786942116E-6</v>
      </c>
    </row>
    <row r="4678" spans="65:70" ht="20.100000000000001" customHeight="1" x14ac:dyDescent="0.25">
      <c r="BM4678" s="134">
        <v>4086</v>
      </c>
      <c r="BN4678" s="157">
        <f t="shared" si="925"/>
        <v>26.143999999998165</v>
      </c>
      <c r="BO4678" s="158">
        <f t="shared" si="926"/>
        <v>4.7468085134471164E-4</v>
      </c>
      <c r="BP4678" s="159">
        <f t="shared" si="927"/>
        <v>1.2495957305084767E-6</v>
      </c>
      <c r="BQ4678" s="160">
        <f t="shared" si="928"/>
        <v>1.2495957305084767E-6</v>
      </c>
      <c r="BR4678" s="160">
        <f t="shared" si="924"/>
        <v>1.2495957305084767E-6</v>
      </c>
    </row>
    <row r="4679" spans="65:70" ht="20.100000000000001" customHeight="1" x14ac:dyDescent="0.25">
      <c r="BM4679" s="134">
        <v>4087</v>
      </c>
      <c r="BN4679" s="157">
        <f t="shared" si="925"/>
        <v>26.150399999998164</v>
      </c>
      <c r="BO4679" s="158">
        <f t="shared" si="926"/>
        <v>4.7343125561420316E-4</v>
      </c>
      <c r="BP4679" s="159">
        <f t="shared" si="927"/>
        <v>1.246365765153511E-6</v>
      </c>
      <c r="BQ4679" s="160">
        <f t="shared" si="928"/>
        <v>1.246365765153511E-6</v>
      </c>
      <c r="BR4679" s="160">
        <f t="shared" si="924"/>
        <v>1.246365765153511E-6</v>
      </c>
    </row>
    <row r="4680" spans="65:70" ht="20.100000000000001" customHeight="1" x14ac:dyDescent="0.25">
      <c r="BM4680" s="134">
        <v>4088</v>
      </c>
      <c r="BN4680" s="157">
        <f t="shared" si="925"/>
        <v>26.156799999998164</v>
      </c>
      <c r="BO4680" s="158">
        <f t="shared" si="926"/>
        <v>4.7218488984904965E-4</v>
      </c>
      <c r="BP4680" s="159">
        <f t="shared" si="927"/>
        <v>1.2431439625344948E-6</v>
      </c>
      <c r="BQ4680" s="160">
        <f t="shared" si="928"/>
        <v>1.2431439625344948E-6</v>
      </c>
      <c r="BR4680" s="160">
        <f t="shared" si="924"/>
        <v>1.2431439625344948E-6</v>
      </c>
    </row>
    <row r="4681" spans="65:70" ht="20.100000000000001" customHeight="1" x14ac:dyDescent="0.25">
      <c r="BM4681" s="134">
        <v>4089</v>
      </c>
      <c r="BN4681" s="157">
        <f t="shared" si="925"/>
        <v>26.163199999998163</v>
      </c>
      <c r="BO4681" s="158">
        <f t="shared" si="926"/>
        <v>4.7094174588651515E-4</v>
      </c>
      <c r="BP4681" s="159">
        <f t="shared" si="927"/>
        <v>1.2399303026048008E-6</v>
      </c>
      <c r="BQ4681" s="160">
        <f t="shared" si="928"/>
        <v>1.2399303026048008E-6</v>
      </c>
      <c r="BR4681" s="160">
        <f t="shared" si="924"/>
        <v>1.2399303026048008E-6</v>
      </c>
    </row>
    <row r="4682" spans="65:70" ht="20.100000000000001" customHeight="1" x14ac:dyDescent="0.25">
      <c r="BM4682" s="134">
        <v>4090</v>
      </c>
      <c r="BN4682" s="157">
        <f t="shared" si="925"/>
        <v>26.169599999998162</v>
      </c>
      <c r="BO4682" s="158">
        <f t="shared" si="926"/>
        <v>4.6970181558391035E-4</v>
      </c>
      <c r="BP4682" s="159">
        <f t="shared" si="927"/>
        <v>1.2367247653661574E-6</v>
      </c>
      <c r="BQ4682" s="160">
        <f t="shared" si="928"/>
        <v>1.2367247653661574E-6</v>
      </c>
      <c r="BR4682" s="160">
        <f t="shared" si="924"/>
        <v>1.2367247653661574E-6</v>
      </c>
    </row>
    <row r="4683" spans="65:70" ht="20.100000000000001" customHeight="1" x14ac:dyDescent="0.25">
      <c r="BM4683" s="134">
        <v>4091</v>
      </c>
      <c r="BN4683" s="157">
        <f t="shared" si="925"/>
        <v>26.175999999998162</v>
      </c>
      <c r="BO4683" s="158">
        <f t="shared" si="926"/>
        <v>4.6846509081854419E-4</v>
      </c>
      <c r="BP4683" s="159">
        <f t="shared" si="927"/>
        <v>1.2335273308679436E-6</v>
      </c>
      <c r="BQ4683" s="160">
        <f t="shared" si="928"/>
        <v>1.2335273308679436E-6</v>
      </c>
      <c r="BR4683" s="160">
        <f t="shared" si="924"/>
        <v>1.2335273308679436E-6</v>
      </c>
    </row>
    <row r="4684" spans="65:70" ht="20.100000000000001" customHeight="1" x14ac:dyDescent="0.25">
      <c r="BM4684" s="134">
        <v>4092</v>
      </c>
      <c r="BN4684" s="157">
        <f t="shared" si="925"/>
        <v>26.182399999998161</v>
      </c>
      <c r="BO4684" s="158">
        <f t="shared" si="926"/>
        <v>4.6723156348767625E-4</v>
      </c>
      <c r="BP4684" s="159">
        <f t="shared" si="927"/>
        <v>1.2303379792031775E-6</v>
      </c>
      <c r="BQ4684" s="160">
        <f t="shared" si="928"/>
        <v>1.2303379792031775E-6</v>
      </c>
      <c r="BR4684" s="160">
        <f t="shared" si="924"/>
        <v>1.2303379792031775E-6</v>
      </c>
    </row>
    <row r="4685" spans="65:70" ht="20.100000000000001" customHeight="1" x14ac:dyDescent="0.25">
      <c r="BM4685" s="134">
        <v>4093</v>
      </c>
      <c r="BN4685" s="157">
        <f t="shared" si="925"/>
        <v>26.18879999999816</v>
      </c>
      <c r="BO4685" s="158">
        <f t="shared" si="926"/>
        <v>4.6600122550847307E-4</v>
      </c>
      <c r="BP4685" s="159">
        <f t="shared" si="927"/>
        <v>1.2271566905185994E-6</v>
      </c>
      <c r="BQ4685" s="160">
        <f t="shared" si="928"/>
        <v>1.2271566905185994E-6</v>
      </c>
      <c r="BR4685" s="160">
        <f t="shared" si="924"/>
        <v>1.2271566905185994E-6</v>
      </c>
    </row>
    <row r="4686" spans="65:70" ht="20.100000000000001" customHeight="1" x14ac:dyDescent="0.25">
      <c r="BM4686" s="134">
        <v>4094</v>
      </c>
      <c r="BN4686" s="157">
        <f t="shared" si="925"/>
        <v>26.19519999999816</v>
      </c>
      <c r="BO4686" s="158">
        <f t="shared" si="926"/>
        <v>4.6477406881795447E-4</v>
      </c>
      <c r="BP4686" s="159">
        <f t="shared" si="927"/>
        <v>1.2239834450016073E-6</v>
      </c>
      <c r="BQ4686" s="160">
        <f t="shared" si="928"/>
        <v>1.2239834450016073E-6</v>
      </c>
      <c r="BR4686" s="160">
        <f t="shared" si="924"/>
        <v>1.2239834450016073E-6</v>
      </c>
    </row>
    <row r="4687" spans="65:70" ht="20.100000000000001" customHeight="1" x14ac:dyDescent="0.25">
      <c r="BM4687" s="134">
        <v>4095</v>
      </c>
      <c r="BN4687" s="157">
        <f t="shared" si="925"/>
        <v>26.201599999998159</v>
      </c>
      <c r="BO4687" s="158">
        <f t="shared" si="926"/>
        <v>4.6355008537295287E-4</v>
      </c>
      <c r="BP4687" s="159">
        <f t="shared" si="927"/>
        <v>1.2208182228887134E-6</v>
      </c>
      <c r="BQ4687" s="160">
        <f t="shared" si="928"/>
        <v>1.2208182228887134E-6</v>
      </c>
      <c r="BR4687" s="160">
        <f t="shared" si="924"/>
        <v>1.2208182228887134E-6</v>
      </c>
    </row>
    <row r="4688" spans="65:70" ht="20.100000000000001" customHeight="1" x14ac:dyDescent="0.25">
      <c r="BM4688" s="134">
        <v>4096</v>
      </c>
      <c r="BN4688" s="157">
        <f t="shared" si="925"/>
        <v>26.207999999998158</v>
      </c>
      <c r="BO4688" s="158">
        <f t="shared" si="926"/>
        <v>4.6232926715006415E-4</v>
      </c>
      <c r="BP4688" s="159">
        <f t="shared" si="927"/>
        <v>1.2176610044638096E-6</v>
      </c>
      <c r="BQ4688" s="160">
        <f t="shared" si="928"/>
        <v>1.2176610044638096E-6</v>
      </c>
      <c r="BR4688" s="160">
        <f t="shared" si="924"/>
        <v>1.2176610044638096E-6</v>
      </c>
    </row>
    <row r="4689" spans="65:70" ht="20.100000000000001" customHeight="1" x14ac:dyDescent="0.25">
      <c r="BM4689" s="134">
        <v>4097</v>
      </c>
      <c r="BN4689" s="157">
        <f t="shared" si="925"/>
        <v>26.214399999998157</v>
      </c>
      <c r="BO4689" s="158">
        <f t="shared" si="926"/>
        <v>4.6111160614560034E-4</v>
      </c>
      <c r="BP4689" s="159">
        <f t="shared" si="927"/>
        <v>1.2145117700588723E-6</v>
      </c>
      <c r="BQ4689" s="160">
        <f t="shared" si="928"/>
        <v>1.2145117700588723E-6</v>
      </c>
      <c r="BR4689" s="160">
        <f t="shared" ref="BR4689:BR4752" si="929">IF($BO4689&lt;(1-$BK$605),$BP4689,"")</f>
        <v>1.2145117700588723E-6</v>
      </c>
    </row>
    <row r="4690" spans="65:70" ht="20.100000000000001" customHeight="1" x14ac:dyDescent="0.25">
      <c r="BM4690" s="134">
        <v>4098</v>
      </c>
      <c r="BN4690" s="157">
        <f t="shared" ref="BN4690:BN4753" si="930">BN4689+$BQ$590</f>
        <v>26.220799999998157</v>
      </c>
      <c r="BO4690" s="158">
        <f t="shared" ref="BO4690:BO4753" si="931">_xlfn.CHISQ.DIST.RT(BN4690,7)</f>
        <v>4.5989709437554147E-4</v>
      </c>
      <c r="BP4690" s="159">
        <f t="shared" ref="BP4690:BP4753" si="932">BO4690-BO4691</f>
        <v>1.2113705000464268E-6</v>
      </c>
      <c r="BQ4690" s="160">
        <f t="shared" ref="BQ4690:BQ4753" si="933">IF(BO4690&lt;(1-$BK$597),BP4690,"")</f>
        <v>1.2113705000464268E-6</v>
      </c>
      <c r="BR4690" s="160">
        <f t="shared" si="929"/>
        <v>1.2113705000464268E-6</v>
      </c>
    </row>
    <row r="4691" spans="65:70" ht="20.100000000000001" customHeight="1" x14ac:dyDescent="0.25">
      <c r="BM4691" s="134">
        <v>4099</v>
      </c>
      <c r="BN4691" s="157">
        <f t="shared" si="930"/>
        <v>26.227199999998156</v>
      </c>
      <c r="BO4691" s="158">
        <f t="shared" si="931"/>
        <v>4.5868572387549504E-4</v>
      </c>
      <c r="BP4691" s="159">
        <f t="shared" si="932"/>
        <v>1.2082371748533172E-6</v>
      </c>
      <c r="BQ4691" s="160">
        <f t="shared" si="933"/>
        <v>1.2082371748533172E-6</v>
      </c>
      <c r="BR4691" s="160">
        <f t="shared" si="929"/>
        <v>1.2082371748533172E-6</v>
      </c>
    </row>
    <row r="4692" spans="65:70" ht="20.100000000000001" customHeight="1" x14ac:dyDescent="0.25">
      <c r="BM4692" s="134">
        <v>4100</v>
      </c>
      <c r="BN4692" s="157">
        <f t="shared" si="930"/>
        <v>26.233599999998155</v>
      </c>
      <c r="BO4692" s="158">
        <f t="shared" si="931"/>
        <v>4.5747748670064173E-4</v>
      </c>
      <c r="BP4692" s="159">
        <f t="shared" si="932"/>
        <v>1.2051117749480749E-6</v>
      </c>
      <c r="BQ4692" s="160">
        <f t="shared" si="933"/>
        <v>1.2051117749480749E-6</v>
      </c>
      <c r="BR4692" s="160">
        <f t="shared" si="929"/>
        <v>1.2051117749480749E-6</v>
      </c>
    </row>
    <row r="4693" spans="65:70" ht="20.100000000000001" customHeight="1" x14ac:dyDescent="0.25">
      <c r="BM4693" s="134">
        <v>4101</v>
      </c>
      <c r="BN4693" s="157">
        <f t="shared" si="930"/>
        <v>26.239999999998155</v>
      </c>
      <c r="BO4693" s="158">
        <f t="shared" si="931"/>
        <v>4.5627237492569365E-4</v>
      </c>
      <c r="BP4693" s="159">
        <f t="shared" si="932"/>
        <v>1.201994280844497E-6</v>
      </c>
      <c r="BQ4693" s="160">
        <f t="shared" si="933"/>
        <v>1.201994280844497E-6</v>
      </c>
      <c r="BR4693" s="160">
        <f t="shared" si="929"/>
        <v>1.201994280844497E-6</v>
      </c>
    </row>
    <row r="4694" spans="65:70" ht="20.100000000000001" customHeight="1" x14ac:dyDescent="0.25">
      <c r="BM4694" s="134">
        <v>4102</v>
      </c>
      <c r="BN4694" s="157">
        <f t="shared" si="930"/>
        <v>26.246399999998154</v>
      </c>
      <c r="BO4694" s="158">
        <f t="shared" si="931"/>
        <v>4.5507038064484916E-4</v>
      </c>
      <c r="BP4694" s="159">
        <f t="shared" si="932"/>
        <v>1.1988846731070669E-6</v>
      </c>
      <c r="BQ4694" s="160">
        <f t="shared" si="933"/>
        <v>1.1988846731070669E-6</v>
      </c>
      <c r="BR4694" s="160">
        <f t="shared" si="929"/>
        <v>1.1988846731070669E-6</v>
      </c>
    </row>
    <row r="4695" spans="65:70" ht="20.100000000000001" customHeight="1" x14ac:dyDescent="0.25">
      <c r="BM4695" s="134">
        <v>4103</v>
      </c>
      <c r="BN4695" s="157">
        <f t="shared" si="930"/>
        <v>26.252799999998153</v>
      </c>
      <c r="BO4695" s="158">
        <f t="shared" si="931"/>
        <v>4.5387149597174209E-4</v>
      </c>
      <c r="BP4695" s="159">
        <f t="shared" si="932"/>
        <v>1.1957829323412509E-6</v>
      </c>
      <c r="BQ4695" s="160">
        <f t="shared" si="933"/>
        <v>1.1957829323412509E-6</v>
      </c>
      <c r="BR4695" s="160">
        <f t="shared" si="929"/>
        <v>1.1957829323412509E-6</v>
      </c>
    </row>
    <row r="4696" spans="65:70" ht="20.100000000000001" customHeight="1" x14ac:dyDescent="0.25">
      <c r="BM4696" s="134">
        <v>4104</v>
      </c>
      <c r="BN4696" s="157">
        <f t="shared" si="930"/>
        <v>26.259199999998152</v>
      </c>
      <c r="BO4696" s="158">
        <f t="shared" si="931"/>
        <v>4.5267571303940084E-4</v>
      </c>
      <c r="BP4696" s="159">
        <f t="shared" si="932"/>
        <v>1.192689039203527E-6</v>
      </c>
      <c r="BQ4696" s="160">
        <f t="shared" si="933"/>
        <v>1.192689039203527E-6</v>
      </c>
      <c r="BR4696" s="160">
        <f t="shared" si="929"/>
        <v>1.192689039203527E-6</v>
      </c>
    </row>
    <row r="4697" spans="65:70" ht="20.100000000000001" customHeight="1" x14ac:dyDescent="0.25">
      <c r="BM4697" s="134">
        <v>4105</v>
      </c>
      <c r="BN4697" s="157">
        <f t="shared" si="930"/>
        <v>26.265599999998152</v>
      </c>
      <c r="BO4697" s="158">
        <f t="shared" si="931"/>
        <v>4.5148302400019731E-4</v>
      </c>
      <c r="BP4697" s="159">
        <f t="shared" si="932"/>
        <v>1.1896029743903801E-6</v>
      </c>
      <c r="BQ4697" s="160">
        <f t="shared" si="933"/>
        <v>1.1896029743903801E-6</v>
      </c>
      <c r="BR4697" s="160">
        <f t="shared" si="929"/>
        <v>1.1896029743903801E-6</v>
      </c>
    </row>
    <row r="4698" spans="65:70" ht="20.100000000000001" customHeight="1" x14ac:dyDescent="0.25">
      <c r="BM4698" s="134">
        <v>4106</v>
      </c>
      <c r="BN4698" s="157">
        <f t="shared" si="930"/>
        <v>26.271999999998151</v>
      </c>
      <c r="BO4698" s="158">
        <f t="shared" si="931"/>
        <v>4.5029342102580693E-4</v>
      </c>
      <c r="BP4698" s="159">
        <f t="shared" si="932"/>
        <v>1.1865247186498493E-6</v>
      </c>
      <c r="BQ4698" s="160">
        <f t="shared" si="933"/>
        <v>1.1865247186498493E-6</v>
      </c>
      <c r="BR4698" s="160">
        <f t="shared" si="929"/>
        <v>1.1865247186498493E-6</v>
      </c>
    </row>
    <row r="4699" spans="65:70" ht="20.100000000000001" customHeight="1" x14ac:dyDescent="0.25">
      <c r="BM4699" s="134">
        <v>4107</v>
      </c>
      <c r="BN4699" s="157">
        <f t="shared" si="930"/>
        <v>26.27839999999815</v>
      </c>
      <c r="BO4699" s="158">
        <f t="shared" si="931"/>
        <v>4.4910689630715708E-4</v>
      </c>
      <c r="BP4699" s="159">
        <f t="shared" si="932"/>
        <v>1.1834542527709561E-6</v>
      </c>
      <c r="BQ4699" s="160">
        <f t="shared" si="933"/>
        <v>1.1834542527709561E-6</v>
      </c>
      <c r="BR4699" s="160">
        <f t="shared" si="929"/>
        <v>1.1834542527709561E-6</v>
      </c>
    </row>
    <row r="4700" spans="65:70" ht="20.100000000000001" customHeight="1" x14ac:dyDescent="0.25">
      <c r="BM4700" s="134">
        <v>4108</v>
      </c>
      <c r="BN4700" s="157">
        <f t="shared" si="930"/>
        <v>26.28479999999815</v>
      </c>
      <c r="BO4700" s="158">
        <f t="shared" si="931"/>
        <v>4.4792344205438613E-4</v>
      </c>
      <c r="BP4700" s="159">
        <f t="shared" si="932"/>
        <v>1.180391557591403E-6</v>
      </c>
      <c r="BQ4700" s="160">
        <f t="shared" si="933"/>
        <v>1.180391557591403E-6</v>
      </c>
      <c r="BR4700" s="160">
        <f t="shared" si="929"/>
        <v>1.180391557591403E-6</v>
      </c>
    </row>
    <row r="4701" spans="65:70" ht="20.100000000000001" customHeight="1" x14ac:dyDescent="0.25">
      <c r="BM4701" s="134">
        <v>4109</v>
      </c>
      <c r="BN4701" s="157">
        <f t="shared" si="930"/>
        <v>26.291199999998149</v>
      </c>
      <c r="BO4701" s="158">
        <f t="shared" si="931"/>
        <v>4.4674305049679472E-4</v>
      </c>
      <c r="BP4701" s="159">
        <f t="shared" si="932"/>
        <v>1.1773366139923146E-6</v>
      </c>
      <c r="BQ4701" s="160">
        <f t="shared" si="933"/>
        <v>1.1773366139923146E-6</v>
      </c>
      <c r="BR4701" s="160">
        <f t="shared" si="929"/>
        <v>1.1773366139923146E-6</v>
      </c>
    </row>
    <row r="4702" spans="65:70" ht="20.100000000000001" customHeight="1" x14ac:dyDescent="0.25">
      <c r="BM4702" s="134">
        <v>4110</v>
      </c>
      <c r="BN4702" s="157">
        <f t="shared" si="930"/>
        <v>26.297599999998148</v>
      </c>
      <c r="BO4702" s="158">
        <f t="shared" si="931"/>
        <v>4.4556571388280241E-4</v>
      </c>
      <c r="BP4702" s="159">
        <f t="shared" si="932"/>
        <v>1.1742894029007859E-6</v>
      </c>
      <c r="BQ4702" s="160">
        <f t="shared" si="933"/>
        <v>1.1742894029007859E-6</v>
      </c>
      <c r="BR4702" s="160">
        <f t="shared" si="929"/>
        <v>1.1742894029007859E-6</v>
      </c>
    </row>
    <row r="4703" spans="65:70" ht="20.100000000000001" customHeight="1" x14ac:dyDescent="0.25">
      <c r="BM4703" s="134">
        <v>4111</v>
      </c>
      <c r="BN4703" s="157">
        <f t="shared" si="930"/>
        <v>26.303999999998148</v>
      </c>
      <c r="BO4703" s="158">
        <f t="shared" si="931"/>
        <v>4.4439142447990162E-4</v>
      </c>
      <c r="BP4703" s="159">
        <f t="shared" si="932"/>
        <v>1.1712499052906949E-6</v>
      </c>
      <c r="BQ4703" s="160">
        <f t="shared" si="933"/>
        <v>1.1712499052906949E-6</v>
      </c>
      <c r="BR4703" s="160">
        <f t="shared" si="929"/>
        <v>1.1712499052906949E-6</v>
      </c>
    </row>
    <row r="4704" spans="65:70" ht="20.100000000000001" customHeight="1" x14ac:dyDescent="0.25">
      <c r="BM4704" s="134">
        <v>4112</v>
      </c>
      <c r="BN4704" s="157">
        <f t="shared" si="930"/>
        <v>26.310399999998147</v>
      </c>
      <c r="BO4704" s="158">
        <f t="shared" si="931"/>
        <v>4.4322017457461093E-4</v>
      </c>
      <c r="BP4704" s="159">
        <f t="shared" si="932"/>
        <v>1.1682181021781496E-6</v>
      </c>
      <c r="BQ4704" s="160">
        <f t="shared" si="933"/>
        <v>1.1682181021781496E-6</v>
      </c>
      <c r="BR4704" s="160">
        <f t="shared" si="929"/>
        <v>1.1682181021781496E-6</v>
      </c>
    </row>
    <row r="4705" spans="65:70" ht="20.100000000000001" customHeight="1" x14ac:dyDescent="0.25">
      <c r="BM4705" s="134">
        <v>4113</v>
      </c>
      <c r="BN4705" s="157">
        <f t="shared" si="930"/>
        <v>26.316799999998146</v>
      </c>
      <c r="BO4705" s="158">
        <f t="shared" si="931"/>
        <v>4.4205195647243278E-4</v>
      </c>
      <c r="BP4705" s="159">
        <f t="shared" si="932"/>
        <v>1.1651939746253905E-6</v>
      </c>
      <c r="BQ4705" s="160">
        <f t="shared" si="933"/>
        <v>1.1651939746253905E-6</v>
      </c>
      <c r="BR4705" s="160">
        <f t="shared" si="929"/>
        <v>1.1651939746253905E-6</v>
      </c>
    </row>
    <row r="4706" spans="65:70" ht="20.100000000000001" customHeight="1" x14ac:dyDescent="0.25">
      <c r="BM4706" s="134">
        <v>4114</v>
      </c>
      <c r="BN4706" s="157">
        <f t="shared" si="930"/>
        <v>26.323199999998145</v>
      </c>
      <c r="BO4706" s="158">
        <f t="shared" si="931"/>
        <v>4.4088676249780739E-4</v>
      </c>
      <c r="BP4706" s="159">
        <f t="shared" si="932"/>
        <v>1.1621775037405743E-6</v>
      </c>
      <c r="BQ4706" s="160">
        <f t="shared" si="933"/>
        <v>1.1621775037405743E-6</v>
      </c>
      <c r="BR4706" s="160">
        <f t="shared" si="929"/>
        <v>1.1621775037405743E-6</v>
      </c>
    </row>
    <row r="4707" spans="65:70" ht="20.100000000000001" customHeight="1" x14ac:dyDescent="0.25">
      <c r="BM4707" s="134">
        <v>4115</v>
      </c>
      <c r="BN4707" s="157">
        <f t="shared" si="930"/>
        <v>26.329599999998145</v>
      </c>
      <c r="BO4707" s="158">
        <f t="shared" si="931"/>
        <v>4.3972458499406681E-4</v>
      </c>
      <c r="BP4707" s="159">
        <f t="shared" si="932"/>
        <v>1.1591686706766894E-6</v>
      </c>
      <c r="BQ4707" s="160">
        <f t="shared" si="933"/>
        <v>1.1591686706766894E-6</v>
      </c>
      <c r="BR4707" s="160">
        <f t="shared" si="929"/>
        <v>1.1591686706766894E-6</v>
      </c>
    </row>
    <row r="4708" spans="65:70" ht="20.100000000000001" customHeight="1" x14ac:dyDescent="0.25">
      <c r="BM4708" s="134">
        <v>4116</v>
      </c>
      <c r="BN4708" s="157">
        <f t="shared" si="930"/>
        <v>26.335999999998144</v>
      </c>
      <c r="BO4708" s="158">
        <f t="shared" si="931"/>
        <v>4.3856541632339012E-4</v>
      </c>
      <c r="BP4708" s="159">
        <f t="shared" si="932"/>
        <v>1.1561674566288455E-6</v>
      </c>
      <c r="BQ4708" s="160">
        <f t="shared" si="933"/>
        <v>1.1561674566288455E-6</v>
      </c>
      <c r="BR4708" s="160">
        <f t="shared" si="929"/>
        <v>1.1561674566288455E-6</v>
      </c>
    </row>
    <row r="4709" spans="65:70" ht="20.100000000000001" customHeight="1" x14ac:dyDescent="0.25">
      <c r="BM4709" s="134">
        <v>4117</v>
      </c>
      <c r="BN4709" s="157">
        <f t="shared" si="930"/>
        <v>26.342399999998143</v>
      </c>
      <c r="BO4709" s="158">
        <f t="shared" si="931"/>
        <v>4.3740924886676128E-4</v>
      </c>
      <c r="BP4709" s="159">
        <f t="shared" si="932"/>
        <v>1.1531738428396401E-6</v>
      </c>
      <c r="BQ4709" s="160">
        <f t="shared" si="933"/>
        <v>1.1531738428396401E-6</v>
      </c>
      <c r="BR4709" s="160">
        <f t="shared" si="929"/>
        <v>1.1531738428396401E-6</v>
      </c>
    </row>
    <row r="4710" spans="65:70" ht="20.100000000000001" customHeight="1" x14ac:dyDescent="0.25">
      <c r="BM4710" s="134">
        <v>4118</v>
      </c>
      <c r="BN4710" s="157">
        <f t="shared" si="930"/>
        <v>26.348799999998143</v>
      </c>
      <c r="BO4710" s="158">
        <f t="shared" si="931"/>
        <v>4.3625607502392164E-4</v>
      </c>
      <c r="BP4710" s="159">
        <f t="shared" si="932"/>
        <v>1.150187810595039E-6</v>
      </c>
      <c r="BQ4710" s="160">
        <f t="shared" si="933"/>
        <v>1.150187810595039E-6</v>
      </c>
      <c r="BR4710" s="160">
        <f t="shared" si="929"/>
        <v>1.150187810595039E-6</v>
      </c>
    </row>
    <row r="4711" spans="65:70" ht="20.100000000000001" customHeight="1" x14ac:dyDescent="0.25">
      <c r="BM4711" s="134">
        <v>4119</v>
      </c>
      <c r="BN4711" s="157">
        <f t="shared" si="930"/>
        <v>26.355199999998142</v>
      </c>
      <c r="BO4711" s="158">
        <f t="shared" si="931"/>
        <v>4.351058872133266E-4</v>
      </c>
      <c r="BP4711" s="159">
        <f t="shared" si="932"/>
        <v>1.1472093412263277E-6</v>
      </c>
      <c r="BQ4711" s="160">
        <f t="shared" si="933"/>
        <v>1.1472093412263277E-6</v>
      </c>
      <c r="BR4711" s="160">
        <f t="shared" si="929"/>
        <v>1.1472093412263277E-6</v>
      </c>
    </row>
    <row r="4712" spans="65:70" ht="20.100000000000001" customHeight="1" x14ac:dyDescent="0.25">
      <c r="BM4712" s="134">
        <v>4120</v>
      </c>
      <c r="BN4712" s="157">
        <f t="shared" si="930"/>
        <v>26.361599999998141</v>
      </c>
      <c r="BO4712" s="158">
        <f t="shared" si="931"/>
        <v>4.3395867787210027E-4</v>
      </c>
      <c r="BP4712" s="159">
        <f t="shared" si="932"/>
        <v>1.1442384161056661E-6</v>
      </c>
      <c r="BQ4712" s="160">
        <f t="shared" si="933"/>
        <v>1.1442384161056661E-6</v>
      </c>
      <c r="BR4712" s="160">
        <f t="shared" si="929"/>
        <v>1.1442384161056661E-6</v>
      </c>
    </row>
    <row r="4713" spans="65:70" ht="20.100000000000001" customHeight="1" x14ac:dyDescent="0.25">
      <c r="BM4713" s="134">
        <v>4121</v>
      </c>
      <c r="BN4713" s="157">
        <f t="shared" si="930"/>
        <v>26.36799999999814</v>
      </c>
      <c r="BO4713" s="158">
        <f t="shared" si="931"/>
        <v>4.328144394559946E-4</v>
      </c>
      <c r="BP4713" s="159">
        <f t="shared" si="932"/>
        <v>1.1412750166554125E-6</v>
      </c>
      <c r="BQ4713" s="160">
        <f t="shared" si="933"/>
        <v>1.1412750166554125E-6</v>
      </c>
      <c r="BR4713" s="160">
        <f t="shared" si="929"/>
        <v>1.1412750166554125E-6</v>
      </c>
    </row>
    <row r="4714" spans="65:70" ht="20.100000000000001" customHeight="1" x14ac:dyDescent="0.25">
      <c r="BM4714" s="134">
        <v>4122</v>
      </c>
      <c r="BN4714" s="157">
        <f t="shared" si="930"/>
        <v>26.37439999999814</v>
      </c>
      <c r="BO4714" s="158">
        <f t="shared" si="931"/>
        <v>4.3167316443933919E-4</v>
      </c>
      <c r="BP4714" s="159">
        <f t="shared" si="932"/>
        <v>1.1383191243356555E-6</v>
      </c>
      <c r="BQ4714" s="160">
        <f t="shared" si="933"/>
        <v>1.1383191243356555E-6</v>
      </c>
      <c r="BR4714" s="160">
        <f t="shared" si="929"/>
        <v>1.1383191243356555E-6</v>
      </c>
    </row>
    <row r="4715" spans="65:70" ht="20.100000000000001" customHeight="1" x14ac:dyDescent="0.25">
      <c r="BM4715" s="134">
        <v>4123</v>
      </c>
      <c r="BN4715" s="157">
        <f t="shared" si="930"/>
        <v>26.380799999998139</v>
      </c>
      <c r="BO4715" s="158">
        <f t="shared" si="931"/>
        <v>4.3053484531500354E-4</v>
      </c>
      <c r="BP4715" s="159">
        <f t="shared" si="932"/>
        <v>1.1353707206560319E-6</v>
      </c>
      <c r="BQ4715" s="160">
        <f t="shared" si="933"/>
        <v>1.1353707206560319E-6</v>
      </c>
      <c r="BR4715" s="160">
        <f t="shared" si="929"/>
        <v>1.1353707206560319E-6</v>
      </c>
    </row>
    <row r="4716" spans="65:70" ht="20.100000000000001" customHeight="1" x14ac:dyDescent="0.25">
      <c r="BM4716" s="134">
        <v>4124</v>
      </c>
      <c r="BN4716" s="157">
        <f t="shared" si="930"/>
        <v>26.387199999998138</v>
      </c>
      <c r="BO4716" s="158">
        <f t="shared" si="931"/>
        <v>4.293994745943475E-4</v>
      </c>
      <c r="BP4716" s="159">
        <f t="shared" si="932"/>
        <v>1.1324297871648302E-6</v>
      </c>
      <c r="BQ4716" s="160">
        <f t="shared" si="933"/>
        <v>1.1324297871648302E-6</v>
      </c>
      <c r="BR4716" s="160">
        <f t="shared" si="929"/>
        <v>1.1324297871648302E-6</v>
      </c>
    </row>
    <row r="4717" spans="65:70" ht="20.100000000000001" customHeight="1" x14ac:dyDescent="0.25">
      <c r="BM4717" s="134">
        <v>4125</v>
      </c>
      <c r="BN4717" s="157">
        <f t="shared" si="930"/>
        <v>26.393599999998138</v>
      </c>
      <c r="BO4717" s="158">
        <f t="shared" si="931"/>
        <v>4.2826704480718267E-4</v>
      </c>
      <c r="BP4717" s="159">
        <f t="shared" si="932"/>
        <v>1.1294963054590194E-6</v>
      </c>
      <c r="BQ4717" s="160">
        <f t="shared" si="933"/>
        <v>1.1294963054590194E-6</v>
      </c>
      <c r="BR4717" s="160">
        <f t="shared" si="929"/>
        <v>1.1294963054590194E-6</v>
      </c>
    </row>
    <row r="4718" spans="65:70" ht="20.100000000000001" customHeight="1" x14ac:dyDescent="0.25">
      <c r="BM4718" s="134">
        <v>4126</v>
      </c>
      <c r="BN4718" s="157">
        <f t="shared" si="930"/>
        <v>26.399999999998137</v>
      </c>
      <c r="BO4718" s="158">
        <f t="shared" si="931"/>
        <v>4.2713754850172365E-4</v>
      </c>
      <c r="BP4718" s="159">
        <f t="shared" si="932"/>
        <v>1.1265702571767685E-6</v>
      </c>
      <c r="BQ4718" s="160">
        <f t="shared" si="933"/>
        <v>1.1265702571767685E-6</v>
      </c>
      <c r="BR4718" s="160">
        <f t="shared" si="929"/>
        <v>1.1265702571767685E-6</v>
      </c>
    </row>
    <row r="4719" spans="65:70" ht="20.100000000000001" customHeight="1" x14ac:dyDescent="0.25">
      <c r="BM4719" s="134">
        <v>4127</v>
      </c>
      <c r="BN4719" s="157">
        <f t="shared" si="930"/>
        <v>26.406399999998136</v>
      </c>
      <c r="BO4719" s="158">
        <f t="shared" si="931"/>
        <v>4.2601097824454689E-4</v>
      </c>
      <c r="BP4719" s="159">
        <f t="shared" si="932"/>
        <v>1.1236516239985844E-6</v>
      </c>
      <c r="BQ4719" s="160">
        <f t="shared" si="933"/>
        <v>1.1236516239985844E-6</v>
      </c>
      <c r="BR4719" s="160">
        <f t="shared" si="929"/>
        <v>1.1236516239985844E-6</v>
      </c>
    </row>
    <row r="4720" spans="65:70" ht="20.100000000000001" customHeight="1" x14ac:dyDescent="0.25">
      <c r="BM4720" s="134">
        <v>4128</v>
      </c>
      <c r="BN4720" s="157">
        <f t="shared" si="930"/>
        <v>26.412799999998136</v>
      </c>
      <c r="BO4720" s="158">
        <f t="shared" si="931"/>
        <v>4.248873266205483E-4</v>
      </c>
      <c r="BP4720" s="159">
        <f t="shared" si="932"/>
        <v>1.1207403876513779E-6</v>
      </c>
      <c r="BQ4720" s="160">
        <f t="shared" si="933"/>
        <v>1.1207403876513779E-6</v>
      </c>
      <c r="BR4720" s="160">
        <f t="shared" si="929"/>
        <v>1.1207403876513779E-6</v>
      </c>
    </row>
    <row r="4721" spans="65:70" ht="20.100000000000001" customHeight="1" x14ac:dyDescent="0.25">
      <c r="BM4721" s="134">
        <v>4129</v>
      </c>
      <c r="BN4721" s="157">
        <f t="shared" si="930"/>
        <v>26.419199999998135</v>
      </c>
      <c r="BO4721" s="158">
        <f t="shared" si="931"/>
        <v>4.2376658623289692E-4</v>
      </c>
      <c r="BP4721" s="159">
        <f t="shared" si="932"/>
        <v>1.1178365299038015E-6</v>
      </c>
      <c r="BQ4721" s="160">
        <f t="shared" si="933"/>
        <v>1.1178365299038015E-6</v>
      </c>
      <c r="BR4721" s="160">
        <f t="shared" si="929"/>
        <v>1.1178365299038015E-6</v>
      </c>
    </row>
    <row r="4722" spans="65:70" ht="20.100000000000001" customHeight="1" x14ac:dyDescent="0.25">
      <c r="BM4722" s="134">
        <v>4130</v>
      </c>
      <c r="BN4722" s="157">
        <f t="shared" si="930"/>
        <v>26.425599999998134</v>
      </c>
      <c r="BO4722" s="158">
        <f t="shared" si="931"/>
        <v>4.2264874970299312E-4</v>
      </c>
      <c r="BP4722" s="159">
        <f t="shared" si="932"/>
        <v>1.114940032569448E-6</v>
      </c>
      <c r="BQ4722" s="160">
        <f t="shared" si="933"/>
        <v>1.114940032569448E-6</v>
      </c>
      <c r="BR4722" s="160">
        <f t="shared" si="929"/>
        <v>1.114940032569448E-6</v>
      </c>
    </row>
    <row r="4723" spans="65:70" ht="20.100000000000001" customHeight="1" x14ac:dyDescent="0.25">
      <c r="BM4723" s="134">
        <v>4131</v>
      </c>
      <c r="BN4723" s="157">
        <f t="shared" si="930"/>
        <v>26.431999999998133</v>
      </c>
      <c r="BO4723" s="158">
        <f t="shared" si="931"/>
        <v>4.2153380967042367E-4</v>
      </c>
      <c r="BP4723" s="159">
        <f t="shared" si="932"/>
        <v>1.1120508775012668E-6</v>
      </c>
      <c r="BQ4723" s="160">
        <f t="shared" si="933"/>
        <v>1.1120508775012668E-6</v>
      </c>
      <c r="BR4723" s="160">
        <f t="shared" si="929"/>
        <v>1.1120508775012668E-6</v>
      </c>
    </row>
    <row r="4724" spans="65:70" ht="20.100000000000001" customHeight="1" x14ac:dyDescent="0.25">
      <c r="BM4724" s="134">
        <v>4132</v>
      </c>
      <c r="BN4724" s="157">
        <f t="shared" si="930"/>
        <v>26.438399999998133</v>
      </c>
      <c r="BO4724" s="158">
        <f t="shared" si="931"/>
        <v>4.2042175879292241E-4</v>
      </c>
      <c r="BP4724" s="159">
        <f t="shared" si="932"/>
        <v>1.1091690466002373E-6</v>
      </c>
      <c r="BQ4724" s="160">
        <f t="shared" si="933"/>
        <v>1.1091690466002373E-6</v>
      </c>
      <c r="BR4724" s="160">
        <f t="shared" si="929"/>
        <v>1.1091690466002373E-6</v>
      </c>
    </row>
    <row r="4725" spans="65:70" ht="20.100000000000001" customHeight="1" x14ac:dyDescent="0.25">
      <c r="BM4725" s="134">
        <v>4133</v>
      </c>
      <c r="BN4725" s="157">
        <f t="shared" si="930"/>
        <v>26.444799999998132</v>
      </c>
      <c r="BO4725" s="158">
        <f t="shared" si="931"/>
        <v>4.1931258974632217E-4</v>
      </c>
      <c r="BP4725" s="159">
        <f t="shared" si="932"/>
        <v>1.1062945218072917E-6</v>
      </c>
      <c r="BQ4725" s="160">
        <f t="shared" si="933"/>
        <v>1.1062945218072917E-6</v>
      </c>
      <c r="BR4725" s="160">
        <f t="shared" si="929"/>
        <v>1.1062945218072917E-6</v>
      </c>
    </row>
    <row r="4726" spans="65:70" ht="20.100000000000001" customHeight="1" x14ac:dyDescent="0.25">
      <c r="BM4726" s="134">
        <v>4134</v>
      </c>
      <c r="BN4726" s="157">
        <f t="shared" si="930"/>
        <v>26.451199999998131</v>
      </c>
      <c r="BO4726" s="158">
        <f t="shared" si="931"/>
        <v>4.1820629522451488E-4</v>
      </c>
      <c r="BP4726" s="159">
        <f t="shared" si="932"/>
        <v>1.1034272851061884E-6</v>
      </c>
      <c r="BQ4726" s="160">
        <f t="shared" si="933"/>
        <v>1.1034272851061884E-6</v>
      </c>
      <c r="BR4726" s="160">
        <f t="shared" si="929"/>
        <v>1.1034272851061884E-6</v>
      </c>
    </row>
    <row r="4727" spans="65:70" ht="20.100000000000001" customHeight="1" x14ac:dyDescent="0.25">
      <c r="BM4727" s="134">
        <v>4135</v>
      </c>
      <c r="BN4727" s="157">
        <f t="shared" si="930"/>
        <v>26.457599999998131</v>
      </c>
      <c r="BO4727" s="158">
        <f t="shared" si="931"/>
        <v>4.1710286793940869E-4</v>
      </c>
      <c r="BP4727" s="159">
        <f t="shared" si="932"/>
        <v>1.1005673185258426E-6</v>
      </c>
      <c r="BQ4727" s="160">
        <f t="shared" si="933"/>
        <v>1.1005673185258426E-6</v>
      </c>
      <c r="BR4727" s="160">
        <f t="shared" si="929"/>
        <v>1.1005673185258426E-6</v>
      </c>
    </row>
    <row r="4728" spans="65:70" ht="20.100000000000001" customHeight="1" x14ac:dyDescent="0.25">
      <c r="BM4728" s="134">
        <v>4136</v>
      </c>
      <c r="BN4728" s="157">
        <f t="shared" si="930"/>
        <v>26.46399999999813</v>
      </c>
      <c r="BO4728" s="158">
        <f t="shared" si="931"/>
        <v>4.1600230062088285E-4</v>
      </c>
      <c r="BP4728" s="159">
        <f t="shared" si="932"/>
        <v>1.0977146041347974E-6</v>
      </c>
      <c r="BQ4728" s="160">
        <f t="shared" si="933"/>
        <v>1.0977146041347974E-6</v>
      </c>
      <c r="BR4728" s="160">
        <f t="shared" si="929"/>
        <v>1.0977146041347974E-6</v>
      </c>
    </row>
    <row r="4729" spans="65:70" ht="20.100000000000001" customHeight="1" x14ac:dyDescent="0.25">
      <c r="BM4729" s="134">
        <v>4137</v>
      </c>
      <c r="BN4729" s="157">
        <f t="shared" si="930"/>
        <v>26.470399999998129</v>
      </c>
      <c r="BO4729" s="158">
        <f t="shared" si="931"/>
        <v>4.1490458601674805E-4</v>
      </c>
      <c r="BP4729" s="159">
        <f t="shared" si="932"/>
        <v>1.0948691240476199E-6</v>
      </c>
      <c r="BQ4729" s="160">
        <f t="shared" si="933"/>
        <v>1.0948691240476199E-6</v>
      </c>
      <c r="BR4729" s="160">
        <f t="shared" si="929"/>
        <v>1.0948691240476199E-6</v>
      </c>
    </row>
    <row r="4730" spans="65:70" ht="20.100000000000001" customHeight="1" x14ac:dyDescent="0.25">
      <c r="BM4730" s="134">
        <v>4138</v>
      </c>
      <c r="BN4730" s="157">
        <f t="shared" si="930"/>
        <v>26.476799999998128</v>
      </c>
      <c r="BO4730" s="158">
        <f t="shared" si="931"/>
        <v>4.1380971689270043E-4</v>
      </c>
      <c r="BP4730" s="159">
        <f t="shared" si="932"/>
        <v>1.092030860418505E-6</v>
      </c>
      <c r="BQ4730" s="160">
        <f t="shared" si="933"/>
        <v>1.092030860418505E-6</v>
      </c>
      <c r="BR4730" s="160">
        <f t="shared" si="929"/>
        <v>1.092030860418505E-6</v>
      </c>
    </row>
    <row r="4731" spans="65:70" ht="20.100000000000001" customHeight="1" x14ac:dyDescent="0.25">
      <c r="BM4731" s="134">
        <v>4139</v>
      </c>
      <c r="BN4731" s="157">
        <f t="shared" si="930"/>
        <v>26.483199999998128</v>
      </c>
      <c r="BO4731" s="158">
        <f t="shared" si="931"/>
        <v>4.1271768603228193E-4</v>
      </c>
      <c r="BP4731" s="159">
        <f t="shared" si="932"/>
        <v>1.0891997954445279E-6</v>
      </c>
      <c r="BQ4731" s="160">
        <f t="shared" si="933"/>
        <v>1.0891997954445279E-6</v>
      </c>
      <c r="BR4731" s="160">
        <f t="shared" si="929"/>
        <v>1.0891997954445279E-6</v>
      </c>
    </row>
    <row r="4732" spans="65:70" ht="20.100000000000001" customHeight="1" x14ac:dyDescent="0.25">
      <c r="BM4732" s="134">
        <v>4140</v>
      </c>
      <c r="BN4732" s="157">
        <f t="shared" si="930"/>
        <v>26.489599999998127</v>
      </c>
      <c r="BO4732" s="158">
        <f t="shared" si="931"/>
        <v>4.116284862368374E-4</v>
      </c>
      <c r="BP4732" s="159">
        <f t="shared" si="932"/>
        <v>1.0863759113681373E-6</v>
      </c>
      <c r="BQ4732" s="160">
        <f t="shared" si="933"/>
        <v>1.0863759113681373E-6</v>
      </c>
      <c r="BR4732" s="160">
        <f t="shared" si="929"/>
        <v>1.0863759113681373E-6</v>
      </c>
    </row>
    <row r="4733" spans="65:70" ht="20.100000000000001" customHeight="1" x14ac:dyDescent="0.25">
      <c r="BM4733" s="134">
        <v>4141</v>
      </c>
      <c r="BN4733" s="157">
        <f t="shared" si="930"/>
        <v>26.495999999998126</v>
      </c>
      <c r="BO4733" s="158">
        <f t="shared" si="931"/>
        <v>4.1054211032546926E-4</v>
      </c>
      <c r="BP4733" s="159">
        <f t="shared" si="932"/>
        <v>1.0835591904700547E-6</v>
      </c>
      <c r="BQ4733" s="160">
        <f t="shared" si="933"/>
        <v>1.0835591904700547E-6</v>
      </c>
      <c r="BR4733" s="160">
        <f t="shared" si="929"/>
        <v>1.0835591904700547E-6</v>
      </c>
    </row>
    <row r="4734" spans="65:70" ht="20.100000000000001" customHeight="1" x14ac:dyDescent="0.25">
      <c r="BM4734" s="134">
        <v>4142</v>
      </c>
      <c r="BN4734" s="157">
        <f t="shared" si="930"/>
        <v>26.502399999998126</v>
      </c>
      <c r="BO4734" s="158">
        <f t="shared" si="931"/>
        <v>4.0945855113499921E-4</v>
      </c>
      <c r="BP4734" s="159">
        <f t="shared" si="932"/>
        <v>1.0807496150737187E-6</v>
      </c>
      <c r="BQ4734" s="160">
        <f t="shared" si="933"/>
        <v>1.0807496150737187E-6</v>
      </c>
      <c r="BR4734" s="160">
        <f t="shared" si="929"/>
        <v>1.0807496150737187E-6</v>
      </c>
    </row>
    <row r="4735" spans="65:70" ht="20.100000000000001" customHeight="1" x14ac:dyDescent="0.25">
      <c r="BM4735" s="134">
        <v>4143</v>
      </c>
      <c r="BN4735" s="157">
        <f t="shared" si="930"/>
        <v>26.508799999998125</v>
      </c>
      <c r="BO4735" s="158">
        <f t="shared" si="931"/>
        <v>4.0837780151992549E-4</v>
      </c>
      <c r="BP4735" s="159">
        <f t="shared" si="932"/>
        <v>1.0779471675486469E-6</v>
      </c>
      <c r="BQ4735" s="160">
        <f t="shared" si="933"/>
        <v>1.0779471675486469E-6</v>
      </c>
      <c r="BR4735" s="160">
        <f t="shared" si="929"/>
        <v>1.0779471675486469E-6</v>
      </c>
    </row>
    <row r="4736" spans="65:70" ht="20.100000000000001" customHeight="1" x14ac:dyDescent="0.25">
      <c r="BM4736" s="134">
        <v>4144</v>
      </c>
      <c r="BN4736" s="157">
        <f t="shared" si="930"/>
        <v>26.515199999998124</v>
      </c>
      <c r="BO4736" s="158">
        <f t="shared" si="931"/>
        <v>4.0729985435237684E-4</v>
      </c>
      <c r="BP4736" s="159">
        <f t="shared" si="932"/>
        <v>1.0751518303016533E-6</v>
      </c>
      <c r="BQ4736" s="160">
        <f t="shared" si="933"/>
        <v>1.0751518303016533E-6</v>
      </c>
      <c r="BR4736" s="160">
        <f t="shared" si="929"/>
        <v>1.0751518303016533E-6</v>
      </c>
    </row>
    <row r="4737" spans="65:70" ht="20.100000000000001" customHeight="1" x14ac:dyDescent="0.25">
      <c r="BM4737" s="134">
        <v>4145</v>
      </c>
      <c r="BN4737" s="157">
        <f t="shared" si="930"/>
        <v>26.521599999998124</v>
      </c>
      <c r="BO4737" s="158">
        <f t="shared" si="931"/>
        <v>4.0622470252207519E-4</v>
      </c>
      <c r="BP4737" s="159">
        <f t="shared" si="932"/>
        <v>1.0723635857819982E-6</v>
      </c>
      <c r="BQ4737" s="160">
        <f t="shared" si="933"/>
        <v>1.0723635857819982E-6</v>
      </c>
      <c r="BR4737" s="160">
        <f t="shared" si="929"/>
        <v>1.0723635857819982E-6</v>
      </c>
    </row>
    <row r="4738" spans="65:70" ht="20.100000000000001" customHeight="1" x14ac:dyDescent="0.25">
      <c r="BM4738" s="134">
        <v>4146</v>
      </c>
      <c r="BN4738" s="157">
        <f t="shared" si="930"/>
        <v>26.527999999998123</v>
      </c>
      <c r="BO4738" s="158">
        <f t="shared" si="931"/>
        <v>4.0515233893629319E-4</v>
      </c>
      <c r="BP4738" s="159">
        <f t="shared" si="932"/>
        <v>1.0695824164842619E-6</v>
      </c>
      <c r="BQ4738" s="160">
        <f t="shared" si="933"/>
        <v>1.0695824164842619E-6</v>
      </c>
      <c r="BR4738" s="160">
        <f t="shared" si="929"/>
        <v>1.0695824164842619E-6</v>
      </c>
    </row>
    <row r="4739" spans="65:70" ht="20.100000000000001" customHeight="1" x14ac:dyDescent="0.25">
      <c r="BM4739" s="134">
        <v>4147</v>
      </c>
      <c r="BN4739" s="157">
        <f t="shared" si="930"/>
        <v>26.534399999998122</v>
      </c>
      <c r="BO4739" s="158">
        <f t="shared" si="931"/>
        <v>4.0408275651980893E-4</v>
      </c>
      <c r="BP4739" s="159">
        <f t="shared" si="932"/>
        <v>1.0668083049412426E-6</v>
      </c>
      <c r="BQ4739" s="160">
        <f t="shared" si="933"/>
        <v>1.0668083049412426E-6</v>
      </c>
      <c r="BR4739" s="160">
        <f t="shared" si="929"/>
        <v>1.0668083049412426E-6</v>
      </c>
    </row>
    <row r="4740" spans="65:70" ht="20.100000000000001" customHeight="1" x14ac:dyDescent="0.25">
      <c r="BM4740" s="134">
        <v>4148</v>
      </c>
      <c r="BN4740" s="157">
        <f t="shared" si="930"/>
        <v>26.540799999998121</v>
      </c>
      <c r="BO4740" s="158">
        <f t="shared" si="931"/>
        <v>4.0301594821486768E-4</v>
      </c>
      <c r="BP4740" s="159">
        <f t="shared" si="932"/>
        <v>1.064041233728131E-6</v>
      </c>
      <c r="BQ4740" s="160">
        <f t="shared" si="933"/>
        <v>1.064041233728131E-6</v>
      </c>
      <c r="BR4740" s="160">
        <f t="shared" si="929"/>
        <v>1.064041233728131E-6</v>
      </c>
    </row>
    <row r="4741" spans="65:70" ht="20.100000000000001" customHeight="1" x14ac:dyDescent="0.25">
      <c r="BM4741" s="134">
        <v>4149</v>
      </c>
      <c r="BN4741" s="157">
        <f t="shared" si="930"/>
        <v>26.547199999998121</v>
      </c>
      <c r="BO4741" s="158">
        <f t="shared" si="931"/>
        <v>4.0195190698113955E-4</v>
      </c>
      <c r="BP4741" s="159">
        <f t="shared" si="932"/>
        <v>1.0612811854622929E-6</v>
      </c>
      <c r="BQ4741" s="160">
        <f t="shared" si="933"/>
        <v>1.0612811854622929E-6</v>
      </c>
      <c r="BR4741" s="160">
        <f t="shared" si="929"/>
        <v>1.0612811854622929E-6</v>
      </c>
    </row>
    <row r="4742" spans="65:70" ht="20.100000000000001" customHeight="1" x14ac:dyDescent="0.25">
      <c r="BM4742" s="134">
        <v>4150</v>
      </c>
      <c r="BN4742" s="157">
        <f t="shared" si="930"/>
        <v>26.55359999999812</v>
      </c>
      <c r="BO4742" s="158">
        <f t="shared" si="931"/>
        <v>4.0089062579567726E-4</v>
      </c>
      <c r="BP4742" s="159">
        <f t="shared" si="932"/>
        <v>1.0585281428014269E-6</v>
      </c>
      <c r="BQ4742" s="160">
        <f t="shared" si="933"/>
        <v>1.0585281428014269E-6</v>
      </c>
      <c r="BR4742" s="160">
        <f t="shared" si="929"/>
        <v>1.0585281428014269E-6</v>
      </c>
    </row>
    <row r="4743" spans="65:70" ht="20.100000000000001" customHeight="1" x14ac:dyDescent="0.25">
      <c r="BM4743" s="134">
        <v>4151</v>
      </c>
      <c r="BN4743" s="157">
        <f t="shared" si="930"/>
        <v>26.559999999998119</v>
      </c>
      <c r="BO4743" s="158">
        <f t="shared" si="931"/>
        <v>3.9983209765287583E-4</v>
      </c>
      <c r="BP4743" s="159">
        <f t="shared" si="932"/>
        <v>1.0557820884460572E-6</v>
      </c>
      <c r="BQ4743" s="160">
        <f t="shared" si="933"/>
        <v>1.0557820884460572E-6</v>
      </c>
      <c r="BR4743" s="160">
        <f t="shared" si="929"/>
        <v>1.0557820884460572E-6</v>
      </c>
    </row>
    <row r="4744" spans="65:70" ht="20.100000000000001" customHeight="1" x14ac:dyDescent="0.25">
      <c r="BM4744" s="134">
        <v>4152</v>
      </c>
      <c r="BN4744" s="157">
        <f t="shared" si="930"/>
        <v>26.566399999998119</v>
      </c>
      <c r="BO4744" s="158">
        <f t="shared" si="931"/>
        <v>3.9877631556442978E-4</v>
      </c>
      <c r="BP4744" s="159">
        <f t="shared" si="932"/>
        <v>1.0530430051363358E-6</v>
      </c>
      <c r="BQ4744" s="160">
        <f t="shared" si="933"/>
        <v>1.0530430051363358E-6</v>
      </c>
      <c r="BR4744" s="160">
        <f t="shared" si="929"/>
        <v>1.0530430051363358E-6</v>
      </c>
    </row>
    <row r="4745" spans="65:70" ht="20.100000000000001" customHeight="1" x14ac:dyDescent="0.25">
      <c r="BM4745" s="134">
        <v>4153</v>
      </c>
      <c r="BN4745" s="157">
        <f t="shared" si="930"/>
        <v>26.572799999998118</v>
      </c>
      <c r="BO4745" s="158">
        <f t="shared" si="931"/>
        <v>3.9772327255929344E-4</v>
      </c>
      <c r="BP4745" s="159">
        <f t="shared" si="932"/>
        <v>1.0503108756553491E-6</v>
      </c>
      <c r="BQ4745" s="160">
        <f t="shared" si="933"/>
        <v>1.0503108756553491E-6</v>
      </c>
      <c r="BR4745" s="160">
        <f t="shared" si="929"/>
        <v>1.0503108756553491E-6</v>
      </c>
    </row>
    <row r="4746" spans="65:70" ht="20.100000000000001" customHeight="1" x14ac:dyDescent="0.25">
      <c r="BM4746" s="134">
        <v>4154</v>
      </c>
      <c r="BN4746" s="157">
        <f t="shared" si="930"/>
        <v>26.579199999998117</v>
      </c>
      <c r="BO4746" s="158">
        <f t="shared" si="931"/>
        <v>3.9667296168363809E-4</v>
      </c>
      <c r="BP4746" s="159">
        <f t="shared" si="932"/>
        <v>1.047585682824564E-6</v>
      </c>
      <c r="BQ4746" s="160">
        <f t="shared" si="933"/>
        <v>1.047585682824564E-6</v>
      </c>
      <c r="BR4746" s="160">
        <f t="shared" si="929"/>
        <v>1.047585682824564E-6</v>
      </c>
    </row>
    <row r="4747" spans="65:70" ht="20.100000000000001" customHeight="1" x14ac:dyDescent="0.25">
      <c r="BM4747" s="134">
        <v>4155</v>
      </c>
      <c r="BN4747" s="157">
        <f t="shared" si="930"/>
        <v>26.585599999998117</v>
      </c>
      <c r="BO4747" s="158">
        <f t="shared" si="931"/>
        <v>3.9562537600081353E-4</v>
      </c>
      <c r="BP4747" s="159">
        <f t="shared" si="932"/>
        <v>1.044867409508328E-6</v>
      </c>
      <c r="BQ4747" s="160">
        <f t="shared" si="933"/>
        <v>1.044867409508328E-6</v>
      </c>
      <c r="BR4747" s="160">
        <f t="shared" si="929"/>
        <v>1.044867409508328E-6</v>
      </c>
    </row>
    <row r="4748" spans="65:70" ht="20.100000000000001" customHeight="1" x14ac:dyDescent="0.25">
      <c r="BM4748" s="134">
        <v>4156</v>
      </c>
      <c r="BN4748" s="157">
        <f t="shared" si="930"/>
        <v>26.591999999998116</v>
      </c>
      <c r="BO4748" s="158">
        <f t="shared" si="931"/>
        <v>3.945805085913052E-4</v>
      </c>
      <c r="BP4748" s="159">
        <f t="shared" si="932"/>
        <v>1.0421560386122963E-6</v>
      </c>
      <c r="BQ4748" s="160">
        <f t="shared" si="933"/>
        <v>1.0421560386122963E-6</v>
      </c>
      <c r="BR4748" s="160">
        <f t="shared" si="929"/>
        <v>1.0421560386122963E-6</v>
      </c>
    </row>
    <row r="4749" spans="65:70" ht="20.100000000000001" customHeight="1" x14ac:dyDescent="0.25">
      <c r="BM4749" s="134">
        <v>4157</v>
      </c>
      <c r="BN4749" s="157">
        <f t="shared" si="930"/>
        <v>26.598399999998115</v>
      </c>
      <c r="BO4749" s="158">
        <f t="shared" si="931"/>
        <v>3.935383525526929E-4</v>
      </c>
      <c r="BP4749" s="159">
        <f t="shared" si="932"/>
        <v>1.0394515530814268E-6</v>
      </c>
      <c r="BQ4749" s="160">
        <f t="shared" si="933"/>
        <v>1.0394515530814268E-6</v>
      </c>
      <c r="BR4749" s="160">
        <f t="shared" si="929"/>
        <v>1.0394515530814268E-6</v>
      </c>
    </row>
    <row r="4750" spans="65:70" ht="20.100000000000001" customHeight="1" x14ac:dyDescent="0.25">
      <c r="BM4750" s="134">
        <v>4158</v>
      </c>
      <c r="BN4750" s="157">
        <f t="shared" si="930"/>
        <v>26.604799999998114</v>
      </c>
      <c r="BO4750" s="158">
        <f t="shared" si="931"/>
        <v>3.9249890099961148E-4</v>
      </c>
      <c r="BP4750" s="159">
        <f t="shared" si="932"/>
        <v>1.0367539359018227E-6</v>
      </c>
      <c r="BQ4750" s="160">
        <f t="shared" si="933"/>
        <v>1.0367539359018227E-6</v>
      </c>
      <c r="BR4750" s="160">
        <f t="shared" si="929"/>
        <v>1.0367539359018227E-6</v>
      </c>
    </row>
    <row r="4751" spans="65:70" ht="20.100000000000001" customHeight="1" x14ac:dyDescent="0.25">
      <c r="BM4751" s="134">
        <v>4159</v>
      </c>
      <c r="BN4751" s="157">
        <f t="shared" si="930"/>
        <v>26.611199999998114</v>
      </c>
      <c r="BO4751" s="158">
        <f t="shared" si="931"/>
        <v>3.9146214706370965E-4</v>
      </c>
      <c r="BP4751" s="159">
        <f t="shared" si="932"/>
        <v>1.0340631700997568E-6</v>
      </c>
      <c r="BQ4751" s="160">
        <f t="shared" si="933"/>
        <v>1.0340631700997568E-6</v>
      </c>
      <c r="BR4751" s="160">
        <f t="shared" si="929"/>
        <v>1.0340631700997568E-6</v>
      </c>
    </row>
    <row r="4752" spans="65:70" ht="20.100000000000001" customHeight="1" x14ac:dyDescent="0.25">
      <c r="BM4752" s="134">
        <v>4160</v>
      </c>
      <c r="BN4752" s="157">
        <f t="shared" si="930"/>
        <v>26.617599999998113</v>
      </c>
      <c r="BO4752" s="158">
        <f t="shared" si="931"/>
        <v>3.904280838936099E-4</v>
      </c>
      <c r="BP4752" s="159">
        <f t="shared" si="932"/>
        <v>1.0313792387431895E-6</v>
      </c>
      <c r="BQ4752" s="160">
        <f t="shared" si="933"/>
        <v>1.0313792387431895E-6</v>
      </c>
      <c r="BR4752" s="160">
        <f t="shared" si="929"/>
        <v>1.0313792387431895E-6</v>
      </c>
    </row>
    <row r="4753" spans="65:70" ht="20.100000000000001" customHeight="1" x14ac:dyDescent="0.25">
      <c r="BM4753" s="134">
        <v>4161</v>
      </c>
      <c r="BN4753" s="157">
        <f t="shared" si="930"/>
        <v>26.623999999998112</v>
      </c>
      <c r="BO4753" s="158">
        <f t="shared" si="931"/>
        <v>3.8939670465486671E-4</v>
      </c>
      <c r="BP4753" s="159">
        <f t="shared" si="932"/>
        <v>1.0287021249388959E-6</v>
      </c>
      <c r="BQ4753" s="160">
        <f t="shared" si="933"/>
        <v>1.0287021249388959E-6</v>
      </c>
      <c r="BR4753" s="160">
        <f t="shared" ref="BR4753:BR4816" si="934">IF($BO4753&lt;(1-$BK$605),$BP4753,"")</f>
        <v>1.0287021249388959E-6</v>
      </c>
    </row>
    <row r="4754" spans="65:70" ht="20.100000000000001" customHeight="1" x14ac:dyDescent="0.25">
      <c r="BM4754" s="134">
        <v>4162</v>
      </c>
      <c r="BN4754" s="157">
        <f t="shared" ref="BN4754:BN4817" si="935">BN4753+$BQ$590</f>
        <v>26.630399999998112</v>
      </c>
      <c r="BO4754" s="158">
        <f t="shared" ref="BO4754:BO4817" si="936">_xlfn.CHISQ.DIST.RT(BN4754,7)</f>
        <v>3.8836800252992781E-4</v>
      </c>
      <c r="BP4754" s="159">
        <f t="shared" ref="BP4754:BP4817" si="937">BO4754-BO4755</f>
        <v>1.0260318118365309E-6</v>
      </c>
      <c r="BQ4754" s="160">
        <f t="shared" ref="BQ4754:BQ4817" si="938">IF(BO4754&lt;(1-$BK$597),BP4754,"")</f>
        <v>1.0260318118365309E-6</v>
      </c>
      <c r="BR4754" s="160">
        <f t="shared" si="934"/>
        <v>1.0260318118365309E-6</v>
      </c>
    </row>
    <row r="4755" spans="65:70" ht="20.100000000000001" customHeight="1" x14ac:dyDescent="0.25">
      <c r="BM4755" s="134">
        <v>4163</v>
      </c>
      <c r="BN4755" s="157">
        <f t="shared" si="935"/>
        <v>26.636799999998111</v>
      </c>
      <c r="BO4755" s="158">
        <f t="shared" si="936"/>
        <v>3.8734197071809128E-4</v>
      </c>
      <c r="BP4755" s="159">
        <f t="shared" si="937"/>
        <v>1.0233682826207694E-6</v>
      </c>
      <c r="BQ4755" s="160">
        <f t="shared" si="938"/>
        <v>1.0233682826207694E-6</v>
      </c>
      <c r="BR4755" s="160">
        <f t="shared" si="934"/>
        <v>1.0233682826207694E-6</v>
      </c>
    </row>
    <row r="4756" spans="65:70" ht="20.100000000000001" customHeight="1" x14ac:dyDescent="0.25">
      <c r="BM4756" s="134">
        <v>4164</v>
      </c>
      <c r="BN4756" s="157">
        <f t="shared" si="935"/>
        <v>26.64319999999811</v>
      </c>
      <c r="BO4756" s="158">
        <f t="shared" si="936"/>
        <v>3.8631860243547051E-4</v>
      </c>
      <c r="BP4756" s="159">
        <f t="shared" si="937"/>
        <v>1.0207115205240454E-6</v>
      </c>
      <c r="BQ4756" s="160">
        <f t="shared" si="938"/>
        <v>1.0207115205240454E-6</v>
      </c>
      <c r="BR4756" s="160">
        <f t="shared" si="934"/>
        <v>1.0207115205240454E-6</v>
      </c>
    </row>
    <row r="4757" spans="65:70" ht="20.100000000000001" customHeight="1" x14ac:dyDescent="0.25">
      <c r="BM4757" s="134">
        <v>4165</v>
      </c>
      <c r="BN4757" s="157">
        <f t="shared" si="935"/>
        <v>26.649599999998109</v>
      </c>
      <c r="BO4757" s="158">
        <f t="shared" si="936"/>
        <v>3.8529789091494647E-4</v>
      </c>
      <c r="BP4757" s="159">
        <f t="shared" si="937"/>
        <v>1.018061508810343E-6</v>
      </c>
      <c r="BQ4757" s="160">
        <f t="shared" si="938"/>
        <v>1.018061508810343E-6</v>
      </c>
      <c r="BR4757" s="160">
        <f t="shared" si="934"/>
        <v>1.018061508810343E-6</v>
      </c>
    </row>
    <row r="4758" spans="65:70" ht="20.100000000000001" customHeight="1" x14ac:dyDescent="0.25">
      <c r="BM4758" s="134">
        <v>4166</v>
      </c>
      <c r="BN4758" s="157">
        <f t="shared" si="935"/>
        <v>26.655999999998109</v>
      </c>
      <c r="BO4758" s="158">
        <f t="shared" si="936"/>
        <v>3.8427982940613612E-4</v>
      </c>
      <c r="BP4758" s="159">
        <f t="shared" si="937"/>
        <v>1.0154182307904841E-6</v>
      </c>
      <c r="BQ4758" s="160">
        <f t="shared" si="938"/>
        <v>1.0154182307904841E-6</v>
      </c>
      <c r="BR4758" s="160">
        <f t="shared" si="934"/>
        <v>1.0154182307904841E-6</v>
      </c>
    </row>
    <row r="4759" spans="65:70" ht="20.100000000000001" customHeight="1" x14ac:dyDescent="0.25">
      <c r="BM4759" s="134">
        <v>4167</v>
      </c>
      <c r="BN4759" s="157">
        <f t="shared" si="935"/>
        <v>26.662399999998108</v>
      </c>
      <c r="BO4759" s="158">
        <f t="shared" si="936"/>
        <v>3.8326441117534564E-4</v>
      </c>
      <c r="BP4759" s="159">
        <f t="shared" si="937"/>
        <v>1.0127816698118821E-6</v>
      </c>
      <c r="BQ4759" s="160">
        <f t="shared" si="938"/>
        <v>1.0127816698118821E-6</v>
      </c>
      <c r="BR4759" s="160">
        <f t="shared" si="934"/>
        <v>1.0127816698118821E-6</v>
      </c>
    </row>
    <row r="4760" spans="65:70" ht="20.100000000000001" customHeight="1" x14ac:dyDescent="0.25">
      <c r="BM4760" s="134">
        <v>4168</v>
      </c>
      <c r="BN4760" s="157">
        <f t="shared" si="935"/>
        <v>26.668799999998107</v>
      </c>
      <c r="BO4760" s="158">
        <f t="shared" si="936"/>
        <v>3.8225162950553376E-4</v>
      </c>
      <c r="BP4760" s="159">
        <f t="shared" si="937"/>
        <v>1.0101518092611446E-6</v>
      </c>
      <c r="BQ4760" s="160">
        <f t="shared" si="938"/>
        <v>1.0101518092611446E-6</v>
      </c>
      <c r="BR4760" s="160">
        <f t="shared" si="934"/>
        <v>1.0101518092611446E-6</v>
      </c>
    </row>
    <row r="4761" spans="65:70" ht="20.100000000000001" customHeight="1" x14ac:dyDescent="0.25">
      <c r="BM4761" s="134">
        <v>4169</v>
      </c>
      <c r="BN4761" s="157">
        <f t="shared" si="935"/>
        <v>26.675199999998107</v>
      </c>
      <c r="BO4761" s="158">
        <f t="shared" si="936"/>
        <v>3.8124147769627261E-4</v>
      </c>
      <c r="BP4761" s="159">
        <f t="shared" si="937"/>
        <v>1.0075286325671087E-6</v>
      </c>
      <c r="BQ4761" s="160">
        <f t="shared" si="938"/>
        <v>1.0075286325671087E-6</v>
      </c>
      <c r="BR4761" s="160">
        <f t="shared" si="934"/>
        <v>1.0075286325671087E-6</v>
      </c>
    </row>
    <row r="4762" spans="65:70" ht="20.100000000000001" customHeight="1" x14ac:dyDescent="0.25">
      <c r="BM4762" s="134">
        <v>4170</v>
      </c>
      <c r="BN4762" s="157">
        <f t="shared" si="935"/>
        <v>26.681599999998106</v>
      </c>
      <c r="BO4762" s="158">
        <f t="shared" si="936"/>
        <v>3.802339490637055E-4</v>
      </c>
      <c r="BP4762" s="159">
        <f t="shared" si="937"/>
        <v>1.0049121231945528E-6</v>
      </c>
      <c r="BQ4762" s="160">
        <f t="shared" si="938"/>
        <v>1.0049121231945528E-6</v>
      </c>
      <c r="BR4762" s="160">
        <f t="shared" si="934"/>
        <v>1.0049121231945528E-6</v>
      </c>
    </row>
    <row r="4763" spans="65:70" ht="20.100000000000001" customHeight="1" x14ac:dyDescent="0.25">
      <c r="BM4763" s="134">
        <v>4171</v>
      </c>
      <c r="BN4763" s="157">
        <f t="shared" si="935"/>
        <v>26.687999999998105</v>
      </c>
      <c r="BO4763" s="158">
        <f t="shared" si="936"/>
        <v>3.7922903694051095E-4</v>
      </c>
      <c r="BP4763" s="159">
        <f t="shared" si="937"/>
        <v>1.0023022646527078E-6</v>
      </c>
      <c r="BQ4763" s="160">
        <f t="shared" si="938"/>
        <v>1.0023022646527078E-6</v>
      </c>
      <c r="BR4763" s="160">
        <f t="shared" si="934"/>
        <v>1.0023022646527078E-6</v>
      </c>
    </row>
    <row r="4764" spans="65:70" ht="20.100000000000001" customHeight="1" x14ac:dyDescent="0.25">
      <c r="BM4764" s="134">
        <v>4172</v>
      </c>
      <c r="BN4764" s="157">
        <f t="shared" si="935"/>
        <v>26.694399999998105</v>
      </c>
      <c r="BO4764" s="158">
        <f t="shared" si="936"/>
        <v>3.7822673467585824E-4</v>
      </c>
      <c r="BP4764" s="159">
        <f t="shared" si="937"/>
        <v>9.9969904048381828E-7</v>
      </c>
      <c r="BQ4764" s="160">
        <f t="shared" si="938"/>
        <v>9.9969904048381828E-7</v>
      </c>
      <c r="BR4764" s="160">
        <f t="shared" si="934"/>
        <v>9.9969904048381828E-7</v>
      </c>
    </row>
    <row r="4765" spans="65:70" ht="20.100000000000001" customHeight="1" x14ac:dyDescent="0.25">
      <c r="BM4765" s="134">
        <v>4173</v>
      </c>
      <c r="BN4765" s="157">
        <f t="shared" si="935"/>
        <v>26.700799999998104</v>
      </c>
      <c r="BO4765" s="158">
        <f t="shared" si="936"/>
        <v>3.7722703563537442E-4</v>
      </c>
      <c r="BP4765" s="159">
        <f t="shared" si="937"/>
        <v>9.9710243427593654E-7</v>
      </c>
      <c r="BQ4765" s="160">
        <f t="shared" si="938"/>
        <v>9.9710243427593654E-7</v>
      </c>
      <c r="BR4765" s="160">
        <f t="shared" si="934"/>
        <v>9.9710243427593654E-7</v>
      </c>
    </row>
    <row r="4766" spans="65:70" ht="20.100000000000001" customHeight="1" x14ac:dyDescent="0.25">
      <c r="BM4766" s="134">
        <v>4174</v>
      </c>
      <c r="BN4766" s="157">
        <f t="shared" si="935"/>
        <v>26.707199999998103</v>
      </c>
      <c r="BO4766" s="158">
        <f t="shared" si="936"/>
        <v>3.7622993320109849E-4</v>
      </c>
      <c r="BP4766" s="159">
        <f t="shared" si="937"/>
        <v>9.9451242965137559E-7</v>
      </c>
      <c r="BQ4766" s="160">
        <f t="shared" si="938"/>
        <v>9.9451242965137559E-7</v>
      </c>
      <c r="BR4766" s="160">
        <f t="shared" si="934"/>
        <v>9.9451242965137559E-7</v>
      </c>
    </row>
    <row r="4767" spans="65:70" ht="20.100000000000001" customHeight="1" x14ac:dyDescent="0.25">
      <c r="BM4767" s="134">
        <v>4175</v>
      </c>
      <c r="BN4767" s="157">
        <f t="shared" si="935"/>
        <v>26.713599999998102</v>
      </c>
      <c r="BO4767" s="158">
        <f t="shared" si="936"/>
        <v>3.7523542077144711E-4</v>
      </c>
      <c r="BP4767" s="159">
        <f t="shared" si="937"/>
        <v>9.9192901027478656E-7</v>
      </c>
      <c r="BQ4767" s="160">
        <f t="shared" si="938"/>
        <v>9.9192901027478656E-7</v>
      </c>
      <c r="BR4767" s="160">
        <f t="shared" si="934"/>
        <v>9.9192901027478656E-7</v>
      </c>
    </row>
    <row r="4768" spans="65:70" ht="20.100000000000001" customHeight="1" x14ac:dyDescent="0.25">
      <c r="BM4768" s="134">
        <v>4176</v>
      </c>
      <c r="BN4768" s="157">
        <f t="shared" si="935"/>
        <v>26.719999999998102</v>
      </c>
      <c r="BO4768" s="158">
        <f t="shared" si="936"/>
        <v>3.7424349176117233E-4</v>
      </c>
      <c r="BP4768" s="159">
        <f t="shared" si="937"/>
        <v>9.8935215984665347E-7</v>
      </c>
      <c r="BQ4768" s="160">
        <f t="shared" si="938"/>
        <v>9.8935215984665347E-7</v>
      </c>
      <c r="BR4768" s="160">
        <f t="shared" si="934"/>
        <v>9.8935215984665347E-7</v>
      </c>
    </row>
    <row r="4769" spans="65:70" ht="20.100000000000001" customHeight="1" x14ac:dyDescent="0.25">
      <c r="BM4769" s="134">
        <v>4177</v>
      </c>
      <c r="BN4769" s="157">
        <f t="shared" si="935"/>
        <v>26.726399999998101</v>
      </c>
      <c r="BO4769" s="158">
        <f t="shared" si="936"/>
        <v>3.7325413960132567E-4</v>
      </c>
      <c r="BP4769" s="159">
        <f t="shared" si="937"/>
        <v>9.8678186210936474E-7</v>
      </c>
      <c r="BQ4769" s="160">
        <f t="shared" si="938"/>
        <v>9.8678186210936474E-7</v>
      </c>
      <c r="BR4769" s="160">
        <f t="shared" si="934"/>
        <v>9.8678186210936474E-7</v>
      </c>
    </row>
    <row r="4770" spans="65:70" ht="20.100000000000001" customHeight="1" x14ac:dyDescent="0.25">
      <c r="BM4770" s="134">
        <v>4178</v>
      </c>
      <c r="BN4770" s="157">
        <f t="shared" si="935"/>
        <v>26.7327999999981</v>
      </c>
      <c r="BO4770" s="158">
        <f t="shared" si="936"/>
        <v>3.7226735773921631E-4</v>
      </c>
      <c r="BP4770" s="159">
        <f t="shared" si="937"/>
        <v>9.8421810084428586E-7</v>
      </c>
      <c r="BQ4770" s="160">
        <f t="shared" si="938"/>
        <v>9.8421810084428586E-7</v>
      </c>
      <c r="BR4770" s="160">
        <f t="shared" si="934"/>
        <v>9.8421810084428586E-7</v>
      </c>
    </row>
    <row r="4771" spans="65:70" ht="20.100000000000001" customHeight="1" x14ac:dyDescent="0.25">
      <c r="BM4771" s="134">
        <v>4179</v>
      </c>
      <c r="BN4771" s="157">
        <f t="shared" si="935"/>
        <v>26.7391999999981</v>
      </c>
      <c r="BO4771" s="158">
        <f t="shared" si="936"/>
        <v>3.7128313963837202E-4</v>
      </c>
      <c r="BP4771" s="159">
        <f t="shared" si="937"/>
        <v>9.8166085986747679E-7</v>
      </c>
      <c r="BQ4771" s="160">
        <f t="shared" si="938"/>
        <v>9.8166085986747679E-7</v>
      </c>
      <c r="BR4771" s="160">
        <f t="shared" si="934"/>
        <v>9.8166085986747679E-7</v>
      </c>
    </row>
    <row r="4772" spans="65:70" ht="20.100000000000001" customHeight="1" x14ac:dyDescent="0.25">
      <c r="BM4772" s="134">
        <v>4180</v>
      </c>
      <c r="BN4772" s="157">
        <f t="shared" si="935"/>
        <v>26.745599999998099</v>
      </c>
      <c r="BO4772" s="158">
        <f t="shared" si="936"/>
        <v>3.7030147877850454E-4</v>
      </c>
      <c r="BP4772" s="159">
        <f t="shared" si="937"/>
        <v>9.7911012303917872E-7</v>
      </c>
      <c r="BQ4772" s="160">
        <f t="shared" si="938"/>
        <v>9.7911012303917872E-7</v>
      </c>
      <c r="BR4772" s="160">
        <f t="shared" si="934"/>
        <v>9.7911012303917872E-7</v>
      </c>
    </row>
    <row r="4773" spans="65:70" ht="20.100000000000001" customHeight="1" x14ac:dyDescent="0.25">
      <c r="BM4773" s="134">
        <v>4181</v>
      </c>
      <c r="BN4773" s="157">
        <f t="shared" si="935"/>
        <v>26.751999999998098</v>
      </c>
      <c r="BO4773" s="158">
        <f t="shared" si="936"/>
        <v>3.6932236865546537E-4</v>
      </c>
      <c r="BP4773" s="159">
        <f t="shared" si="937"/>
        <v>9.7656587425302629E-7</v>
      </c>
      <c r="BQ4773" s="160">
        <f t="shared" si="938"/>
        <v>9.7656587425302629E-7</v>
      </c>
      <c r="BR4773" s="160">
        <f t="shared" si="934"/>
        <v>9.7656587425302629E-7</v>
      </c>
    </row>
    <row r="4774" spans="65:70" ht="20.100000000000001" customHeight="1" x14ac:dyDescent="0.25">
      <c r="BM4774" s="134">
        <v>4182</v>
      </c>
      <c r="BN4774" s="157">
        <f t="shared" si="935"/>
        <v>26.758399999998097</v>
      </c>
      <c r="BO4774" s="158">
        <f t="shared" si="936"/>
        <v>3.6834580278121234E-4</v>
      </c>
      <c r="BP4774" s="159">
        <f t="shared" si="937"/>
        <v>9.7402809744623906E-7</v>
      </c>
      <c r="BQ4774" s="160">
        <f t="shared" si="938"/>
        <v>9.7402809744623906E-7</v>
      </c>
      <c r="BR4774" s="160">
        <f t="shared" si="934"/>
        <v>9.7402809744623906E-7</v>
      </c>
    </row>
    <row r="4775" spans="65:70" ht="20.100000000000001" customHeight="1" x14ac:dyDescent="0.25">
      <c r="BM4775" s="134">
        <v>4183</v>
      </c>
      <c r="BN4775" s="157">
        <f t="shared" si="935"/>
        <v>26.764799999998097</v>
      </c>
      <c r="BO4775" s="158">
        <f t="shared" si="936"/>
        <v>3.673717746837661E-4</v>
      </c>
      <c r="BP4775" s="159">
        <f t="shared" si="937"/>
        <v>9.7149677658926736E-7</v>
      </c>
      <c r="BQ4775" s="160">
        <f t="shared" si="938"/>
        <v>9.7149677658926736E-7</v>
      </c>
      <c r="BR4775" s="160">
        <f t="shared" si="934"/>
        <v>9.7149677658926736E-7</v>
      </c>
    </row>
    <row r="4776" spans="65:70" ht="20.100000000000001" customHeight="1" x14ac:dyDescent="0.25">
      <c r="BM4776" s="134">
        <v>4184</v>
      </c>
      <c r="BN4776" s="157">
        <f t="shared" si="935"/>
        <v>26.771199999998096</v>
      </c>
      <c r="BO4776" s="158">
        <f t="shared" si="936"/>
        <v>3.6640027790717683E-4</v>
      </c>
      <c r="BP4776" s="159">
        <f t="shared" si="937"/>
        <v>9.689718956951165E-7</v>
      </c>
      <c r="BQ4776" s="160">
        <f t="shared" si="938"/>
        <v>9.689718956951165E-7</v>
      </c>
      <c r="BR4776" s="160">
        <f t="shared" si="934"/>
        <v>9.689718956951165E-7</v>
      </c>
    </row>
    <row r="4777" spans="65:70" ht="20.100000000000001" customHeight="1" x14ac:dyDescent="0.25">
      <c r="BM4777" s="134">
        <v>4185</v>
      </c>
      <c r="BN4777" s="157">
        <f t="shared" si="935"/>
        <v>26.777599999998095</v>
      </c>
      <c r="BO4777" s="158">
        <f t="shared" si="936"/>
        <v>3.6543130601148172E-4</v>
      </c>
      <c r="BP4777" s="159">
        <f t="shared" si="937"/>
        <v>9.6645343881311251E-7</v>
      </c>
      <c r="BQ4777" s="160">
        <f t="shared" si="938"/>
        <v>9.6645343881311251E-7</v>
      </c>
      <c r="BR4777" s="160">
        <f t="shared" si="934"/>
        <v>9.6645343881311251E-7</v>
      </c>
    </row>
    <row r="4778" spans="65:70" ht="20.100000000000001" customHeight="1" x14ac:dyDescent="0.25">
      <c r="BM4778" s="134">
        <v>4186</v>
      </c>
      <c r="BN4778" s="157">
        <f t="shared" si="935"/>
        <v>26.783999999998095</v>
      </c>
      <c r="BO4778" s="158">
        <f t="shared" si="936"/>
        <v>3.644648525726686E-4</v>
      </c>
      <c r="BP4778" s="159">
        <f t="shared" si="937"/>
        <v>9.6394139003052855E-7</v>
      </c>
      <c r="BQ4778" s="160">
        <f t="shared" si="938"/>
        <v>9.6394139003052855E-7</v>
      </c>
      <c r="BR4778" s="160">
        <f t="shared" si="934"/>
        <v>9.6394139003052855E-7</v>
      </c>
    </row>
    <row r="4779" spans="65:70" ht="20.100000000000001" customHeight="1" x14ac:dyDescent="0.25">
      <c r="BM4779" s="134">
        <v>4187</v>
      </c>
      <c r="BN4779" s="157">
        <f t="shared" si="935"/>
        <v>26.790399999998094</v>
      </c>
      <c r="BO4779" s="158">
        <f t="shared" si="936"/>
        <v>3.6350091118263808E-4</v>
      </c>
      <c r="BP4779" s="159">
        <f t="shared" si="937"/>
        <v>9.6143573347285587E-7</v>
      </c>
      <c r="BQ4779" s="160">
        <f t="shared" si="938"/>
        <v>9.6143573347285587E-7</v>
      </c>
      <c r="BR4779" s="160">
        <f t="shared" si="934"/>
        <v>9.6143573347285587E-7</v>
      </c>
    </row>
    <row r="4780" spans="65:70" ht="20.100000000000001" customHeight="1" x14ac:dyDescent="0.25">
      <c r="BM4780" s="134">
        <v>4188</v>
      </c>
      <c r="BN4780" s="157">
        <f t="shared" si="935"/>
        <v>26.796799999998093</v>
      </c>
      <c r="BO4780" s="158">
        <f t="shared" si="936"/>
        <v>3.6253947544916522E-4</v>
      </c>
      <c r="BP4780" s="159">
        <f t="shared" si="937"/>
        <v>9.5893645330429175E-7</v>
      </c>
      <c r="BQ4780" s="160">
        <f t="shared" si="938"/>
        <v>9.5893645330429175E-7</v>
      </c>
      <c r="BR4780" s="160">
        <f t="shared" si="934"/>
        <v>9.5893645330429175E-7</v>
      </c>
    </row>
    <row r="4781" spans="65:70" ht="20.100000000000001" customHeight="1" x14ac:dyDescent="0.25">
      <c r="BM4781" s="134">
        <v>4189</v>
      </c>
      <c r="BN4781" s="157">
        <f t="shared" si="935"/>
        <v>26.803199999998093</v>
      </c>
      <c r="BO4781" s="158">
        <f t="shared" si="936"/>
        <v>3.6158053899586093E-4</v>
      </c>
      <c r="BP4781" s="159">
        <f t="shared" si="937"/>
        <v>9.5644353372703475E-7</v>
      </c>
      <c r="BQ4781" s="160">
        <f t="shared" si="938"/>
        <v>9.5644353372703475E-7</v>
      </c>
      <c r="BR4781" s="160">
        <f t="shared" si="934"/>
        <v>9.5644353372703475E-7</v>
      </c>
    </row>
    <row r="4782" spans="65:70" ht="20.100000000000001" customHeight="1" x14ac:dyDescent="0.25">
      <c r="BM4782" s="134">
        <v>4190</v>
      </c>
      <c r="BN4782" s="157">
        <f t="shared" si="935"/>
        <v>26.809599999998092</v>
      </c>
      <c r="BO4782" s="158">
        <f t="shared" si="936"/>
        <v>3.6062409546213389E-4</v>
      </c>
      <c r="BP4782" s="159">
        <f t="shared" si="937"/>
        <v>9.5395695897927896E-7</v>
      </c>
      <c r="BQ4782" s="160">
        <f t="shared" si="938"/>
        <v>9.5395695897927896E-7</v>
      </c>
      <c r="BR4782" s="160">
        <f t="shared" si="934"/>
        <v>9.5395695897927896E-7</v>
      </c>
    </row>
    <row r="4783" spans="65:70" ht="20.100000000000001" customHeight="1" x14ac:dyDescent="0.25">
      <c r="BM4783" s="134">
        <v>4191</v>
      </c>
      <c r="BN4783" s="157">
        <f t="shared" si="935"/>
        <v>26.815999999998091</v>
      </c>
      <c r="BO4783" s="158">
        <f t="shared" si="936"/>
        <v>3.5967013850315461E-4</v>
      </c>
      <c r="BP4783" s="159">
        <f t="shared" si="937"/>
        <v>9.5147671333868341E-7</v>
      </c>
      <c r="BQ4783" s="160">
        <f t="shared" si="938"/>
        <v>9.5147671333868341E-7</v>
      </c>
      <c r="BR4783" s="160">
        <f t="shared" si="934"/>
        <v>9.5147671333868341E-7</v>
      </c>
    </row>
    <row r="4784" spans="65:70" ht="20.100000000000001" customHeight="1" x14ac:dyDescent="0.25">
      <c r="BM4784" s="134">
        <v>4192</v>
      </c>
      <c r="BN4784" s="157">
        <f t="shared" si="935"/>
        <v>26.82239999999809</v>
      </c>
      <c r="BO4784" s="158">
        <f t="shared" si="936"/>
        <v>3.5871866178981593E-4</v>
      </c>
      <c r="BP4784" s="159">
        <f t="shared" si="937"/>
        <v>9.4900278111993263E-7</v>
      </c>
      <c r="BQ4784" s="160">
        <f t="shared" si="938"/>
        <v>9.4900278111993263E-7</v>
      </c>
      <c r="BR4784" s="160">
        <f t="shared" si="934"/>
        <v>9.4900278111993263E-7</v>
      </c>
    </row>
    <row r="4785" spans="65:70" ht="20.100000000000001" customHeight="1" x14ac:dyDescent="0.25">
      <c r="BM4785" s="134">
        <v>4193</v>
      </c>
      <c r="BN4785" s="157">
        <f t="shared" si="935"/>
        <v>26.82879999999809</v>
      </c>
      <c r="BO4785" s="158">
        <f t="shared" si="936"/>
        <v>3.57769659008696E-4</v>
      </c>
      <c r="BP4785" s="159">
        <f t="shared" si="937"/>
        <v>9.4653514667641719E-7</v>
      </c>
      <c r="BQ4785" s="160">
        <f t="shared" si="938"/>
        <v>9.4653514667641719E-7</v>
      </c>
      <c r="BR4785" s="160">
        <f t="shared" si="934"/>
        <v>9.4653514667641719E-7</v>
      </c>
    </row>
    <row r="4786" spans="65:70" ht="20.100000000000001" customHeight="1" x14ac:dyDescent="0.25">
      <c r="BM4786" s="134">
        <v>4194</v>
      </c>
      <c r="BN4786" s="157">
        <f t="shared" si="935"/>
        <v>26.835199999998089</v>
      </c>
      <c r="BO4786" s="158">
        <f t="shared" si="936"/>
        <v>3.5682312386201958E-4</v>
      </c>
      <c r="BP4786" s="159">
        <f t="shared" si="937"/>
        <v>9.4407379439513791E-7</v>
      </c>
      <c r="BQ4786" s="160">
        <f t="shared" si="938"/>
        <v>9.4407379439513791E-7</v>
      </c>
      <c r="BR4786" s="160">
        <f t="shared" si="934"/>
        <v>9.4407379439513791E-7</v>
      </c>
    </row>
    <row r="4787" spans="65:70" ht="20.100000000000001" customHeight="1" x14ac:dyDescent="0.25">
      <c r="BM4787" s="134">
        <v>4195</v>
      </c>
      <c r="BN4787" s="157">
        <f t="shared" si="935"/>
        <v>26.841599999998088</v>
      </c>
      <c r="BO4787" s="158">
        <f t="shared" si="936"/>
        <v>3.5587905006762444E-4</v>
      </c>
      <c r="BP4787" s="159">
        <f t="shared" si="937"/>
        <v>9.4161870870630108E-7</v>
      </c>
      <c r="BQ4787" s="160">
        <f t="shared" si="938"/>
        <v>9.4161870870630108E-7</v>
      </c>
      <c r="BR4787" s="160">
        <f t="shared" si="934"/>
        <v>9.4161870870630108E-7</v>
      </c>
    </row>
    <row r="4788" spans="65:70" ht="20.100000000000001" customHeight="1" x14ac:dyDescent="0.25">
      <c r="BM4788" s="134">
        <v>4196</v>
      </c>
      <c r="BN4788" s="157">
        <f t="shared" si="935"/>
        <v>26.847999999998088</v>
      </c>
      <c r="BO4788" s="158">
        <f t="shared" si="936"/>
        <v>3.5493743135891814E-4</v>
      </c>
      <c r="BP4788" s="159">
        <f t="shared" si="937"/>
        <v>9.3916987407128378E-7</v>
      </c>
      <c r="BQ4788" s="160">
        <f t="shared" si="938"/>
        <v>9.3916987407128378E-7</v>
      </c>
      <c r="BR4788" s="160">
        <f t="shared" si="934"/>
        <v>9.3916987407128378E-7</v>
      </c>
    </row>
    <row r="4789" spans="65:70" ht="20.100000000000001" customHeight="1" x14ac:dyDescent="0.25">
      <c r="BM4789" s="134">
        <v>4197</v>
      </c>
      <c r="BN4789" s="157">
        <f t="shared" si="935"/>
        <v>26.854399999998087</v>
      </c>
      <c r="BO4789" s="158">
        <f t="shared" si="936"/>
        <v>3.5399826148484686E-4</v>
      </c>
      <c r="BP4789" s="159">
        <f t="shared" si="937"/>
        <v>9.3672727499466858E-7</v>
      </c>
      <c r="BQ4789" s="160">
        <f t="shared" si="938"/>
        <v>9.3672727499466858E-7</v>
      </c>
      <c r="BR4789" s="160">
        <f t="shared" si="934"/>
        <v>9.3672727499466858E-7</v>
      </c>
    </row>
    <row r="4790" spans="65:70" ht="20.100000000000001" customHeight="1" x14ac:dyDescent="0.25">
      <c r="BM4790" s="134">
        <v>4198</v>
      </c>
      <c r="BN4790" s="157">
        <f t="shared" si="935"/>
        <v>26.860799999998086</v>
      </c>
      <c r="BO4790" s="158">
        <f t="shared" si="936"/>
        <v>3.5306153420985219E-4</v>
      </c>
      <c r="BP4790" s="159">
        <f t="shared" si="937"/>
        <v>9.3429089601275092E-7</v>
      </c>
      <c r="BQ4790" s="160">
        <f t="shared" si="938"/>
        <v>9.3429089601275092E-7</v>
      </c>
      <c r="BR4790" s="160">
        <f t="shared" si="934"/>
        <v>9.3429089601275092E-7</v>
      </c>
    </row>
    <row r="4791" spans="65:70" ht="20.100000000000001" customHeight="1" x14ac:dyDescent="0.25">
      <c r="BM4791" s="134">
        <v>4199</v>
      </c>
      <c r="BN4791" s="157">
        <f t="shared" si="935"/>
        <v>26.867199999998086</v>
      </c>
      <c r="BO4791" s="158">
        <f t="shared" si="936"/>
        <v>3.5212724331383944E-4</v>
      </c>
      <c r="BP4791" s="159">
        <f t="shared" si="937"/>
        <v>9.3186072170345965E-7</v>
      </c>
      <c r="BQ4791" s="160">
        <f t="shared" si="938"/>
        <v>9.3186072170345965E-7</v>
      </c>
      <c r="BR4791" s="160">
        <f t="shared" si="934"/>
        <v>9.3186072170345965E-7</v>
      </c>
    </row>
    <row r="4792" spans="65:70" ht="20.100000000000001" customHeight="1" x14ac:dyDescent="0.25">
      <c r="BM4792" s="134">
        <v>4200</v>
      </c>
      <c r="BN4792" s="157">
        <f t="shared" si="935"/>
        <v>26.873599999998085</v>
      </c>
      <c r="BO4792" s="158">
        <f t="shared" si="936"/>
        <v>3.5119538259213598E-4</v>
      </c>
      <c r="BP4792" s="159">
        <f t="shared" si="937"/>
        <v>9.2943673667670755E-7</v>
      </c>
      <c r="BQ4792" s="160">
        <f t="shared" si="938"/>
        <v>9.2943673667670755E-7</v>
      </c>
      <c r="BR4792" s="160">
        <f t="shared" si="934"/>
        <v>9.2943673667670755E-7</v>
      </c>
    </row>
    <row r="4793" spans="65:70" ht="20.100000000000001" customHeight="1" x14ac:dyDescent="0.25">
      <c r="BM4793" s="134">
        <v>4201</v>
      </c>
      <c r="BN4793" s="157">
        <f t="shared" si="935"/>
        <v>26.879999999998084</v>
      </c>
      <c r="BO4793" s="158">
        <f t="shared" si="936"/>
        <v>3.5026594585545927E-4</v>
      </c>
      <c r="BP4793" s="159">
        <f t="shared" si="937"/>
        <v>9.2701892558371551E-7</v>
      </c>
      <c r="BQ4793" s="160">
        <f t="shared" si="938"/>
        <v>9.2701892558371551E-7</v>
      </c>
      <c r="BR4793" s="160">
        <f t="shared" si="934"/>
        <v>9.2701892558371551E-7</v>
      </c>
    </row>
    <row r="4794" spans="65:70" ht="20.100000000000001" customHeight="1" x14ac:dyDescent="0.25">
      <c r="BM4794" s="134">
        <v>4202</v>
      </c>
      <c r="BN4794" s="157">
        <f t="shared" si="935"/>
        <v>26.886399999998083</v>
      </c>
      <c r="BO4794" s="158">
        <f t="shared" si="936"/>
        <v>3.4933892692987556E-4</v>
      </c>
      <c r="BP4794" s="159">
        <f t="shared" si="937"/>
        <v>9.2460727311104943E-7</v>
      </c>
      <c r="BQ4794" s="160">
        <f t="shared" si="938"/>
        <v>9.2460727311104943E-7</v>
      </c>
      <c r="BR4794" s="160">
        <f t="shared" si="934"/>
        <v>9.2460727311104943E-7</v>
      </c>
    </row>
    <row r="4795" spans="65:70" ht="20.100000000000001" customHeight="1" x14ac:dyDescent="0.25">
      <c r="BM4795" s="134">
        <v>4203</v>
      </c>
      <c r="BN4795" s="157">
        <f t="shared" si="935"/>
        <v>26.892799999998083</v>
      </c>
      <c r="BO4795" s="158">
        <f t="shared" si="936"/>
        <v>3.4841431965676451E-4</v>
      </c>
      <c r="BP4795" s="159">
        <f t="shared" si="937"/>
        <v>9.2220176398089123E-7</v>
      </c>
      <c r="BQ4795" s="160">
        <f t="shared" si="938"/>
        <v>9.2220176398089123E-7</v>
      </c>
      <c r="BR4795" s="160">
        <f t="shared" si="934"/>
        <v>9.2220176398089123E-7</v>
      </c>
    </row>
    <row r="4796" spans="65:70" ht="20.100000000000001" customHeight="1" x14ac:dyDescent="0.25">
      <c r="BM4796" s="134">
        <v>4204</v>
      </c>
      <c r="BN4796" s="157">
        <f t="shared" si="935"/>
        <v>26.899199999998082</v>
      </c>
      <c r="BO4796" s="158">
        <f t="shared" si="936"/>
        <v>3.4749211789278362E-4</v>
      </c>
      <c r="BP4796" s="159">
        <f t="shared" si="937"/>
        <v>9.1980238295374939E-7</v>
      </c>
      <c r="BQ4796" s="160">
        <f t="shared" si="938"/>
        <v>9.1980238295374939E-7</v>
      </c>
      <c r="BR4796" s="160">
        <f t="shared" si="934"/>
        <v>9.1980238295374939E-7</v>
      </c>
    </row>
    <row r="4797" spans="65:70" ht="20.100000000000001" customHeight="1" x14ac:dyDescent="0.25">
      <c r="BM4797" s="134">
        <v>4205</v>
      </c>
      <c r="BN4797" s="157">
        <f t="shared" si="935"/>
        <v>26.905599999998081</v>
      </c>
      <c r="BO4797" s="158">
        <f t="shared" si="936"/>
        <v>3.4657231550982987E-4</v>
      </c>
      <c r="BP4797" s="159">
        <f t="shared" si="937"/>
        <v>9.1740911482439316E-7</v>
      </c>
      <c r="BQ4797" s="160">
        <f t="shared" si="938"/>
        <v>9.1740911482439316E-7</v>
      </c>
      <c r="BR4797" s="160">
        <f t="shared" si="934"/>
        <v>9.1740911482439316E-7</v>
      </c>
    </row>
    <row r="4798" spans="65:70" ht="20.100000000000001" customHeight="1" x14ac:dyDescent="0.25">
      <c r="BM4798" s="134">
        <v>4206</v>
      </c>
      <c r="BN4798" s="157">
        <f t="shared" si="935"/>
        <v>26.911999999998081</v>
      </c>
      <c r="BO4798" s="158">
        <f t="shared" si="936"/>
        <v>3.4565490639500547E-4</v>
      </c>
      <c r="BP4798" s="159">
        <f t="shared" si="937"/>
        <v>9.1502194442591835E-7</v>
      </c>
      <c r="BQ4798" s="160">
        <f t="shared" si="938"/>
        <v>9.1502194442591835E-7</v>
      </c>
      <c r="BR4798" s="160">
        <f t="shared" si="934"/>
        <v>9.1502194442591835E-7</v>
      </c>
    </row>
    <row r="4799" spans="65:70" ht="20.100000000000001" customHeight="1" x14ac:dyDescent="0.25">
      <c r="BM4799" s="134">
        <v>4207</v>
      </c>
      <c r="BN4799" s="157">
        <f t="shared" si="935"/>
        <v>26.91839999999808</v>
      </c>
      <c r="BO4799" s="158">
        <f t="shared" si="936"/>
        <v>3.4473988445057955E-4</v>
      </c>
      <c r="BP4799" s="159">
        <f t="shared" si="937"/>
        <v>9.1264085662774155E-7</v>
      </c>
      <c r="BQ4799" s="160">
        <f t="shared" si="938"/>
        <v>9.1264085662774155E-7</v>
      </c>
      <c r="BR4799" s="160">
        <f t="shared" si="934"/>
        <v>9.1264085662774155E-7</v>
      </c>
    </row>
    <row r="4800" spans="65:70" ht="20.100000000000001" customHeight="1" x14ac:dyDescent="0.25">
      <c r="BM4800" s="134">
        <v>4208</v>
      </c>
      <c r="BN4800" s="157">
        <f t="shared" si="935"/>
        <v>26.924799999998079</v>
      </c>
      <c r="BO4800" s="158">
        <f t="shared" si="936"/>
        <v>3.4382724359395181E-4</v>
      </c>
      <c r="BP4800" s="159">
        <f t="shared" si="937"/>
        <v>9.1026583633516643E-7</v>
      </c>
      <c r="BQ4800" s="160">
        <f t="shared" si="938"/>
        <v>9.1026583633516643E-7</v>
      </c>
      <c r="BR4800" s="160">
        <f t="shared" si="934"/>
        <v>9.1026583633516643E-7</v>
      </c>
    </row>
    <row r="4801" spans="65:70" ht="20.100000000000001" customHeight="1" x14ac:dyDescent="0.25">
      <c r="BM4801" s="134">
        <v>4209</v>
      </c>
      <c r="BN4801" s="157">
        <f t="shared" si="935"/>
        <v>26.931199999998078</v>
      </c>
      <c r="BO4801" s="158">
        <f t="shared" si="936"/>
        <v>3.4291697775761665E-4</v>
      </c>
      <c r="BP4801" s="159">
        <f t="shared" si="937"/>
        <v>9.0789686848781167E-7</v>
      </c>
      <c r="BQ4801" s="160">
        <f t="shared" si="938"/>
        <v>9.0789686848781167E-7</v>
      </c>
      <c r="BR4801" s="160">
        <f t="shared" si="934"/>
        <v>9.0789686848781167E-7</v>
      </c>
    </row>
    <row r="4802" spans="65:70" ht="20.100000000000001" customHeight="1" x14ac:dyDescent="0.25">
      <c r="BM4802" s="134">
        <v>4210</v>
      </c>
      <c r="BN4802" s="157">
        <f t="shared" si="935"/>
        <v>26.937599999998078</v>
      </c>
      <c r="BO4802" s="158">
        <f t="shared" si="936"/>
        <v>3.4200908088912883E-4</v>
      </c>
      <c r="BP4802" s="159">
        <f t="shared" si="937"/>
        <v>9.0553393806622456E-7</v>
      </c>
      <c r="BQ4802" s="160">
        <f t="shared" si="938"/>
        <v>9.0553393806622456E-7</v>
      </c>
      <c r="BR4802" s="160">
        <f t="shared" si="934"/>
        <v>9.0553393806622456E-7</v>
      </c>
    </row>
    <row r="4803" spans="65:70" ht="20.100000000000001" customHeight="1" x14ac:dyDescent="0.25">
      <c r="BM4803" s="134">
        <v>4211</v>
      </c>
      <c r="BN4803" s="157">
        <f t="shared" si="935"/>
        <v>26.943999999998077</v>
      </c>
      <c r="BO4803" s="158">
        <f t="shared" si="936"/>
        <v>3.4110354695106261E-4</v>
      </c>
      <c r="BP4803" s="159">
        <f t="shared" si="937"/>
        <v>9.0317703008082218E-7</v>
      </c>
      <c r="BQ4803" s="160">
        <f t="shared" si="938"/>
        <v>9.0317703008082218E-7</v>
      </c>
      <c r="BR4803" s="160">
        <f t="shared" si="934"/>
        <v>9.0317703008082218E-7</v>
      </c>
    </row>
    <row r="4804" spans="65:70" ht="20.100000000000001" customHeight="1" x14ac:dyDescent="0.25">
      <c r="BM4804" s="134">
        <v>4212</v>
      </c>
      <c r="BN4804" s="157">
        <f t="shared" si="935"/>
        <v>26.950399999998076</v>
      </c>
      <c r="BO4804" s="158">
        <f t="shared" si="936"/>
        <v>3.4020036992098179E-4</v>
      </c>
      <c r="BP4804" s="159">
        <f t="shared" si="937"/>
        <v>9.0082612958235393E-7</v>
      </c>
      <c r="BQ4804" s="160">
        <f t="shared" si="938"/>
        <v>9.0082612958235393E-7</v>
      </c>
      <c r="BR4804" s="160">
        <f t="shared" si="934"/>
        <v>9.0082612958235393E-7</v>
      </c>
    </row>
    <row r="4805" spans="65:70" ht="20.100000000000001" customHeight="1" x14ac:dyDescent="0.25">
      <c r="BM4805" s="134">
        <v>4213</v>
      </c>
      <c r="BN4805" s="157">
        <f t="shared" si="935"/>
        <v>26.956799999998076</v>
      </c>
      <c r="BO4805" s="158">
        <f t="shared" si="936"/>
        <v>3.3929954379139943E-4</v>
      </c>
      <c r="BP4805" s="159">
        <f t="shared" si="937"/>
        <v>8.9848122165680578E-7</v>
      </c>
      <c r="BQ4805" s="160">
        <f t="shared" si="938"/>
        <v>8.9848122165680578E-7</v>
      </c>
      <c r="BR4805" s="160">
        <f t="shared" si="934"/>
        <v>8.9848122165680578E-7</v>
      </c>
    </row>
    <row r="4806" spans="65:70" ht="20.100000000000001" customHeight="1" x14ac:dyDescent="0.25">
      <c r="BM4806" s="134">
        <v>4214</v>
      </c>
      <c r="BN4806" s="157">
        <f t="shared" si="935"/>
        <v>26.963199999998075</v>
      </c>
      <c r="BO4806" s="158">
        <f t="shared" si="936"/>
        <v>3.3840106256974263E-4</v>
      </c>
      <c r="BP4806" s="159">
        <f t="shared" si="937"/>
        <v>8.9614229142442447E-7</v>
      </c>
      <c r="BQ4806" s="160">
        <f t="shared" si="938"/>
        <v>8.9614229142442447E-7</v>
      </c>
      <c r="BR4806" s="160">
        <f t="shared" si="934"/>
        <v>8.9614229142442447E-7</v>
      </c>
    </row>
    <row r="4807" spans="65:70" ht="20.100000000000001" customHeight="1" x14ac:dyDescent="0.25">
      <c r="BM4807" s="134">
        <v>4215</v>
      </c>
      <c r="BN4807" s="157">
        <f t="shared" si="935"/>
        <v>26.969599999998074</v>
      </c>
      <c r="BO4807" s="158">
        <f t="shared" si="936"/>
        <v>3.375049202783182E-4</v>
      </c>
      <c r="BP4807" s="159">
        <f t="shared" si="937"/>
        <v>8.9380932404194017E-7</v>
      </c>
      <c r="BQ4807" s="160">
        <f t="shared" si="938"/>
        <v>8.9380932404194017E-7</v>
      </c>
      <c r="BR4807" s="160">
        <f t="shared" si="934"/>
        <v>8.9380932404194017E-7</v>
      </c>
    </row>
    <row r="4808" spans="65:70" ht="20.100000000000001" customHeight="1" x14ac:dyDescent="0.25">
      <c r="BM4808" s="134">
        <v>4216</v>
      </c>
      <c r="BN4808" s="157">
        <f t="shared" si="935"/>
        <v>26.975999999998074</v>
      </c>
      <c r="BO4808" s="158">
        <f t="shared" si="936"/>
        <v>3.3661111095427626E-4</v>
      </c>
      <c r="BP4808" s="159">
        <f t="shared" si="937"/>
        <v>8.9148230470164486E-7</v>
      </c>
      <c r="BQ4808" s="160">
        <f t="shared" si="938"/>
        <v>8.9148230470164486E-7</v>
      </c>
      <c r="BR4808" s="160">
        <f t="shared" si="934"/>
        <v>8.9148230470164486E-7</v>
      </c>
    </row>
    <row r="4809" spans="65:70" ht="20.100000000000001" customHeight="1" x14ac:dyDescent="0.25">
      <c r="BM4809" s="134">
        <v>4217</v>
      </c>
      <c r="BN4809" s="157">
        <f t="shared" si="935"/>
        <v>26.982399999998073</v>
      </c>
      <c r="BO4809" s="158">
        <f t="shared" si="936"/>
        <v>3.3571962864957462E-4</v>
      </c>
      <c r="BP4809" s="159">
        <f t="shared" si="937"/>
        <v>8.8916121863258498E-7</v>
      </c>
      <c r="BQ4809" s="160">
        <f t="shared" si="938"/>
        <v>8.8916121863258498E-7</v>
      </c>
      <c r="BR4809" s="160">
        <f t="shared" si="934"/>
        <v>8.8916121863258498E-7</v>
      </c>
    </row>
    <row r="4810" spans="65:70" ht="20.100000000000001" customHeight="1" x14ac:dyDescent="0.25">
      <c r="BM4810" s="134">
        <v>4218</v>
      </c>
      <c r="BN4810" s="157">
        <f t="shared" si="935"/>
        <v>26.988799999998072</v>
      </c>
      <c r="BO4810" s="158">
        <f t="shared" si="936"/>
        <v>3.3483046743094203E-4</v>
      </c>
      <c r="BP4810" s="159">
        <f t="shared" si="937"/>
        <v>8.8684605109714621E-7</v>
      </c>
      <c r="BQ4810" s="160">
        <f t="shared" si="938"/>
        <v>8.8684605109714621E-7</v>
      </c>
      <c r="BR4810" s="160">
        <f t="shared" si="934"/>
        <v>8.8684605109714621E-7</v>
      </c>
    </row>
    <row r="4811" spans="65:70" ht="20.100000000000001" customHeight="1" x14ac:dyDescent="0.25">
      <c r="BM4811" s="134">
        <v>4219</v>
      </c>
      <c r="BN4811" s="157">
        <f t="shared" si="935"/>
        <v>26.995199999998071</v>
      </c>
      <c r="BO4811" s="158">
        <f t="shared" si="936"/>
        <v>3.3394362137984489E-4</v>
      </c>
      <c r="BP4811" s="159">
        <f t="shared" si="937"/>
        <v>8.8453678739387233E-7</v>
      </c>
      <c r="BQ4811" s="160">
        <f t="shared" si="938"/>
        <v>8.8453678739387233E-7</v>
      </c>
      <c r="BR4811" s="160">
        <f t="shared" si="934"/>
        <v>8.8453678739387233E-7</v>
      </c>
    </row>
    <row r="4812" spans="65:70" ht="20.100000000000001" customHeight="1" x14ac:dyDescent="0.25">
      <c r="BM4812" s="134">
        <v>4220</v>
      </c>
      <c r="BN4812" s="157">
        <f t="shared" si="935"/>
        <v>27.001599999998071</v>
      </c>
      <c r="BO4812" s="158">
        <f t="shared" si="936"/>
        <v>3.3305908459245102E-4</v>
      </c>
      <c r="BP4812" s="159">
        <f t="shared" si="937"/>
        <v>8.822334128569774E-7</v>
      </c>
      <c r="BQ4812" s="160">
        <f t="shared" si="938"/>
        <v>8.822334128569774E-7</v>
      </c>
      <c r="BR4812" s="160">
        <f t="shared" si="934"/>
        <v>8.822334128569774E-7</v>
      </c>
    </row>
    <row r="4813" spans="65:70" ht="20.100000000000001" customHeight="1" x14ac:dyDescent="0.25">
      <c r="BM4813" s="134">
        <v>4221</v>
      </c>
      <c r="BN4813" s="157">
        <f t="shared" si="935"/>
        <v>27.00799999999807</v>
      </c>
      <c r="BO4813" s="158">
        <f t="shared" si="936"/>
        <v>3.3217685117959404E-4</v>
      </c>
      <c r="BP4813" s="159">
        <f t="shared" si="937"/>
        <v>8.7993591285721309E-7</v>
      </c>
      <c r="BQ4813" s="160">
        <f t="shared" si="938"/>
        <v>8.7993591285721309E-7</v>
      </c>
      <c r="BR4813" s="160">
        <f t="shared" si="934"/>
        <v>8.7993591285721309E-7</v>
      </c>
    </row>
    <row r="4814" spans="65:70" ht="20.100000000000001" customHeight="1" x14ac:dyDescent="0.25">
      <c r="BM4814" s="134">
        <v>4222</v>
      </c>
      <c r="BN4814" s="157">
        <f t="shared" si="935"/>
        <v>27.014399999998069</v>
      </c>
      <c r="BO4814" s="158">
        <f t="shared" si="936"/>
        <v>3.3129691526673682E-4</v>
      </c>
      <c r="BP4814" s="159">
        <f t="shared" si="937"/>
        <v>8.7764427279650187E-7</v>
      </c>
      <c r="BQ4814" s="160">
        <f t="shared" si="938"/>
        <v>8.7764427279650187E-7</v>
      </c>
      <c r="BR4814" s="160">
        <f t="shared" si="934"/>
        <v>8.7764427279650187E-7</v>
      </c>
    </row>
    <row r="4815" spans="65:70" ht="20.100000000000001" customHeight="1" x14ac:dyDescent="0.25">
      <c r="BM4815" s="134">
        <v>4223</v>
      </c>
      <c r="BN4815" s="157">
        <f t="shared" si="935"/>
        <v>27.020799999998069</v>
      </c>
      <c r="BO4815" s="158">
        <f t="shared" si="936"/>
        <v>3.3041927099394032E-4</v>
      </c>
      <c r="BP4815" s="159">
        <f t="shared" si="937"/>
        <v>8.7535847811558067E-7</v>
      </c>
      <c r="BQ4815" s="160">
        <f t="shared" si="938"/>
        <v>8.7535847811558067E-7</v>
      </c>
      <c r="BR4815" s="160">
        <f t="shared" si="934"/>
        <v>8.7535847811558067E-7</v>
      </c>
    </row>
    <row r="4816" spans="65:70" ht="20.100000000000001" customHeight="1" x14ac:dyDescent="0.25">
      <c r="BM4816" s="134">
        <v>4224</v>
      </c>
      <c r="BN4816" s="157">
        <f t="shared" si="935"/>
        <v>27.027199999998068</v>
      </c>
      <c r="BO4816" s="158">
        <f t="shared" si="936"/>
        <v>3.2954391251582474E-4</v>
      </c>
      <c r="BP4816" s="159">
        <f t="shared" si="937"/>
        <v>8.7307851428944719E-7</v>
      </c>
      <c r="BQ4816" s="160">
        <f t="shared" si="938"/>
        <v>8.7307851428944719E-7</v>
      </c>
      <c r="BR4816" s="160">
        <f t="shared" si="934"/>
        <v>8.7307851428944719E-7</v>
      </c>
    </row>
    <row r="4817" spans="65:70" ht="20.100000000000001" customHeight="1" x14ac:dyDescent="0.25">
      <c r="BM4817" s="134">
        <v>4225</v>
      </c>
      <c r="BN4817" s="157">
        <f t="shared" si="935"/>
        <v>27.033599999998067</v>
      </c>
      <c r="BO4817" s="158">
        <f t="shared" si="936"/>
        <v>3.286708340015353E-4</v>
      </c>
      <c r="BP4817" s="159">
        <f t="shared" si="937"/>
        <v>8.7080436682605887E-7</v>
      </c>
      <c r="BQ4817" s="160">
        <f t="shared" si="938"/>
        <v>8.7080436682605887E-7</v>
      </c>
      <c r="BR4817" s="160">
        <f t="shared" ref="BR4817:BR4880" si="939">IF($BO4817&lt;(1-$BK$605),$BP4817,"")</f>
        <v>8.7080436682605887E-7</v>
      </c>
    </row>
    <row r="4818" spans="65:70" ht="20.100000000000001" customHeight="1" x14ac:dyDescent="0.25">
      <c r="BM4818" s="134">
        <v>4226</v>
      </c>
      <c r="BN4818" s="157">
        <f t="shared" ref="BN4818:BN4881" si="940">BN4817+$BQ$590</f>
        <v>27.039999999998066</v>
      </c>
      <c r="BO4818" s="158">
        <f t="shared" ref="BO4818:BO4881" si="941">_xlfn.CHISQ.DIST.RT(BN4818,7)</f>
        <v>3.2780002963470924E-4</v>
      </c>
      <c r="BP4818" s="159">
        <f t="shared" ref="BP4818:BP4881" si="942">BO4818-BO4819</f>
        <v>8.6853602127056131E-7</v>
      </c>
      <c r="BQ4818" s="160">
        <f t="shared" ref="BQ4818:BQ4881" si="943">IF(BO4818&lt;(1-$BK$597),BP4818,"")</f>
        <v>8.6853602127056131E-7</v>
      </c>
      <c r="BR4818" s="160">
        <f t="shared" si="939"/>
        <v>8.6853602127056131E-7</v>
      </c>
    </row>
    <row r="4819" spans="65:70" ht="20.100000000000001" customHeight="1" x14ac:dyDescent="0.25">
      <c r="BM4819" s="134">
        <v>4227</v>
      </c>
      <c r="BN4819" s="157">
        <f t="shared" si="940"/>
        <v>27.046399999998066</v>
      </c>
      <c r="BO4819" s="158">
        <f t="shared" si="941"/>
        <v>3.2693149361343867E-4</v>
      </c>
      <c r="BP4819" s="159">
        <f t="shared" si="942"/>
        <v>8.6627346320111405E-7</v>
      </c>
      <c r="BQ4819" s="160">
        <f t="shared" si="943"/>
        <v>8.6627346320111405E-7</v>
      </c>
      <c r="BR4819" s="160">
        <f t="shared" si="939"/>
        <v>8.6627346320111405E-7</v>
      </c>
    </row>
    <row r="4820" spans="65:70" ht="20.100000000000001" customHeight="1" x14ac:dyDescent="0.25">
      <c r="BM4820" s="134">
        <v>4228</v>
      </c>
      <c r="BN4820" s="157">
        <f t="shared" si="940"/>
        <v>27.052799999998065</v>
      </c>
      <c r="BO4820" s="158">
        <f t="shared" si="941"/>
        <v>3.2606522015023756E-4</v>
      </c>
      <c r="BP4820" s="159">
        <f t="shared" si="942"/>
        <v>8.6401667823127583E-7</v>
      </c>
      <c r="BQ4820" s="160">
        <f t="shared" si="943"/>
        <v>8.6401667823127583E-7</v>
      </c>
      <c r="BR4820" s="160">
        <f t="shared" si="939"/>
        <v>8.6401667823127583E-7</v>
      </c>
    </row>
    <row r="4821" spans="65:70" ht="20.100000000000001" customHeight="1" x14ac:dyDescent="0.25">
      <c r="BM4821" s="134">
        <v>4229</v>
      </c>
      <c r="BN4821" s="157">
        <f t="shared" si="940"/>
        <v>27.059199999998064</v>
      </c>
      <c r="BO4821" s="158">
        <f t="shared" si="941"/>
        <v>3.2520120347200629E-4</v>
      </c>
      <c r="BP4821" s="159">
        <f t="shared" si="942"/>
        <v>8.6176565200881197E-7</v>
      </c>
      <c r="BQ4821" s="160">
        <f t="shared" si="943"/>
        <v>8.6176565200881197E-7</v>
      </c>
      <c r="BR4821" s="160">
        <f t="shared" si="939"/>
        <v>8.6176565200881197E-7</v>
      </c>
    </row>
    <row r="4822" spans="65:70" ht="20.100000000000001" customHeight="1" x14ac:dyDescent="0.25">
      <c r="BM4822" s="134">
        <v>4230</v>
      </c>
      <c r="BN4822" s="157">
        <f t="shared" si="940"/>
        <v>27.065599999998064</v>
      </c>
      <c r="BO4822" s="158">
        <f t="shared" si="941"/>
        <v>3.2433943781999747E-4</v>
      </c>
      <c r="BP4822" s="159">
        <f t="shared" si="942"/>
        <v>8.5952037021780857E-7</v>
      </c>
      <c r="BQ4822" s="160">
        <f t="shared" si="943"/>
        <v>8.5952037021780857E-7</v>
      </c>
      <c r="BR4822" s="160">
        <f t="shared" si="939"/>
        <v>8.5952037021780857E-7</v>
      </c>
    </row>
    <row r="4823" spans="65:70" ht="20.100000000000001" customHeight="1" x14ac:dyDescent="0.25">
      <c r="BM4823" s="134">
        <v>4231</v>
      </c>
      <c r="BN4823" s="157">
        <f t="shared" si="940"/>
        <v>27.071999999998063</v>
      </c>
      <c r="BO4823" s="158">
        <f t="shared" si="941"/>
        <v>3.2347991744977966E-4</v>
      </c>
      <c r="BP4823" s="159">
        <f t="shared" si="942"/>
        <v>8.5728081857330569E-7</v>
      </c>
      <c r="BQ4823" s="160">
        <f t="shared" si="943"/>
        <v>8.5728081857330569E-7</v>
      </c>
      <c r="BR4823" s="160">
        <f t="shared" si="939"/>
        <v>8.5728081857330569E-7</v>
      </c>
    </row>
    <row r="4824" spans="65:70" ht="20.100000000000001" customHeight="1" x14ac:dyDescent="0.25">
      <c r="BM4824" s="134">
        <v>4232</v>
      </c>
      <c r="BN4824" s="157">
        <f t="shared" si="940"/>
        <v>27.078399999998062</v>
      </c>
      <c r="BO4824" s="158">
        <f t="shared" si="941"/>
        <v>3.2262263663120636E-4</v>
      </c>
      <c r="BP4824" s="159">
        <f t="shared" si="942"/>
        <v>8.5504698282742311E-7</v>
      </c>
      <c r="BQ4824" s="160">
        <f t="shared" si="943"/>
        <v>8.5504698282742311E-7</v>
      </c>
      <c r="BR4824" s="160">
        <f t="shared" si="939"/>
        <v>8.5504698282742311E-7</v>
      </c>
    </row>
    <row r="4825" spans="65:70" ht="20.100000000000001" customHeight="1" x14ac:dyDescent="0.25">
      <c r="BM4825" s="134">
        <v>4233</v>
      </c>
      <c r="BN4825" s="157">
        <f t="shared" si="940"/>
        <v>27.084799999998062</v>
      </c>
      <c r="BO4825" s="158">
        <f t="shared" si="941"/>
        <v>3.2176758964837894E-4</v>
      </c>
      <c r="BP4825" s="159">
        <f t="shared" si="942"/>
        <v>8.5281884876551141E-7</v>
      </c>
      <c r="BQ4825" s="160">
        <f t="shared" si="943"/>
        <v>8.5281884876551141E-7</v>
      </c>
      <c r="BR4825" s="160">
        <f t="shared" si="939"/>
        <v>8.5281884876551141E-7</v>
      </c>
    </row>
    <row r="4826" spans="65:70" ht="20.100000000000001" customHeight="1" x14ac:dyDescent="0.25">
      <c r="BM4826" s="134">
        <v>4234</v>
      </c>
      <c r="BN4826" s="157">
        <f t="shared" si="940"/>
        <v>27.091199999998061</v>
      </c>
      <c r="BO4826" s="158">
        <f t="shared" si="941"/>
        <v>3.2091477079961342E-4</v>
      </c>
      <c r="BP4826" s="159">
        <f t="shared" si="942"/>
        <v>8.505964022068567E-7</v>
      </c>
      <c r="BQ4826" s="160">
        <f t="shared" si="943"/>
        <v>8.505964022068567E-7</v>
      </c>
      <c r="BR4826" s="160">
        <f t="shared" si="939"/>
        <v>8.505964022068567E-7</v>
      </c>
    </row>
    <row r="4827" spans="65:70" ht="20.100000000000001" customHeight="1" x14ac:dyDescent="0.25">
      <c r="BM4827" s="134">
        <v>4235</v>
      </c>
      <c r="BN4827" s="157">
        <f t="shared" si="940"/>
        <v>27.09759999999806</v>
      </c>
      <c r="BO4827" s="158">
        <f t="shared" si="941"/>
        <v>3.2006417439740657E-4</v>
      </c>
      <c r="BP4827" s="159">
        <f t="shared" si="942"/>
        <v>8.4837962900663217E-7</v>
      </c>
      <c r="BQ4827" s="160">
        <f t="shared" si="943"/>
        <v>8.4837962900663217E-7</v>
      </c>
      <c r="BR4827" s="160">
        <f t="shared" si="939"/>
        <v>8.4837962900663217E-7</v>
      </c>
    </row>
    <row r="4828" spans="65:70" ht="20.100000000000001" customHeight="1" x14ac:dyDescent="0.25">
      <c r="BM4828" s="134">
        <v>4236</v>
      </c>
      <c r="BN4828" s="157">
        <f t="shared" si="940"/>
        <v>27.103999999998059</v>
      </c>
      <c r="BO4828" s="158">
        <f t="shared" si="941"/>
        <v>3.1921579476839994E-4</v>
      </c>
      <c r="BP4828" s="159">
        <f t="shared" si="942"/>
        <v>8.4616851505107341E-7</v>
      </c>
      <c r="BQ4828" s="160">
        <f t="shared" si="943"/>
        <v>8.4616851505107341E-7</v>
      </c>
      <c r="BR4828" s="160">
        <f t="shared" si="939"/>
        <v>8.4616851505107341E-7</v>
      </c>
    </row>
    <row r="4829" spans="65:70" ht="20.100000000000001" customHeight="1" x14ac:dyDescent="0.25">
      <c r="BM4829" s="134">
        <v>4237</v>
      </c>
      <c r="BN4829" s="157">
        <f t="shared" si="940"/>
        <v>27.110399999998059</v>
      </c>
      <c r="BO4829" s="158">
        <f t="shared" si="941"/>
        <v>3.1836962625334886E-4</v>
      </c>
      <c r="BP4829" s="159">
        <f t="shared" si="942"/>
        <v>8.4396304626300784E-7</v>
      </c>
      <c r="BQ4829" s="160">
        <f t="shared" si="943"/>
        <v>8.4396304626300784E-7</v>
      </c>
      <c r="BR4829" s="160">
        <f t="shared" si="939"/>
        <v>8.4396304626300784E-7</v>
      </c>
    </row>
    <row r="4830" spans="65:70" ht="20.100000000000001" customHeight="1" x14ac:dyDescent="0.25">
      <c r="BM4830" s="134">
        <v>4238</v>
      </c>
      <c r="BN4830" s="157">
        <f t="shared" si="940"/>
        <v>27.116799999998058</v>
      </c>
      <c r="BO4830" s="158">
        <f t="shared" si="941"/>
        <v>3.1752566320708585E-4</v>
      </c>
      <c r="BP4830" s="159">
        <f t="shared" si="942"/>
        <v>8.4176320859692157E-7</v>
      </c>
      <c r="BQ4830" s="160">
        <f t="shared" si="943"/>
        <v>8.4176320859692157E-7</v>
      </c>
      <c r="BR4830" s="160">
        <f t="shared" si="939"/>
        <v>8.4176320859692157E-7</v>
      </c>
    </row>
    <row r="4831" spans="65:70" ht="20.100000000000001" customHeight="1" x14ac:dyDescent="0.25">
      <c r="BM4831" s="134">
        <v>4239</v>
      </c>
      <c r="BN4831" s="157">
        <f t="shared" si="940"/>
        <v>27.123199999998057</v>
      </c>
      <c r="BO4831" s="158">
        <f t="shared" si="941"/>
        <v>3.1668389999848893E-4</v>
      </c>
      <c r="BP4831" s="159">
        <f t="shared" si="942"/>
        <v>8.3956898804340464E-7</v>
      </c>
      <c r="BQ4831" s="160">
        <f t="shared" si="943"/>
        <v>8.3956898804340464E-7</v>
      </c>
      <c r="BR4831" s="160">
        <f t="shared" si="939"/>
        <v>8.3956898804340464E-7</v>
      </c>
    </row>
    <row r="4832" spans="65:70" ht="20.100000000000001" customHeight="1" x14ac:dyDescent="0.25">
      <c r="BM4832" s="134">
        <v>4240</v>
      </c>
      <c r="BN4832" s="157">
        <f t="shared" si="940"/>
        <v>27.129599999998057</v>
      </c>
      <c r="BO4832" s="158">
        <f t="shared" si="941"/>
        <v>3.1584433101044553E-4</v>
      </c>
      <c r="BP4832" s="159">
        <f t="shared" si="942"/>
        <v>8.373803706245974E-7</v>
      </c>
      <c r="BQ4832" s="160">
        <f t="shared" si="943"/>
        <v>8.373803706245974E-7</v>
      </c>
      <c r="BR4832" s="160">
        <f t="shared" si="939"/>
        <v>8.373803706245974E-7</v>
      </c>
    </row>
    <row r="4833" spans="65:70" ht="20.100000000000001" customHeight="1" x14ac:dyDescent="0.25">
      <c r="BM4833" s="134">
        <v>4241</v>
      </c>
      <c r="BN4833" s="157">
        <f t="shared" si="940"/>
        <v>27.135999999998056</v>
      </c>
      <c r="BO4833" s="158">
        <f t="shared" si="941"/>
        <v>3.1500695063982093E-4</v>
      </c>
      <c r="BP4833" s="159">
        <f t="shared" si="942"/>
        <v>8.3519734239798516E-7</v>
      </c>
      <c r="BQ4833" s="160">
        <f t="shared" si="943"/>
        <v>8.3519734239798516E-7</v>
      </c>
      <c r="BR4833" s="160">
        <f t="shared" si="939"/>
        <v>8.3519734239798516E-7</v>
      </c>
    </row>
    <row r="4834" spans="65:70" ht="20.100000000000001" customHeight="1" x14ac:dyDescent="0.25">
      <c r="BM4834" s="134">
        <v>4242</v>
      </c>
      <c r="BN4834" s="157">
        <f t="shared" si="940"/>
        <v>27.142399999998055</v>
      </c>
      <c r="BO4834" s="158">
        <f t="shared" si="941"/>
        <v>3.1417175329742295E-4</v>
      </c>
      <c r="BP4834" s="159">
        <f t="shared" si="942"/>
        <v>8.3301988945319984E-7</v>
      </c>
      <c r="BQ4834" s="160">
        <f t="shared" si="943"/>
        <v>8.3301988945319984E-7</v>
      </c>
      <c r="BR4834" s="160">
        <f t="shared" si="939"/>
        <v>8.3301988945319984E-7</v>
      </c>
    </row>
    <row r="4835" spans="65:70" ht="20.100000000000001" customHeight="1" x14ac:dyDescent="0.25">
      <c r="BM4835" s="134">
        <v>4243</v>
      </c>
      <c r="BN4835" s="157">
        <f t="shared" si="940"/>
        <v>27.148799999998054</v>
      </c>
      <c r="BO4835" s="158">
        <f t="shared" si="941"/>
        <v>3.1333873340796975E-4</v>
      </c>
      <c r="BP4835" s="159">
        <f t="shared" si="942"/>
        <v>8.3084799791467625E-7</v>
      </c>
      <c r="BQ4835" s="160">
        <f t="shared" si="943"/>
        <v>8.3084799791467625E-7</v>
      </c>
      <c r="BR4835" s="160">
        <f t="shared" si="939"/>
        <v>8.3084799791467625E-7</v>
      </c>
    </row>
    <row r="4836" spans="65:70" ht="20.100000000000001" customHeight="1" x14ac:dyDescent="0.25">
      <c r="BM4836" s="134">
        <v>4244</v>
      </c>
      <c r="BN4836" s="157">
        <f t="shared" si="940"/>
        <v>27.155199999998054</v>
      </c>
      <c r="BO4836" s="158">
        <f t="shared" si="941"/>
        <v>3.1250788541005507E-4</v>
      </c>
      <c r="BP4836" s="159">
        <f t="shared" si="942"/>
        <v>8.2868165393915841E-7</v>
      </c>
      <c r="BQ4836" s="160">
        <f t="shared" si="943"/>
        <v>8.2868165393915841E-7</v>
      </c>
      <c r="BR4836" s="160">
        <f t="shared" si="939"/>
        <v>8.2868165393915841E-7</v>
      </c>
    </row>
    <row r="4837" spans="65:70" ht="20.100000000000001" customHeight="1" x14ac:dyDescent="0.25">
      <c r="BM4837" s="134">
        <v>4245</v>
      </c>
      <c r="BN4837" s="157">
        <f t="shared" si="940"/>
        <v>27.161599999998053</v>
      </c>
      <c r="BO4837" s="158">
        <f t="shared" si="941"/>
        <v>3.1167920375611591E-4</v>
      </c>
      <c r="BP4837" s="159">
        <f t="shared" si="942"/>
        <v>8.2652084371694643E-7</v>
      </c>
      <c r="BQ4837" s="160">
        <f t="shared" si="943"/>
        <v>8.2652084371694643E-7</v>
      </c>
      <c r="BR4837" s="160">
        <f t="shared" si="939"/>
        <v>8.2652084371694643E-7</v>
      </c>
    </row>
    <row r="4838" spans="65:70" ht="20.100000000000001" customHeight="1" x14ac:dyDescent="0.25">
      <c r="BM4838" s="134">
        <v>4246</v>
      </c>
      <c r="BN4838" s="157">
        <f t="shared" si="940"/>
        <v>27.167999999998052</v>
      </c>
      <c r="BO4838" s="158">
        <f t="shared" si="941"/>
        <v>3.1085268291239896E-4</v>
      </c>
      <c r="BP4838" s="159">
        <f t="shared" si="942"/>
        <v>8.2436555347151696E-7</v>
      </c>
      <c r="BQ4838" s="160">
        <f t="shared" si="943"/>
        <v>8.2436555347151696E-7</v>
      </c>
      <c r="BR4838" s="160">
        <f t="shared" si="939"/>
        <v>8.2436555347151696E-7</v>
      </c>
    </row>
    <row r="4839" spans="65:70" ht="20.100000000000001" customHeight="1" x14ac:dyDescent="0.25">
      <c r="BM4839" s="134">
        <v>4247</v>
      </c>
      <c r="BN4839" s="157">
        <f t="shared" si="940"/>
        <v>27.174399999998052</v>
      </c>
      <c r="BO4839" s="158">
        <f t="shared" si="941"/>
        <v>3.1002831735892745E-4</v>
      </c>
      <c r="BP4839" s="159">
        <f t="shared" si="942"/>
        <v>8.222157694607159E-7</v>
      </c>
      <c r="BQ4839" s="160">
        <f t="shared" si="943"/>
        <v>8.222157694607159E-7</v>
      </c>
      <c r="BR4839" s="160">
        <f t="shared" si="939"/>
        <v>8.222157694607159E-7</v>
      </c>
    </row>
    <row r="4840" spans="65:70" ht="20.100000000000001" customHeight="1" x14ac:dyDescent="0.25">
      <c r="BM4840" s="134">
        <v>4248</v>
      </c>
      <c r="BN4840" s="157">
        <f t="shared" si="940"/>
        <v>27.180799999998051</v>
      </c>
      <c r="BO4840" s="158">
        <f t="shared" si="941"/>
        <v>3.0920610158946673E-4</v>
      </c>
      <c r="BP4840" s="159">
        <f t="shared" si="942"/>
        <v>8.2007147797339731E-7</v>
      </c>
      <c r="BQ4840" s="160">
        <f t="shared" si="943"/>
        <v>8.2007147797339731E-7</v>
      </c>
      <c r="BR4840" s="160">
        <f t="shared" si="939"/>
        <v>8.2007147797339731E-7</v>
      </c>
    </row>
    <row r="4841" spans="65:70" ht="20.100000000000001" customHeight="1" x14ac:dyDescent="0.25">
      <c r="BM4841" s="134">
        <v>4249</v>
      </c>
      <c r="BN4841" s="157">
        <f t="shared" si="940"/>
        <v>27.18719999999805</v>
      </c>
      <c r="BO4841" s="158">
        <f t="shared" si="941"/>
        <v>3.0838603011149333E-4</v>
      </c>
      <c r="BP4841" s="159">
        <f t="shared" si="942"/>
        <v>8.179326653339771E-7</v>
      </c>
      <c r="BQ4841" s="160">
        <f t="shared" si="943"/>
        <v>8.179326653339771E-7</v>
      </c>
      <c r="BR4841" s="160">
        <f t="shared" si="939"/>
        <v>8.179326653339771E-7</v>
      </c>
    </row>
    <row r="4842" spans="65:70" ht="20.100000000000001" customHeight="1" x14ac:dyDescent="0.25">
      <c r="BM4842" s="134">
        <v>4250</v>
      </c>
      <c r="BN4842" s="157">
        <f t="shared" si="940"/>
        <v>27.19359999999805</v>
      </c>
      <c r="BO4842" s="158">
        <f t="shared" si="941"/>
        <v>3.0756809744615936E-4</v>
      </c>
      <c r="BP4842" s="159">
        <f t="shared" si="942"/>
        <v>8.1579931789657828E-7</v>
      </c>
      <c r="BQ4842" s="160">
        <f t="shared" si="943"/>
        <v>8.1579931789657828E-7</v>
      </c>
      <c r="BR4842" s="160">
        <f t="shared" si="939"/>
        <v>8.1579931789657828E-7</v>
      </c>
    </row>
    <row r="4843" spans="65:70" ht="20.100000000000001" customHeight="1" x14ac:dyDescent="0.25">
      <c r="BM4843" s="134">
        <v>4251</v>
      </c>
      <c r="BN4843" s="157">
        <f t="shared" si="940"/>
        <v>27.199999999998049</v>
      </c>
      <c r="BO4843" s="158">
        <f t="shared" si="941"/>
        <v>3.0675229812826278E-4</v>
      </c>
      <c r="BP4843" s="159">
        <f t="shared" si="942"/>
        <v>8.1367142205121101E-7</v>
      </c>
      <c r="BQ4843" s="160">
        <f t="shared" si="943"/>
        <v>8.1367142205121101E-7</v>
      </c>
      <c r="BR4843" s="160">
        <f t="shared" si="939"/>
        <v>8.1367142205121101E-7</v>
      </c>
    </row>
    <row r="4844" spans="65:70" ht="20.100000000000001" customHeight="1" x14ac:dyDescent="0.25">
      <c r="BM4844" s="134">
        <v>4252</v>
      </c>
      <c r="BN4844" s="157">
        <f t="shared" si="940"/>
        <v>27.206399999998048</v>
      </c>
      <c r="BO4844" s="158">
        <f t="shared" si="941"/>
        <v>3.0593862670621157E-4</v>
      </c>
      <c r="BP4844" s="159">
        <f t="shared" si="942"/>
        <v>8.1154896421867673E-7</v>
      </c>
      <c r="BQ4844" s="160">
        <f t="shared" si="943"/>
        <v>8.1154896421867673E-7</v>
      </c>
      <c r="BR4844" s="160">
        <f t="shared" si="939"/>
        <v>8.1154896421867673E-7</v>
      </c>
    </row>
    <row r="4845" spans="65:70" ht="20.100000000000001" customHeight="1" x14ac:dyDescent="0.25">
      <c r="BM4845" s="134">
        <v>4253</v>
      </c>
      <c r="BN4845" s="157">
        <f t="shared" si="940"/>
        <v>27.212799999998047</v>
      </c>
      <c r="BO4845" s="158">
        <f t="shared" si="941"/>
        <v>3.0512707774199289E-4</v>
      </c>
      <c r="BP4845" s="159">
        <f t="shared" si="942"/>
        <v>8.0943193085468825E-7</v>
      </c>
      <c r="BQ4845" s="160">
        <f t="shared" si="943"/>
        <v>8.0943193085468825E-7</v>
      </c>
      <c r="BR4845" s="160">
        <f t="shared" si="939"/>
        <v>8.0943193085468825E-7</v>
      </c>
    </row>
    <row r="4846" spans="65:70" ht="20.100000000000001" customHeight="1" x14ac:dyDescent="0.25">
      <c r="BM4846" s="134">
        <v>4254</v>
      </c>
      <c r="BN4846" s="157">
        <f t="shared" si="940"/>
        <v>27.219199999998047</v>
      </c>
      <c r="BO4846" s="158">
        <f t="shared" si="941"/>
        <v>3.043176458111382E-4</v>
      </c>
      <c r="BP4846" s="159">
        <f t="shared" si="942"/>
        <v>8.0732030844466547E-7</v>
      </c>
      <c r="BQ4846" s="160">
        <f t="shared" si="943"/>
        <v>8.0732030844466547E-7</v>
      </c>
      <c r="BR4846" s="160">
        <f t="shared" si="939"/>
        <v>8.0732030844466547E-7</v>
      </c>
    </row>
    <row r="4847" spans="65:70" ht="20.100000000000001" customHeight="1" x14ac:dyDescent="0.25">
      <c r="BM4847" s="134">
        <v>4255</v>
      </c>
      <c r="BN4847" s="157">
        <f t="shared" si="940"/>
        <v>27.225599999998046</v>
      </c>
      <c r="BO4847" s="158">
        <f t="shared" si="941"/>
        <v>3.0351032550269354E-4</v>
      </c>
      <c r="BP4847" s="159">
        <f t="shared" si="942"/>
        <v>8.0521408350807226E-7</v>
      </c>
      <c r="BQ4847" s="160">
        <f t="shared" si="943"/>
        <v>8.0521408350807226E-7</v>
      </c>
      <c r="BR4847" s="160">
        <f t="shared" si="939"/>
        <v>8.0521408350807226E-7</v>
      </c>
    </row>
    <row r="4848" spans="65:70" ht="20.100000000000001" customHeight="1" x14ac:dyDescent="0.25">
      <c r="BM4848" s="134">
        <v>4256</v>
      </c>
      <c r="BN4848" s="157">
        <f t="shared" si="940"/>
        <v>27.231999999998045</v>
      </c>
      <c r="BO4848" s="158">
        <f t="shared" si="941"/>
        <v>3.0270511141918547E-4</v>
      </c>
      <c r="BP4848" s="159">
        <f t="shared" si="942"/>
        <v>8.0311324259830803E-7</v>
      </c>
      <c r="BQ4848" s="160">
        <f t="shared" si="943"/>
        <v>8.0311324259830803E-7</v>
      </c>
      <c r="BR4848" s="160">
        <f t="shared" si="939"/>
        <v>8.0311324259830803E-7</v>
      </c>
    </row>
    <row r="4849" spans="65:70" ht="20.100000000000001" customHeight="1" x14ac:dyDescent="0.25">
      <c r="BM4849" s="134">
        <v>4257</v>
      </c>
      <c r="BN4849" s="157">
        <f t="shared" si="940"/>
        <v>27.238399999998045</v>
      </c>
      <c r="BO4849" s="158">
        <f t="shared" si="941"/>
        <v>3.0190199817658716E-4</v>
      </c>
      <c r="BP4849" s="159">
        <f t="shared" si="942"/>
        <v>8.0101777229772035E-7</v>
      </c>
      <c r="BQ4849" s="160">
        <f t="shared" si="943"/>
        <v>8.0101777229772035E-7</v>
      </c>
      <c r="BR4849" s="160">
        <f t="shared" si="939"/>
        <v>8.0101777229772035E-7</v>
      </c>
    </row>
    <row r="4850" spans="65:70" ht="20.100000000000001" customHeight="1" x14ac:dyDescent="0.25">
      <c r="BM4850" s="134">
        <v>4258</v>
      </c>
      <c r="BN4850" s="157">
        <f t="shared" si="940"/>
        <v>27.244799999998044</v>
      </c>
      <c r="BO4850" s="158">
        <f t="shared" si="941"/>
        <v>3.0110098040428944E-4</v>
      </c>
      <c r="BP4850" s="159">
        <f t="shared" si="942"/>
        <v>7.9892765922551972E-7</v>
      </c>
      <c r="BQ4850" s="160">
        <f t="shared" si="943"/>
        <v>7.9892765922551972E-7</v>
      </c>
      <c r="BR4850" s="160">
        <f t="shared" si="939"/>
        <v>7.9892765922551972E-7</v>
      </c>
    </row>
    <row r="4851" spans="65:70" ht="20.100000000000001" customHeight="1" x14ac:dyDescent="0.25">
      <c r="BM4851" s="134">
        <v>4259</v>
      </c>
      <c r="BN4851" s="157">
        <f t="shared" si="940"/>
        <v>27.251199999998043</v>
      </c>
      <c r="BO4851" s="158">
        <f t="shared" si="941"/>
        <v>3.0030205274506392E-4</v>
      </c>
      <c r="BP4851" s="159">
        <f t="shared" si="942"/>
        <v>7.9684289002818426E-7</v>
      </c>
      <c r="BQ4851" s="160">
        <f t="shared" si="943"/>
        <v>7.9684289002818426E-7</v>
      </c>
      <c r="BR4851" s="160">
        <f t="shared" si="939"/>
        <v>7.9684289002818426E-7</v>
      </c>
    </row>
    <row r="4852" spans="65:70" ht="20.100000000000001" customHeight="1" x14ac:dyDescent="0.25">
      <c r="BM4852" s="134">
        <v>4260</v>
      </c>
      <c r="BN4852" s="157">
        <f t="shared" si="940"/>
        <v>27.257599999998043</v>
      </c>
      <c r="BO4852" s="158">
        <f t="shared" si="941"/>
        <v>2.9950520985503573E-4</v>
      </c>
      <c r="BP4852" s="159">
        <f t="shared" si="942"/>
        <v>7.947634513884045E-7</v>
      </c>
      <c r="BQ4852" s="160">
        <f t="shared" si="943"/>
        <v>7.947634513884045E-7</v>
      </c>
      <c r="BR4852" s="160">
        <f t="shared" si="939"/>
        <v>7.947634513884045E-7</v>
      </c>
    </row>
    <row r="4853" spans="65:70" ht="20.100000000000001" customHeight="1" x14ac:dyDescent="0.25">
      <c r="BM4853" s="134">
        <v>4261</v>
      </c>
      <c r="BN4853" s="157">
        <f t="shared" si="940"/>
        <v>27.263999999998042</v>
      </c>
      <c r="BO4853" s="158">
        <f t="shared" si="941"/>
        <v>2.9871044640364733E-4</v>
      </c>
      <c r="BP4853" s="159">
        <f t="shared" si="942"/>
        <v>7.9268933001863228E-7</v>
      </c>
      <c r="BQ4853" s="160">
        <f t="shared" si="943"/>
        <v>7.9268933001863228E-7</v>
      </c>
      <c r="BR4853" s="160">
        <f t="shared" si="939"/>
        <v>7.9268933001863228E-7</v>
      </c>
    </row>
    <row r="4854" spans="65:70" ht="20.100000000000001" customHeight="1" x14ac:dyDescent="0.25">
      <c r="BM4854" s="134">
        <v>4262</v>
      </c>
      <c r="BN4854" s="157">
        <f t="shared" si="940"/>
        <v>27.270399999998041</v>
      </c>
      <c r="BO4854" s="158">
        <f t="shared" si="941"/>
        <v>2.979177570736287E-4</v>
      </c>
      <c r="BP4854" s="159">
        <f t="shared" si="942"/>
        <v>7.9062051266520078E-7</v>
      </c>
      <c r="BQ4854" s="160">
        <f t="shared" si="943"/>
        <v>7.9062051266520078E-7</v>
      </c>
      <c r="BR4854" s="160">
        <f t="shared" si="939"/>
        <v>7.9062051266520078E-7</v>
      </c>
    </row>
    <row r="4855" spans="65:70" ht="20.100000000000001" customHeight="1" x14ac:dyDescent="0.25">
      <c r="BM4855" s="134">
        <v>4263</v>
      </c>
      <c r="BN4855" s="157">
        <f t="shared" si="940"/>
        <v>27.27679999999804</v>
      </c>
      <c r="BO4855" s="158">
        <f t="shared" si="941"/>
        <v>2.971271365609635E-4</v>
      </c>
      <c r="BP4855" s="159">
        <f t="shared" si="942"/>
        <v>7.885569861046382E-7</v>
      </c>
      <c r="BQ4855" s="160">
        <f t="shared" si="943"/>
        <v>7.885569861046382E-7</v>
      </c>
      <c r="BR4855" s="160">
        <f t="shared" si="939"/>
        <v>7.885569861046382E-7</v>
      </c>
    </row>
    <row r="4856" spans="65:70" ht="20.100000000000001" customHeight="1" x14ac:dyDescent="0.25">
      <c r="BM4856" s="134">
        <v>4264</v>
      </c>
      <c r="BN4856" s="157">
        <f t="shared" si="940"/>
        <v>27.28319999999804</v>
      </c>
      <c r="BO4856" s="158">
        <f t="shared" si="941"/>
        <v>2.9633857957485886E-4</v>
      </c>
      <c r="BP4856" s="159">
        <f t="shared" si="942"/>
        <v>7.8649873714616144E-7</v>
      </c>
      <c r="BQ4856" s="160">
        <f t="shared" si="943"/>
        <v>7.8649873714616144E-7</v>
      </c>
      <c r="BR4856" s="160">
        <f t="shared" si="939"/>
        <v>7.8649873714616144E-7</v>
      </c>
    </row>
    <row r="4857" spans="65:70" ht="20.100000000000001" customHeight="1" x14ac:dyDescent="0.25">
      <c r="BM4857" s="134">
        <v>4265</v>
      </c>
      <c r="BN4857" s="157">
        <f t="shared" si="940"/>
        <v>27.289599999998039</v>
      </c>
      <c r="BO4857" s="158">
        <f t="shared" si="941"/>
        <v>2.955520808377127E-4</v>
      </c>
      <c r="BP4857" s="159">
        <f t="shared" si="942"/>
        <v>7.8444575263053769E-7</v>
      </c>
      <c r="BQ4857" s="160">
        <f t="shared" si="943"/>
        <v>7.8444575263053769E-7</v>
      </c>
      <c r="BR4857" s="160">
        <f t="shared" si="939"/>
        <v>7.8444575263053769E-7</v>
      </c>
    </row>
    <row r="4858" spans="65:70" ht="20.100000000000001" customHeight="1" x14ac:dyDescent="0.25">
      <c r="BM4858" s="134">
        <v>4266</v>
      </c>
      <c r="BN4858" s="157">
        <f t="shared" si="940"/>
        <v>27.295999999998038</v>
      </c>
      <c r="BO4858" s="158">
        <f t="shared" si="941"/>
        <v>2.9476763508508216E-4</v>
      </c>
      <c r="BP4858" s="159">
        <f t="shared" si="942"/>
        <v>7.8239801943192754E-7</v>
      </c>
      <c r="BQ4858" s="160">
        <f t="shared" si="943"/>
        <v>7.8239801943192754E-7</v>
      </c>
      <c r="BR4858" s="160">
        <f t="shared" si="939"/>
        <v>7.8239801943192754E-7</v>
      </c>
    </row>
    <row r="4859" spans="65:70" ht="20.100000000000001" customHeight="1" x14ac:dyDescent="0.25">
      <c r="BM4859" s="134">
        <v>4267</v>
      </c>
      <c r="BN4859" s="157">
        <f t="shared" si="940"/>
        <v>27.302399999998038</v>
      </c>
      <c r="BO4859" s="158">
        <f t="shared" si="941"/>
        <v>2.9398523706565023E-4</v>
      </c>
      <c r="BP4859" s="159">
        <f t="shared" si="942"/>
        <v>7.8035552445219298E-7</v>
      </c>
      <c r="BQ4859" s="160">
        <f t="shared" si="943"/>
        <v>7.8035552445219298E-7</v>
      </c>
      <c r="BR4859" s="160">
        <f t="shared" si="939"/>
        <v>7.8035552445219298E-7</v>
      </c>
    </row>
    <row r="4860" spans="65:70" ht="20.100000000000001" customHeight="1" x14ac:dyDescent="0.25">
      <c r="BM4860" s="134">
        <v>4268</v>
      </c>
      <c r="BN4860" s="157">
        <f t="shared" si="940"/>
        <v>27.308799999998037</v>
      </c>
      <c r="BO4860" s="158">
        <f t="shared" si="941"/>
        <v>2.9320488154119804E-4</v>
      </c>
      <c r="BP4860" s="159">
        <f t="shared" si="942"/>
        <v>7.7831825463016728E-7</v>
      </c>
      <c r="BQ4860" s="160">
        <f t="shared" si="943"/>
        <v>7.7831825463016728E-7</v>
      </c>
      <c r="BR4860" s="160">
        <f t="shared" si="939"/>
        <v>7.7831825463016728E-7</v>
      </c>
    </row>
    <row r="4861" spans="65:70" ht="20.100000000000001" customHeight="1" x14ac:dyDescent="0.25">
      <c r="BM4861" s="134">
        <v>4269</v>
      </c>
      <c r="BN4861" s="157">
        <f t="shared" si="940"/>
        <v>27.315199999998036</v>
      </c>
      <c r="BO4861" s="158">
        <f t="shared" si="941"/>
        <v>2.9242656328656787E-4</v>
      </c>
      <c r="BP4861" s="159">
        <f t="shared" si="942"/>
        <v>7.7628619693124665E-7</v>
      </c>
      <c r="BQ4861" s="160">
        <f t="shared" si="943"/>
        <v>7.7628619693124665E-7</v>
      </c>
      <c r="BR4861" s="160">
        <f t="shared" si="939"/>
        <v>7.7628619693124665E-7</v>
      </c>
    </row>
    <row r="4862" spans="65:70" ht="20.100000000000001" customHeight="1" x14ac:dyDescent="0.25">
      <c r="BM4862" s="134">
        <v>4270</v>
      </c>
      <c r="BN4862" s="157">
        <f t="shared" si="940"/>
        <v>27.321599999998035</v>
      </c>
      <c r="BO4862" s="158">
        <f t="shared" si="941"/>
        <v>2.9165027708963662E-4</v>
      </c>
      <c r="BP4862" s="159">
        <f t="shared" si="942"/>
        <v>7.7425933835552178E-7</v>
      </c>
      <c r="BQ4862" s="160">
        <f t="shared" si="943"/>
        <v>7.7425933835552178E-7</v>
      </c>
      <c r="BR4862" s="160">
        <f t="shared" si="939"/>
        <v>7.7425933835552178E-7</v>
      </c>
    </row>
    <row r="4863" spans="65:70" ht="20.100000000000001" customHeight="1" x14ac:dyDescent="0.25">
      <c r="BM4863" s="134">
        <v>4271</v>
      </c>
      <c r="BN4863" s="157">
        <f t="shared" si="940"/>
        <v>27.327999999998035</v>
      </c>
      <c r="BO4863" s="158">
        <f t="shared" si="941"/>
        <v>2.908760177512811E-4</v>
      </c>
      <c r="BP4863" s="159">
        <f t="shared" si="942"/>
        <v>7.7223766593289894E-7</v>
      </c>
      <c r="BQ4863" s="160">
        <f t="shared" si="943"/>
        <v>7.7223766593289894E-7</v>
      </c>
      <c r="BR4863" s="160">
        <f t="shared" si="939"/>
        <v>7.7223766593289894E-7</v>
      </c>
    </row>
    <row r="4864" spans="65:70" ht="20.100000000000001" customHeight="1" x14ac:dyDescent="0.25">
      <c r="BM4864" s="134">
        <v>4272</v>
      </c>
      <c r="BN4864" s="157">
        <f t="shared" si="940"/>
        <v>27.334399999998034</v>
      </c>
      <c r="BO4864" s="158">
        <f t="shared" si="941"/>
        <v>2.901037800853482E-4</v>
      </c>
      <c r="BP4864" s="159">
        <f t="shared" si="942"/>
        <v>7.7022116672499728E-7</v>
      </c>
      <c r="BQ4864" s="160">
        <f t="shared" si="943"/>
        <v>7.7022116672499728E-7</v>
      </c>
      <c r="BR4864" s="160">
        <f t="shared" si="939"/>
        <v>7.7022116672499728E-7</v>
      </c>
    </row>
    <row r="4865" spans="65:70" ht="20.100000000000001" customHeight="1" x14ac:dyDescent="0.25">
      <c r="BM4865" s="134">
        <v>4273</v>
      </c>
      <c r="BN4865" s="157">
        <f t="shared" si="940"/>
        <v>27.340799999998033</v>
      </c>
      <c r="BO4865" s="158">
        <f t="shared" si="941"/>
        <v>2.8933355891862321E-4</v>
      </c>
      <c r="BP4865" s="159">
        <f t="shared" si="942"/>
        <v>7.6820982782612466E-7</v>
      </c>
      <c r="BQ4865" s="160">
        <f t="shared" si="943"/>
        <v>7.6820982782612466E-7</v>
      </c>
      <c r="BR4865" s="160">
        <f t="shared" si="939"/>
        <v>7.6820982782612466E-7</v>
      </c>
    </row>
    <row r="4866" spans="65:70" ht="20.100000000000001" customHeight="1" x14ac:dyDescent="0.25">
      <c r="BM4866" s="134">
        <v>4274</v>
      </c>
      <c r="BN4866" s="157">
        <f t="shared" si="940"/>
        <v>27.347199999998033</v>
      </c>
      <c r="BO4866" s="158">
        <f t="shared" si="941"/>
        <v>2.8856534909079708E-4</v>
      </c>
      <c r="BP4866" s="159">
        <f t="shared" si="942"/>
        <v>7.6620363635785662E-7</v>
      </c>
      <c r="BQ4866" s="160">
        <f t="shared" si="943"/>
        <v>7.6620363635785662E-7</v>
      </c>
      <c r="BR4866" s="160">
        <f t="shared" si="939"/>
        <v>7.6620363635785662E-7</v>
      </c>
    </row>
    <row r="4867" spans="65:70" ht="20.100000000000001" customHeight="1" x14ac:dyDescent="0.25">
      <c r="BM4867" s="134">
        <v>4275</v>
      </c>
      <c r="BN4867" s="157">
        <f t="shared" si="940"/>
        <v>27.353599999998032</v>
      </c>
      <c r="BO4867" s="158">
        <f t="shared" si="941"/>
        <v>2.8779914545443922E-4</v>
      </c>
      <c r="BP4867" s="159">
        <f t="shared" si="942"/>
        <v>7.6420257947754739E-7</v>
      </c>
      <c r="BQ4867" s="160">
        <f t="shared" si="943"/>
        <v>7.6420257947754739E-7</v>
      </c>
      <c r="BR4867" s="160">
        <f t="shared" si="939"/>
        <v>7.6420257947754739E-7</v>
      </c>
    </row>
    <row r="4868" spans="65:70" ht="20.100000000000001" customHeight="1" x14ac:dyDescent="0.25">
      <c r="BM4868" s="134">
        <v>4276</v>
      </c>
      <c r="BN4868" s="157">
        <f t="shared" si="940"/>
        <v>27.359999999998031</v>
      </c>
      <c r="BO4868" s="158">
        <f t="shared" si="941"/>
        <v>2.8703494287496168E-4</v>
      </c>
      <c r="BP4868" s="159">
        <f t="shared" si="942"/>
        <v>7.6220664436976466E-7</v>
      </c>
      <c r="BQ4868" s="160">
        <f t="shared" si="943"/>
        <v>7.6220664436976466E-7</v>
      </c>
      <c r="BR4868" s="160">
        <f t="shared" si="939"/>
        <v>7.6220664436976466E-7</v>
      </c>
    </row>
    <row r="4869" spans="65:70" ht="20.100000000000001" customHeight="1" x14ac:dyDescent="0.25">
      <c r="BM4869" s="134">
        <v>4277</v>
      </c>
      <c r="BN4869" s="157">
        <f t="shared" si="940"/>
        <v>27.366399999998031</v>
      </c>
      <c r="BO4869" s="158">
        <f t="shared" si="941"/>
        <v>2.8627273623059191E-4</v>
      </c>
      <c r="BP4869" s="159">
        <f t="shared" si="942"/>
        <v>7.6021581825360795E-7</v>
      </c>
      <c r="BQ4869" s="160">
        <f t="shared" si="943"/>
        <v>7.6021581825360795E-7</v>
      </c>
      <c r="BR4869" s="160">
        <f t="shared" si="939"/>
        <v>7.6021581825360795E-7</v>
      </c>
    </row>
    <row r="4870" spans="65:70" ht="20.100000000000001" customHeight="1" x14ac:dyDescent="0.25">
      <c r="BM4870" s="134">
        <v>4278</v>
      </c>
      <c r="BN4870" s="157">
        <f t="shared" si="940"/>
        <v>27.37279999999803</v>
      </c>
      <c r="BO4870" s="158">
        <f t="shared" si="941"/>
        <v>2.855125204123383E-4</v>
      </c>
      <c r="BP4870" s="159">
        <f t="shared" si="942"/>
        <v>7.5823008837511922E-7</v>
      </c>
      <c r="BQ4870" s="160">
        <f t="shared" si="943"/>
        <v>7.5823008837511922E-7</v>
      </c>
      <c r="BR4870" s="160">
        <f t="shared" si="939"/>
        <v>7.5823008837511922E-7</v>
      </c>
    </row>
    <row r="4871" spans="65:70" ht="20.100000000000001" customHeight="1" x14ac:dyDescent="0.25">
      <c r="BM4871" s="134">
        <v>4279</v>
      </c>
      <c r="BN4871" s="157">
        <f t="shared" si="940"/>
        <v>27.379199999998029</v>
      </c>
      <c r="BO4871" s="158">
        <f t="shared" si="941"/>
        <v>2.8475429032396319E-4</v>
      </c>
      <c r="BP4871" s="159">
        <f t="shared" si="942"/>
        <v>7.5624944201378805E-7</v>
      </c>
      <c r="BQ4871" s="160">
        <f t="shared" si="943"/>
        <v>7.5624944201378805E-7</v>
      </c>
      <c r="BR4871" s="160">
        <f t="shared" si="939"/>
        <v>7.5624944201378805E-7</v>
      </c>
    </row>
    <row r="4872" spans="65:70" ht="20.100000000000001" customHeight="1" x14ac:dyDescent="0.25">
      <c r="BM4872" s="134">
        <v>4280</v>
      </c>
      <c r="BN4872" s="157">
        <f t="shared" si="940"/>
        <v>27.385599999998028</v>
      </c>
      <c r="BO4872" s="158">
        <f t="shared" si="941"/>
        <v>2.839980408819494E-4</v>
      </c>
      <c r="BP4872" s="159">
        <f t="shared" si="942"/>
        <v>7.5427386648027487E-7</v>
      </c>
      <c r="BQ4872" s="160">
        <f t="shared" si="943"/>
        <v>7.5427386648027487E-7</v>
      </c>
      <c r="BR4872" s="160">
        <f t="shared" si="939"/>
        <v>7.5427386648027487E-7</v>
      </c>
    </row>
    <row r="4873" spans="65:70" ht="20.100000000000001" customHeight="1" x14ac:dyDescent="0.25">
      <c r="BM4873" s="134">
        <v>4281</v>
      </c>
      <c r="BN4873" s="157">
        <f t="shared" si="940"/>
        <v>27.391999999998028</v>
      </c>
      <c r="BO4873" s="158">
        <f t="shared" si="941"/>
        <v>2.8324376701546912E-4</v>
      </c>
      <c r="BP4873" s="159">
        <f t="shared" si="942"/>
        <v>7.5230334911315826E-7</v>
      </c>
      <c r="BQ4873" s="160">
        <f t="shared" si="943"/>
        <v>7.5230334911315826E-7</v>
      </c>
      <c r="BR4873" s="160">
        <f t="shared" si="939"/>
        <v>7.5230334911315826E-7</v>
      </c>
    </row>
    <row r="4874" spans="65:70" ht="20.100000000000001" customHeight="1" x14ac:dyDescent="0.25">
      <c r="BM4874" s="134">
        <v>4282</v>
      </c>
      <c r="BN4874" s="157">
        <f t="shared" si="940"/>
        <v>27.398399999998027</v>
      </c>
      <c r="BO4874" s="158">
        <f t="shared" si="941"/>
        <v>2.8249146366635596E-4</v>
      </c>
      <c r="BP4874" s="159">
        <f t="shared" si="942"/>
        <v>7.5033787728392238E-7</v>
      </c>
      <c r="BQ4874" s="160">
        <f t="shared" si="943"/>
        <v>7.5033787728392238E-7</v>
      </c>
      <c r="BR4874" s="160">
        <f t="shared" si="939"/>
        <v>7.5033787728392238E-7</v>
      </c>
    </row>
    <row r="4875" spans="65:70" ht="20.100000000000001" customHeight="1" x14ac:dyDescent="0.25">
      <c r="BM4875" s="134">
        <v>4283</v>
      </c>
      <c r="BN4875" s="157">
        <f t="shared" si="940"/>
        <v>27.404799999998026</v>
      </c>
      <c r="BO4875" s="158">
        <f t="shared" si="941"/>
        <v>2.8174112578907204E-4</v>
      </c>
      <c r="BP4875" s="159">
        <f t="shared" si="942"/>
        <v>7.4837743839440904E-7</v>
      </c>
      <c r="BQ4875" s="160">
        <f t="shared" si="943"/>
        <v>7.4837743839440904E-7</v>
      </c>
      <c r="BR4875" s="160">
        <f t="shared" si="939"/>
        <v>7.4837743839440904E-7</v>
      </c>
    </row>
    <row r="4876" spans="65:70" ht="20.100000000000001" customHeight="1" x14ac:dyDescent="0.25">
      <c r="BM4876" s="134">
        <v>4284</v>
      </c>
      <c r="BN4876" s="157">
        <f t="shared" si="940"/>
        <v>27.411199999998026</v>
      </c>
      <c r="BO4876" s="158">
        <f t="shared" si="941"/>
        <v>2.8099274835067763E-4</v>
      </c>
      <c r="BP4876" s="159">
        <f t="shared" si="942"/>
        <v>7.4642201987529981E-7</v>
      </c>
      <c r="BQ4876" s="160">
        <f t="shared" si="943"/>
        <v>7.4642201987529981E-7</v>
      </c>
      <c r="BR4876" s="160">
        <f t="shared" si="939"/>
        <v>7.4642201987529981E-7</v>
      </c>
    </row>
    <row r="4877" spans="65:70" ht="20.100000000000001" customHeight="1" x14ac:dyDescent="0.25">
      <c r="BM4877" s="134">
        <v>4285</v>
      </c>
      <c r="BN4877" s="157">
        <f t="shared" si="940"/>
        <v>27.417599999998025</v>
      </c>
      <c r="BO4877" s="158">
        <f t="shared" si="941"/>
        <v>2.8024632633080233E-4</v>
      </c>
      <c r="BP4877" s="159">
        <f t="shared" si="942"/>
        <v>7.4447160919050709E-7</v>
      </c>
      <c r="BQ4877" s="160">
        <f t="shared" si="943"/>
        <v>7.4447160919050709E-7</v>
      </c>
      <c r="BR4877" s="160">
        <f t="shared" si="939"/>
        <v>7.4447160919050709E-7</v>
      </c>
    </row>
    <row r="4878" spans="65:70" ht="20.100000000000001" customHeight="1" x14ac:dyDescent="0.25">
      <c r="BM4878" s="134">
        <v>4286</v>
      </c>
      <c r="BN4878" s="157">
        <f t="shared" si="940"/>
        <v>27.423999999998024</v>
      </c>
      <c r="BO4878" s="158">
        <f t="shared" si="941"/>
        <v>2.7950185472161183E-4</v>
      </c>
      <c r="BP4878" s="159">
        <f t="shared" si="942"/>
        <v>7.4252619383072304E-7</v>
      </c>
      <c r="BQ4878" s="160">
        <f t="shared" si="943"/>
        <v>7.4252619383072304E-7</v>
      </c>
      <c r="BR4878" s="160">
        <f t="shared" si="939"/>
        <v>7.4252619383072304E-7</v>
      </c>
    </row>
    <row r="4879" spans="65:70" ht="20.100000000000001" customHeight="1" x14ac:dyDescent="0.25">
      <c r="BM4879" s="134">
        <v>4287</v>
      </c>
      <c r="BN4879" s="157">
        <f t="shared" si="940"/>
        <v>27.430399999998023</v>
      </c>
      <c r="BO4879" s="158">
        <f t="shared" si="941"/>
        <v>2.787593285277811E-4</v>
      </c>
      <c r="BP4879" s="159">
        <f t="shared" si="942"/>
        <v>7.4058576131894906E-7</v>
      </c>
      <c r="BQ4879" s="160">
        <f t="shared" si="943"/>
        <v>7.4058576131894906E-7</v>
      </c>
      <c r="BR4879" s="160">
        <f t="shared" si="939"/>
        <v>7.4058576131894906E-7</v>
      </c>
    </row>
    <row r="4880" spans="65:70" ht="20.100000000000001" customHeight="1" x14ac:dyDescent="0.25">
      <c r="BM4880" s="134">
        <v>4288</v>
      </c>
      <c r="BN4880" s="157">
        <f t="shared" si="940"/>
        <v>27.436799999998023</v>
      </c>
      <c r="BO4880" s="158">
        <f t="shared" si="941"/>
        <v>2.7801874276646215E-4</v>
      </c>
      <c r="BP4880" s="159">
        <f t="shared" si="942"/>
        <v>7.3865029920941157E-7</v>
      </c>
      <c r="BQ4880" s="160">
        <f t="shared" si="943"/>
        <v>7.3865029920941157E-7</v>
      </c>
      <c r="BR4880" s="160">
        <f t="shared" si="939"/>
        <v>7.3865029920941157E-7</v>
      </c>
    </row>
    <row r="4881" spans="65:70" ht="20.100000000000001" customHeight="1" x14ac:dyDescent="0.25">
      <c r="BM4881" s="134">
        <v>4289</v>
      </c>
      <c r="BN4881" s="157">
        <f t="shared" si="940"/>
        <v>27.443199999998022</v>
      </c>
      <c r="BO4881" s="158">
        <f t="shared" si="941"/>
        <v>2.7728009246725274E-4</v>
      </c>
      <c r="BP4881" s="159">
        <f t="shared" si="942"/>
        <v>7.36719795084201E-7</v>
      </c>
      <c r="BQ4881" s="160">
        <f t="shared" si="943"/>
        <v>7.36719795084201E-7</v>
      </c>
      <c r="BR4881" s="160">
        <f t="shared" ref="BR4881:BR4944" si="944">IF($BO4881&lt;(1-$BK$605),$BP4881,"")</f>
        <v>7.36719795084201E-7</v>
      </c>
    </row>
    <row r="4882" spans="65:70" ht="20.100000000000001" customHeight="1" x14ac:dyDescent="0.25">
      <c r="BM4882" s="134">
        <v>4290</v>
      </c>
      <c r="BN4882" s="157">
        <f t="shared" ref="BN4882:BN4945" si="945">BN4881+$BQ$590</f>
        <v>27.449599999998021</v>
      </c>
      <c r="BO4882" s="158">
        <f t="shared" ref="BO4882:BO4945" si="946">_xlfn.CHISQ.DIST.RT(BN4882,7)</f>
        <v>2.7654337267216854E-4</v>
      </c>
      <c r="BP4882" s="159">
        <f t="shared" ref="BP4882:BP4945" si="947">BO4882-BO4883</f>
        <v>7.3479423655581962E-7</v>
      </c>
      <c r="BQ4882" s="160">
        <f t="shared" ref="BQ4882:BQ4945" si="948">IF(BO4882&lt;(1-$BK$597),BP4882,"")</f>
        <v>7.3479423655581962E-7</v>
      </c>
      <c r="BR4882" s="160">
        <f t="shared" si="944"/>
        <v>7.3479423655581962E-7</v>
      </c>
    </row>
    <row r="4883" spans="65:70" ht="20.100000000000001" customHeight="1" x14ac:dyDescent="0.25">
      <c r="BM4883" s="134">
        <v>4291</v>
      </c>
      <c r="BN4883" s="157">
        <f t="shared" si="945"/>
        <v>27.455999999998021</v>
      </c>
      <c r="BO4883" s="158">
        <f t="shared" si="946"/>
        <v>2.7580857843561272E-4</v>
      </c>
      <c r="BP4883" s="159">
        <f t="shared" si="947"/>
        <v>7.3287361126815739E-7</v>
      </c>
      <c r="BQ4883" s="160">
        <f t="shared" si="948"/>
        <v>7.3287361126815739E-7</v>
      </c>
      <c r="BR4883" s="160">
        <f t="shared" si="944"/>
        <v>7.3287361126815739E-7</v>
      </c>
    </row>
    <row r="4884" spans="65:70" ht="20.100000000000001" customHeight="1" x14ac:dyDescent="0.25">
      <c r="BM4884" s="134">
        <v>4292</v>
      </c>
      <c r="BN4884" s="157">
        <f t="shared" si="945"/>
        <v>27.46239999999802</v>
      </c>
      <c r="BO4884" s="158">
        <f t="shared" si="946"/>
        <v>2.7507570482434456E-4</v>
      </c>
      <c r="BP4884" s="159">
        <f t="shared" si="947"/>
        <v>7.3095790689367297E-7</v>
      </c>
      <c r="BQ4884" s="160">
        <f t="shared" si="948"/>
        <v>7.3095790689367297E-7</v>
      </c>
      <c r="BR4884" s="160">
        <f t="shared" si="944"/>
        <v>7.3095790689367297E-7</v>
      </c>
    </row>
    <row r="4885" spans="65:70" ht="20.100000000000001" customHeight="1" x14ac:dyDescent="0.25">
      <c r="BM4885" s="134">
        <v>4293</v>
      </c>
      <c r="BN4885" s="157">
        <f t="shared" si="945"/>
        <v>27.468799999998019</v>
      </c>
      <c r="BO4885" s="158">
        <f t="shared" si="946"/>
        <v>2.7434474691745089E-4</v>
      </c>
      <c r="BP4885" s="159">
        <f t="shared" si="947"/>
        <v>7.2904711113491163E-7</v>
      </c>
      <c r="BQ4885" s="160">
        <f t="shared" si="948"/>
        <v>7.2904711113491163E-7</v>
      </c>
      <c r="BR4885" s="160">
        <f t="shared" si="944"/>
        <v>7.2904711113491163E-7</v>
      </c>
    </row>
    <row r="4886" spans="65:70" ht="20.100000000000001" customHeight="1" x14ac:dyDescent="0.25">
      <c r="BM4886" s="134">
        <v>4294</v>
      </c>
      <c r="BN4886" s="157">
        <f t="shared" si="945"/>
        <v>27.475199999998019</v>
      </c>
      <c r="BO4886" s="158">
        <f t="shared" si="946"/>
        <v>2.7361569980631598E-4</v>
      </c>
      <c r="BP4886" s="159">
        <f t="shared" si="947"/>
        <v>7.2714121172499317E-7</v>
      </c>
      <c r="BQ4886" s="160">
        <f t="shared" si="948"/>
        <v>7.2714121172499317E-7</v>
      </c>
      <c r="BR4886" s="160">
        <f t="shared" si="944"/>
        <v>7.2714121172499317E-7</v>
      </c>
    </row>
    <row r="4887" spans="65:70" ht="20.100000000000001" customHeight="1" x14ac:dyDescent="0.25">
      <c r="BM4887" s="134">
        <v>4295</v>
      </c>
      <c r="BN4887" s="157">
        <f t="shared" si="945"/>
        <v>27.481599999998018</v>
      </c>
      <c r="BO4887" s="158">
        <f t="shared" si="946"/>
        <v>2.7288855859459099E-4</v>
      </c>
      <c r="BP4887" s="159">
        <f t="shared" si="947"/>
        <v>7.2524019642549765E-7</v>
      </c>
      <c r="BQ4887" s="160">
        <f t="shared" si="948"/>
        <v>7.2524019642549765E-7</v>
      </c>
      <c r="BR4887" s="160">
        <f t="shared" si="944"/>
        <v>7.2524019642549765E-7</v>
      </c>
    </row>
    <row r="4888" spans="65:70" ht="20.100000000000001" customHeight="1" x14ac:dyDescent="0.25">
      <c r="BM4888" s="134">
        <v>4296</v>
      </c>
      <c r="BN4888" s="157">
        <f t="shared" si="945"/>
        <v>27.487999999998017</v>
      </c>
      <c r="BO4888" s="158">
        <f t="shared" si="946"/>
        <v>2.7216331839816549E-4</v>
      </c>
      <c r="BP4888" s="159">
        <f t="shared" si="947"/>
        <v>7.2334405302830864E-7</v>
      </c>
      <c r="BQ4888" s="160">
        <f t="shared" si="948"/>
        <v>7.2334405302830864E-7</v>
      </c>
      <c r="BR4888" s="160">
        <f t="shared" si="944"/>
        <v>7.2334405302830864E-7</v>
      </c>
    </row>
    <row r="4889" spans="65:70" ht="20.100000000000001" customHeight="1" x14ac:dyDescent="0.25">
      <c r="BM4889" s="134">
        <v>4297</v>
      </c>
      <c r="BN4889" s="157">
        <f t="shared" si="945"/>
        <v>27.494399999998016</v>
      </c>
      <c r="BO4889" s="158">
        <f t="shared" si="946"/>
        <v>2.7143997434513718E-4</v>
      </c>
      <c r="BP4889" s="159">
        <f t="shared" si="947"/>
        <v>7.2145276935485416E-7</v>
      </c>
      <c r="BQ4889" s="160">
        <f t="shared" si="948"/>
        <v>7.2145276935485416E-7</v>
      </c>
      <c r="BR4889" s="160">
        <f t="shared" si="944"/>
        <v>7.2145276935485416E-7</v>
      </c>
    </row>
    <row r="4890" spans="65:70" ht="20.100000000000001" customHeight="1" x14ac:dyDescent="0.25">
      <c r="BM4890" s="134">
        <v>4298</v>
      </c>
      <c r="BN4890" s="157">
        <f t="shared" si="945"/>
        <v>27.500799999998016</v>
      </c>
      <c r="BO4890" s="158">
        <f t="shared" si="946"/>
        <v>2.7071852157578233E-4</v>
      </c>
      <c r="BP4890" s="159">
        <f t="shared" si="947"/>
        <v>7.1956633325578152E-7</v>
      </c>
      <c r="BQ4890" s="160">
        <f t="shared" si="948"/>
        <v>7.1956633325578152E-7</v>
      </c>
      <c r="BR4890" s="160">
        <f t="shared" si="944"/>
        <v>7.1956633325578152E-7</v>
      </c>
    </row>
    <row r="4891" spans="65:70" ht="20.100000000000001" customHeight="1" x14ac:dyDescent="0.25">
      <c r="BM4891" s="134">
        <v>4299</v>
      </c>
      <c r="BN4891" s="157">
        <f t="shared" si="945"/>
        <v>27.507199999998015</v>
      </c>
      <c r="BO4891" s="158">
        <f t="shared" si="946"/>
        <v>2.6999895524252654E-4</v>
      </c>
      <c r="BP4891" s="159">
        <f t="shared" si="947"/>
        <v>7.1768473261139094E-7</v>
      </c>
      <c r="BQ4891" s="160">
        <f t="shared" si="948"/>
        <v>7.1768473261139094E-7</v>
      </c>
      <c r="BR4891" s="160">
        <f t="shared" si="944"/>
        <v>7.1768473261139094E-7</v>
      </c>
    </row>
    <row r="4892" spans="65:70" ht="20.100000000000001" customHeight="1" x14ac:dyDescent="0.25">
      <c r="BM4892" s="134">
        <v>4300</v>
      </c>
      <c r="BN4892" s="157">
        <f t="shared" si="945"/>
        <v>27.513599999998014</v>
      </c>
      <c r="BO4892" s="158">
        <f t="shared" si="946"/>
        <v>2.6928127050991515E-4</v>
      </c>
      <c r="BP4892" s="159">
        <f t="shared" si="947"/>
        <v>7.1580795533114768E-7</v>
      </c>
      <c r="BQ4892" s="160">
        <f t="shared" si="948"/>
        <v>7.1580795533114768E-7</v>
      </c>
      <c r="BR4892" s="160">
        <f t="shared" si="944"/>
        <v>7.1580795533114768E-7</v>
      </c>
    </row>
    <row r="4893" spans="65:70" ht="20.100000000000001" customHeight="1" x14ac:dyDescent="0.25">
      <c r="BM4893" s="134">
        <v>4301</v>
      </c>
      <c r="BN4893" s="157">
        <f t="shared" si="945"/>
        <v>27.519999999998014</v>
      </c>
      <c r="BO4893" s="158">
        <f t="shared" si="946"/>
        <v>2.6856546255458401E-4</v>
      </c>
      <c r="BP4893" s="159">
        <f t="shared" si="947"/>
        <v>7.1393598935373627E-7</v>
      </c>
      <c r="BQ4893" s="160">
        <f t="shared" si="948"/>
        <v>7.1393598935373627E-7</v>
      </c>
      <c r="BR4893" s="160">
        <f t="shared" si="944"/>
        <v>7.1393598935373627E-7</v>
      </c>
    </row>
    <row r="4894" spans="65:70" ht="20.100000000000001" customHeight="1" x14ac:dyDescent="0.25">
      <c r="BM4894" s="134">
        <v>4302</v>
      </c>
      <c r="BN4894" s="157">
        <f t="shared" si="945"/>
        <v>27.526399999998013</v>
      </c>
      <c r="BO4894" s="158">
        <f t="shared" si="946"/>
        <v>2.6785152656523027E-4</v>
      </c>
      <c r="BP4894" s="159">
        <f t="shared" si="947"/>
        <v>7.1206882264781939E-7</v>
      </c>
      <c r="BQ4894" s="160">
        <f t="shared" si="948"/>
        <v>7.1206882264781939E-7</v>
      </c>
      <c r="BR4894" s="160">
        <f t="shared" si="944"/>
        <v>7.1206882264781939E-7</v>
      </c>
    </row>
    <row r="4895" spans="65:70" ht="20.100000000000001" customHeight="1" x14ac:dyDescent="0.25">
      <c r="BM4895" s="134">
        <v>4303</v>
      </c>
      <c r="BN4895" s="157">
        <f t="shared" si="945"/>
        <v>27.532799999998012</v>
      </c>
      <c r="BO4895" s="158">
        <f t="shared" si="946"/>
        <v>2.6713945774258245E-4</v>
      </c>
      <c r="BP4895" s="159">
        <f t="shared" si="947"/>
        <v>7.102064432091648E-7</v>
      </c>
      <c r="BQ4895" s="160">
        <f t="shared" si="948"/>
        <v>7.102064432091648E-7</v>
      </c>
      <c r="BR4895" s="160">
        <f t="shared" si="944"/>
        <v>7.102064432091648E-7</v>
      </c>
    </row>
    <row r="4896" spans="65:70" ht="20.100000000000001" customHeight="1" x14ac:dyDescent="0.25">
      <c r="BM4896" s="134">
        <v>4304</v>
      </c>
      <c r="BN4896" s="157">
        <f t="shared" si="945"/>
        <v>27.539199999998011</v>
      </c>
      <c r="BO4896" s="158">
        <f t="shared" si="946"/>
        <v>2.6642925129937329E-4</v>
      </c>
      <c r="BP4896" s="159">
        <f t="shared" si="947"/>
        <v>7.0834883906633738E-7</v>
      </c>
      <c r="BQ4896" s="160">
        <f t="shared" si="948"/>
        <v>7.0834883906633738E-7</v>
      </c>
      <c r="BR4896" s="160">
        <f t="shared" si="944"/>
        <v>7.0834883906633738E-7</v>
      </c>
    </row>
    <row r="4897" spans="65:70" ht="20.100000000000001" customHeight="1" x14ac:dyDescent="0.25">
      <c r="BM4897" s="134">
        <v>4305</v>
      </c>
      <c r="BN4897" s="157">
        <f t="shared" si="945"/>
        <v>27.545599999998011</v>
      </c>
      <c r="BO4897" s="158">
        <f t="shared" si="946"/>
        <v>2.6572090246030695E-4</v>
      </c>
      <c r="BP4897" s="159">
        <f t="shared" si="947"/>
        <v>7.064959982720255E-7</v>
      </c>
      <c r="BQ4897" s="160">
        <f t="shared" si="948"/>
        <v>7.064959982720255E-7</v>
      </c>
      <c r="BR4897" s="160">
        <f t="shared" si="944"/>
        <v>7.064959982720255E-7</v>
      </c>
    </row>
    <row r="4898" spans="65:70" ht="20.100000000000001" customHeight="1" x14ac:dyDescent="0.25">
      <c r="BM4898" s="134">
        <v>4306</v>
      </c>
      <c r="BN4898" s="157">
        <f t="shared" si="945"/>
        <v>27.55199999999801</v>
      </c>
      <c r="BO4898" s="158">
        <f t="shared" si="946"/>
        <v>2.6501440646203492E-4</v>
      </c>
      <c r="BP4898" s="159">
        <f t="shared" si="947"/>
        <v>7.0464790891236516E-7</v>
      </c>
      <c r="BQ4898" s="160">
        <f t="shared" si="948"/>
        <v>7.0464790891236516E-7</v>
      </c>
      <c r="BR4898" s="160">
        <f t="shared" si="944"/>
        <v>7.0464790891236516E-7</v>
      </c>
    </row>
    <row r="4899" spans="65:70" ht="20.100000000000001" customHeight="1" x14ac:dyDescent="0.25">
      <c r="BM4899" s="134">
        <v>4307</v>
      </c>
      <c r="BN4899" s="157">
        <f t="shared" si="945"/>
        <v>27.558399999998009</v>
      </c>
      <c r="BO4899" s="158">
        <f t="shared" si="946"/>
        <v>2.6430975855312256E-4</v>
      </c>
      <c r="BP4899" s="159">
        <f t="shared" si="947"/>
        <v>7.0280455909902534E-7</v>
      </c>
      <c r="BQ4899" s="160">
        <f t="shared" si="948"/>
        <v>7.0280455909902534E-7</v>
      </c>
      <c r="BR4899" s="160">
        <f t="shared" si="944"/>
        <v>7.0280455909902534E-7</v>
      </c>
    </row>
    <row r="4900" spans="65:70" ht="20.100000000000001" customHeight="1" x14ac:dyDescent="0.25">
      <c r="BM4900" s="134">
        <v>4308</v>
      </c>
      <c r="BN4900" s="157">
        <f t="shared" si="945"/>
        <v>27.564799999998009</v>
      </c>
      <c r="BO4900" s="158">
        <f t="shared" si="946"/>
        <v>2.6360695399402353E-4</v>
      </c>
      <c r="BP4900" s="159">
        <f t="shared" si="947"/>
        <v>7.009659369747916E-7</v>
      </c>
      <c r="BQ4900" s="160">
        <f t="shared" si="948"/>
        <v>7.009659369747916E-7</v>
      </c>
      <c r="BR4900" s="160">
        <f t="shared" si="944"/>
        <v>7.009659369747916E-7</v>
      </c>
    </row>
    <row r="4901" spans="65:70" ht="20.100000000000001" customHeight="1" x14ac:dyDescent="0.25">
      <c r="BM4901" s="134">
        <v>4309</v>
      </c>
      <c r="BN4901" s="157">
        <f t="shared" si="945"/>
        <v>27.571199999998008</v>
      </c>
      <c r="BO4901" s="158">
        <f t="shared" si="946"/>
        <v>2.6290598805704874E-4</v>
      </c>
      <c r="BP4901" s="159">
        <f t="shared" si="947"/>
        <v>6.9913203070987983E-7</v>
      </c>
      <c r="BQ4901" s="160">
        <f t="shared" si="948"/>
        <v>6.9913203070987983E-7</v>
      </c>
      <c r="BR4901" s="160">
        <f t="shared" si="944"/>
        <v>6.9913203070987983E-7</v>
      </c>
    </row>
    <row r="4902" spans="65:70" ht="20.100000000000001" customHeight="1" x14ac:dyDescent="0.25">
      <c r="BM4902" s="134">
        <v>4310</v>
      </c>
      <c r="BN4902" s="157">
        <f t="shared" si="945"/>
        <v>27.577599999998007</v>
      </c>
      <c r="BO4902" s="158">
        <f t="shared" si="946"/>
        <v>2.6220685602633886E-4</v>
      </c>
      <c r="BP4902" s="159">
        <f t="shared" si="947"/>
        <v>6.973028285033999E-7</v>
      </c>
      <c r="BQ4902" s="160">
        <f t="shared" si="948"/>
        <v>6.973028285033999E-7</v>
      </c>
      <c r="BR4902" s="160">
        <f t="shared" si="944"/>
        <v>6.973028285033999E-7</v>
      </c>
    </row>
    <row r="4903" spans="65:70" ht="20.100000000000001" customHeight="1" x14ac:dyDescent="0.25">
      <c r="BM4903" s="134">
        <v>4311</v>
      </c>
      <c r="BN4903" s="157">
        <f t="shared" si="945"/>
        <v>27.583999999998007</v>
      </c>
      <c r="BO4903" s="158">
        <f t="shared" si="946"/>
        <v>2.6150955319783546E-4</v>
      </c>
      <c r="BP4903" s="159">
        <f t="shared" si="947"/>
        <v>6.9547831858400621E-7</v>
      </c>
      <c r="BQ4903" s="160">
        <f t="shared" si="948"/>
        <v>6.9547831858400621E-7</v>
      </c>
      <c r="BR4903" s="160">
        <f t="shared" si="944"/>
        <v>6.9547831858400621E-7</v>
      </c>
    </row>
    <row r="4904" spans="65:70" ht="20.100000000000001" customHeight="1" x14ac:dyDescent="0.25">
      <c r="BM4904" s="134">
        <v>4312</v>
      </c>
      <c r="BN4904" s="157">
        <f t="shared" si="945"/>
        <v>27.590399999998006</v>
      </c>
      <c r="BO4904" s="158">
        <f t="shared" si="946"/>
        <v>2.6081407487925145E-4</v>
      </c>
      <c r="BP4904" s="159">
        <f t="shared" si="947"/>
        <v>6.9365848920648239E-7</v>
      </c>
      <c r="BQ4904" s="160">
        <f t="shared" si="948"/>
        <v>6.9365848920648239E-7</v>
      </c>
      <c r="BR4904" s="160">
        <f t="shared" si="944"/>
        <v>6.9365848920648239E-7</v>
      </c>
    </row>
    <row r="4905" spans="65:70" ht="20.100000000000001" customHeight="1" x14ac:dyDescent="0.25">
      <c r="BM4905" s="134">
        <v>4313</v>
      </c>
      <c r="BN4905" s="157">
        <f t="shared" si="945"/>
        <v>27.596799999998005</v>
      </c>
      <c r="BO4905" s="158">
        <f t="shared" si="946"/>
        <v>2.6012041639004497E-4</v>
      </c>
      <c r="BP4905" s="159">
        <f t="shared" si="947"/>
        <v>6.9184332865737923E-7</v>
      </c>
      <c r="BQ4905" s="160">
        <f t="shared" si="948"/>
        <v>6.9184332865737923E-7</v>
      </c>
      <c r="BR4905" s="160">
        <f t="shared" si="944"/>
        <v>6.9184332865737923E-7</v>
      </c>
    </row>
    <row r="4906" spans="65:70" ht="20.100000000000001" customHeight="1" x14ac:dyDescent="0.25">
      <c r="BM4906" s="134">
        <v>4314</v>
      </c>
      <c r="BN4906" s="157">
        <f t="shared" si="945"/>
        <v>27.603199999998004</v>
      </c>
      <c r="BO4906" s="158">
        <f t="shared" si="946"/>
        <v>2.5942857306138759E-4</v>
      </c>
      <c r="BP4906" s="159">
        <f t="shared" si="947"/>
        <v>6.9003282524937679E-7</v>
      </c>
      <c r="BQ4906" s="160">
        <f t="shared" si="948"/>
        <v>6.9003282524937679E-7</v>
      </c>
      <c r="BR4906" s="160">
        <f t="shared" si="944"/>
        <v>6.9003282524937679E-7</v>
      </c>
    </row>
    <row r="4907" spans="65:70" ht="20.100000000000001" customHeight="1" x14ac:dyDescent="0.25">
      <c r="BM4907" s="134">
        <v>4315</v>
      </c>
      <c r="BN4907" s="157">
        <f t="shared" si="945"/>
        <v>27.609599999998004</v>
      </c>
      <c r="BO4907" s="158">
        <f t="shared" si="946"/>
        <v>2.5873854023613822E-4</v>
      </c>
      <c r="BP4907" s="159">
        <f t="shared" si="947"/>
        <v>6.8822696732388647E-7</v>
      </c>
      <c r="BQ4907" s="160">
        <f t="shared" si="948"/>
        <v>6.8822696732388647E-7</v>
      </c>
      <c r="BR4907" s="160">
        <f t="shared" si="944"/>
        <v>6.8822696732388647E-7</v>
      </c>
    </row>
    <row r="4908" spans="65:70" ht="20.100000000000001" customHeight="1" x14ac:dyDescent="0.25">
      <c r="BM4908" s="134">
        <v>4316</v>
      </c>
      <c r="BN4908" s="157">
        <f t="shared" si="945"/>
        <v>27.615999999998003</v>
      </c>
      <c r="BO4908" s="158">
        <f t="shared" si="946"/>
        <v>2.5805031326881433E-4</v>
      </c>
      <c r="BP4908" s="159">
        <f t="shared" si="947"/>
        <v>6.8642574325088841E-7</v>
      </c>
      <c r="BQ4908" s="160">
        <f t="shared" si="948"/>
        <v>6.8642574325088841E-7</v>
      </c>
      <c r="BR4908" s="160">
        <f t="shared" si="944"/>
        <v>6.8642574325088841E-7</v>
      </c>
    </row>
    <row r="4909" spans="65:70" ht="20.100000000000001" customHeight="1" x14ac:dyDescent="0.25">
      <c r="BM4909" s="134">
        <v>4317</v>
      </c>
      <c r="BN4909" s="157">
        <f t="shared" si="945"/>
        <v>27.622399999998002</v>
      </c>
      <c r="BO4909" s="158">
        <f t="shared" si="946"/>
        <v>2.5736388752556344E-4</v>
      </c>
      <c r="BP4909" s="159">
        <f t="shared" si="947"/>
        <v>6.8462914142833516E-7</v>
      </c>
      <c r="BQ4909" s="160">
        <f t="shared" si="948"/>
        <v>6.8462914142833516E-7</v>
      </c>
      <c r="BR4909" s="160">
        <f t="shared" si="944"/>
        <v>6.8462914142833516E-7</v>
      </c>
    </row>
    <row r="4910" spans="65:70" ht="20.100000000000001" customHeight="1" x14ac:dyDescent="0.25">
      <c r="BM4910" s="134">
        <v>4318</v>
      </c>
      <c r="BN4910" s="157">
        <f t="shared" si="945"/>
        <v>27.628799999998002</v>
      </c>
      <c r="BO4910" s="158">
        <f t="shared" si="946"/>
        <v>2.5667925838413511E-4</v>
      </c>
      <c r="BP4910" s="159">
        <f t="shared" si="947"/>
        <v>6.8283715028285641E-7</v>
      </c>
      <c r="BQ4910" s="160">
        <f t="shared" si="948"/>
        <v>6.8283715028285641E-7</v>
      </c>
      <c r="BR4910" s="160">
        <f t="shared" si="944"/>
        <v>6.8283715028285641E-7</v>
      </c>
    </row>
    <row r="4911" spans="65:70" ht="20.100000000000001" customHeight="1" x14ac:dyDescent="0.25">
      <c r="BM4911" s="134">
        <v>4319</v>
      </c>
      <c r="BN4911" s="157">
        <f t="shared" si="945"/>
        <v>27.635199999998001</v>
      </c>
      <c r="BO4911" s="158">
        <f t="shared" si="946"/>
        <v>2.5599642123385225E-4</v>
      </c>
      <c r="BP4911" s="159">
        <f t="shared" si="947"/>
        <v>6.8104975826807851E-7</v>
      </c>
      <c r="BQ4911" s="160">
        <f t="shared" si="948"/>
        <v>6.8104975826807851E-7</v>
      </c>
      <c r="BR4911" s="160">
        <f t="shared" si="944"/>
        <v>6.8104975826807851E-7</v>
      </c>
    </row>
    <row r="4912" spans="65:70" ht="20.100000000000001" customHeight="1" x14ac:dyDescent="0.25">
      <c r="BM4912" s="134">
        <v>4320</v>
      </c>
      <c r="BN4912" s="157">
        <f t="shared" si="945"/>
        <v>27.641599999998</v>
      </c>
      <c r="BO4912" s="158">
        <f t="shared" si="946"/>
        <v>2.5531537147558417E-4</v>
      </c>
      <c r="BP4912" s="159">
        <f t="shared" si="947"/>
        <v>6.7926695386755177E-7</v>
      </c>
      <c r="BQ4912" s="160">
        <f t="shared" si="948"/>
        <v>6.7926695386755177E-7</v>
      </c>
      <c r="BR4912" s="160">
        <f t="shared" si="944"/>
        <v>6.7926695386755177E-7</v>
      </c>
    </row>
    <row r="4913" spans="65:70" ht="20.100000000000001" customHeight="1" x14ac:dyDescent="0.25">
      <c r="BM4913" s="134">
        <v>4321</v>
      </c>
      <c r="BN4913" s="157">
        <f t="shared" si="945"/>
        <v>27.647999999998</v>
      </c>
      <c r="BO4913" s="158">
        <f t="shared" si="946"/>
        <v>2.5463610452171662E-4</v>
      </c>
      <c r="BP4913" s="159">
        <f t="shared" si="947"/>
        <v>6.7748872558997999E-7</v>
      </c>
      <c r="BQ4913" s="160">
        <f t="shared" si="948"/>
        <v>6.7748872558997999E-7</v>
      </c>
      <c r="BR4913" s="160">
        <f t="shared" si="944"/>
        <v>6.7748872558997999E-7</v>
      </c>
    </row>
    <row r="4914" spans="65:70" ht="20.100000000000001" customHeight="1" x14ac:dyDescent="0.25">
      <c r="BM4914" s="134">
        <v>4322</v>
      </c>
      <c r="BN4914" s="157">
        <f t="shared" si="945"/>
        <v>27.654399999997999</v>
      </c>
      <c r="BO4914" s="158">
        <f t="shared" si="946"/>
        <v>2.5395861579612664E-4</v>
      </c>
      <c r="BP4914" s="159">
        <f t="shared" si="947"/>
        <v>6.7571506197512936E-7</v>
      </c>
      <c r="BQ4914" s="160">
        <f t="shared" si="948"/>
        <v>6.7571506197512936E-7</v>
      </c>
      <c r="BR4914" s="160">
        <f t="shared" si="944"/>
        <v>6.7571506197512936E-7</v>
      </c>
    </row>
    <row r="4915" spans="65:70" ht="20.100000000000001" customHeight="1" x14ac:dyDescent="0.25">
      <c r="BM4915" s="134">
        <v>4323</v>
      </c>
      <c r="BN4915" s="157">
        <f t="shared" si="945"/>
        <v>27.660799999997998</v>
      </c>
      <c r="BO4915" s="158">
        <f t="shared" si="946"/>
        <v>2.5328290073415151E-4</v>
      </c>
      <c r="BP4915" s="159">
        <f t="shared" si="947"/>
        <v>6.7394595158726906E-7</v>
      </c>
      <c r="BQ4915" s="160">
        <f t="shared" si="948"/>
        <v>6.7394595158726906E-7</v>
      </c>
      <c r="BR4915" s="160">
        <f t="shared" si="944"/>
        <v>6.7394595158726906E-7</v>
      </c>
    </row>
    <row r="4916" spans="65:70" ht="20.100000000000001" customHeight="1" x14ac:dyDescent="0.25">
      <c r="BM4916" s="134">
        <v>4324</v>
      </c>
      <c r="BN4916" s="157">
        <f t="shared" si="945"/>
        <v>27.667199999997997</v>
      </c>
      <c r="BO4916" s="158">
        <f t="shared" si="946"/>
        <v>2.5260895478256424E-4</v>
      </c>
      <c r="BP4916" s="159">
        <f t="shared" si="947"/>
        <v>6.721813830215138E-7</v>
      </c>
      <c r="BQ4916" s="160">
        <f t="shared" si="948"/>
        <v>6.721813830215138E-7</v>
      </c>
      <c r="BR4916" s="160">
        <f t="shared" si="944"/>
        <v>6.721813830215138E-7</v>
      </c>
    </row>
    <row r="4917" spans="65:70" ht="20.100000000000001" customHeight="1" x14ac:dyDescent="0.25">
      <c r="BM4917" s="134">
        <v>4325</v>
      </c>
      <c r="BN4917" s="157">
        <f t="shared" si="945"/>
        <v>27.673599999997997</v>
      </c>
      <c r="BO4917" s="158">
        <f t="shared" si="946"/>
        <v>2.5193677339954273E-4</v>
      </c>
      <c r="BP4917" s="159">
        <f t="shared" si="947"/>
        <v>6.7042134489834863E-7</v>
      </c>
      <c r="BQ4917" s="160">
        <f t="shared" si="948"/>
        <v>6.7042134489834863E-7</v>
      </c>
      <c r="BR4917" s="160">
        <f t="shared" si="944"/>
        <v>6.7042134489834863E-7</v>
      </c>
    </row>
    <row r="4918" spans="65:70" ht="20.100000000000001" customHeight="1" x14ac:dyDescent="0.25">
      <c r="BM4918" s="134">
        <v>4326</v>
      </c>
      <c r="BN4918" s="157">
        <f t="shared" si="945"/>
        <v>27.679999999997996</v>
      </c>
      <c r="BO4918" s="158">
        <f t="shared" si="946"/>
        <v>2.5126635205464438E-4</v>
      </c>
      <c r="BP4918" s="159">
        <f t="shared" si="947"/>
        <v>6.6866582586769469E-7</v>
      </c>
      <c r="BQ4918" s="160">
        <f t="shared" si="948"/>
        <v>6.6866582586769469E-7</v>
      </c>
      <c r="BR4918" s="160">
        <f t="shared" si="944"/>
        <v>6.6866582586769469E-7</v>
      </c>
    </row>
    <row r="4919" spans="65:70" ht="20.100000000000001" customHeight="1" x14ac:dyDescent="0.25">
      <c r="BM4919" s="134">
        <v>4327</v>
      </c>
      <c r="BN4919" s="157">
        <f t="shared" si="945"/>
        <v>27.686399999997995</v>
      </c>
      <c r="BO4919" s="158">
        <f t="shared" si="946"/>
        <v>2.5059768622877668E-4</v>
      </c>
      <c r="BP4919" s="159">
        <f t="shared" si="947"/>
        <v>6.6691481460533133E-7</v>
      </c>
      <c r="BQ4919" s="160">
        <f t="shared" si="948"/>
        <v>6.6691481460533133E-7</v>
      </c>
      <c r="BR4919" s="160">
        <f t="shared" si="944"/>
        <v>6.6691481460533133E-7</v>
      </c>
    </row>
    <row r="4920" spans="65:70" ht="20.100000000000001" customHeight="1" x14ac:dyDescent="0.25">
      <c r="BM4920" s="134">
        <v>4328</v>
      </c>
      <c r="BN4920" s="157">
        <f t="shared" si="945"/>
        <v>27.692799999997995</v>
      </c>
      <c r="BO4920" s="158">
        <f t="shared" si="946"/>
        <v>2.4993077141417135E-4</v>
      </c>
      <c r="BP4920" s="159">
        <f t="shared" si="947"/>
        <v>6.6516829981528138E-7</v>
      </c>
      <c r="BQ4920" s="160">
        <f t="shared" si="948"/>
        <v>6.6516829981528138E-7</v>
      </c>
      <c r="BR4920" s="160">
        <f t="shared" si="944"/>
        <v>6.6516829981528138E-7</v>
      </c>
    </row>
    <row r="4921" spans="65:70" ht="20.100000000000001" customHeight="1" x14ac:dyDescent="0.25">
      <c r="BM4921" s="134">
        <v>4329</v>
      </c>
      <c r="BN4921" s="157">
        <f t="shared" si="945"/>
        <v>27.699199999997994</v>
      </c>
      <c r="BO4921" s="158">
        <f t="shared" si="946"/>
        <v>2.4926560311435607E-4</v>
      </c>
      <c r="BP4921" s="159">
        <f t="shared" si="947"/>
        <v>6.6342627022932324E-7</v>
      </c>
      <c r="BQ4921" s="160">
        <f t="shared" si="948"/>
        <v>6.6342627022932324E-7</v>
      </c>
      <c r="BR4921" s="160">
        <f t="shared" si="944"/>
        <v>6.6342627022932324E-7</v>
      </c>
    </row>
    <row r="4922" spans="65:70" ht="20.100000000000001" customHeight="1" x14ac:dyDescent="0.25">
      <c r="BM4922" s="134">
        <v>4330</v>
      </c>
      <c r="BN4922" s="157">
        <f t="shared" si="945"/>
        <v>27.705599999997993</v>
      </c>
      <c r="BO4922" s="158">
        <f t="shared" si="946"/>
        <v>2.4860217684412675E-4</v>
      </c>
      <c r="BP4922" s="159">
        <f t="shared" si="947"/>
        <v>6.6168871460688247E-7</v>
      </c>
      <c r="BQ4922" s="160">
        <f t="shared" si="948"/>
        <v>6.6168871460688247E-7</v>
      </c>
      <c r="BR4922" s="160">
        <f t="shared" si="944"/>
        <v>6.6168871460688247E-7</v>
      </c>
    </row>
    <row r="4923" spans="65:70" ht="20.100000000000001" customHeight="1" x14ac:dyDescent="0.25">
      <c r="BM4923" s="134">
        <v>4331</v>
      </c>
      <c r="BN4923" s="157">
        <f t="shared" si="945"/>
        <v>27.711999999997992</v>
      </c>
      <c r="BO4923" s="158">
        <f t="shared" si="946"/>
        <v>2.4794048812951986E-4</v>
      </c>
      <c r="BP4923" s="159">
        <f t="shared" si="947"/>
        <v>6.5995562173378495E-7</v>
      </c>
      <c r="BQ4923" s="160">
        <f t="shared" si="948"/>
        <v>6.5995562173378495E-7</v>
      </c>
      <c r="BR4923" s="160">
        <f t="shared" si="944"/>
        <v>6.5995562173378495E-7</v>
      </c>
    </row>
    <row r="4924" spans="65:70" ht="20.100000000000001" customHeight="1" x14ac:dyDescent="0.25">
      <c r="BM4924" s="134">
        <v>4332</v>
      </c>
      <c r="BN4924" s="157">
        <f t="shared" si="945"/>
        <v>27.718399999997992</v>
      </c>
      <c r="BO4924" s="158">
        <f t="shared" si="946"/>
        <v>2.4728053250778608E-4</v>
      </c>
      <c r="BP4924" s="159">
        <f t="shared" si="947"/>
        <v>6.5822698042231108E-7</v>
      </c>
      <c r="BQ4924" s="160">
        <f t="shared" si="948"/>
        <v>6.5822698042231108E-7</v>
      </c>
      <c r="BR4924" s="160">
        <f t="shared" si="944"/>
        <v>6.5822698042231108E-7</v>
      </c>
    </row>
    <row r="4925" spans="65:70" ht="20.100000000000001" customHeight="1" x14ac:dyDescent="0.25">
      <c r="BM4925" s="134">
        <v>4333</v>
      </c>
      <c r="BN4925" s="157">
        <f t="shared" si="945"/>
        <v>27.724799999997991</v>
      </c>
      <c r="BO4925" s="158">
        <f t="shared" si="946"/>
        <v>2.4662230552736377E-4</v>
      </c>
      <c r="BP4925" s="159">
        <f t="shared" si="947"/>
        <v>6.5650277951444843E-7</v>
      </c>
      <c r="BQ4925" s="160">
        <f t="shared" si="948"/>
        <v>6.5650277951444843E-7</v>
      </c>
      <c r="BR4925" s="160">
        <f t="shared" si="944"/>
        <v>6.5650277951444843E-7</v>
      </c>
    </row>
    <row r="4926" spans="65:70" ht="20.100000000000001" customHeight="1" x14ac:dyDescent="0.25">
      <c r="BM4926" s="134">
        <v>4334</v>
      </c>
      <c r="BN4926" s="157">
        <f t="shared" si="945"/>
        <v>27.73119999999799</v>
      </c>
      <c r="BO4926" s="158">
        <f t="shared" si="946"/>
        <v>2.4596580274784932E-4</v>
      </c>
      <c r="BP4926" s="159">
        <f t="shared" si="947"/>
        <v>6.5478300787777171E-7</v>
      </c>
      <c r="BQ4926" s="160">
        <f t="shared" si="948"/>
        <v>6.5478300787777171E-7</v>
      </c>
      <c r="BR4926" s="160">
        <f t="shared" si="944"/>
        <v>6.5478300787777171E-7</v>
      </c>
    </row>
    <row r="4927" spans="65:70" ht="20.100000000000001" customHeight="1" x14ac:dyDescent="0.25">
      <c r="BM4927" s="134">
        <v>4335</v>
      </c>
      <c r="BN4927" s="157">
        <f t="shared" si="945"/>
        <v>27.73759999999799</v>
      </c>
      <c r="BO4927" s="158">
        <f t="shared" si="946"/>
        <v>2.4531101973997155E-4</v>
      </c>
      <c r="BP4927" s="159">
        <f t="shared" si="947"/>
        <v>6.5306765440647282E-7</v>
      </c>
      <c r="BQ4927" s="160">
        <f t="shared" si="948"/>
        <v>6.5306765440647282E-7</v>
      </c>
      <c r="BR4927" s="160">
        <f t="shared" si="944"/>
        <v>6.5306765440647282E-7</v>
      </c>
    </row>
    <row r="4928" spans="65:70" ht="20.100000000000001" customHeight="1" x14ac:dyDescent="0.25">
      <c r="BM4928" s="134">
        <v>4336</v>
      </c>
      <c r="BN4928" s="157">
        <f t="shared" si="945"/>
        <v>27.743999999997989</v>
      </c>
      <c r="BO4928" s="158">
        <f t="shared" si="946"/>
        <v>2.4465795208556508E-4</v>
      </c>
      <c r="BP4928" s="159">
        <f t="shared" si="947"/>
        <v>6.5135670802282447E-7</v>
      </c>
      <c r="BQ4928" s="160">
        <f t="shared" si="948"/>
        <v>6.5135670802282447E-7</v>
      </c>
      <c r="BR4928" s="160">
        <f t="shared" si="944"/>
        <v>6.5135670802282447E-7</v>
      </c>
    </row>
    <row r="4929" spans="65:70" ht="20.100000000000001" customHeight="1" x14ac:dyDescent="0.25">
      <c r="BM4929" s="134">
        <v>4337</v>
      </c>
      <c r="BN4929" s="157">
        <f t="shared" si="945"/>
        <v>27.750399999997988</v>
      </c>
      <c r="BO4929" s="158">
        <f t="shared" si="946"/>
        <v>2.4400659537754225E-4</v>
      </c>
      <c r="BP4929" s="159">
        <f t="shared" si="947"/>
        <v>6.4965015767398182E-7</v>
      </c>
      <c r="BQ4929" s="160">
        <f t="shared" si="948"/>
        <v>6.4965015767398182E-7</v>
      </c>
      <c r="BR4929" s="160">
        <f t="shared" si="944"/>
        <v>6.4965015767398182E-7</v>
      </c>
    </row>
    <row r="4930" spans="65:70" ht="20.100000000000001" customHeight="1" x14ac:dyDescent="0.25">
      <c r="BM4930" s="134">
        <v>4338</v>
      </c>
      <c r="BN4930" s="157">
        <f t="shared" si="945"/>
        <v>27.756799999997988</v>
      </c>
      <c r="BO4930" s="158">
        <f t="shared" si="946"/>
        <v>2.4335694521986827E-4</v>
      </c>
      <c r="BP4930" s="159">
        <f t="shared" si="947"/>
        <v>6.4794799233827086E-7</v>
      </c>
      <c r="BQ4930" s="160">
        <f t="shared" si="948"/>
        <v>6.4794799233827086E-7</v>
      </c>
      <c r="BR4930" s="160">
        <f t="shared" si="944"/>
        <v>6.4794799233827086E-7</v>
      </c>
    </row>
    <row r="4931" spans="65:70" ht="20.100000000000001" customHeight="1" x14ac:dyDescent="0.25">
      <c r="BM4931" s="134">
        <v>4339</v>
      </c>
      <c r="BN4931" s="157">
        <f t="shared" si="945"/>
        <v>27.763199999997987</v>
      </c>
      <c r="BO4931" s="158">
        <f t="shared" si="946"/>
        <v>2.4270899722753E-4</v>
      </c>
      <c r="BP4931" s="159">
        <f t="shared" si="947"/>
        <v>6.4625020101494266E-7</v>
      </c>
      <c r="BQ4931" s="160">
        <f t="shared" si="948"/>
        <v>6.4625020101494266E-7</v>
      </c>
      <c r="BR4931" s="160">
        <f t="shared" si="944"/>
        <v>6.4625020101494266E-7</v>
      </c>
    </row>
    <row r="4932" spans="65:70" ht="20.100000000000001" customHeight="1" x14ac:dyDescent="0.25">
      <c r="BM4932" s="134">
        <v>4340</v>
      </c>
      <c r="BN4932" s="157">
        <f t="shared" si="945"/>
        <v>27.769599999997986</v>
      </c>
      <c r="BO4932" s="158">
        <f t="shared" si="946"/>
        <v>2.4206274702651506E-4</v>
      </c>
      <c r="BP4932" s="159">
        <f t="shared" si="947"/>
        <v>6.4455677273539489E-7</v>
      </c>
      <c r="BQ4932" s="160">
        <f t="shared" si="948"/>
        <v>6.4455677273539489E-7</v>
      </c>
      <c r="BR4932" s="160">
        <f t="shared" si="944"/>
        <v>6.4455677273539489E-7</v>
      </c>
    </row>
    <row r="4933" spans="65:70" ht="20.100000000000001" customHeight="1" x14ac:dyDescent="0.25">
      <c r="BM4933" s="134">
        <v>4341</v>
      </c>
      <c r="BN4933" s="157">
        <f t="shared" si="945"/>
        <v>27.775999999997985</v>
      </c>
      <c r="BO4933" s="158">
        <f t="shared" si="946"/>
        <v>2.4141819025377966E-4</v>
      </c>
      <c r="BP4933" s="159">
        <f t="shared" si="947"/>
        <v>6.428676965539832E-7</v>
      </c>
      <c r="BQ4933" s="160">
        <f t="shared" si="948"/>
        <v>6.428676965539832E-7</v>
      </c>
      <c r="BR4933" s="160">
        <f t="shared" si="944"/>
        <v>6.428676965539832E-7</v>
      </c>
    </row>
    <row r="4934" spans="65:70" ht="20.100000000000001" customHeight="1" x14ac:dyDescent="0.25">
      <c r="BM4934" s="134">
        <v>4342</v>
      </c>
      <c r="BN4934" s="157">
        <f t="shared" si="945"/>
        <v>27.782399999997985</v>
      </c>
      <c r="BO4934" s="158">
        <f t="shared" si="946"/>
        <v>2.4077532255722568E-4</v>
      </c>
      <c r="BP4934" s="159">
        <f t="shared" si="947"/>
        <v>6.4118296155393014E-7</v>
      </c>
      <c r="BQ4934" s="160">
        <f t="shared" si="948"/>
        <v>6.4118296155393014E-7</v>
      </c>
      <c r="BR4934" s="160">
        <f t="shared" si="944"/>
        <v>6.4118296155393014E-7</v>
      </c>
    </row>
    <row r="4935" spans="65:70" ht="20.100000000000001" customHeight="1" x14ac:dyDescent="0.25">
      <c r="BM4935" s="134">
        <v>4343</v>
      </c>
      <c r="BN4935" s="157">
        <f t="shared" si="945"/>
        <v>27.788799999997984</v>
      </c>
      <c r="BO4935" s="158">
        <f t="shared" si="946"/>
        <v>2.4013413959567175E-4</v>
      </c>
      <c r="BP4935" s="159">
        <f t="shared" si="947"/>
        <v>6.3950255684260882E-7</v>
      </c>
      <c r="BQ4935" s="160">
        <f t="shared" si="948"/>
        <v>6.3950255684260882E-7</v>
      </c>
      <c r="BR4935" s="160">
        <f t="shared" si="944"/>
        <v>6.3950255684260882E-7</v>
      </c>
    </row>
    <row r="4936" spans="65:70" ht="20.100000000000001" customHeight="1" x14ac:dyDescent="0.25">
      <c r="BM4936" s="134">
        <v>4344</v>
      </c>
      <c r="BN4936" s="157">
        <f t="shared" si="945"/>
        <v>27.795199999997983</v>
      </c>
      <c r="BO4936" s="158">
        <f t="shared" si="946"/>
        <v>2.3949463703882914E-4</v>
      </c>
      <c r="BP4936" s="159">
        <f t="shared" si="947"/>
        <v>6.378264715579127E-7</v>
      </c>
      <c r="BQ4936" s="160">
        <f t="shared" si="948"/>
        <v>6.378264715579127E-7</v>
      </c>
      <c r="BR4936" s="160">
        <f t="shared" si="944"/>
        <v>6.378264715579127E-7</v>
      </c>
    </row>
    <row r="4937" spans="65:70" ht="20.100000000000001" customHeight="1" x14ac:dyDescent="0.25">
      <c r="BM4937" s="134">
        <v>4345</v>
      </c>
      <c r="BN4937" s="157">
        <f t="shared" si="945"/>
        <v>27.801599999997983</v>
      </c>
      <c r="BO4937" s="158">
        <f t="shared" si="946"/>
        <v>2.3885681056727123E-4</v>
      </c>
      <c r="BP4937" s="159">
        <f t="shared" si="947"/>
        <v>6.361546948592295E-7</v>
      </c>
      <c r="BQ4937" s="160">
        <f t="shared" si="948"/>
        <v>6.361546948592295E-7</v>
      </c>
      <c r="BR4937" s="160">
        <f t="shared" si="944"/>
        <v>6.361546948592295E-7</v>
      </c>
    </row>
    <row r="4938" spans="65:70" ht="20.100000000000001" customHeight="1" x14ac:dyDescent="0.25">
      <c r="BM4938" s="134">
        <v>4346</v>
      </c>
      <c r="BN4938" s="157">
        <f t="shared" si="945"/>
        <v>27.807999999997982</v>
      </c>
      <c r="BO4938" s="158">
        <f t="shared" si="946"/>
        <v>2.38220655872412E-4</v>
      </c>
      <c r="BP4938" s="159">
        <f t="shared" si="947"/>
        <v>6.3448721593565411E-7</v>
      </c>
      <c r="BQ4938" s="160">
        <f t="shared" si="948"/>
        <v>6.3448721593565411E-7</v>
      </c>
      <c r="BR4938" s="160">
        <f t="shared" si="944"/>
        <v>6.3448721593565411E-7</v>
      </c>
    </row>
    <row r="4939" spans="65:70" ht="20.100000000000001" customHeight="1" x14ac:dyDescent="0.25">
      <c r="BM4939" s="134">
        <v>4347</v>
      </c>
      <c r="BN4939" s="157">
        <f t="shared" si="945"/>
        <v>27.814399999997981</v>
      </c>
      <c r="BO4939" s="158">
        <f t="shared" si="946"/>
        <v>2.3758616865647634E-4</v>
      </c>
      <c r="BP4939" s="159">
        <f t="shared" si="947"/>
        <v>6.3282402400181435E-7</v>
      </c>
      <c r="BQ4939" s="160">
        <f t="shared" si="948"/>
        <v>6.3282402400181435E-7</v>
      </c>
      <c r="BR4939" s="160">
        <f t="shared" si="944"/>
        <v>6.3282402400181435E-7</v>
      </c>
    </row>
    <row r="4940" spans="65:70" ht="20.100000000000001" customHeight="1" x14ac:dyDescent="0.25">
      <c r="BM4940" s="134">
        <v>4348</v>
      </c>
      <c r="BN4940" s="157">
        <f t="shared" si="945"/>
        <v>27.82079999999798</v>
      </c>
      <c r="BO4940" s="158">
        <f t="shared" si="946"/>
        <v>2.3695334463247453E-4</v>
      </c>
      <c r="BP4940" s="159">
        <f t="shared" si="947"/>
        <v>6.3116510829803367E-7</v>
      </c>
      <c r="BQ4940" s="160">
        <f t="shared" si="948"/>
        <v>6.3116510829803367E-7</v>
      </c>
      <c r="BR4940" s="160">
        <f t="shared" si="944"/>
        <v>6.3116510829803367E-7</v>
      </c>
    </row>
    <row r="4941" spans="65:70" ht="20.100000000000001" customHeight="1" x14ac:dyDescent="0.25">
      <c r="BM4941" s="134">
        <v>4349</v>
      </c>
      <c r="BN4941" s="157">
        <f t="shared" si="945"/>
        <v>27.82719999999798</v>
      </c>
      <c r="BO4941" s="158">
        <f t="shared" si="946"/>
        <v>2.3632217952417649E-4</v>
      </c>
      <c r="BP4941" s="159">
        <f t="shared" si="947"/>
        <v>6.2951045809176765E-7</v>
      </c>
      <c r="BQ4941" s="160">
        <f t="shared" si="948"/>
        <v>6.2951045809176765E-7</v>
      </c>
      <c r="BR4941" s="160">
        <f t="shared" si="944"/>
        <v>6.2951045809176765E-7</v>
      </c>
    </row>
    <row r="4942" spans="65:70" ht="20.100000000000001" customHeight="1" x14ac:dyDescent="0.25">
      <c r="BM4942" s="134">
        <v>4350</v>
      </c>
      <c r="BN4942" s="157">
        <f t="shared" si="945"/>
        <v>27.833599999997979</v>
      </c>
      <c r="BO4942" s="158">
        <f t="shared" si="946"/>
        <v>2.3569266906608473E-4</v>
      </c>
      <c r="BP4942" s="159">
        <f t="shared" si="947"/>
        <v>6.2786006267551695E-7</v>
      </c>
      <c r="BQ4942" s="160">
        <f t="shared" si="948"/>
        <v>6.2786006267551695E-7</v>
      </c>
      <c r="BR4942" s="160">
        <f t="shared" si="944"/>
        <v>6.2786006267551695E-7</v>
      </c>
    </row>
    <row r="4943" spans="65:70" ht="20.100000000000001" customHeight="1" x14ac:dyDescent="0.25">
      <c r="BM4943" s="134">
        <v>4351</v>
      </c>
      <c r="BN4943" s="157">
        <f t="shared" si="945"/>
        <v>27.839999999997978</v>
      </c>
      <c r="BO4943" s="158">
        <f t="shared" si="946"/>
        <v>2.3506480900340921E-4</v>
      </c>
      <c r="BP4943" s="159">
        <f t="shared" si="947"/>
        <v>6.2621391136774888E-7</v>
      </c>
      <c r="BQ4943" s="160">
        <f t="shared" si="948"/>
        <v>6.2621391136774888E-7</v>
      </c>
      <c r="BR4943" s="160">
        <f t="shared" si="944"/>
        <v>6.2621391136774888E-7</v>
      </c>
    </row>
    <row r="4944" spans="65:70" ht="20.100000000000001" customHeight="1" x14ac:dyDescent="0.25">
      <c r="BM4944" s="134">
        <v>4352</v>
      </c>
      <c r="BN4944" s="157">
        <f t="shared" si="945"/>
        <v>27.846399999997978</v>
      </c>
      <c r="BO4944" s="158">
        <f t="shared" si="946"/>
        <v>2.3443859509204146E-4</v>
      </c>
      <c r="BP4944" s="159">
        <f t="shared" si="947"/>
        <v>6.2457199351511998E-7</v>
      </c>
      <c r="BQ4944" s="160">
        <f t="shared" si="948"/>
        <v>6.2457199351511998E-7</v>
      </c>
      <c r="BR4944" s="160">
        <f t="shared" si="944"/>
        <v>6.2457199351511998E-7</v>
      </c>
    </row>
    <row r="4945" spans="65:70" ht="20.100000000000001" customHeight="1" x14ac:dyDescent="0.25">
      <c r="BM4945" s="134">
        <v>4353</v>
      </c>
      <c r="BN4945" s="157">
        <f t="shared" si="945"/>
        <v>27.852799999997977</v>
      </c>
      <c r="BO4945" s="158">
        <f t="shared" si="946"/>
        <v>2.3381402309852634E-4</v>
      </c>
      <c r="BP4945" s="159">
        <f t="shared" si="947"/>
        <v>6.2293429848738033E-7</v>
      </c>
      <c r="BQ4945" s="160">
        <f t="shared" si="948"/>
        <v>6.2293429848738033E-7</v>
      </c>
      <c r="BR4945" s="160">
        <f t="shared" ref="BR4945:BR5008" si="949">IF($BO4945&lt;(1-$BK$605),$BP4945,"")</f>
        <v>6.2293429848738033E-7</v>
      </c>
    </row>
    <row r="4946" spans="65:70" ht="20.100000000000001" customHeight="1" x14ac:dyDescent="0.25">
      <c r="BM4946" s="134">
        <v>4354</v>
      </c>
      <c r="BN4946" s="157">
        <f t="shared" ref="BN4946:BN5009" si="950">BN4945+$BQ$590</f>
        <v>27.859199999997976</v>
      </c>
      <c r="BO4946" s="158">
        <f t="shared" ref="BO4946:BO5009" si="951">_xlfn.CHISQ.DIST.RT(BN4946,7)</f>
        <v>2.3319108880003896E-4</v>
      </c>
      <c r="BP4946" s="159">
        <f t="shared" ref="BP4946:BP5009" si="952">BO4946-BO4947</f>
        <v>6.2130081568138504E-7</v>
      </c>
      <c r="BQ4946" s="160">
        <f t="shared" ref="BQ4946:BQ5009" si="953">IF(BO4946&lt;(1-$BK$597),BP4946,"")</f>
        <v>6.2130081568138504E-7</v>
      </c>
      <c r="BR4946" s="160">
        <f t="shared" si="949"/>
        <v>6.2130081568138504E-7</v>
      </c>
    </row>
    <row r="4947" spans="65:70" ht="20.100000000000001" customHeight="1" x14ac:dyDescent="0.25">
      <c r="BM4947" s="134">
        <v>4355</v>
      </c>
      <c r="BN4947" s="157">
        <f t="shared" si="950"/>
        <v>27.865599999997976</v>
      </c>
      <c r="BO4947" s="158">
        <f t="shared" si="951"/>
        <v>2.3256978798435758E-4</v>
      </c>
      <c r="BP4947" s="159">
        <f t="shared" si="952"/>
        <v>6.1967153452071482E-7</v>
      </c>
      <c r="BQ4947" s="160">
        <f t="shared" si="953"/>
        <v>6.1967153452071482E-7</v>
      </c>
      <c r="BR4947" s="160">
        <f t="shared" si="949"/>
        <v>6.1967153452071482E-7</v>
      </c>
    </row>
    <row r="4948" spans="65:70" ht="20.100000000000001" customHeight="1" x14ac:dyDescent="0.25">
      <c r="BM4948" s="134">
        <v>4356</v>
      </c>
      <c r="BN4948" s="157">
        <f t="shared" si="950"/>
        <v>27.871999999997975</v>
      </c>
      <c r="BO4948" s="158">
        <f t="shared" si="951"/>
        <v>2.3195011644983686E-4</v>
      </c>
      <c r="BP4948" s="159">
        <f t="shared" si="952"/>
        <v>6.1804644445242335E-7</v>
      </c>
      <c r="BQ4948" s="160">
        <f t="shared" si="953"/>
        <v>6.1804644445242335E-7</v>
      </c>
      <c r="BR4948" s="160">
        <f t="shared" si="949"/>
        <v>6.1804644445242335E-7</v>
      </c>
    </row>
    <row r="4949" spans="65:70" ht="20.100000000000001" customHeight="1" x14ac:dyDescent="0.25">
      <c r="BM4949" s="134">
        <v>4357</v>
      </c>
      <c r="BN4949" s="157">
        <f t="shared" si="950"/>
        <v>27.878399999997974</v>
      </c>
      <c r="BO4949" s="158">
        <f t="shared" si="951"/>
        <v>2.3133207000538444E-4</v>
      </c>
      <c r="BP4949" s="159">
        <f t="shared" si="952"/>
        <v>6.1642553495207882E-7</v>
      </c>
      <c r="BQ4949" s="160">
        <f t="shared" si="953"/>
        <v>6.1642553495207882E-7</v>
      </c>
      <c r="BR4949" s="160">
        <f t="shared" si="949"/>
        <v>6.1642553495207882E-7</v>
      </c>
    </row>
    <row r="4950" spans="65:70" ht="20.100000000000001" customHeight="1" x14ac:dyDescent="0.25">
      <c r="BM4950" s="134">
        <v>4358</v>
      </c>
      <c r="BN4950" s="157">
        <f t="shared" si="950"/>
        <v>27.884799999997973</v>
      </c>
      <c r="BO4950" s="158">
        <f t="shared" si="951"/>
        <v>2.3071564447043236E-4</v>
      </c>
      <c r="BP4950" s="159">
        <f t="shared" si="952"/>
        <v>6.1480879551853267E-7</v>
      </c>
      <c r="BQ4950" s="160">
        <f t="shared" si="953"/>
        <v>6.1480879551853267E-7</v>
      </c>
      <c r="BR4950" s="160">
        <f t="shared" si="949"/>
        <v>6.1480879551853267E-7</v>
      </c>
    </row>
    <row r="4951" spans="65:70" ht="20.100000000000001" customHeight="1" x14ac:dyDescent="0.25">
      <c r="BM4951" s="134">
        <v>4359</v>
      </c>
      <c r="BN4951" s="157">
        <f t="shared" si="950"/>
        <v>27.891199999997973</v>
      </c>
      <c r="BO4951" s="158">
        <f t="shared" si="951"/>
        <v>2.3010083567491383E-4</v>
      </c>
      <c r="BP4951" s="159">
        <f t="shared" si="952"/>
        <v>6.1319621567738902E-7</v>
      </c>
      <c r="BQ4951" s="160">
        <f t="shared" si="953"/>
        <v>6.1319621567738902E-7</v>
      </c>
      <c r="BR4951" s="160">
        <f t="shared" si="949"/>
        <v>6.1319621567738902E-7</v>
      </c>
    </row>
    <row r="4952" spans="65:70" ht="20.100000000000001" customHeight="1" x14ac:dyDescent="0.25">
      <c r="BM4952" s="134">
        <v>4360</v>
      </c>
      <c r="BN4952" s="157">
        <f t="shared" si="950"/>
        <v>27.897599999997972</v>
      </c>
      <c r="BO4952" s="158">
        <f t="shared" si="951"/>
        <v>2.2948763945923644E-4</v>
      </c>
      <c r="BP4952" s="159">
        <f t="shared" si="952"/>
        <v>6.1158778497894472E-7</v>
      </c>
      <c r="BQ4952" s="160">
        <f t="shared" si="953"/>
        <v>6.1158778497894472E-7</v>
      </c>
      <c r="BR4952" s="160">
        <f t="shared" si="949"/>
        <v>6.1158778497894472E-7</v>
      </c>
    </row>
    <row r="4953" spans="65:70" ht="20.100000000000001" customHeight="1" x14ac:dyDescent="0.25">
      <c r="BM4953" s="134">
        <v>4361</v>
      </c>
      <c r="BN4953" s="157">
        <f t="shared" si="950"/>
        <v>27.903999999997971</v>
      </c>
      <c r="BO4953" s="158">
        <f t="shared" si="951"/>
        <v>2.2887605167425749E-4</v>
      </c>
      <c r="BP4953" s="159">
        <f t="shared" si="952"/>
        <v>6.0998349300108953E-7</v>
      </c>
      <c r="BQ4953" s="160">
        <f t="shared" si="953"/>
        <v>6.0998349300108953E-7</v>
      </c>
      <c r="BR4953" s="160">
        <f t="shared" si="949"/>
        <v>6.0998349300108953E-7</v>
      </c>
    </row>
    <row r="4954" spans="65:70" ht="20.100000000000001" customHeight="1" x14ac:dyDescent="0.25">
      <c r="BM4954" s="134">
        <v>4362</v>
      </c>
      <c r="BN4954" s="157">
        <f t="shared" si="950"/>
        <v>27.910399999997971</v>
      </c>
      <c r="BO4954" s="158">
        <f t="shared" si="951"/>
        <v>2.282660681812564E-4</v>
      </c>
      <c r="BP4954" s="159">
        <f t="shared" si="952"/>
        <v>6.0838332934315333E-7</v>
      </c>
      <c r="BQ4954" s="160">
        <f t="shared" si="953"/>
        <v>6.0838332934315333E-7</v>
      </c>
      <c r="BR4954" s="160">
        <f t="shared" si="949"/>
        <v>6.0838332934315333E-7</v>
      </c>
    </row>
    <row r="4955" spans="65:70" ht="20.100000000000001" customHeight="1" x14ac:dyDescent="0.25">
      <c r="BM4955" s="134">
        <v>4363</v>
      </c>
      <c r="BN4955" s="157">
        <f t="shared" si="950"/>
        <v>27.91679999999797</v>
      </c>
      <c r="BO4955" s="158">
        <f t="shared" si="951"/>
        <v>2.2765768485191325E-4</v>
      </c>
      <c r="BP4955" s="159">
        <f t="shared" si="952"/>
        <v>6.0678728363460681E-7</v>
      </c>
      <c r="BQ4955" s="160">
        <f t="shared" si="953"/>
        <v>6.0678728363460681E-7</v>
      </c>
      <c r="BR4955" s="160">
        <f t="shared" si="949"/>
        <v>6.0678728363460681E-7</v>
      </c>
    </row>
    <row r="4956" spans="65:70" ht="20.100000000000001" customHeight="1" x14ac:dyDescent="0.25">
      <c r="BM4956" s="134">
        <v>4364</v>
      </c>
      <c r="BN4956" s="157">
        <f t="shared" si="950"/>
        <v>27.923199999997969</v>
      </c>
      <c r="BO4956" s="158">
        <f t="shared" si="951"/>
        <v>2.2705089756827864E-4</v>
      </c>
      <c r="BP4956" s="159">
        <f t="shared" si="952"/>
        <v>6.0519534552565604E-7</v>
      </c>
      <c r="BQ4956" s="160">
        <f t="shared" si="953"/>
        <v>6.0519534552565604E-7</v>
      </c>
      <c r="BR4956" s="160">
        <f t="shared" si="949"/>
        <v>6.0519534552565604E-7</v>
      </c>
    </row>
    <row r="4957" spans="65:70" ht="20.100000000000001" customHeight="1" x14ac:dyDescent="0.25">
      <c r="BM4957" s="134">
        <v>4365</v>
      </c>
      <c r="BN4957" s="157">
        <f t="shared" si="950"/>
        <v>27.929599999997968</v>
      </c>
      <c r="BO4957" s="158">
        <f t="shared" si="951"/>
        <v>2.2644570222275299E-4</v>
      </c>
      <c r="BP4957" s="159">
        <f t="shared" si="952"/>
        <v>6.036075046955908E-7</v>
      </c>
      <c r="BQ4957" s="160">
        <f t="shared" si="953"/>
        <v>6.036075046955908E-7</v>
      </c>
      <c r="BR4957" s="160">
        <f t="shared" si="949"/>
        <v>6.036075046955908E-7</v>
      </c>
    </row>
    <row r="4958" spans="65:70" ht="20.100000000000001" customHeight="1" x14ac:dyDescent="0.25">
      <c r="BM4958" s="134">
        <v>4366</v>
      </c>
      <c r="BN4958" s="157">
        <f t="shared" si="950"/>
        <v>27.935999999997968</v>
      </c>
      <c r="BO4958" s="158">
        <f t="shared" si="951"/>
        <v>2.258420947180574E-4</v>
      </c>
      <c r="BP4958" s="159">
        <f t="shared" si="952"/>
        <v>6.0202375084573729E-7</v>
      </c>
      <c r="BQ4958" s="160">
        <f t="shared" si="953"/>
        <v>6.0202375084573729E-7</v>
      </c>
      <c r="BR4958" s="160">
        <f t="shared" si="949"/>
        <v>6.0202375084573729E-7</v>
      </c>
    </row>
    <row r="4959" spans="65:70" ht="20.100000000000001" customHeight="1" x14ac:dyDescent="0.25">
      <c r="BM4959" s="134">
        <v>4367</v>
      </c>
      <c r="BN4959" s="157">
        <f t="shared" si="950"/>
        <v>27.942399999997967</v>
      </c>
      <c r="BO4959" s="158">
        <f t="shared" si="951"/>
        <v>2.2524007096721166E-4</v>
      </c>
      <c r="BP4959" s="159">
        <f t="shared" si="952"/>
        <v>6.0044407370422859E-7</v>
      </c>
      <c r="BQ4959" s="160">
        <f t="shared" si="953"/>
        <v>6.0044407370422859E-7</v>
      </c>
      <c r="BR4959" s="160">
        <f t="shared" si="949"/>
        <v>6.0044407370422859E-7</v>
      </c>
    </row>
    <row r="4960" spans="65:70" ht="20.100000000000001" customHeight="1" x14ac:dyDescent="0.25">
      <c r="BM4960" s="134">
        <v>4368</v>
      </c>
      <c r="BN4960" s="157">
        <f t="shared" si="950"/>
        <v>27.948799999997966</v>
      </c>
      <c r="BO4960" s="158">
        <f t="shared" si="951"/>
        <v>2.2463962689350743E-4</v>
      </c>
      <c r="BP4960" s="159">
        <f t="shared" si="952"/>
        <v>5.9886846302454103E-7</v>
      </c>
      <c r="BQ4960" s="160">
        <f t="shared" si="953"/>
        <v>5.9886846302454103E-7</v>
      </c>
      <c r="BR4960" s="160">
        <f t="shared" si="949"/>
        <v>5.9886846302454103E-7</v>
      </c>
    </row>
    <row r="4961" spans="65:70" ht="20.100000000000001" customHeight="1" x14ac:dyDescent="0.25">
      <c r="BM4961" s="134">
        <v>4369</v>
      </c>
      <c r="BN4961" s="157">
        <f t="shared" si="950"/>
        <v>27.955199999997966</v>
      </c>
      <c r="BO4961" s="158">
        <f t="shared" si="951"/>
        <v>2.2404075843048289E-4</v>
      </c>
      <c r="BP4961" s="159">
        <f t="shared" si="952"/>
        <v>5.9729690858427442E-7</v>
      </c>
      <c r="BQ4961" s="160">
        <f t="shared" si="953"/>
        <v>5.9729690858427442E-7</v>
      </c>
      <c r="BR4961" s="160">
        <f t="shared" si="949"/>
        <v>5.9729690858427442E-7</v>
      </c>
    </row>
    <row r="4962" spans="65:70" ht="20.100000000000001" customHeight="1" x14ac:dyDescent="0.25">
      <c r="BM4962" s="134">
        <v>4370</v>
      </c>
      <c r="BN4962" s="157">
        <f t="shared" si="950"/>
        <v>27.961599999997965</v>
      </c>
      <c r="BO4962" s="158">
        <f t="shared" si="951"/>
        <v>2.2344346152189861E-4</v>
      </c>
      <c r="BP4962" s="159">
        <f t="shared" si="952"/>
        <v>5.9572940018488103E-7</v>
      </c>
      <c r="BQ4962" s="160">
        <f t="shared" si="953"/>
        <v>5.9572940018488103E-7</v>
      </c>
      <c r="BR4962" s="160">
        <f t="shared" si="949"/>
        <v>5.9572940018488103E-7</v>
      </c>
    </row>
    <row r="4963" spans="65:70" ht="20.100000000000001" customHeight="1" x14ac:dyDescent="0.25">
      <c r="BM4963" s="134">
        <v>4371</v>
      </c>
      <c r="BN4963" s="157">
        <f t="shared" si="950"/>
        <v>27.967999999997964</v>
      </c>
      <c r="BO4963" s="158">
        <f t="shared" si="951"/>
        <v>2.2284773212171373E-4</v>
      </c>
      <c r="BP4963" s="159">
        <f t="shared" si="952"/>
        <v>5.941659276561108E-7</v>
      </c>
      <c r="BQ4963" s="160">
        <f t="shared" si="953"/>
        <v>5.941659276561108E-7</v>
      </c>
      <c r="BR4963" s="160">
        <f t="shared" si="949"/>
        <v>5.941659276561108E-7</v>
      </c>
    </row>
    <row r="4964" spans="65:70" ht="20.100000000000001" customHeight="1" x14ac:dyDescent="0.25">
      <c r="BM4964" s="134">
        <v>4372</v>
      </c>
      <c r="BN4964" s="157">
        <f t="shared" si="950"/>
        <v>27.974399999997964</v>
      </c>
      <c r="BO4964" s="158">
        <f t="shared" si="951"/>
        <v>2.2225356619405762E-4</v>
      </c>
      <c r="BP4964" s="159">
        <f t="shared" si="952"/>
        <v>5.926064808483135E-7</v>
      </c>
      <c r="BQ4964" s="160">
        <f t="shared" si="953"/>
        <v>5.926064808483135E-7</v>
      </c>
      <c r="BR4964" s="160">
        <f t="shared" si="949"/>
        <v>5.926064808483135E-7</v>
      </c>
    </row>
    <row r="4965" spans="65:70" ht="20.100000000000001" customHeight="1" x14ac:dyDescent="0.25">
      <c r="BM4965" s="134">
        <v>4373</v>
      </c>
      <c r="BN4965" s="157">
        <f t="shared" si="950"/>
        <v>27.980799999997963</v>
      </c>
      <c r="BO4965" s="158">
        <f t="shared" si="951"/>
        <v>2.2166095971320931E-4</v>
      </c>
      <c r="BP4965" s="159">
        <f t="shared" si="952"/>
        <v>5.9105104964024503E-7</v>
      </c>
      <c r="BQ4965" s="160">
        <f t="shared" si="953"/>
        <v>5.9105104964024503E-7</v>
      </c>
      <c r="BR4965" s="160">
        <f t="shared" si="949"/>
        <v>5.9105104964024503E-7</v>
      </c>
    </row>
    <row r="4966" spans="65:70" ht="20.100000000000001" customHeight="1" x14ac:dyDescent="0.25">
      <c r="BM4966" s="134">
        <v>4374</v>
      </c>
      <c r="BN4966" s="157">
        <f t="shared" si="950"/>
        <v>27.987199999997962</v>
      </c>
      <c r="BO4966" s="158">
        <f t="shared" si="951"/>
        <v>2.2106990866356906E-4</v>
      </c>
      <c r="BP4966" s="159">
        <f t="shared" si="952"/>
        <v>5.8949962393277898E-7</v>
      </c>
      <c r="BQ4966" s="160">
        <f t="shared" si="953"/>
        <v>5.8949962393277898E-7</v>
      </c>
      <c r="BR4966" s="160">
        <f t="shared" si="949"/>
        <v>5.8949962393277898E-7</v>
      </c>
    </row>
    <row r="4967" spans="65:70" ht="20.100000000000001" customHeight="1" x14ac:dyDescent="0.25">
      <c r="BM4967" s="134">
        <v>4375</v>
      </c>
      <c r="BN4967" s="157">
        <f t="shared" si="950"/>
        <v>27.993599999997961</v>
      </c>
      <c r="BO4967" s="158">
        <f t="shared" si="951"/>
        <v>2.2048040903963629E-4</v>
      </c>
      <c r="BP4967" s="159">
        <f t="shared" si="952"/>
        <v>5.8795219365270139E-7</v>
      </c>
      <c r="BQ4967" s="160">
        <f t="shared" si="953"/>
        <v>5.8795219365270139E-7</v>
      </c>
      <c r="BR4967" s="160">
        <f t="shared" si="949"/>
        <v>5.8795219365270139E-7</v>
      </c>
    </row>
    <row r="4968" spans="65:70" ht="20.100000000000001" customHeight="1" x14ac:dyDescent="0.25">
      <c r="BM4968" s="134">
        <v>4376</v>
      </c>
      <c r="BN4968" s="157">
        <f t="shared" si="950"/>
        <v>27.999999999997961</v>
      </c>
      <c r="BO4968" s="158">
        <f t="shared" si="951"/>
        <v>2.1989245684598358E-4</v>
      </c>
      <c r="BP4968" s="159">
        <f t="shared" si="952"/>
        <v>5.8640874875138258E-7</v>
      </c>
      <c r="BQ4968" s="160">
        <f t="shared" si="953"/>
        <v>5.8640874875138258E-7</v>
      </c>
      <c r="BR4968" s="160">
        <f t="shared" si="949"/>
        <v>5.8640874875138258E-7</v>
      </c>
    </row>
    <row r="4969" spans="65:70" ht="20.100000000000001" customHeight="1" x14ac:dyDescent="0.25">
      <c r="BM4969" s="134">
        <v>4377</v>
      </c>
      <c r="BN4969" s="157">
        <f t="shared" si="950"/>
        <v>28.00639999999796</v>
      </c>
      <c r="BO4969" s="158">
        <f t="shared" si="951"/>
        <v>2.193060480972322E-4</v>
      </c>
      <c r="BP4969" s="159">
        <f t="shared" si="952"/>
        <v>5.8486927920353032E-7</v>
      </c>
      <c r="BQ4969" s="160">
        <f t="shared" si="953"/>
        <v>5.8486927920353032E-7</v>
      </c>
      <c r="BR4969" s="160">
        <f t="shared" si="949"/>
        <v>5.8486927920353032E-7</v>
      </c>
    </row>
    <row r="4970" spans="65:70" ht="20.100000000000001" customHeight="1" x14ac:dyDescent="0.25">
      <c r="BM4970" s="134">
        <v>4378</v>
      </c>
      <c r="BN4970" s="157">
        <f t="shared" si="950"/>
        <v>28.012799999997959</v>
      </c>
      <c r="BO4970" s="158">
        <f t="shared" si="951"/>
        <v>2.1872117881802867E-4</v>
      </c>
      <c r="BP4970" s="159">
        <f t="shared" si="952"/>
        <v>5.8333377501009007E-7</v>
      </c>
      <c r="BQ4970" s="160">
        <f t="shared" si="953"/>
        <v>5.8333377501009007E-7</v>
      </c>
      <c r="BR4970" s="160">
        <f t="shared" si="949"/>
        <v>5.8333377501009007E-7</v>
      </c>
    </row>
    <row r="4971" spans="65:70" ht="20.100000000000001" customHeight="1" x14ac:dyDescent="0.25">
      <c r="BM4971" s="134">
        <v>4379</v>
      </c>
      <c r="BN4971" s="157">
        <f t="shared" si="950"/>
        <v>28.019199999997959</v>
      </c>
      <c r="BO4971" s="158">
        <f t="shared" si="951"/>
        <v>2.1813784504301858E-4</v>
      </c>
      <c r="BP4971" s="159">
        <f t="shared" si="952"/>
        <v>5.8180222619482976E-7</v>
      </c>
      <c r="BQ4971" s="160">
        <f t="shared" si="953"/>
        <v>5.8180222619482976E-7</v>
      </c>
      <c r="BR4971" s="160">
        <f t="shared" si="949"/>
        <v>5.8180222619482976E-7</v>
      </c>
    </row>
    <row r="4972" spans="65:70" ht="20.100000000000001" customHeight="1" x14ac:dyDescent="0.25">
      <c r="BM4972" s="134">
        <v>4380</v>
      </c>
      <c r="BN4972" s="157">
        <f t="shared" si="950"/>
        <v>28.025599999997958</v>
      </c>
      <c r="BO4972" s="158">
        <f t="shared" si="951"/>
        <v>2.1755604281682375E-4</v>
      </c>
      <c r="BP4972" s="159">
        <f t="shared" si="952"/>
        <v>5.8027462280688764E-7</v>
      </c>
      <c r="BQ4972" s="160">
        <f t="shared" si="953"/>
        <v>5.8027462280688764E-7</v>
      </c>
      <c r="BR4972" s="160">
        <f t="shared" si="949"/>
        <v>5.8027462280688764E-7</v>
      </c>
    </row>
    <row r="4973" spans="65:70" ht="20.100000000000001" customHeight="1" x14ac:dyDescent="0.25">
      <c r="BM4973" s="134">
        <v>4381</v>
      </c>
      <c r="BN4973" s="157">
        <f t="shared" si="950"/>
        <v>28.031999999997957</v>
      </c>
      <c r="BO4973" s="158">
        <f t="shared" si="951"/>
        <v>2.1697576819401686E-4</v>
      </c>
      <c r="BP4973" s="159">
        <f t="shared" si="952"/>
        <v>5.7875095491998624E-7</v>
      </c>
      <c r="BQ4973" s="160">
        <f t="shared" si="953"/>
        <v>5.7875095491998624E-7</v>
      </c>
      <c r="BR4973" s="160">
        <f t="shared" si="949"/>
        <v>5.7875095491998624E-7</v>
      </c>
    </row>
    <row r="4974" spans="65:70" ht="20.100000000000001" customHeight="1" x14ac:dyDescent="0.25">
      <c r="BM4974" s="134">
        <v>4382</v>
      </c>
      <c r="BN4974" s="157">
        <f t="shared" si="950"/>
        <v>28.038399999997957</v>
      </c>
      <c r="BO4974" s="158">
        <f t="shared" si="951"/>
        <v>2.1639701723909688E-4</v>
      </c>
      <c r="BP4974" s="159">
        <f t="shared" si="952"/>
        <v>5.7723121262980319E-7</v>
      </c>
      <c r="BQ4974" s="160">
        <f t="shared" si="953"/>
        <v>5.7723121262980319E-7</v>
      </c>
      <c r="BR4974" s="160">
        <f t="shared" si="949"/>
        <v>5.7723121262980319E-7</v>
      </c>
    </row>
    <row r="4975" spans="65:70" ht="20.100000000000001" customHeight="1" x14ac:dyDescent="0.25">
      <c r="BM4975" s="134">
        <v>4383</v>
      </c>
      <c r="BN4975" s="157">
        <f t="shared" si="950"/>
        <v>28.044799999997956</v>
      </c>
      <c r="BO4975" s="158">
        <f t="shared" si="951"/>
        <v>2.1581978602646707E-4</v>
      </c>
      <c r="BP4975" s="159">
        <f t="shared" si="952"/>
        <v>5.7571538605947353E-7</v>
      </c>
      <c r="BQ4975" s="160">
        <f t="shared" si="953"/>
        <v>5.7571538605947353E-7</v>
      </c>
      <c r="BR4975" s="160">
        <f t="shared" si="949"/>
        <v>5.7571538605947353E-7</v>
      </c>
    </row>
    <row r="4976" spans="65:70" ht="20.100000000000001" customHeight="1" x14ac:dyDescent="0.25">
      <c r="BM4976" s="134">
        <v>4384</v>
      </c>
      <c r="BN4976" s="157">
        <f t="shared" si="950"/>
        <v>28.051199999997955</v>
      </c>
      <c r="BO4976" s="158">
        <f t="shared" si="951"/>
        <v>2.152440706404076E-4</v>
      </c>
      <c r="BP4976" s="159">
        <f t="shared" si="952"/>
        <v>5.7420346535324717E-7</v>
      </c>
      <c r="BQ4976" s="160">
        <f t="shared" si="953"/>
        <v>5.7420346535324717E-7</v>
      </c>
      <c r="BR4976" s="160">
        <f t="shared" si="949"/>
        <v>5.7420346535324717E-7</v>
      </c>
    </row>
    <row r="4977" spans="65:70" ht="20.100000000000001" customHeight="1" x14ac:dyDescent="0.25">
      <c r="BM4977" s="134">
        <v>4385</v>
      </c>
      <c r="BN4977" s="157">
        <f t="shared" si="950"/>
        <v>28.057599999997954</v>
      </c>
      <c r="BO4977" s="158">
        <f t="shared" si="951"/>
        <v>2.1466986717505435E-4</v>
      </c>
      <c r="BP4977" s="159">
        <f t="shared" si="952"/>
        <v>5.7269544068166587E-7</v>
      </c>
      <c r="BQ4977" s="160">
        <f t="shared" si="953"/>
        <v>5.7269544068166587E-7</v>
      </c>
      <c r="BR4977" s="160">
        <f t="shared" si="949"/>
        <v>5.7269544068166587E-7</v>
      </c>
    </row>
    <row r="4978" spans="65:70" ht="20.100000000000001" customHeight="1" x14ac:dyDescent="0.25">
      <c r="BM4978" s="134">
        <v>4386</v>
      </c>
      <c r="BN4978" s="157">
        <f t="shared" si="950"/>
        <v>28.063999999997954</v>
      </c>
      <c r="BO4978" s="158">
        <f t="shared" si="951"/>
        <v>2.1409717173437269E-4</v>
      </c>
      <c r="BP4978" s="159">
        <f t="shared" si="952"/>
        <v>5.71191302238636E-7</v>
      </c>
      <c r="BQ4978" s="160">
        <f t="shared" si="953"/>
        <v>5.71191302238636E-7</v>
      </c>
      <c r="BR4978" s="160">
        <f t="shared" si="949"/>
        <v>5.71191302238636E-7</v>
      </c>
    </row>
    <row r="4979" spans="65:70" ht="20.100000000000001" customHeight="1" x14ac:dyDescent="0.25">
      <c r="BM4979" s="134">
        <v>4387</v>
      </c>
      <c r="BN4979" s="157">
        <f t="shared" si="950"/>
        <v>28.070399999997953</v>
      </c>
      <c r="BO4979" s="158">
        <f t="shared" si="951"/>
        <v>2.1352598043213405E-4</v>
      </c>
      <c r="BP4979" s="159">
        <f t="shared" si="952"/>
        <v>5.6969104024066951E-7</v>
      </c>
      <c r="BQ4979" s="160">
        <f t="shared" si="953"/>
        <v>5.6969104024066951E-7</v>
      </c>
      <c r="BR4979" s="160">
        <f t="shared" si="949"/>
        <v>5.6969104024066951E-7</v>
      </c>
    </row>
    <row r="4980" spans="65:70" ht="20.100000000000001" customHeight="1" x14ac:dyDescent="0.25">
      <c r="BM4980" s="134">
        <v>4388</v>
      </c>
      <c r="BN4980" s="157">
        <f t="shared" si="950"/>
        <v>28.076799999997952</v>
      </c>
      <c r="BO4980" s="158">
        <f t="shared" si="951"/>
        <v>2.1295628939189338E-4</v>
      </c>
      <c r="BP4980" s="159">
        <f t="shared" si="952"/>
        <v>5.6819464493005527E-7</v>
      </c>
      <c r="BQ4980" s="160">
        <f t="shared" si="953"/>
        <v>5.6819464493005527E-7</v>
      </c>
      <c r="BR4980" s="160">
        <f t="shared" si="949"/>
        <v>5.6819464493005527E-7</v>
      </c>
    </row>
    <row r="4981" spans="65:70" ht="20.100000000000001" customHeight="1" x14ac:dyDescent="0.25">
      <c r="BM4981" s="134">
        <v>4389</v>
      </c>
      <c r="BN4981" s="157">
        <f t="shared" si="950"/>
        <v>28.083199999997952</v>
      </c>
      <c r="BO4981" s="158">
        <f t="shared" si="951"/>
        <v>2.1238809474696333E-4</v>
      </c>
      <c r="BP4981" s="159">
        <f t="shared" si="952"/>
        <v>5.6670210657222986E-7</v>
      </c>
      <c r="BQ4981" s="160">
        <f t="shared" si="953"/>
        <v>5.6670210657222986E-7</v>
      </c>
      <c r="BR4981" s="160">
        <f t="shared" si="949"/>
        <v>5.6670210657222986E-7</v>
      </c>
    </row>
    <row r="4982" spans="65:70" ht="20.100000000000001" customHeight="1" x14ac:dyDescent="0.25">
      <c r="BM4982" s="134">
        <v>4390</v>
      </c>
      <c r="BN4982" s="157">
        <f t="shared" si="950"/>
        <v>28.089599999997951</v>
      </c>
      <c r="BO4982" s="158">
        <f t="shared" si="951"/>
        <v>2.118213926403911E-4</v>
      </c>
      <c r="BP4982" s="159">
        <f t="shared" si="952"/>
        <v>5.6521341545623838E-7</v>
      </c>
      <c r="BQ4982" s="160">
        <f t="shared" si="953"/>
        <v>5.6521341545623838E-7</v>
      </c>
      <c r="BR4982" s="160">
        <f t="shared" si="949"/>
        <v>5.6521341545623838E-7</v>
      </c>
    </row>
    <row r="4983" spans="65:70" ht="20.100000000000001" customHeight="1" x14ac:dyDescent="0.25">
      <c r="BM4983" s="134">
        <v>4391</v>
      </c>
      <c r="BN4983" s="157">
        <f t="shared" si="950"/>
        <v>28.09599999999795</v>
      </c>
      <c r="BO4983" s="158">
        <f t="shared" si="951"/>
        <v>2.1125617922493486E-4</v>
      </c>
      <c r="BP4983" s="159">
        <f t="shared" si="952"/>
        <v>5.6372856189430072E-7</v>
      </c>
      <c r="BQ4983" s="160">
        <f t="shared" si="953"/>
        <v>5.6372856189430072E-7</v>
      </c>
      <c r="BR4983" s="160">
        <f t="shared" si="949"/>
        <v>5.6372856189430072E-7</v>
      </c>
    </row>
    <row r="4984" spans="65:70" ht="20.100000000000001" customHeight="1" x14ac:dyDescent="0.25">
      <c r="BM4984" s="134">
        <v>4392</v>
      </c>
      <c r="BN4984" s="157">
        <f t="shared" si="950"/>
        <v>28.102399999997949</v>
      </c>
      <c r="BO4984" s="158">
        <f t="shared" si="951"/>
        <v>2.1069245066304056E-4</v>
      </c>
      <c r="BP4984" s="159">
        <f t="shared" si="952"/>
        <v>5.6224753622368187E-7</v>
      </c>
      <c r="BQ4984" s="160">
        <f t="shared" si="953"/>
        <v>5.6224753622368187E-7</v>
      </c>
      <c r="BR4984" s="160">
        <f t="shared" si="949"/>
        <v>5.6224753622368187E-7</v>
      </c>
    </row>
    <row r="4985" spans="65:70" ht="20.100000000000001" customHeight="1" x14ac:dyDescent="0.25">
      <c r="BM4985" s="134">
        <v>4393</v>
      </c>
      <c r="BN4985" s="157">
        <f t="shared" si="950"/>
        <v>28.108799999997949</v>
      </c>
      <c r="BO4985" s="158">
        <f t="shared" si="951"/>
        <v>2.1013020312681688E-4</v>
      </c>
      <c r="BP4985" s="159">
        <f t="shared" si="952"/>
        <v>5.60770328804659E-7</v>
      </c>
      <c r="BQ4985" s="160">
        <f t="shared" si="953"/>
        <v>5.60770328804659E-7</v>
      </c>
      <c r="BR4985" s="160">
        <f t="shared" si="949"/>
        <v>5.60770328804659E-7</v>
      </c>
    </row>
    <row r="4986" spans="65:70" ht="20.100000000000001" customHeight="1" x14ac:dyDescent="0.25">
      <c r="BM4986" s="134">
        <v>4394</v>
      </c>
      <c r="BN4986" s="157">
        <f t="shared" si="950"/>
        <v>28.115199999997948</v>
      </c>
      <c r="BO4986" s="158">
        <f t="shared" si="951"/>
        <v>2.0956943279801222E-4</v>
      </c>
      <c r="BP4986" s="159">
        <f t="shared" si="952"/>
        <v>5.5929693001987094E-7</v>
      </c>
      <c r="BQ4986" s="160">
        <f t="shared" si="953"/>
        <v>5.5929693001987094E-7</v>
      </c>
      <c r="BR4986" s="160">
        <f t="shared" si="949"/>
        <v>5.5929693001987094E-7</v>
      </c>
    </row>
    <row r="4987" spans="65:70" ht="20.100000000000001" customHeight="1" x14ac:dyDescent="0.25">
      <c r="BM4987" s="134">
        <v>4395</v>
      </c>
      <c r="BN4987" s="157">
        <f t="shared" si="950"/>
        <v>28.121599999997947</v>
      </c>
      <c r="BO4987" s="158">
        <f t="shared" si="951"/>
        <v>2.0901013586799235E-4</v>
      </c>
      <c r="BP4987" s="159">
        <f t="shared" si="952"/>
        <v>5.5782733027776054E-7</v>
      </c>
      <c r="BQ4987" s="160">
        <f t="shared" si="953"/>
        <v>5.5782733027776054E-7</v>
      </c>
      <c r="BR4987" s="160">
        <f t="shared" si="949"/>
        <v>5.5782733027776054E-7</v>
      </c>
    </row>
    <row r="4988" spans="65:70" ht="20.100000000000001" customHeight="1" x14ac:dyDescent="0.25">
      <c r="BM4988" s="134">
        <v>4396</v>
      </c>
      <c r="BN4988" s="157">
        <f t="shared" si="950"/>
        <v>28.127999999997947</v>
      </c>
      <c r="BO4988" s="158">
        <f t="shared" si="951"/>
        <v>2.0845230853771459E-4</v>
      </c>
      <c r="BP4988" s="159">
        <f t="shared" si="952"/>
        <v>5.5636152000861734E-7</v>
      </c>
      <c r="BQ4988" s="160">
        <f t="shared" si="953"/>
        <v>5.5636152000861734E-7</v>
      </c>
      <c r="BR4988" s="160">
        <f t="shared" si="949"/>
        <v>5.5636152000861734E-7</v>
      </c>
    </row>
    <row r="4989" spans="65:70" ht="20.100000000000001" customHeight="1" x14ac:dyDescent="0.25">
      <c r="BM4989" s="134">
        <v>4397</v>
      </c>
      <c r="BN4989" s="157">
        <f t="shared" si="950"/>
        <v>28.134399999997946</v>
      </c>
      <c r="BO4989" s="158">
        <f t="shared" si="951"/>
        <v>2.0789594701770597E-4</v>
      </c>
      <c r="BP4989" s="159">
        <f t="shared" si="952"/>
        <v>5.5489948966544488E-7</v>
      </c>
      <c r="BQ4989" s="160">
        <f t="shared" si="953"/>
        <v>5.5489948966544488E-7</v>
      </c>
      <c r="BR4989" s="160">
        <f t="shared" si="949"/>
        <v>5.5489948966544488E-7</v>
      </c>
    </row>
    <row r="4990" spans="65:70" ht="20.100000000000001" customHeight="1" x14ac:dyDescent="0.25">
      <c r="BM4990" s="134">
        <v>4398</v>
      </c>
      <c r="BN4990" s="157">
        <f t="shared" si="950"/>
        <v>28.140799999997945</v>
      </c>
      <c r="BO4990" s="158">
        <f t="shared" si="951"/>
        <v>2.0734104752804052E-4</v>
      </c>
      <c r="BP4990" s="159">
        <f t="shared" si="952"/>
        <v>5.5344122972770127E-7</v>
      </c>
      <c r="BQ4990" s="160">
        <f t="shared" si="953"/>
        <v>5.5344122972770127E-7</v>
      </c>
      <c r="BR4990" s="160">
        <f t="shared" si="949"/>
        <v>5.5344122972770127E-7</v>
      </c>
    </row>
    <row r="4991" spans="65:70" ht="20.100000000000001" customHeight="1" x14ac:dyDescent="0.25">
      <c r="BM4991" s="134">
        <v>4399</v>
      </c>
      <c r="BN4991" s="157">
        <f t="shared" si="950"/>
        <v>28.147199999997945</v>
      </c>
      <c r="BO4991" s="158">
        <f t="shared" si="951"/>
        <v>2.0678760629831282E-4</v>
      </c>
      <c r="BP4991" s="159">
        <f t="shared" si="952"/>
        <v>5.5198673069398077E-7</v>
      </c>
      <c r="BQ4991" s="160">
        <f t="shared" si="953"/>
        <v>5.5198673069398077E-7</v>
      </c>
      <c r="BR4991" s="160">
        <f t="shared" si="949"/>
        <v>5.5198673069398077E-7</v>
      </c>
    </row>
    <row r="4992" spans="65:70" ht="20.100000000000001" customHeight="1" x14ac:dyDescent="0.25">
      <c r="BM4992" s="134">
        <v>4400</v>
      </c>
      <c r="BN4992" s="157">
        <f t="shared" si="950"/>
        <v>28.153599999997944</v>
      </c>
      <c r="BO4992" s="158">
        <f t="shared" si="951"/>
        <v>2.0623561956761884E-4</v>
      </c>
      <c r="BP4992" s="159">
        <f t="shared" si="952"/>
        <v>5.5053598308941348E-7</v>
      </c>
      <c r="BQ4992" s="160">
        <f t="shared" si="953"/>
        <v>5.5053598308941348E-7</v>
      </c>
      <c r="BR4992" s="160">
        <f t="shared" si="949"/>
        <v>5.5053598308941348E-7</v>
      </c>
    </row>
    <row r="4993" spans="65:70" ht="20.100000000000001" customHeight="1" x14ac:dyDescent="0.25">
      <c r="BM4993" s="134">
        <v>4401</v>
      </c>
      <c r="BN4993" s="157">
        <f t="shared" si="950"/>
        <v>28.159999999997943</v>
      </c>
      <c r="BO4993" s="158">
        <f t="shared" si="951"/>
        <v>2.0568508358452943E-4</v>
      </c>
      <c r="BP4993" s="159">
        <f t="shared" si="952"/>
        <v>5.4908897746078645E-7</v>
      </c>
      <c r="BQ4993" s="160">
        <f t="shared" si="953"/>
        <v>5.4908897746078645E-7</v>
      </c>
      <c r="BR4993" s="160">
        <f t="shared" si="949"/>
        <v>5.4908897746078645E-7</v>
      </c>
    </row>
    <row r="4994" spans="65:70" ht="20.100000000000001" customHeight="1" x14ac:dyDescent="0.25">
      <c r="BM4994" s="134">
        <v>4402</v>
      </c>
      <c r="BN4994" s="157">
        <f t="shared" si="950"/>
        <v>28.166399999997942</v>
      </c>
      <c r="BO4994" s="158">
        <f t="shared" si="951"/>
        <v>2.0513599460706864E-4</v>
      </c>
      <c r="BP4994" s="159">
        <f t="shared" si="952"/>
        <v>5.4764570437803445E-7</v>
      </c>
      <c r="BQ4994" s="160">
        <f t="shared" si="953"/>
        <v>5.4764570437803445E-7</v>
      </c>
      <c r="BR4994" s="160">
        <f t="shared" si="949"/>
        <v>5.4764570437803445E-7</v>
      </c>
    </row>
    <row r="4995" spans="65:70" ht="20.100000000000001" customHeight="1" x14ac:dyDescent="0.25">
      <c r="BM4995" s="134">
        <v>4403</v>
      </c>
      <c r="BN4995" s="157">
        <f t="shared" si="950"/>
        <v>28.172799999997942</v>
      </c>
      <c r="BO4995" s="158">
        <f t="shared" si="951"/>
        <v>2.0458834890269061E-4</v>
      </c>
      <c r="BP4995" s="159">
        <f t="shared" si="952"/>
        <v>5.4620615443478206E-7</v>
      </c>
      <c r="BQ4995" s="160">
        <f t="shared" si="953"/>
        <v>5.4620615443478206E-7</v>
      </c>
      <c r="BR4995" s="160">
        <f t="shared" si="949"/>
        <v>5.4620615443478206E-7</v>
      </c>
    </row>
    <row r="4996" spans="65:70" ht="20.100000000000001" customHeight="1" x14ac:dyDescent="0.25">
      <c r="BM4996" s="134">
        <v>4404</v>
      </c>
      <c r="BN4996" s="157">
        <f t="shared" si="950"/>
        <v>28.179199999997941</v>
      </c>
      <c r="BO4996" s="158">
        <f t="shared" si="951"/>
        <v>2.0404214274825582E-4</v>
      </c>
      <c r="BP4996" s="159">
        <f t="shared" si="952"/>
        <v>5.4477031824728657E-7</v>
      </c>
      <c r="BQ4996" s="160">
        <f t="shared" si="953"/>
        <v>5.4477031824728657E-7</v>
      </c>
      <c r="BR4996" s="160">
        <f t="shared" si="949"/>
        <v>5.4477031824728657E-7</v>
      </c>
    </row>
    <row r="4997" spans="65:70" ht="20.100000000000001" customHeight="1" x14ac:dyDescent="0.25">
      <c r="BM4997" s="134">
        <v>4405</v>
      </c>
      <c r="BN4997" s="157">
        <f t="shared" si="950"/>
        <v>28.18559999999794</v>
      </c>
      <c r="BO4997" s="158">
        <f t="shared" si="951"/>
        <v>2.0349737243000854E-4</v>
      </c>
      <c r="BP4997" s="159">
        <f t="shared" si="952"/>
        <v>5.4333818645476329E-7</v>
      </c>
      <c r="BQ4997" s="160">
        <f t="shared" si="953"/>
        <v>5.4333818645476329E-7</v>
      </c>
      <c r="BR4997" s="160">
        <f t="shared" si="949"/>
        <v>5.4333818645476329E-7</v>
      </c>
    </row>
    <row r="4998" spans="65:70" ht="20.100000000000001" customHeight="1" x14ac:dyDescent="0.25">
      <c r="BM4998" s="134">
        <v>4406</v>
      </c>
      <c r="BN4998" s="157">
        <f t="shared" si="950"/>
        <v>28.19199999999794</v>
      </c>
      <c r="BO4998" s="158">
        <f t="shared" si="951"/>
        <v>2.0295403424355377E-4</v>
      </c>
      <c r="BP4998" s="159">
        <f t="shared" si="952"/>
        <v>5.4190974971868072E-7</v>
      </c>
      <c r="BQ4998" s="160">
        <f t="shared" si="953"/>
        <v>5.4190974971868072E-7</v>
      </c>
      <c r="BR4998" s="160">
        <f t="shared" si="949"/>
        <v>5.4190974971868072E-7</v>
      </c>
    </row>
    <row r="4999" spans="65:70" ht="20.100000000000001" customHeight="1" x14ac:dyDescent="0.25">
      <c r="BM4999" s="134">
        <v>4407</v>
      </c>
      <c r="BN4999" s="157">
        <f t="shared" si="950"/>
        <v>28.198399999997939</v>
      </c>
      <c r="BO4999" s="158">
        <f t="shared" si="951"/>
        <v>2.0241212449383509E-4</v>
      </c>
      <c r="BP4999" s="159">
        <f t="shared" si="952"/>
        <v>5.4048499872495618E-7</v>
      </c>
      <c r="BQ4999" s="160">
        <f t="shared" si="953"/>
        <v>5.4048499872495618E-7</v>
      </c>
      <c r="BR4999" s="160">
        <f t="shared" si="949"/>
        <v>5.4048499872495618E-7</v>
      </c>
    </row>
    <row r="5000" spans="65:70" ht="20.100000000000001" customHeight="1" x14ac:dyDescent="0.25">
      <c r="BM5000" s="134">
        <v>4408</v>
      </c>
      <c r="BN5000" s="157">
        <f t="shared" si="950"/>
        <v>28.204799999997938</v>
      </c>
      <c r="BO5000" s="158">
        <f t="shared" si="951"/>
        <v>2.0187163949511014E-4</v>
      </c>
      <c r="BP5000" s="159">
        <f t="shared" si="952"/>
        <v>5.3906392418100126E-7</v>
      </c>
      <c r="BQ5000" s="160">
        <f t="shared" si="953"/>
        <v>5.3906392418100126E-7</v>
      </c>
      <c r="BR5000" s="160">
        <f t="shared" si="949"/>
        <v>5.3906392418100126E-7</v>
      </c>
    </row>
    <row r="5001" spans="65:70" ht="20.100000000000001" customHeight="1" x14ac:dyDescent="0.25">
      <c r="BM5001" s="134">
        <v>4409</v>
      </c>
      <c r="BN5001" s="157">
        <f t="shared" si="950"/>
        <v>28.211199999997937</v>
      </c>
      <c r="BO5001" s="158">
        <f t="shared" si="951"/>
        <v>2.0133257557092914E-4</v>
      </c>
      <c r="BP5001" s="159">
        <f t="shared" si="952"/>
        <v>5.3764651681710422E-7</v>
      </c>
      <c r="BQ5001" s="160">
        <f t="shared" si="953"/>
        <v>5.3764651681710422E-7</v>
      </c>
      <c r="BR5001" s="160">
        <f t="shared" si="949"/>
        <v>5.3764651681710422E-7</v>
      </c>
    </row>
    <row r="5002" spans="65:70" ht="20.100000000000001" customHeight="1" x14ac:dyDescent="0.25">
      <c r="BM5002" s="134">
        <v>4410</v>
      </c>
      <c r="BN5002" s="157">
        <f t="shared" si="950"/>
        <v>28.217599999997937</v>
      </c>
      <c r="BO5002" s="158">
        <f t="shared" si="951"/>
        <v>2.0079492905411203E-4</v>
      </c>
      <c r="BP5002" s="159">
        <f t="shared" si="952"/>
        <v>5.3623276738710762E-7</v>
      </c>
      <c r="BQ5002" s="160">
        <f t="shared" si="953"/>
        <v>5.3623276738710762E-7</v>
      </c>
      <c r="BR5002" s="160">
        <f t="shared" si="949"/>
        <v>5.3623276738710762E-7</v>
      </c>
    </row>
    <row r="5003" spans="65:70" ht="20.100000000000001" customHeight="1" x14ac:dyDescent="0.25">
      <c r="BM5003" s="134">
        <v>4411</v>
      </c>
      <c r="BN5003" s="157">
        <f t="shared" si="950"/>
        <v>28.223999999997936</v>
      </c>
      <c r="BO5003" s="158">
        <f t="shared" si="951"/>
        <v>2.0025869628672492E-4</v>
      </c>
      <c r="BP5003" s="159">
        <f t="shared" si="952"/>
        <v>5.3482266666591465E-7</v>
      </c>
      <c r="BQ5003" s="160">
        <f t="shared" si="953"/>
        <v>5.3482266666591465E-7</v>
      </c>
      <c r="BR5003" s="160">
        <f t="shared" si="949"/>
        <v>5.3482266666591465E-7</v>
      </c>
    </row>
    <row r="5004" spans="65:70" ht="20.100000000000001" customHeight="1" x14ac:dyDescent="0.25">
      <c r="BM5004" s="134">
        <v>4412</v>
      </c>
      <c r="BN5004" s="157">
        <f t="shared" si="950"/>
        <v>28.230399999997935</v>
      </c>
      <c r="BO5004" s="158">
        <f t="shared" si="951"/>
        <v>1.9972387362005901E-4</v>
      </c>
      <c r="BP5004" s="159">
        <f t="shared" si="952"/>
        <v>5.3341620545306698E-7</v>
      </c>
      <c r="BQ5004" s="160">
        <f t="shared" si="953"/>
        <v>5.3341620545306698E-7</v>
      </c>
      <c r="BR5004" s="160">
        <f t="shared" si="949"/>
        <v>5.3341620545306698E-7</v>
      </c>
    </row>
    <row r="5005" spans="65:70" ht="20.100000000000001" customHeight="1" x14ac:dyDescent="0.25">
      <c r="BM5005" s="134">
        <v>4413</v>
      </c>
      <c r="BN5005" s="157">
        <f t="shared" si="950"/>
        <v>28.236799999997935</v>
      </c>
      <c r="BO5005" s="158">
        <f t="shared" si="951"/>
        <v>1.9919045741460594E-4</v>
      </c>
      <c r="BP5005" s="159">
        <f t="shared" si="952"/>
        <v>5.3201337456865194E-7</v>
      </c>
      <c r="BQ5005" s="160">
        <f t="shared" si="953"/>
        <v>5.3201337456865194E-7</v>
      </c>
      <c r="BR5005" s="160">
        <f t="shared" si="949"/>
        <v>5.3201337456865194E-7</v>
      </c>
    </row>
    <row r="5006" spans="65:70" ht="20.100000000000001" customHeight="1" x14ac:dyDescent="0.25">
      <c r="BM5006" s="134">
        <v>4414</v>
      </c>
      <c r="BN5006" s="157">
        <f t="shared" si="950"/>
        <v>28.243199999997934</v>
      </c>
      <c r="BO5006" s="158">
        <f t="shared" si="951"/>
        <v>1.9865844404003729E-4</v>
      </c>
      <c r="BP5006" s="159">
        <f t="shared" si="952"/>
        <v>5.3061416485641953E-7</v>
      </c>
      <c r="BQ5006" s="160">
        <f t="shared" si="953"/>
        <v>5.3061416485641953E-7</v>
      </c>
      <c r="BR5006" s="160">
        <f t="shared" si="949"/>
        <v>5.3061416485641953E-7</v>
      </c>
    </row>
    <row r="5007" spans="65:70" ht="20.100000000000001" customHeight="1" x14ac:dyDescent="0.25">
      <c r="BM5007" s="134">
        <v>4415</v>
      </c>
      <c r="BN5007" s="157">
        <f t="shared" si="950"/>
        <v>28.249599999997933</v>
      </c>
      <c r="BO5007" s="158">
        <f t="shared" si="951"/>
        <v>1.9812782987518087E-4</v>
      </c>
      <c r="BP5007" s="159">
        <f t="shared" si="952"/>
        <v>5.2921856718223751E-7</v>
      </c>
      <c r="BQ5007" s="160">
        <f t="shared" si="953"/>
        <v>5.2921856718223751E-7</v>
      </c>
      <c r="BR5007" s="160">
        <f t="shared" si="949"/>
        <v>5.2921856718223751E-7</v>
      </c>
    </row>
    <row r="5008" spans="65:70" ht="20.100000000000001" customHeight="1" x14ac:dyDescent="0.25">
      <c r="BM5008" s="134">
        <v>4416</v>
      </c>
      <c r="BN5008" s="157">
        <f t="shared" si="950"/>
        <v>28.255999999997933</v>
      </c>
      <c r="BO5008" s="158">
        <f t="shared" si="951"/>
        <v>1.9759861130799863E-4</v>
      </c>
      <c r="BP5008" s="159">
        <f t="shared" si="952"/>
        <v>5.2782657243428109E-7</v>
      </c>
      <c r="BQ5008" s="160">
        <f t="shared" si="953"/>
        <v>5.2782657243428109E-7</v>
      </c>
      <c r="BR5008" s="160">
        <f t="shared" si="949"/>
        <v>5.2782657243428109E-7</v>
      </c>
    </row>
    <row r="5009" spans="65:70" ht="20.100000000000001" customHeight="1" x14ac:dyDescent="0.25">
      <c r="BM5009" s="134">
        <v>4417</v>
      </c>
      <c r="BN5009" s="157">
        <f t="shared" si="950"/>
        <v>28.262399999997932</v>
      </c>
      <c r="BO5009" s="158">
        <f t="shared" si="951"/>
        <v>1.9707078473556435E-4</v>
      </c>
      <c r="BP5009" s="159">
        <f t="shared" si="952"/>
        <v>5.2643817152270766E-7</v>
      </c>
      <c r="BQ5009" s="160">
        <f t="shared" si="953"/>
        <v>5.2643817152270766E-7</v>
      </c>
      <c r="BR5009" s="160">
        <f t="shared" ref="BR5009:BR5072" si="954">IF($BO5009&lt;(1-$BK$605),$BP5009,"")</f>
        <v>5.2643817152270766E-7</v>
      </c>
    </row>
    <row r="5010" spans="65:70" ht="20.100000000000001" customHeight="1" x14ac:dyDescent="0.25">
      <c r="BM5010" s="134">
        <v>4418</v>
      </c>
      <c r="BN5010" s="157">
        <f t="shared" ref="BN5010:BN5073" si="955">BN5009+$BQ$590</f>
        <v>28.268799999997931</v>
      </c>
      <c r="BO5010" s="158">
        <f t="shared" ref="BO5010:BO5073" si="956">_xlfn.CHISQ.DIST.RT(BN5010,7)</f>
        <v>1.9654434656404165E-4</v>
      </c>
      <c r="BP5010" s="159">
        <f t="shared" ref="BP5010:BP5073" si="957">BO5010-BO5011</f>
        <v>5.2505335538163551E-7</v>
      </c>
      <c r="BQ5010" s="160">
        <f t="shared" ref="BQ5010:BQ5073" si="958">IF(BO5010&lt;(1-$BK$597),BP5010,"")</f>
        <v>5.2505335538163551E-7</v>
      </c>
      <c r="BR5010" s="160">
        <f t="shared" si="954"/>
        <v>5.2505335538163551E-7</v>
      </c>
    </row>
    <row r="5011" spans="65:70" ht="20.100000000000001" customHeight="1" x14ac:dyDescent="0.25">
      <c r="BM5011" s="134">
        <v>4419</v>
      </c>
      <c r="BN5011" s="157">
        <f t="shared" si="955"/>
        <v>28.27519999999793</v>
      </c>
      <c r="BO5011" s="158">
        <f t="shared" si="956"/>
        <v>1.9601929320866001E-4</v>
      </c>
      <c r="BP5011" s="159">
        <f t="shared" si="957"/>
        <v>5.2367211496450882E-7</v>
      </c>
      <c r="BQ5011" s="160">
        <f t="shared" si="958"/>
        <v>5.2367211496450882E-7</v>
      </c>
      <c r="BR5011" s="160">
        <f t="shared" si="954"/>
        <v>5.2367211496450882E-7</v>
      </c>
    </row>
    <row r="5012" spans="65:70" ht="20.100000000000001" customHeight="1" x14ac:dyDescent="0.25">
      <c r="BM5012" s="134">
        <v>4420</v>
      </c>
      <c r="BN5012" s="157">
        <f t="shared" si="955"/>
        <v>28.28159999999793</v>
      </c>
      <c r="BO5012" s="158">
        <f t="shared" si="956"/>
        <v>1.954956210936955E-4</v>
      </c>
      <c r="BP5012" s="159">
        <f t="shared" si="957"/>
        <v>5.2229444124968129E-7</v>
      </c>
      <c r="BQ5012" s="160">
        <f t="shared" si="958"/>
        <v>5.2229444124968129E-7</v>
      </c>
      <c r="BR5012" s="160">
        <f t="shared" si="954"/>
        <v>5.2229444124968129E-7</v>
      </c>
    </row>
    <row r="5013" spans="65:70" ht="20.100000000000001" customHeight="1" x14ac:dyDescent="0.25">
      <c r="BM5013" s="134">
        <v>4421</v>
      </c>
      <c r="BN5013" s="157">
        <f t="shared" si="955"/>
        <v>28.287999999997929</v>
      </c>
      <c r="BO5013" s="158">
        <f t="shared" si="956"/>
        <v>1.9497332665244582E-4</v>
      </c>
      <c r="BP5013" s="159">
        <f t="shared" si="957"/>
        <v>5.2092032523529336E-7</v>
      </c>
      <c r="BQ5013" s="160">
        <f t="shared" si="958"/>
        <v>5.2092032523529336E-7</v>
      </c>
      <c r="BR5013" s="160">
        <f t="shared" si="954"/>
        <v>5.2092032523529336E-7</v>
      </c>
    </row>
    <row r="5014" spans="65:70" ht="20.100000000000001" customHeight="1" x14ac:dyDescent="0.25">
      <c r="BM5014" s="134">
        <v>4422</v>
      </c>
      <c r="BN5014" s="157">
        <f t="shared" si="955"/>
        <v>28.294399999997928</v>
      </c>
      <c r="BO5014" s="158">
        <f t="shared" si="956"/>
        <v>1.9445240632721053E-4</v>
      </c>
      <c r="BP5014" s="159">
        <f t="shared" si="957"/>
        <v>5.1954975794371735E-7</v>
      </c>
      <c r="BQ5014" s="160">
        <f t="shared" si="958"/>
        <v>5.1954975794371735E-7</v>
      </c>
      <c r="BR5014" s="160">
        <f t="shared" si="954"/>
        <v>5.1954975794371735E-7</v>
      </c>
    </row>
    <row r="5015" spans="65:70" ht="20.100000000000001" customHeight="1" x14ac:dyDescent="0.25">
      <c r="BM5015" s="134">
        <v>4423</v>
      </c>
      <c r="BN5015" s="157">
        <f t="shared" si="955"/>
        <v>28.300799999997928</v>
      </c>
      <c r="BO5015" s="158">
        <f t="shared" si="956"/>
        <v>1.9393285656926681E-4</v>
      </c>
      <c r="BP5015" s="159">
        <f t="shared" si="957"/>
        <v>5.1818273041806095E-7</v>
      </c>
      <c r="BQ5015" s="160">
        <f t="shared" si="958"/>
        <v>5.1818273041806095E-7</v>
      </c>
      <c r="BR5015" s="160">
        <f t="shared" si="954"/>
        <v>5.1818273041806095E-7</v>
      </c>
    </row>
    <row r="5016" spans="65:70" ht="20.100000000000001" customHeight="1" x14ac:dyDescent="0.25">
      <c r="BM5016" s="134">
        <v>4424</v>
      </c>
      <c r="BN5016" s="157">
        <f t="shared" si="955"/>
        <v>28.307199999997927</v>
      </c>
      <c r="BO5016" s="158">
        <f t="shared" si="956"/>
        <v>1.9341467383884875E-4</v>
      </c>
      <c r="BP5016" s="159">
        <f t="shared" si="957"/>
        <v>5.1681923372335985E-7</v>
      </c>
      <c r="BQ5016" s="160">
        <f t="shared" si="958"/>
        <v>5.1681923372335985E-7</v>
      </c>
      <c r="BR5016" s="160">
        <f t="shared" si="954"/>
        <v>5.1681923372335985E-7</v>
      </c>
    </row>
    <row r="5017" spans="65:70" ht="20.100000000000001" customHeight="1" x14ac:dyDescent="0.25">
      <c r="BM5017" s="134">
        <v>4425</v>
      </c>
      <c r="BN5017" s="157">
        <f t="shared" si="955"/>
        <v>28.313599999997926</v>
      </c>
      <c r="BO5017" s="158">
        <f t="shared" si="956"/>
        <v>1.9289785460512539E-4</v>
      </c>
      <c r="BP5017" s="159">
        <f t="shared" si="957"/>
        <v>5.1545925894674036E-7</v>
      </c>
      <c r="BQ5017" s="160">
        <f t="shared" si="958"/>
        <v>5.1545925894674036E-7</v>
      </c>
      <c r="BR5017" s="160">
        <f t="shared" si="954"/>
        <v>5.1545925894674036E-7</v>
      </c>
    </row>
    <row r="5018" spans="65:70" ht="20.100000000000001" customHeight="1" x14ac:dyDescent="0.25">
      <c r="BM5018" s="134">
        <v>4426</v>
      </c>
      <c r="BN5018" s="157">
        <f t="shared" si="955"/>
        <v>28.319999999997925</v>
      </c>
      <c r="BO5018" s="158">
        <f t="shared" si="956"/>
        <v>1.9238239534617865E-4</v>
      </c>
      <c r="BP5018" s="159">
        <f t="shared" si="957"/>
        <v>5.141027971979073E-7</v>
      </c>
      <c r="BQ5018" s="160">
        <f t="shared" si="958"/>
        <v>5.141027971979073E-7</v>
      </c>
      <c r="BR5018" s="160">
        <f t="shared" si="954"/>
        <v>5.141027971979073E-7</v>
      </c>
    </row>
    <row r="5019" spans="65:70" ht="20.100000000000001" customHeight="1" x14ac:dyDescent="0.25">
      <c r="BM5019" s="134">
        <v>4427</v>
      </c>
      <c r="BN5019" s="157">
        <f t="shared" si="955"/>
        <v>28.326399999997925</v>
      </c>
      <c r="BO5019" s="158">
        <f t="shared" si="956"/>
        <v>1.9186829254898074E-4</v>
      </c>
      <c r="BP5019" s="159">
        <f t="shared" si="957"/>
        <v>5.127498396070569E-7</v>
      </c>
      <c r="BQ5019" s="160">
        <f t="shared" si="958"/>
        <v>5.127498396070569E-7</v>
      </c>
      <c r="BR5019" s="160">
        <f t="shared" si="954"/>
        <v>5.127498396070569E-7</v>
      </c>
    </row>
    <row r="5020" spans="65:70" ht="20.100000000000001" customHeight="1" x14ac:dyDescent="0.25">
      <c r="BM5020" s="134">
        <v>4428</v>
      </c>
      <c r="BN5020" s="157">
        <f t="shared" si="955"/>
        <v>28.332799999997924</v>
      </c>
      <c r="BO5020" s="158">
        <f t="shared" si="956"/>
        <v>1.9135554270937368E-4</v>
      </c>
      <c r="BP5020" s="159">
        <f t="shared" si="957"/>
        <v>5.1140037732731627E-7</v>
      </c>
      <c r="BQ5020" s="160">
        <f t="shared" si="958"/>
        <v>5.1140037732731627E-7</v>
      </c>
      <c r="BR5020" s="160">
        <f t="shared" si="954"/>
        <v>5.1140037732731627E-7</v>
      </c>
    </row>
    <row r="5021" spans="65:70" ht="20.100000000000001" customHeight="1" x14ac:dyDescent="0.25">
      <c r="BM5021" s="134">
        <v>4429</v>
      </c>
      <c r="BN5021" s="157">
        <f t="shared" si="955"/>
        <v>28.339199999997923</v>
      </c>
      <c r="BO5021" s="158">
        <f t="shared" si="956"/>
        <v>1.9084414233204637E-4</v>
      </c>
      <c r="BP5021" s="159">
        <f t="shared" si="957"/>
        <v>5.1005440153195159E-7</v>
      </c>
      <c r="BQ5021" s="160">
        <f t="shared" si="958"/>
        <v>5.1005440153195159E-7</v>
      </c>
      <c r="BR5021" s="160">
        <f t="shared" si="954"/>
        <v>5.1005440153195159E-7</v>
      </c>
    </row>
    <row r="5022" spans="65:70" ht="20.100000000000001" customHeight="1" x14ac:dyDescent="0.25">
      <c r="BM5022" s="134">
        <v>4430</v>
      </c>
      <c r="BN5022" s="157">
        <f t="shared" si="955"/>
        <v>28.345599999997923</v>
      </c>
      <c r="BO5022" s="158">
        <f t="shared" si="956"/>
        <v>1.9033408793051442E-4</v>
      </c>
      <c r="BP5022" s="159">
        <f t="shared" si="957"/>
        <v>5.0871190341837962E-7</v>
      </c>
      <c r="BQ5022" s="160">
        <f t="shared" si="958"/>
        <v>5.0871190341837962E-7</v>
      </c>
      <c r="BR5022" s="160">
        <f t="shared" si="954"/>
        <v>5.0871190341837962E-7</v>
      </c>
    </row>
    <row r="5023" spans="65:70" ht="20.100000000000001" customHeight="1" x14ac:dyDescent="0.25">
      <c r="BM5023" s="134">
        <v>4431</v>
      </c>
      <c r="BN5023" s="157">
        <f t="shared" si="955"/>
        <v>28.351999999997922</v>
      </c>
      <c r="BO5023" s="158">
        <f t="shared" si="956"/>
        <v>1.8982537602709604E-4</v>
      </c>
      <c r="BP5023" s="159">
        <f t="shared" si="957"/>
        <v>5.0737287420274673E-7</v>
      </c>
      <c r="BQ5023" s="160">
        <f t="shared" si="958"/>
        <v>5.0737287420274673E-7</v>
      </c>
      <c r="BR5023" s="160">
        <f t="shared" si="954"/>
        <v>5.0737287420274673E-7</v>
      </c>
    </row>
    <row r="5024" spans="65:70" ht="20.100000000000001" customHeight="1" x14ac:dyDescent="0.25">
      <c r="BM5024" s="134">
        <v>4432</v>
      </c>
      <c r="BN5024" s="157">
        <f t="shared" si="955"/>
        <v>28.358399999997921</v>
      </c>
      <c r="BO5024" s="158">
        <f t="shared" si="956"/>
        <v>1.8931800315289329E-4</v>
      </c>
      <c r="BP5024" s="159">
        <f t="shared" si="957"/>
        <v>5.0603730512516014E-7</v>
      </c>
      <c r="BQ5024" s="160">
        <f t="shared" si="958"/>
        <v>5.0603730512516014E-7</v>
      </c>
      <c r="BR5024" s="160">
        <f t="shared" si="954"/>
        <v>5.0603730512516014E-7</v>
      </c>
    </row>
    <row r="5025" spans="65:70" ht="20.100000000000001" customHeight="1" x14ac:dyDescent="0.25">
      <c r="BM5025" s="134">
        <v>4433</v>
      </c>
      <c r="BN5025" s="157">
        <f t="shared" si="955"/>
        <v>28.364799999997921</v>
      </c>
      <c r="BO5025" s="158">
        <f t="shared" si="956"/>
        <v>1.8881196584776813E-4</v>
      </c>
      <c r="BP5025" s="159">
        <f t="shared" si="957"/>
        <v>5.0470518744548669E-7</v>
      </c>
      <c r="BQ5025" s="160">
        <f t="shared" si="958"/>
        <v>5.0470518744548669E-7</v>
      </c>
      <c r="BR5025" s="160">
        <f t="shared" si="954"/>
        <v>5.0470518744548669E-7</v>
      </c>
    </row>
    <row r="5026" spans="65:70" ht="20.100000000000001" customHeight="1" x14ac:dyDescent="0.25">
      <c r="BM5026" s="134">
        <v>4434</v>
      </c>
      <c r="BN5026" s="157">
        <f t="shared" si="955"/>
        <v>28.37119999999792</v>
      </c>
      <c r="BO5026" s="158">
        <f t="shared" si="956"/>
        <v>1.8830726066032264E-4</v>
      </c>
      <c r="BP5026" s="159">
        <f t="shared" si="957"/>
        <v>5.0337651244617169E-7</v>
      </c>
      <c r="BQ5026" s="160">
        <f t="shared" si="958"/>
        <v>5.0337651244617169E-7</v>
      </c>
      <c r="BR5026" s="160">
        <f t="shared" si="954"/>
        <v>5.0337651244617169E-7</v>
      </c>
    </row>
    <row r="5027" spans="65:70" ht="20.100000000000001" customHeight="1" x14ac:dyDescent="0.25">
      <c r="BM5027" s="134">
        <v>4435</v>
      </c>
      <c r="BN5027" s="157">
        <f t="shared" si="955"/>
        <v>28.377599999997919</v>
      </c>
      <c r="BO5027" s="158">
        <f t="shared" si="956"/>
        <v>1.8780388414787647E-4</v>
      </c>
      <c r="BP5027" s="159">
        <f t="shared" si="957"/>
        <v>5.0205127143012479E-7</v>
      </c>
      <c r="BQ5027" s="160">
        <f t="shared" si="958"/>
        <v>5.0205127143012479E-7</v>
      </c>
      <c r="BR5027" s="160">
        <f t="shared" si="954"/>
        <v>5.0205127143012479E-7</v>
      </c>
    </row>
    <row r="5028" spans="65:70" ht="20.100000000000001" customHeight="1" x14ac:dyDescent="0.25">
      <c r="BM5028" s="134">
        <v>4436</v>
      </c>
      <c r="BN5028" s="157">
        <f t="shared" si="955"/>
        <v>28.383999999997918</v>
      </c>
      <c r="BO5028" s="158">
        <f t="shared" si="956"/>
        <v>1.8730183287644635E-4</v>
      </c>
      <c r="BP5028" s="159">
        <f t="shared" si="957"/>
        <v>5.0072945572280704E-7</v>
      </c>
      <c r="BQ5028" s="160">
        <f t="shared" si="958"/>
        <v>5.0072945572280704E-7</v>
      </c>
      <c r="BR5028" s="160">
        <f t="shared" si="954"/>
        <v>5.0072945572280704E-7</v>
      </c>
    </row>
    <row r="5029" spans="65:70" ht="20.100000000000001" customHeight="1" x14ac:dyDescent="0.25">
      <c r="BM5029" s="134">
        <v>4437</v>
      </c>
      <c r="BN5029" s="157">
        <f t="shared" si="955"/>
        <v>28.390399999997918</v>
      </c>
      <c r="BO5029" s="158">
        <f t="shared" si="956"/>
        <v>1.8680110342072354E-4</v>
      </c>
      <c r="BP5029" s="159">
        <f t="shared" si="957"/>
        <v>4.9941105666941195E-7</v>
      </c>
      <c r="BQ5029" s="160">
        <f t="shared" si="958"/>
        <v>4.9941105666941195E-7</v>
      </c>
      <c r="BR5029" s="160">
        <f t="shared" si="954"/>
        <v>4.9941105666941195E-7</v>
      </c>
    </row>
    <row r="5030" spans="65:70" ht="20.100000000000001" customHeight="1" x14ac:dyDescent="0.25">
      <c r="BM5030" s="134">
        <v>4438</v>
      </c>
      <c r="BN5030" s="157">
        <f t="shared" si="955"/>
        <v>28.396799999997917</v>
      </c>
      <c r="BO5030" s="158">
        <f t="shared" si="956"/>
        <v>1.8630169236405413E-4</v>
      </c>
      <c r="BP5030" s="159">
        <f t="shared" si="957"/>
        <v>4.9809606563798263E-7</v>
      </c>
      <c r="BQ5030" s="160">
        <f t="shared" si="958"/>
        <v>4.9809606563798263E-7</v>
      </c>
      <c r="BR5030" s="160">
        <f t="shared" si="954"/>
        <v>4.9809606563798263E-7</v>
      </c>
    </row>
    <row r="5031" spans="65:70" ht="20.100000000000001" customHeight="1" x14ac:dyDescent="0.25">
      <c r="BM5031" s="134">
        <v>4439</v>
      </c>
      <c r="BN5031" s="157">
        <f t="shared" si="955"/>
        <v>28.403199999997916</v>
      </c>
      <c r="BO5031" s="158">
        <f t="shared" si="956"/>
        <v>1.8580359629841614E-4</v>
      </c>
      <c r="BP5031" s="159">
        <f t="shared" si="957"/>
        <v>4.967844740160236E-7</v>
      </c>
      <c r="BQ5031" s="160">
        <f t="shared" si="958"/>
        <v>4.967844740160236E-7</v>
      </c>
      <c r="BR5031" s="160">
        <f t="shared" si="954"/>
        <v>4.967844740160236E-7</v>
      </c>
    </row>
    <row r="5032" spans="65:70" ht="20.100000000000001" customHeight="1" x14ac:dyDescent="0.25">
      <c r="BM5032" s="134">
        <v>4440</v>
      </c>
      <c r="BN5032" s="157">
        <f t="shared" si="955"/>
        <v>28.409599999997916</v>
      </c>
      <c r="BO5032" s="158">
        <f t="shared" si="956"/>
        <v>1.8530681182440012E-4</v>
      </c>
      <c r="BP5032" s="159">
        <f t="shared" si="957"/>
        <v>4.9547627321421418E-7</v>
      </c>
      <c r="BQ5032" s="160">
        <f t="shared" si="958"/>
        <v>4.9547627321421418E-7</v>
      </c>
      <c r="BR5032" s="160">
        <f t="shared" si="954"/>
        <v>4.9547627321421418E-7</v>
      </c>
    </row>
    <row r="5033" spans="65:70" ht="20.100000000000001" customHeight="1" x14ac:dyDescent="0.25">
      <c r="BM5033" s="134">
        <v>4441</v>
      </c>
      <c r="BN5033" s="157">
        <f t="shared" si="955"/>
        <v>28.415999999997915</v>
      </c>
      <c r="BO5033" s="158">
        <f t="shared" si="956"/>
        <v>1.8481133555118591E-4</v>
      </c>
      <c r="BP5033" s="159">
        <f t="shared" si="957"/>
        <v>4.9417145466204462E-7</v>
      </c>
      <c r="BQ5033" s="160">
        <f t="shared" si="958"/>
        <v>4.9417145466204462E-7</v>
      </c>
      <c r="BR5033" s="160">
        <f t="shared" si="954"/>
        <v>4.9417145466204462E-7</v>
      </c>
    </row>
    <row r="5034" spans="65:70" ht="20.100000000000001" customHeight="1" x14ac:dyDescent="0.25">
      <c r="BM5034" s="134">
        <v>4442</v>
      </c>
      <c r="BN5034" s="157">
        <f t="shared" si="955"/>
        <v>28.422399999997914</v>
      </c>
      <c r="BO5034" s="158">
        <f t="shared" si="956"/>
        <v>1.8431716409652386E-4</v>
      </c>
      <c r="BP5034" s="159">
        <f t="shared" si="957"/>
        <v>4.9287000981234263E-7</v>
      </c>
      <c r="BQ5034" s="160">
        <f t="shared" si="958"/>
        <v>4.9287000981234263E-7</v>
      </c>
      <c r="BR5034" s="160">
        <f t="shared" si="954"/>
        <v>4.9287000981234263E-7</v>
      </c>
    </row>
    <row r="5035" spans="65:70" ht="20.100000000000001" customHeight="1" x14ac:dyDescent="0.25">
      <c r="BM5035" s="134">
        <v>4443</v>
      </c>
      <c r="BN5035" s="157">
        <f t="shared" si="955"/>
        <v>28.428799999997914</v>
      </c>
      <c r="BO5035" s="158">
        <f t="shared" si="956"/>
        <v>1.8382429408671152E-4</v>
      </c>
      <c r="BP5035" s="159">
        <f t="shared" si="957"/>
        <v>4.9157193013677392E-7</v>
      </c>
      <c r="BQ5035" s="160">
        <f t="shared" si="958"/>
        <v>4.9157193013677392E-7</v>
      </c>
      <c r="BR5035" s="160">
        <f t="shared" si="954"/>
        <v>4.9157193013677392E-7</v>
      </c>
    </row>
    <row r="5036" spans="65:70" ht="20.100000000000001" customHeight="1" x14ac:dyDescent="0.25">
      <c r="BM5036" s="134">
        <v>4444</v>
      </c>
      <c r="BN5036" s="157">
        <f t="shared" si="955"/>
        <v>28.435199999997913</v>
      </c>
      <c r="BO5036" s="158">
        <f t="shared" si="956"/>
        <v>1.8333272215657475E-4</v>
      </c>
      <c r="BP5036" s="159">
        <f t="shared" si="957"/>
        <v>4.9027720712993507E-7</v>
      </c>
      <c r="BQ5036" s="160">
        <f t="shared" si="958"/>
        <v>4.9027720712993507E-7</v>
      </c>
      <c r="BR5036" s="160">
        <f t="shared" si="954"/>
        <v>4.9027720712993507E-7</v>
      </c>
    </row>
    <row r="5037" spans="65:70" ht="20.100000000000001" customHeight="1" x14ac:dyDescent="0.25">
      <c r="BM5037" s="134">
        <v>4445</v>
      </c>
      <c r="BN5037" s="157">
        <f t="shared" si="955"/>
        <v>28.441599999997912</v>
      </c>
      <c r="BO5037" s="158">
        <f t="shared" si="956"/>
        <v>1.8284244494944481E-4</v>
      </c>
      <c r="BP5037" s="159">
        <f t="shared" si="957"/>
        <v>4.889858323059112E-7</v>
      </c>
      <c r="BQ5037" s="160">
        <f t="shared" si="958"/>
        <v>4.889858323059112E-7</v>
      </c>
      <c r="BR5037" s="160">
        <f t="shared" si="954"/>
        <v>4.889858323059112E-7</v>
      </c>
    </row>
    <row r="5038" spans="65:70" ht="20.100000000000001" customHeight="1" x14ac:dyDescent="0.25">
      <c r="BM5038" s="134">
        <v>4446</v>
      </c>
      <c r="BN5038" s="157">
        <f t="shared" si="955"/>
        <v>28.447999999997911</v>
      </c>
      <c r="BO5038" s="158">
        <f t="shared" si="956"/>
        <v>1.823534591171389E-4</v>
      </c>
      <c r="BP5038" s="159">
        <f t="shared" si="957"/>
        <v>4.8769779719957701E-7</v>
      </c>
      <c r="BQ5038" s="160">
        <f t="shared" si="958"/>
        <v>4.8769779719957701E-7</v>
      </c>
      <c r="BR5038" s="160">
        <f t="shared" si="954"/>
        <v>4.8769779719957701E-7</v>
      </c>
    </row>
    <row r="5039" spans="65:70" ht="20.100000000000001" customHeight="1" x14ac:dyDescent="0.25">
      <c r="BM5039" s="134">
        <v>4447</v>
      </c>
      <c r="BN5039" s="157">
        <f t="shared" si="955"/>
        <v>28.454399999997911</v>
      </c>
      <c r="BO5039" s="158">
        <f t="shared" si="956"/>
        <v>1.8186576131993932E-4</v>
      </c>
      <c r="BP5039" s="159">
        <f t="shared" si="957"/>
        <v>4.8641309336811466E-7</v>
      </c>
      <c r="BQ5039" s="160">
        <f t="shared" si="958"/>
        <v>4.8641309336811466E-7</v>
      </c>
      <c r="BR5039" s="160">
        <f t="shared" si="954"/>
        <v>4.8641309336811466E-7</v>
      </c>
    </row>
    <row r="5040" spans="65:70" ht="20.100000000000001" customHeight="1" x14ac:dyDescent="0.25">
      <c r="BM5040" s="134">
        <v>4448</v>
      </c>
      <c r="BN5040" s="157">
        <f t="shared" si="955"/>
        <v>28.46079999999791</v>
      </c>
      <c r="BO5040" s="158">
        <f t="shared" si="956"/>
        <v>1.8137934822657121E-4</v>
      </c>
      <c r="BP5040" s="159">
        <f t="shared" si="957"/>
        <v>4.8513171238759854E-7</v>
      </c>
      <c r="BQ5040" s="160">
        <f t="shared" si="958"/>
        <v>4.8513171238759854E-7</v>
      </c>
      <c r="BR5040" s="160">
        <f t="shared" si="954"/>
        <v>4.8513171238759854E-7</v>
      </c>
    </row>
    <row r="5041" spans="65:70" ht="20.100000000000001" customHeight="1" x14ac:dyDescent="0.25">
      <c r="BM5041" s="134">
        <v>4449</v>
      </c>
      <c r="BN5041" s="157">
        <f t="shared" si="955"/>
        <v>28.467199999997909</v>
      </c>
      <c r="BO5041" s="158">
        <f t="shared" si="956"/>
        <v>1.8089421651418361E-4</v>
      </c>
      <c r="BP5041" s="159">
        <f t="shared" si="957"/>
        <v>4.8385364585584126E-7</v>
      </c>
      <c r="BQ5041" s="160">
        <f t="shared" si="958"/>
        <v>4.8385364585584126E-7</v>
      </c>
      <c r="BR5041" s="160">
        <f t="shared" si="954"/>
        <v>4.8385364585584126E-7</v>
      </c>
    </row>
    <row r="5042" spans="65:70" ht="20.100000000000001" customHeight="1" x14ac:dyDescent="0.25">
      <c r="BM5042" s="134">
        <v>4450</v>
      </c>
      <c r="BN5042" s="157">
        <f t="shared" si="955"/>
        <v>28.473599999997909</v>
      </c>
      <c r="BO5042" s="158">
        <f t="shared" si="956"/>
        <v>1.8041036286832777E-4</v>
      </c>
      <c r="BP5042" s="159">
        <f t="shared" si="957"/>
        <v>4.8257888539084874E-7</v>
      </c>
      <c r="BQ5042" s="160">
        <f t="shared" si="958"/>
        <v>4.8257888539084874E-7</v>
      </c>
      <c r="BR5042" s="160">
        <f t="shared" si="954"/>
        <v>4.8257888539084874E-7</v>
      </c>
    </row>
    <row r="5043" spans="65:70" ht="20.100000000000001" customHeight="1" x14ac:dyDescent="0.25">
      <c r="BM5043" s="134">
        <v>4451</v>
      </c>
      <c r="BN5043" s="157">
        <f t="shared" si="955"/>
        <v>28.479999999997908</v>
      </c>
      <c r="BO5043" s="158">
        <f t="shared" si="956"/>
        <v>1.7992778398293692E-4</v>
      </c>
      <c r="BP5043" s="159">
        <f t="shared" si="957"/>
        <v>4.8130742263225671E-7</v>
      </c>
      <c r="BQ5043" s="160">
        <f t="shared" si="958"/>
        <v>4.8130742263225671E-7</v>
      </c>
      <c r="BR5043" s="160">
        <f t="shared" si="954"/>
        <v>4.8130742263225671E-7</v>
      </c>
    </row>
    <row r="5044" spans="65:70" ht="20.100000000000001" customHeight="1" x14ac:dyDescent="0.25">
      <c r="BM5044" s="134">
        <v>4452</v>
      </c>
      <c r="BN5044" s="157">
        <f t="shared" si="955"/>
        <v>28.486399999997907</v>
      </c>
      <c r="BO5044" s="158">
        <f t="shared" si="956"/>
        <v>1.7944647656030466E-4</v>
      </c>
      <c r="BP5044" s="159">
        <f t="shared" si="957"/>
        <v>4.8003924923870154E-7</v>
      </c>
      <c r="BQ5044" s="160">
        <f t="shared" si="958"/>
        <v>4.8003924923870154E-7</v>
      </c>
      <c r="BR5044" s="160">
        <f t="shared" si="954"/>
        <v>4.8003924923870154E-7</v>
      </c>
    </row>
    <row r="5045" spans="65:70" ht="20.100000000000001" customHeight="1" x14ac:dyDescent="0.25">
      <c r="BM5045" s="134">
        <v>4453</v>
      </c>
      <c r="BN5045" s="157">
        <f t="shared" si="955"/>
        <v>28.492799999997906</v>
      </c>
      <c r="BO5045" s="158">
        <f t="shared" si="956"/>
        <v>1.7896643731106596E-4</v>
      </c>
      <c r="BP5045" s="159">
        <f t="shared" si="957"/>
        <v>4.7877435689047654E-7</v>
      </c>
      <c r="BQ5045" s="160">
        <f t="shared" si="958"/>
        <v>4.7877435689047654E-7</v>
      </c>
      <c r="BR5045" s="160">
        <f t="shared" si="954"/>
        <v>4.7877435689047654E-7</v>
      </c>
    </row>
    <row r="5046" spans="65:70" ht="20.100000000000001" customHeight="1" x14ac:dyDescent="0.25">
      <c r="BM5046" s="134">
        <v>4454</v>
      </c>
      <c r="BN5046" s="157">
        <f t="shared" si="955"/>
        <v>28.499199999997906</v>
      </c>
      <c r="BO5046" s="158">
        <f t="shared" si="956"/>
        <v>1.7848766295417548E-4</v>
      </c>
      <c r="BP5046" s="159">
        <f t="shared" si="957"/>
        <v>4.775127372869841E-7</v>
      </c>
      <c r="BQ5046" s="160">
        <f t="shared" si="958"/>
        <v>4.775127372869841E-7</v>
      </c>
      <c r="BR5046" s="160">
        <f t="shared" si="954"/>
        <v>4.775127372869841E-7</v>
      </c>
    </row>
    <row r="5047" spans="65:70" ht="20.100000000000001" customHeight="1" x14ac:dyDescent="0.25">
      <c r="BM5047" s="134">
        <v>4455</v>
      </c>
      <c r="BN5047" s="157">
        <f t="shared" si="955"/>
        <v>28.505599999997905</v>
      </c>
      <c r="BO5047" s="158">
        <f t="shared" si="956"/>
        <v>1.780101502168885E-4</v>
      </c>
      <c r="BP5047" s="159">
        <f t="shared" si="957"/>
        <v>4.7625438215025931E-7</v>
      </c>
      <c r="BQ5047" s="160">
        <f t="shared" si="958"/>
        <v>4.7625438215025931E-7</v>
      </c>
      <c r="BR5047" s="160">
        <f t="shared" si="954"/>
        <v>4.7625438215025931E-7</v>
      </c>
    </row>
    <row r="5048" spans="65:70" ht="20.100000000000001" customHeight="1" x14ac:dyDescent="0.25">
      <c r="BM5048" s="134">
        <v>4456</v>
      </c>
      <c r="BN5048" s="157">
        <f t="shared" si="955"/>
        <v>28.511999999997904</v>
      </c>
      <c r="BO5048" s="158">
        <f t="shared" si="956"/>
        <v>1.7753389583473824E-4</v>
      </c>
      <c r="BP5048" s="159">
        <f t="shared" si="957"/>
        <v>4.7499928322076871E-7</v>
      </c>
      <c r="BQ5048" s="160">
        <f t="shared" si="958"/>
        <v>4.7499928322076871E-7</v>
      </c>
      <c r="BR5048" s="160">
        <f t="shared" si="954"/>
        <v>4.7499928322076871E-7</v>
      </c>
    </row>
    <row r="5049" spans="65:70" ht="20.100000000000001" customHeight="1" x14ac:dyDescent="0.25">
      <c r="BM5049" s="134">
        <v>4457</v>
      </c>
      <c r="BN5049" s="157">
        <f t="shared" si="955"/>
        <v>28.518399999997904</v>
      </c>
      <c r="BO5049" s="158">
        <f t="shared" si="956"/>
        <v>1.7705889655151747E-4</v>
      </c>
      <c r="BP5049" s="159">
        <f t="shared" si="957"/>
        <v>4.7374743225957867E-7</v>
      </c>
      <c r="BQ5049" s="160">
        <f t="shared" si="958"/>
        <v>4.7374743225957867E-7</v>
      </c>
      <c r="BR5049" s="160">
        <f t="shared" si="954"/>
        <v>4.7374743225957867E-7</v>
      </c>
    </row>
    <row r="5050" spans="65:70" ht="20.100000000000001" customHeight="1" x14ac:dyDescent="0.25">
      <c r="BM5050" s="134">
        <v>4458</v>
      </c>
      <c r="BN5050" s="157">
        <f t="shared" si="955"/>
        <v>28.524799999997903</v>
      </c>
      <c r="BO5050" s="158">
        <f t="shared" si="956"/>
        <v>1.7658514911925789E-4</v>
      </c>
      <c r="BP5050" s="159">
        <f t="shared" si="957"/>
        <v>4.7249882104854514E-7</v>
      </c>
      <c r="BQ5050" s="160">
        <f t="shared" si="958"/>
        <v>4.7249882104854514E-7</v>
      </c>
      <c r="BR5050" s="160">
        <f t="shared" si="954"/>
        <v>4.7249882104854514E-7</v>
      </c>
    </row>
    <row r="5051" spans="65:70" ht="20.100000000000001" customHeight="1" x14ac:dyDescent="0.25">
      <c r="BM5051" s="134">
        <v>4459</v>
      </c>
      <c r="BN5051" s="157">
        <f t="shared" si="955"/>
        <v>28.531199999997902</v>
      </c>
      <c r="BO5051" s="158">
        <f t="shared" si="956"/>
        <v>1.7611265029820935E-4</v>
      </c>
      <c r="BP5051" s="159">
        <f t="shared" si="957"/>
        <v>4.7125344138974445E-7</v>
      </c>
      <c r="BQ5051" s="160">
        <f t="shared" si="958"/>
        <v>4.7125344138974445E-7</v>
      </c>
      <c r="BR5051" s="160">
        <f t="shared" si="954"/>
        <v>4.7125344138974445E-7</v>
      </c>
    </row>
    <row r="5052" spans="65:70" ht="20.100000000000001" customHeight="1" x14ac:dyDescent="0.25">
      <c r="BM5052" s="134">
        <v>4460</v>
      </c>
      <c r="BN5052" s="157">
        <f t="shared" si="955"/>
        <v>28.537599999997902</v>
      </c>
      <c r="BO5052" s="158">
        <f t="shared" si="956"/>
        <v>1.756413968568196E-4</v>
      </c>
      <c r="BP5052" s="159">
        <f t="shared" si="957"/>
        <v>4.700112851055004E-7</v>
      </c>
      <c r="BQ5052" s="160">
        <f t="shared" si="958"/>
        <v>4.700112851055004E-7</v>
      </c>
      <c r="BR5052" s="160">
        <f t="shared" si="954"/>
        <v>4.700112851055004E-7</v>
      </c>
    </row>
    <row r="5053" spans="65:70" ht="20.100000000000001" customHeight="1" x14ac:dyDescent="0.25">
      <c r="BM5053" s="134">
        <v>4461</v>
      </c>
      <c r="BN5053" s="157">
        <f t="shared" si="955"/>
        <v>28.543999999997901</v>
      </c>
      <c r="BO5053" s="158">
        <f t="shared" si="956"/>
        <v>1.751713855717141E-4</v>
      </c>
      <c r="BP5053" s="159">
        <f t="shared" si="957"/>
        <v>4.6877234403659533E-7</v>
      </c>
      <c r="BQ5053" s="160">
        <f t="shared" si="958"/>
        <v>4.6877234403659533E-7</v>
      </c>
      <c r="BR5053" s="160">
        <f t="shared" si="954"/>
        <v>4.6877234403659533E-7</v>
      </c>
    </row>
    <row r="5054" spans="65:70" ht="20.100000000000001" customHeight="1" x14ac:dyDescent="0.25">
      <c r="BM5054" s="134">
        <v>4462</v>
      </c>
      <c r="BN5054" s="157">
        <f t="shared" si="955"/>
        <v>28.5503999999979</v>
      </c>
      <c r="BO5054" s="158">
        <f t="shared" si="956"/>
        <v>1.7470261322767751E-4</v>
      </c>
      <c r="BP5054" s="159">
        <f t="shared" si="957"/>
        <v>4.6753661004657983E-7</v>
      </c>
      <c r="BQ5054" s="160">
        <f t="shared" si="958"/>
        <v>4.6753661004657983E-7</v>
      </c>
      <c r="BR5054" s="160">
        <f t="shared" si="954"/>
        <v>4.6753661004657983E-7</v>
      </c>
    </row>
    <row r="5055" spans="65:70" ht="20.100000000000001" customHeight="1" x14ac:dyDescent="0.25">
      <c r="BM5055" s="134">
        <v>4463</v>
      </c>
      <c r="BN5055" s="157">
        <f t="shared" si="955"/>
        <v>28.556799999997899</v>
      </c>
      <c r="BO5055" s="158">
        <f t="shared" si="956"/>
        <v>1.7423507661763093E-4</v>
      </c>
      <c r="BP5055" s="159">
        <f t="shared" si="957"/>
        <v>4.6630407501711065E-7</v>
      </c>
      <c r="BQ5055" s="160">
        <f t="shared" si="958"/>
        <v>4.6630407501711065E-7</v>
      </c>
      <c r="BR5055" s="160">
        <f t="shared" si="954"/>
        <v>4.6630407501711065E-7</v>
      </c>
    </row>
    <row r="5056" spans="65:70" ht="20.100000000000001" customHeight="1" x14ac:dyDescent="0.25">
      <c r="BM5056" s="134">
        <v>4464</v>
      </c>
      <c r="BN5056" s="157">
        <f t="shared" si="955"/>
        <v>28.563199999997899</v>
      </c>
      <c r="BO5056" s="158">
        <f t="shared" si="956"/>
        <v>1.7376877254261382E-4</v>
      </c>
      <c r="BP5056" s="159">
        <f t="shared" si="957"/>
        <v>4.6507473085041729E-7</v>
      </c>
      <c r="BQ5056" s="160">
        <f t="shared" si="958"/>
        <v>4.6507473085041729E-7</v>
      </c>
      <c r="BR5056" s="160">
        <f t="shared" si="954"/>
        <v>4.6507473085041729E-7</v>
      </c>
    </row>
    <row r="5057" spans="65:70" ht="20.100000000000001" customHeight="1" x14ac:dyDescent="0.25">
      <c r="BM5057" s="134">
        <v>4465</v>
      </c>
      <c r="BN5057" s="157">
        <f t="shared" si="955"/>
        <v>28.569599999997898</v>
      </c>
      <c r="BO5057" s="158">
        <f t="shared" si="956"/>
        <v>1.733036978117634E-4</v>
      </c>
      <c r="BP5057" s="159">
        <f t="shared" si="957"/>
        <v>4.638485694687599E-7</v>
      </c>
      <c r="BQ5057" s="160">
        <f t="shared" si="958"/>
        <v>4.638485694687599E-7</v>
      </c>
      <c r="BR5057" s="160">
        <f t="shared" si="954"/>
        <v>4.638485694687599E-7</v>
      </c>
    </row>
    <row r="5058" spans="65:70" ht="20.100000000000001" customHeight="1" x14ac:dyDescent="0.25">
      <c r="BM5058" s="134">
        <v>4466</v>
      </c>
      <c r="BN5058" s="157">
        <f t="shared" si="955"/>
        <v>28.575999999997897</v>
      </c>
      <c r="BO5058" s="158">
        <f t="shared" si="956"/>
        <v>1.7283984924229464E-4</v>
      </c>
      <c r="BP5058" s="159">
        <f t="shared" si="957"/>
        <v>4.626255828131282E-7</v>
      </c>
      <c r="BQ5058" s="160">
        <f t="shared" si="958"/>
        <v>4.626255828131282E-7</v>
      </c>
      <c r="BR5058" s="160">
        <f t="shared" si="954"/>
        <v>4.626255828131282E-7</v>
      </c>
    </row>
    <row r="5059" spans="65:70" ht="20.100000000000001" customHeight="1" x14ac:dyDescent="0.25">
      <c r="BM5059" s="134">
        <v>4467</v>
      </c>
      <c r="BN5059" s="157">
        <f t="shared" si="955"/>
        <v>28.582399999997897</v>
      </c>
      <c r="BO5059" s="158">
        <f t="shared" si="956"/>
        <v>1.7237722365948151E-4</v>
      </c>
      <c r="BP5059" s="159">
        <f t="shared" si="957"/>
        <v>4.6140576284671095E-7</v>
      </c>
      <c r="BQ5059" s="160">
        <f t="shared" si="958"/>
        <v>4.6140576284671095E-7</v>
      </c>
      <c r="BR5059" s="160">
        <f t="shared" si="954"/>
        <v>4.6140576284671095E-7</v>
      </c>
    </row>
    <row r="5060" spans="65:70" ht="20.100000000000001" customHeight="1" x14ac:dyDescent="0.25">
      <c r="BM5060" s="134">
        <v>4468</v>
      </c>
      <c r="BN5060" s="157">
        <f t="shared" si="955"/>
        <v>28.588799999997896</v>
      </c>
      <c r="BO5060" s="158">
        <f t="shared" si="956"/>
        <v>1.719158178966348E-4</v>
      </c>
      <c r="BP5060" s="159">
        <f t="shared" si="957"/>
        <v>4.6018910155061336E-7</v>
      </c>
      <c r="BQ5060" s="160">
        <f t="shared" si="958"/>
        <v>4.6018910155061336E-7</v>
      </c>
      <c r="BR5060" s="160">
        <f t="shared" si="954"/>
        <v>4.6018910155061336E-7</v>
      </c>
    </row>
    <row r="5061" spans="65:70" ht="20.100000000000001" customHeight="1" x14ac:dyDescent="0.25">
      <c r="BM5061" s="134">
        <v>4469</v>
      </c>
      <c r="BN5061" s="157">
        <f t="shared" si="955"/>
        <v>28.595199999997895</v>
      </c>
      <c r="BO5061" s="158">
        <f t="shared" si="956"/>
        <v>1.7145562879508419E-4</v>
      </c>
      <c r="BP5061" s="159">
        <f t="shared" si="957"/>
        <v>4.5897559092578154E-7</v>
      </c>
      <c r="BQ5061" s="160">
        <f t="shared" si="958"/>
        <v>4.5897559092578154E-7</v>
      </c>
      <c r="BR5061" s="160">
        <f t="shared" si="954"/>
        <v>4.5897559092578154E-7</v>
      </c>
    </row>
    <row r="5062" spans="65:70" ht="20.100000000000001" customHeight="1" x14ac:dyDescent="0.25">
      <c r="BM5062" s="134">
        <v>4470</v>
      </c>
      <c r="BN5062" s="157">
        <f t="shared" si="955"/>
        <v>28.601599999997894</v>
      </c>
      <c r="BO5062" s="158">
        <f t="shared" si="956"/>
        <v>1.7099665320415841E-4</v>
      </c>
      <c r="BP5062" s="159">
        <f t="shared" si="957"/>
        <v>4.5776522299340906E-7</v>
      </c>
      <c r="BQ5062" s="160">
        <f t="shared" si="958"/>
        <v>4.5776522299340906E-7</v>
      </c>
      <c r="BR5062" s="160">
        <f t="shared" si="954"/>
        <v>4.5776522299340906E-7</v>
      </c>
    </row>
    <row r="5063" spans="65:70" ht="20.100000000000001" customHeight="1" x14ac:dyDescent="0.25">
      <c r="BM5063" s="134">
        <v>4471</v>
      </c>
      <c r="BN5063" s="157">
        <f t="shared" si="955"/>
        <v>28.607999999997894</v>
      </c>
      <c r="BO5063" s="158">
        <f t="shared" si="956"/>
        <v>1.70538887981165E-4</v>
      </c>
      <c r="BP5063" s="159">
        <f t="shared" si="957"/>
        <v>4.5655798979428648E-7</v>
      </c>
      <c r="BQ5063" s="160">
        <f t="shared" si="958"/>
        <v>4.5655798979428648E-7</v>
      </c>
      <c r="BR5063" s="160">
        <f t="shared" si="954"/>
        <v>4.5655798979428648E-7</v>
      </c>
    </row>
    <row r="5064" spans="65:70" ht="20.100000000000001" customHeight="1" x14ac:dyDescent="0.25">
      <c r="BM5064" s="134">
        <v>4472</v>
      </c>
      <c r="BN5064" s="157">
        <f t="shared" si="955"/>
        <v>28.614399999997893</v>
      </c>
      <c r="BO5064" s="158">
        <f t="shared" si="956"/>
        <v>1.7008232999137071E-4</v>
      </c>
      <c r="BP5064" s="159">
        <f t="shared" si="957"/>
        <v>4.5535388338877416E-7</v>
      </c>
      <c r="BQ5064" s="160">
        <f t="shared" si="958"/>
        <v>4.5535388338877416E-7</v>
      </c>
      <c r="BR5064" s="160">
        <f t="shared" si="954"/>
        <v>4.5535388338877416E-7</v>
      </c>
    </row>
    <row r="5065" spans="65:70" ht="20.100000000000001" customHeight="1" x14ac:dyDescent="0.25">
      <c r="BM5065" s="134">
        <v>4473</v>
      </c>
      <c r="BN5065" s="157">
        <f t="shared" si="955"/>
        <v>28.620799999997892</v>
      </c>
      <c r="BO5065" s="158">
        <f t="shared" si="956"/>
        <v>1.6962697610798194E-4</v>
      </c>
      <c r="BP5065" s="159">
        <f t="shared" si="957"/>
        <v>4.5415289585585368E-7</v>
      </c>
      <c r="BQ5065" s="160">
        <f t="shared" si="958"/>
        <v>4.5415289585585368E-7</v>
      </c>
      <c r="BR5065" s="160">
        <f t="shared" si="954"/>
        <v>4.5415289585585368E-7</v>
      </c>
    </row>
    <row r="5066" spans="65:70" ht="20.100000000000001" customHeight="1" x14ac:dyDescent="0.25">
      <c r="BM5066" s="134">
        <v>4474</v>
      </c>
      <c r="BN5066" s="157">
        <f t="shared" si="955"/>
        <v>28.627199999997892</v>
      </c>
      <c r="BO5066" s="158">
        <f t="shared" si="956"/>
        <v>1.6917282321212608E-4</v>
      </c>
      <c r="BP5066" s="159">
        <f t="shared" si="957"/>
        <v>4.5295501929586536E-7</v>
      </c>
      <c r="BQ5066" s="160">
        <f t="shared" si="958"/>
        <v>4.5295501929586536E-7</v>
      </c>
      <c r="BR5066" s="160">
        <f t="shared" si="954"/>
        <v>4.5295501929586536E-7</v>
      </c>
    </row>
    <row r="5067" spans="65:70" ht="20.100000000000001" customHeight="1" x14ac:dyDescent="0.25">
      <c r="BM5067" s="134">
        <v>4475</v>
      </c>
      <c r="BN5067" s="157">
        <f t="shared" si="955"/>
        <v>28.633599999997891</v>
      </c>
      <c r="BO5067" s="158">
        <f t="shared" si="956"/>
        <v>1.6871986819283022E-4</v>
      </c>
      <c r="BP5067" s="159">
        <f t="shared" si="957"/>
        <v>4.5176024582682206E-7</v>
      </c>
      <c r="BQ5067" s="160">
        <f t="shared" si="958"/>
        <v>4.5176024582682206E-7</v>
      </c>
      <c r="BR5067" s="160">
        <f t="shared" si="954"/>
        <v>4.5176024582682206E-7</v>
      </c>
    </row>
    <row r="5068" spans="65:70" ht="20.100000000000001" customHeight="1" x14ac:dyDescent="0.25">
      <c r="BM5068" s="134">
        <v>4476</v>
      </c>
      <c r="BN5068" s="157">
        <f t="shared" si="955"/>
        <v>28.63999999999789</v>
      </c>
      <c r="BO5068" s="158">
        <f t="shared" si="956"/>
        <v>1.682681079470034E-4</v>
      </c>
      <c r="BP5068" s="159">
        <f t="shared" si="957"/>
        <v>4.5056856758752617E-7</v>
      </c>
      <c r="BQ5068" s="160">
        <f t="shared" si="958"/>
        <v>4.5056856758752617E-7</v>
      </c>
      <c r="BR5068" s="160">
        <f t="shared" si="954"/>
        <v>4.5056856758752617E-7</v>
      </c>
    </row>
    <row r="5069" spans="65:70" ht="20.100000000000001" customHeight="1" x14ac:dyDescent="0.25">
      <c r="BM5069" s="134">
        <v>4477</v>
      </c>
      <c r="BN5069" s="157">
        <f t="shared" si="955"/>
        <v>28.64639999999789</v>
      </c>
      <c r="BO5069" s="158">
        <f t="shared" si="956"/>
        <v>1.6781753937941587E-4</v>
      </c>
      <c r="BP5069" s="159">
        <f t="shared" si="957"/>
        <v>4.4937997673445262E-7</v>
      </c>
      <c r="BQ5069" s="160">
        <f t="shared" si="958"/>
        <v>4.4937997673445262E-7</v>
      </c>
      <c r="BR5069" s="160">
        <f t="shared" si="954"/>
        <v>4.4937997673445262E-7</v>
      </c>
    </row>
    <row r="5070" spans="65:70" ht="20.100000000000001" customHeight="1" x14ac:dyDescent="0.25">
      <c r="BM5070" s="134">
        <v>4478</v>
      </c>
      <c r="BN5070" s="157">
        <f t="shared" si="955"/>
        <v>28.652799999997889</v>
      </c>
      <c r="BO5070" s="158">
        <f t="shared" si="956"/>
        <v>1.6736815940268142E-4</v>
      </c>
      <c r="BP5070" s="159">
        <f t="shared" si="957"/>
        <v>4.4819446544576034E-7</v>
      </c>
      <c r="BQ5070" s="160">
        <f t="shared" si="958"/>
        <v>4.4819446544576034E-7</v>
      </c>
      <c r="BR5070" s="160">
        <f t="shared" si="954"/>
        <v>4.4819446544576034E-7</v>
      </c>
    </row>
    <row r="5071" spans="65:70" ht="20.100000000000001" customHeight="1" x14ac:dyDescent="0.25">
      <c r="BM5071" s="134">
        <v>4479</v>
      </c>
      <c r="BN5071" s="157">
        <f t="shared" si="955"/>
        <v>28.659199999997888</v>
      </c>
      <c r="BO5071" s="158">
        <f t="shared" si="956"/>
        <v>1.6691996493723566E-4</v>
      </c>
      <c r="BP5071" s="159">
        <f t="shared" si="957"/>
        <v>4.470120259167658E-7</v>
      </c>
      <c r="BQ5071" s="160">
        <f t="shared" si="958"/>
        <v>4.470120259167658E-7</v>
      </c>
      <c r="BR5071" s="160">
        <f t="shared" si="954"/>
        <v>4.470120259167658E-7</v>
      </c>
    </row>
    <row r="5072" spans="65:70" ht="20.100000000000001" customHeight="1" x14ac:dyDescent="0.25">
      <c r="BM5072" s="134">
        <v>4480</v>
      </c>
      <c r="BN5072" s="157">
        <f t="shared" si="955"/>
        <v>28.665599999997887</v>
      </c>
      <c r="BO5072" s="158">
        <f t="shared" si="956"/>
        <v>1.6647295291131889E-4</v>
      </c>
      <c r="BP5072" s="159">
        <f t="shared" si="957"/>
        <v>4.4583265036262634E-7</v>
      </c>
      <c r="BQ5072" s="160">
        <f t="shared" si="958"/>
        <v>4.4583265036262634E-7</v>
      </c>
      <c r="BR5072" s="160">
        <f t="shared" si="954"/>
        <v>4.4583265036262634E-7</v>
      </c>
    </row>
    <row r="5073" spans="65:70" ht="20.100000000000001" customHeight="1" x14ac:dyDescent="0.25">
      <c r="BM5073" s="134">
        <v>4481</v>
      </c>
      <c r="BN5073" s="157">
        <f t="shared" si="955"/>
        <v>28.671999999997887</v>
      </c>
      <c r="BO5073" s="158">
        <f t="shared" si="956"/>
        <v>1.6602712026095626E-4</v>
      </c>
      <c r="BP5073" s="159">
        <f t="shared" si="957"/>
        <v>4.4465633101834021E-7</v>
      </c>
      <c r="BQ5073" s="160">
        <f t="shared" si="958"/>
        <v>4.4465633101834021E-7</v>
      </c>
      <c r="BR5073" s="160">
        <f t="shared" ref="BR5073:BR5136" si="959">IF($BO5073&lt;(1-$BK$605),$BP5073,"")</f>
        <v>4.4465633101834021E-7</v>
      </c>
    </row>
    <row r="5074" spans="65:70" ht="20.100000000000001" customHeight="1" x14ac:dyDescent="0.25">
      <c r="BM5074" s="134">
        <v>4482</v>
      </c>
      <c r="BN5074" s="157">
        <f t="shared" ref="BN5074:BN5137" si="960">BN5073+$BQ$590</f>
        <v>28.678399999997886</v>
      </c>
      <c r="BO5074" s="158">
        <f t="shared" ref="BO5074:BO5137" si="961">_xlfn.CHISQ.DIST.RT(BN5074,7)</f>
        <v>1.6558246392993792E-4</v>
      </c>
      <c r="BP5074" s="159">
        <f t="shared" ref="BP5074:BP5137" si="962">BO5074-BO5075</f>
        <v>4.4348306013725579E-7</v>
      </c>
      <c r="BQ5074" s="160">
        <f t="shared" ref="BQ5074:BQ5137" si="963">IF(BO5074&lt;(1-$BK$597),BP5074,"")</f>
        <v>4.4348306013725579E-7</v>
      </c>
      <c r="BR5074" s="160">
        <f t="shared" si="959"/>
        <v>4.4348306013725579E-7</v>
      </c>
    </row>
    <row r="5075" spans="65:70" ht="20.100000000000001" customHeight="1" x14ac:dyDescent="0.25">
      <c r="BM5075" s="134">
        <v>4483</v>
      </c>
      <c r="BN5075" s="157">
        <f t="shared" si="960"/>
        <v>28.684799999997885</v>
      </c>
      <c r="BO5075" s="158">
        <f t="shared" si="961"/>
        <v>1.6513898086980067E-4</v>
      </c>
      <c r="BP5075" s="159">
        <f t="shared" si="962"/>
        <v>4.4231282999231841E-7</v>
      </c>
      <c r="BQ5075" s="160">
        <f t="shared" si="963"/>
        <v>4.4231282999231841E-7</v>
      </c>
      <c r="BR5075" s="160">
        <f t="shared" si="959"/>
        <v>4.4231282999231841E-7</v>
      </c>
    </row>
    <row r="5076" spans="65:70" ht="20.100000000000001" customHeight="1" x14ac:dyDescent="0.25">
      <c r="BM5076" s="134">
        <v>4484</v>
      </c>
      <c r="BN5076" s="157">
        <f t="shared" si="960"/>
        <v>28.691199999997885</v>
      </c>
      <c r="BO5076" s="158">
        <f t="shared" si="961"/>
        <v>1.6469666803980835E-4</v>
      </c>
      <c r="BP5076" s="159">
        <f t="shared" si="962"/>
        <v>4.4114563287504034E-7</v>
      </c>
      <c r="BQ5076" s="160">
        <f t="shared" si="963"/>
        <v>4.4114563287504034E-7</v>
      </c>
      <c r="BR5076" s="160">
        <f t="shared" si="959"/>
        <v>4.4114563287504034E-7</v>
      </c>
    </row>
    <row r="5077" spans="65:70" ht="20.100000000000001" customHeight="1" x14ac:dyDescent="0.25">
      <c r="BM5077" s="134">
        <v>4485</v>
      </c>
      <c r="BN5077" s="157">
        <f t="shared" si="960"/>
        <v>28.697599999997884</v>
      </c>
      <c r="BO5077" s="158">
        <f t="shared" si="961"/>
        <v>1.6425552240693331E-4</v>
      </c>
      <c r="BP5077" s="159">
        <f t="shared" si="962"/>
        <v>4.3998146109696453E-7</v>
      </c>
      <c r="BQ5077" s="160">
        <f t="shared" si="963"/>
        <v>4.3998146109696453E-7</v>
      </c>
      <c r="BR5077" s="160">
        <f t="shared" si="959"/>
        <v>4.3998146109696453E-7</v>
      </c>
    </row>
    <row r="5078" spans="65:70" ht="20.100000000000001" customHeight="1" x14ac:dyDescent="0.25">
      <c r="BM5078" s="134">
        <v>4486</v>
      </c>
      <c r="BN5078" s="157">
        <f t="shared" si="960"/>
        <v>28.703999999997883</v>
      </c>
      <c r="BO5078" s="158">
        <f t="shared" si="961"/>
        <v>1.6381554094583635E-4</v>
      </c>
      <c r="BP5078" s="159">
        <f t="shared" si="962"/>
        <v>4.3882030698646612E-7</v>
      </c>
      <c r="BQ5078" s="160">
        <f t="shared" si="963"/>
        <v>4.3882030698646612E-7</v>
      </c>
      <c r="BR5078" s="160">
        <f t="shared" si="959"/>
        <v>4.3882030698646612E-7</v>
      </c>
    </row>
    <row r="5079" spans="65:70" ht="20.100000000000001" customHeight="1" x14ac:dyDescent="0.25">
      <c r="BM5079" s="134">
        <v>4487</v>
      </c>
      <c r="BN5079" s="157">
        <f t="shared" si="960"/>
        <v>28.710399999997883</v>
      </c>
      <c r="BO5079" s="158">
        <f t="shared" si="961"/>
        <v>1.6337672063884988E-4</v>
      </c>
      <c r="BP5079" s="159">
        <f t="shared" si="962"/>
        <v>4.3766216289355011E-7</v>
      </c>
      <c r="BQ5079" s="160">
        <f t="shared" si="963"/>
        <v>4.3766216289355011E-7</v>
      </c>
      <c r="BR5079" s="160">
        <f t="shared" si="959"/>
        <v>4.3766216289355011E-7</v>
      </c>
    </row>
    <row r="5080" spans="65:70" ht="20.100000000000001" customHeight="1" x14ac:dyDescent="0.25">
      <c r="BM5080" s="134">
        <v>4488</v>
      </c>
      <c r="BN5080" s="157">
        <f t="shared" si="960"/>
        <v>28.716799999997882</v>
      </c>
      <c r="BO5080" s="158">
        <f t="shared" si="961"/>
        <v>1.6293905847595633E-4</v>
      </c>
      <c r="BP5080" s="159">
        <f t="shared" si="962"/>
        <v>4.3650702118480981E-7</v>
      </c>
      <c r="BQ5080" s="160">
        <f t="shared" si="963"/>
        <v>4.3650702118480981E-7</v>
      </c>
      <c r="BR5080" s="160">
        <f t="shared" si="959"/>
        <v>4.3650702118480981E-7</v>
      </c>
    </row>
    <row r="5081" spans="65:70" ht="20.100000000000001" customHeight="1" x14ac:dyDescent="0.25">
      <c r="BM5081" s="134">
        <v>4489</v>
      </c>
      <c r="BN5081" s="157">
        <f t="shared" si="960"/>
        <v>28.723199999997881</v>
      </c>
      <c r="BO5081" s="158">
        <f t="shared" si="961"/>
        <v>1.6250255145477152E-4</v>
      </c>
      <c r="BP5081" s="159">
        <f t="shared" si="962"/>
        <v>4.3535487424662517E-7</v>
      </c>
      <c r="BQ5081" s="160">
        <f t="shared" si="963"/>
        <v>4.3535487424662517E-7</v>
      </c>
      <c r="BR5081" s="160">
        <f t="shared" si="959"/>
        <v>4.3535487424662517E-7</v>
      </c>
    </row>
    <row r="5082" spans="65:70" ht="20.100000000000001" customHeight="1" x14ac:dyDescent="0.25">
      <c r="BM5082" s="134">
        <v>4490</v>
      </c>
      <c r="BN5082" s="157">
        <f t="shared" si="960"/>
        <v>28.72959999999788</v>
      </c>
      <c r="BO5082" s="158">
        <f t="shared" si="961"/>
        <v>1.6206719658052489E-4</v>
      </c>
      <c r="BP5082" s="159">
        <f t="shared" si="962"/>
        <v>4.3420571448532551E-7</v>
      </c>
      <c r="BQ5082" s="160">
        <f t="shared" si="963"/>
        <v>4.3420571448532551E-7</v>
      </c>
      <c r="BR5082" s="160">
        <f t="shared" si="959"/>
        <v>4.3420571448532551E-7</v>
      </c>
    </row>
    <row r="5083" spans="65:70" ht="20.100000000000001" customHeight="1" x14ac:dyDescent="0.25">
      <c r="BM5083" s="134">
        <v>4491</v>
      </c>
      <c r="BN5083" s="157">
        <f t="shared" si="960"/>
        <v>28.73599999999788</v>
      </c>
      <c r="BO5083" s="158">
        <f t="shared" si="961"/>
        <v>1.6163299086603957E-4</v>
      </c>
      <c r="BP5083" s="159">
        <f t="shared" si="962"/>
        <v>4.3305953432269E-7</v>
      </c>
      <c r="BQ5083" s="160">
        <f t="shared" si="963"/>
        <v>4.3305953432269E-7</v>
      </c>
      <c r="BR5083" s="160">
        <f t="shared" si="959"/>
        <v>4.3305953432269E-7</v>
      </c>
    </row>
    <row r="5084" spans="65:70" ht="20.100000000000001" customHeight="1" x14ac:dyDescent="0.25">
      <c r="BM5084" s="134">
        <v>4492</v>
      </c>
      <c r="BN5084" s="157">
        <f t="shared" si="960"/>
        <v>28.742399999997879</v>
      </c>
      <c r="BO5084" s="158">
        <f t="shared" si="961"/>
        <v>1.6119993133171688E-4</v>
      </c>
      <c r="BP5084" s="159">
        <f t="shared" si="962"/>
        <v>4.3191632620323897E-7</v>
      </c>
      <c r="BQ5084" s="160">
        <f t="shared" si="963"/>
        <v>4.3191632620323897E-7</v>
      </c>
      <c r="BR5084" s="160">
        <f t="shared" si="959"/>
        <v>4.3191632620323897E-7</v>
      </c>
    </row>
    <row r="5085" spans="65:70" ht="20.100000000000001" customHeight="1" x14ac:dyDescent="0.25">
      <c r="BM5085" s="134">
        <v>4493</v>
      </c>
      <c r="BN5085" s="157">
        <f t="shared" si="960"/>
        <v>28.748799999997878</v>
      </c>
      <c r="BO5085" s="158">
        <f t="shared" si="961"/>
        <v>1.6076801500551364E-4</v>
      </c>
      <c r="BP5085" s="159">
        <f t="shared" si="962"/>
        <v>4.3077608258640051E-7</v>
      </c>
      <c r="BQ5085" s="160">
        <f t="shared" si="963"/>
        <v>4.3077608258640051E-7</v>
      </c>
      <c r="BR5085" s="160">
        <f t="shared" si="959"/>
        <v>4.3077608258640051E-7</v>
      </c>
    </row>
    <row r="5086" spans="65:70" ht="20.100000000000001" customHeight="1" x14ac:dyDescent="0.25">
      <c r="BM5086" s="134">
        <v>4494</v>
      </c>
      <c r="BN5086" s="157">
        <f t="shared" si="960"/>
        <v>28.755199999997878</v>
      </c>
      <c r="BO5086" s="158">
        <f t="shared" si="961"/>
        <v>1.6033723892292724E-4</v>
      </c>
      <c r="BP5086" s="159">
        <f t="shared" si="962"/>
        <v>4.2963879595334098E-7</v>
      </c>
      <c r="BQ5086" s="160">
        <f t="shared" si="963"/>
        <v>4.2963879595334098E-7</v>
      </c>
      <c r="BR5086" s="160">
        <f t="shared" si="959"/>
        <v>4.2963879595334098E-7</v>
      </c>
    </row>
    <row r="5087" spans="65:70" ht="20.100000000000001" customHeight="1" x14ac:dyDescent="0.25">
      <c r="BM5087" s="134">
        <v>4495</v>
      </c>
      <c r="BN5087" s="157">
        <f t="shared" si="960"/>
        <v>28.761599999997877</v>
      </c>
      <c r="BO5087" s="158">
        <f t="shared" si="961"/>
        <v>1.599076001269739E-4</v>
      </c>
      <c r="BP5087" s="159">
        <f t="shared" si="962"/>
        <v>4.2850445880162529E-7</v>
      </c>
      <c r="BQ5087" s="160">
        <f t="shared" si="963"/>
        <v>4.2850445880162529E-7</v>
      </c>
      <c r="BR5087" s="160">
        <f t="shared" si="959"/>
        <v>4.2850445880162529E-7</v>
      </c>
    </row>
    <row r="5088" spans="65:70" ht="20.100000000000001" customHeight="1" x14ac:dyDescent="0.25">
      <c r="BM5088" s="134">
        <v>4496</v>
      </c>
      <c r="BN5088" s="157">
        <f t="shared" si="960"/>
        <v>28.767999999997876</v>
      </c>
      <c r="BO5088" s="158">
        <f t="shared" si="961"/>
        <v>1.5947909566817227E-4</v>
      </c>
      <c r="BP5088" s="159">
        <f t="shared" si="962"/>
        <v>4.2737306364800873E-7</v>
      </c>
      <c r="BQ5088" s="160">
        <f t="shared" si="963"/>
        <v>4.2737306364800873E-7</v>
      </c>
      <c r="BR5088" s="160">
        <f t="shared" si="959"/>
        <v>4.2737306364800873E-7</v>
      </c>
    </row>
    <row r="5089" spans="65:70" ht="20.100000000000001" customHeight="1" x14ac:dyDescent="0.25">
      <c r="BM5089" s="134">
        <v>4497</v>
      </c>
      <c r="BN5089" s="157">
        <f t="shared" si="960"/>
        <v>28.774399999997875</v>
      </c>
      <c r="BO5089" s="158">
        <f t="shared" si="961"/>
        <v>1.5905172260452426E-4</v>
      </c>
      <c r="BP5089" s="159">
        <f t="shared" si="962"/>
        <v>4.2624460302827434E-7</v>
      </c>
      <c r="BQ5089" s="160">
        <f t="shared" si="963"/>
        <v>4.2624460302827434E-7</v>
      </c>
      <c r="BR5089" s="160">
        <f t="shared" si="959"/>
        <v>4.2624460302827434E-7</v>
      </c>
    </row>
    <row r="5090" spans="65:70" ht="20.100000000000001" customHeight="1" x14ac:dyDescent="0.25">
      <c r="BM5090" s="134">
        <v>4498</v>
      </c>
      <c r="BN5090" s="157">
        <f t="shared" si="960"/>
        <v>28.780799999997875</v>
      </c>
      <c r="BO5090" s="158">
        <f t="shared" si="961"/>
        <v>1.5862547800149599E-4</v>
      </c>
      <c r="BP5090" s="159">
        <f t="shared" si="962"/>
        <v>4.2511906949566081E-7</v>
      </c>
      <c r="BQ5090" s="160">
        <f t="shared" si="963"/>
        <v>4.2511906949566081E-7</v>
      </c>
      <c r="BR5090" s="160">
        <f t="shared" si="959"/>
        <v>4.2511906949566081E-7</v>
      </c>
    </row>
    <row r="5091" spans="65:70" ht="20.100000000000001" customHeight="1" x14ac:dyDescent="0.25">
      <c r="BM5091" s="134">
        <v>4499</v>
      </c>
      <c r="BN5091" s="157">
        <f t="shared" si="960"/>
        <v>28.787199999997874</v>
      </c>
      <c r="BO5091" s="158">
        <f t="shared" si="961"/>
        <v>1.5820035893200033E-4</v>
      </c>
      <c r="BP5091" s="159">
        <f t="shared" si="962"/>
        <v>4.2399645562240748E-7</v>
      </c>
      <c r="BQ5091" s="160">
        <f t="shared" si="963"/>
        <v>4.2399645562240748E-7</v>
      </c>
      <c r="BR5091" s="160">
        <f t="shared" si="959"/>
        <v>4.2399645562240748E-7</v>
      </c>
    </row>
    <row r="5092" spans="65:70" ht="20.100000000000001" customHeight="1" x14ac:dyDescent="0.25">
      <c r="BM5092" s="134">
        <v>4500</v>
      </c>
      <c r="BN5092" s="157">
        <f t="shared" si="960"/>
        <v>28.793599999997873</v>
      </c>
      <c r="BO5092" s="158">
        <f t="shared" si="961"/>
        <v>1.5777636247637792E-4</v>
      </c>
      <c r="BP5092" s="159">
        <f t="shared" si="962"/>
        <v>4.2287675399888696E-7</v>
      </c>
      <c r="BQ5092" s="160">
        <f t="shared" si="963"/>
        <v>4.2287675399888696E-7</v>
      </c>
      <c r="BR5092" s="160">
        <f t="shared" si="959"/>
        <v>4.2287675399888696E-7</v>
      </c>
    </row>
    <row r="5093" spans="65:70" ht="20.100000000000001" customHeight="1" x14ac:dyDescent="0.25">
      <c r="BM5093" s="134">
        <v>4501</v>
      </c>
      <c r="BN5093" s="157">
        <f t="shared" si="960"/>
        <v>28.799999999997873</v>
      </c>
      <c r="BO5093" s="158">
        <f t="shared" si="961"/>
        <v>1.5735348572237903E-4</v>
      </c>
      <c r="BP5093" s="159">
        <f t="shared" si="962"/>
        <v>4.2175995723357806E-7</v>
      </c>
      <c r="BQ5093" s="160">
        <f t="shared" si="963"/>
        <v>4.2175995723357806E-7</v>
      </c>
      <c r="BR5093" s="160">
        <f t="shared" si="959"/>
        <v>4.2175995723357806E-7</v>
      </c>
    </row>
    <row r="5094" spans="65:70" ht="20.100000000000001" customHeight="1" x14ac:dyDescent="0.25">
      <c r="BM5094" s="134">
        <v>4502</v>
      </c>
      <c r="BN5094" s="157">
        <f t="shared" si="960"/>
        <v>28.806399999997872</v>
      </c>
      <c r="BO5094" s="158">
        <f t="shared" si="961"/>
        <v>1.5693172576514546E-4</v>
      </c>
      <c r="BP5094" s="159">
        <f t="shared" si="962"/>
        <v>4.2064605795428547E-7</v>
      </c>
      <c r="BQ5094" s="160">
        <f t="shared" si="963"/>
        <v>4.2064605795428547E-7</v>
      </c>
      <c r="BR5094" s="160">
        <f t="shared" si="959"/>
        <v>4.2064605795428547E-7</v>
      </c>
    </row>
    <row r="5095" spans="65:70" ht="20.100000000000001" customHeight="1" x14ac:dyDescent="0.25">
      <c r="BM5095" s="134">
        <v>4503</v>
      </c>
      <c r="BN5095" s="157">
        <f t="shared" si="960"/>
        <v>28.812799999997871</v>
      </c>
      <c r="BO5095" s="158">
        <f t="shared" si="961"/>
        <v>1.5651107970719117E-4</v>
      </c>
      <c r="BP5095" s="159">
        <f t="shared" si="962"/>
        <v>4.1953504880496849E-7</v>
      </c>
      <c r="BQ5095" s="160">
        <f t="shared" si="963"/>
        <v>4.1953504880496849E-7</v>
      </c>
      <c r="BR5095" s="160">
        <f t="shared" si="959"/>
        <v>4.1953504880496849E-7</v>
      </c>
    </row>
    <row r="5096" spans="65:70" ht="20.100000000000001" customHeight="1" x14ac:dyDescent="0.25">
      <c r="BM5096" s="134">
        <v>4504</v>
      </c>
      <c r="BN5096" s="157">
        <f t="shared" si="960"/>
        <v>28.819199999997871</v>
      </c>
      <c r="BO5096" s="158">
        <f t="shared" si="961"/>
        <v>1.560915446583862E-4</v>
      </c>
      <c r="BP5096" s="159">
        <f t="shared" si="962"/>
        <v>4.184269224497526E-7</v>
      </c>
      <c r="BQ5096" s="160">
        <f t="shared" si="963"/>
        <v>4.184269224497526E-7</v>
      </c>
      <c r="BR5096" s="160">
        <f t="shared" si="959"/>
        <v>4.184269224497526E-7</v>
      </c>
    </row>
    <row r="5097" spans="65:70" ht="20.100000000000001" customHeight="1" x14ac:dyDescent="0.25">
      <c r="BM5097" s="134">
        <v>4505</v>
      </c>
      <c r="BN5097" s="157">
        <f t="shared" si="960"/>
        <v>28.82559999999787</v>
      </c>
      <c r="BO5097" s="158">
        <f t="shared" si="961"/>
        <v>1.5567311773593645E-4</v>
      </c>
      <c r="BP5097" s="159">
        <f t="shared" si="962"/>
        <v>4.1732167156970394E-7</v>
      </c>
      <c r="BQ5097" s="160">
        <f t="shared" si="963"/>
        <v>4.1732167156970394E-7</v>
      </c>
      <c r="BR5097" s="160">
        <f t="shared" si="959"/>
        <v>4.1732167156970394E-7</v>
      </c>
    </row>
    <row r="5098" spans="65:70" ht="20.100000000000001" customHeight="1" x14ac:dyDescent="0.25">
      <c r="BM5098" s="134">
        <v>4506</v>
      </c>
      <c r="BN5098" s="157">
        <f t="shared" si="960"/>
        <v>28.831999999997869</v>
      </c>
      <c r="BO5098" s="158">
        <f t="shared" si="961"/>
        <v>1.5525579606436675E-4</v>
      </c>
      <c r="BP5098" s="159">
        <f t="shared" si="962"/>
        <v>4.1621928886434716E-7</v>
      </c>
      <c r="BQ5098" s="160">
        <f t="shared" si="963"/>
        <v>4.1621928886434716E-7</v>
      </c>
      <c r="BR5098" s="160">
        <f t="shared" si="959"/>
        <v>4.1621928886434716E-7</v>
      </c>
    </row>
    <row r="5099" spans="65:70" ht="20.100000000000001" customHeight="1" x14ac:dyDescent="0.25">
      <c r="BM5099" s="134">
        <v>4507</v>
      </c>
      <c r="BN5099" s="157">
        <f t="shared" si="960"/>
        <v>28.838399999997868</v>
      </c>
      <c r="BO5099" s="158">
        <f t="shared" si="961"/>
        <v>1.548395767755024E-4</v>
      </c>
      <c r="BP5099" s="159">
        <f t="shared" si="962"/>
        <v>4.1511976705147576E-7</v>
      </c>
      <c r="BQ5099" s="160">
        <f t="shared" si="963"/>
        <v>4.1511976705147576E-7</v>
      </c>
      <c r="BR5099" s="160">
        <f t="shared" si="959"/>
        <v>4.1511976705147576E-7</v>
      </c>
    </row>
    <row r="5100" spans="65:70" ht="20.100000000000001" customHeight="1" x14ac:dyDescent="0.25">
      <c r="BM5100" s="134">
        <v>4508</v>
      </c>
      <c r="BN5100" s="157">
        <f t="shared" si="960"/>
        <v>28.844799999997868</v>
      </c>
      <c r="BO5100" s="158">
        <f t="shared" si="961"/>
        <v>1.5442445700845092E-4</v>
      </c>
      <c r="BP5100" s="159">
        <f t="shared" si="962"/>
        <v>4.1402309886612201E-7</v>
      </c>
      <c r="BQ5100" s="160">
        <f t="shared" si="963"/>
        <v>4.1402309886612201E-7</v>
      </c>
      <c r="BR5100" s="160">
        <f t="shared" si="959"/>
        <v>4.1402309886612201E-7</v>
      </c>
    </row>
    <row r="5101" spans="65:70" ht="20.100000000000001" customHeight="1" x14ac:dyDescent="0.25">
      <c r="BM5101" s="134">
        <v>4509</v>
      </c>
      <c r="BN5101" s="157">
        <f t="shared" si="960"/>
        <v>28.851199999997867</v>
      </c>
      <c r="BO5101" s="158">
        <f t="shared" si="961"/>
        <v>1.540104339095848E-4</v>
      </c>
      <c r="BP5101" s="159">
        <f t="shared" si="962"/>
        <v>4.1292927706221044E-7</v>
      </c>
      <c r="BQ5101" s="160">
        <f t="shared" si="963"/>
        <v>4.1292927706221044E-7</v>
      </c>
      <c r="BR5101" s="160">
        <f t="shared" si="959"/>
        <v>4.1292927706221044E-7</v>
      </c>
    </row>
    <row r="5102" spans="65:70" ht="20.100000000000001" customHeight="1" x14ac:dyDescent="0.25">
      <c r="BM5102" s="134">
        <v>4510</v>
      </c>
      <c r="BN5102" s="157">
        <f t="shared" si="960"/>
        <v>28.857599999997866</v>
      </c>
      <c r="BO5102" s="158">
        <f t="shared" si="961"/>
        <v>1.5359750463252259E-4</v>
      </c>
      <c r="BP5102" s="159">
        <f t="shared" si="962"/>
        <v>4.1183829441071465E-7</v>
      </c>
      <c r="BQ5102" s="160">
        <f t="shared" si="963"/>
        <v>4.1183829441071465E-7</v>
      </c>
      <c r="BR5102" s="160">
        <f t="shared" si="959"/>
        <v>4.1183829441071465E-7</v>
      </c>
    </row>
    <row r="5103" spans="65:70" ht="20.100000000000001" customHeight="1" x14ac:dyDescent="0.25">
      <c r="BM5103" s="134">
        <v>4511</v>
      </c>
      <c r="BN5103" s="157">
        <f t="shared" si="960"/>
        <v>28.863999999997866</v>
      </c>
      <c r="BO5103" s="158">
        <f t="shared" si="961"/>
        <v>1.5318566633811188E-4</v>
      </c>
      <c r="BP5103" s="159">
        <f t="shared" si="962"/>
        <v>4.1075014370090413E-7</v>
      </c>
      <c r="BQ5103" s="160">
        <f t="shared" si="963"/>
        <v>4.1075014370090413E-7</v>
      </c>
      <c r="BR5103" s="160">
        <f t="shared" si="959"/>
        <v>4.1075014370090413E-7</v>
      </c>
    </row>
    <row r="5104" spans="65:70" ht="20.100000000000001" customHeight="1" x14ac:dyDescent="0.25">
      <c r="BM5104" s="134">
        <v>4512</v>
      </c>
      <c r="BN5104" s="157">
        <f t="shared" si="960"/>
        <v>28.870399999997865</v>
      </c>
      <c r="BO5104" s="158">
        <f t="shared" si="961"/>
        <v>1.5277491619441097E-4</v>
      </c>
      <c r="BP5104" s="159">
        <f t="shared" si="962"/>
        <v>4.0966481774037142E-7</v>
      </c>
      <c r="BQ5104" s="160">
        <f t="shared" si="963"/>
        <v>4.0966481774037142E-7</v>
      </c>
      <c r="BR5104" s="160">
        <f t="shared" si="959"/>
        <v>4.0966481774037142E-7</v>
      </c>
    </row>
    <row r="5105" spans="65:70" ht="20.100000000000001" customHeight="1" x14ac:dyDescent="0.25">
      <c r="BM5105" s="134">
        <v>4513</v>
      </c>
      <c r="BN5105" s="157">
        <f t="shared" si="960"/>
        <v>28.876799999997864</v>
      </c>
      <c r="BO5105" s="158">
        <f t="shared" si="961"/>
        <v>1.523652513766706E-4</v>
      </c>
      <c r="BP5105" s="159">
        <f t="shared" si="962"/>
        <v>4.0858230935302627E-7</v>
      </c>
      <c r="BQ5105" s="160">
        <f t="shared" si="963"/>
        <v>4.0858230935302627E-7</v>
      </c>
      <c r="BR5105" s="160">
        <f t="shared" si="959"/>
        <v>4.0858230935302627E-7</v>
      </c>
    </row>
    <row r="5106" spans="65:70" ht="20.100000000000001" customHeight="1" x14ac:dyDescent="0.25">
      <c r="BM5106" s="134">
        <v>4514</v>
      </c>
      <c r="BN5106" s="157">
        <f t="shared" si="960"/>
        <v>28.883199999997863</v>
      </c>
      <c r="BO5106" s="158">
        <f t="shared" si="961"/>
        <v>1.5195666906731757E-4</v>
      </c>
      <c r="BP5106" s="159">
        <f t="shared" si="962"/>
        <v>4.075026113818062E-7</v>
      </c>
      <c r="BQ5106" s="160">
        <f t="shared" si="963"/>
        <v>4.075026113818062E-7</v>
      </c>
      <c r="BR5106" s="160">
        <f t="shared" si="959"/>
        <v>4.075026113818062E-7</v>
      </c>
    </row>
    <row r="5107" spans="65:70" ht="20.100000000000001" customHeight="1" x14ac:dyDescent="0.25">
      <c r="BM5107" s="134">
        <v>4515</v>
      </c>
      <c r="BN5107" s="157">
        <f t="shared" si="960"/>
        <v>28.889599999997863</v>
      </c>
      <c r="BO5107" s="158">
        <f t="shared" si="961"/>
        <v>1.5154916645593577E-4</v>
      </c>
      <c r="BP5107" s="159">
        <f t="shared" si="962"/>
        <v>4.064257166871857E-7</v>
      </c>
      <c r="BQ5107" s="160">
        <f t="shared" si="963"/>
        <v>4.064257166871857E-7</v>
      </c>
      <c r="BR5107" s="160">
        <f t="shared" si="959"/>
        <v>4.064257166871857E-7</v>
      </c>
    </row>
    <row r="5108" spans="65:70" ht="20.100000000000001" customHeight="1" x14ac:dyDescent="0.25">
      <c r="BM5108" s="134">
        <v>4516</v>
      </c>
      <c r="BN5108" s="157">
        <f t="shared" si="960"/>
        <v>28.895999999997862</v>
      </c>
      <c r="BO5108" s="158">
        <f t="shared" si="961"/>
        <v>1.5114274073924858E-4</v>
      </c>
      <c r="BP5108" s="159">
        <f t="shared" si="962"/>
        <v>4.0535161814687806E-7</v>
      </c>
      <c r="BQ5108" s="160">
        <f t="shared" si="963"/>
        <v>4.0535161814687806E-7</v>
      </c>
      <c r="BR5108" s="160">
        <f t="shared" si="959"/>
        <v>4.0535161814687806E-7</v>
      </c>
    </row>
    <row r="5109" spans="65:70" ht="20.100000000000001" customHeight="1" x14ac:dyDescent="0.25">
      <c r="BM5109" s="134">
        <v>4517</v>
      </c>
      <c r="BN5109" s="157">
        <f t="shared" si="960"/>
        <v>28.902399999997861</v>
      </c>
      <c r="BO5109" s="158">
        <f t="shared" si="961"/>
        <v>1.507373891211017E-4</v>
      </c>
      <c r="BP5109" s="159">
        <f t="shared" si="962"/>
        <v>4.0428030865564566E-7</v>
      </c>
      <c r="BQ5109" s="160">
        <f t="shared" si="963"/>
        <v>4.0428030865564566E-7</v>
      </c>
      <c r="BR5109" s="160">
        <f t="shared" si="959"/>
        <v>4.0428030865564566E-7</v>
      </c>
    </row>
    <row r="5110" spans="65:70" ht="20.100000000000001" customHeight="1" x14ac:dyDescent="0.25">
      <c r="BM5110" s="134">
        <v>4518</v>
      </c>
      <c r="BN5110" s="157">
        <f t="shared" si="960"/>
        <v>28.908799999997861</v>
      </c>
      <c r="BO5110" s="158">
        <f t="shared" si="961"/>
        <v>1.5033310881244606E-4</v>
      </c>
      <c r="BP5110" s="159">
        <f t="shared" si="962"/>
        <v>4.0321178112787495E-7</v>
      </c>
      <c r="BQ5110" s="160">
        <f t="shared" si="963"/>
        <v>4.0321178112787495E-7</v>
      </c>
      <c r="BR5110" s="160">
        <f t="shared" si="959"/>
        <v>4.0321178112787495E-7</v>
      </c>
    </row>
    <row r="5111" spans="65:70" ht="20.100000000000001" customHeight="1" x14ac:dyDescent="0.25">
      <c r="BM5111" s="134">
        <v>4519</v>
      </c>
      <c r="BN5111" s="157">
        <f t="shared" si="960"/>
        <v>28.91519999999786</v>
      </c>
      <c r="BO5111" s="158">
        <f t="shared" si="961"/>
        <v>1.4992989703131818E-4</v>
      </c>
      <c r="BP5111" s="159">
        <f t="shared" si="962"/>
        <v>4.0214602849302276E-7</v>
      </c>
      <c r="BQ5111" s="160">
        <f t="shared" si="963"/>
        <v>4.0214602849302276E-7</v>
      </c>
      <c r="BR5111" s="160">
        <f t="shared" si="959"/>
        <v>4.0214602849302276E-7</v>
      </c>
    </row>
    <row r="5112" spans="65:70" ht="20.100000000000001" customHeight="1" x14ac:dyDescent="0.25">
      <c r="BM5112" s="134">
        <v>4520</v>
      </c>
      <c r="BN5112" s="157">
        <f t="shared" si="960"/>
        <v>28.921599999997859</v>
      </c>
      <c r="BO5112" s="158">
        <f t="shared" si="961"/>
        <v>1.4952775100282516E-4</v>
      </c>
      <c r="BP5112" s="159">
        <f t="shared" si="962"/>
        <v>4.0108304369943816E-7</v>
      </c>
      <c r="BQ5112" s="160">
        <f t="shared" si="963"/>
        <v>4.0108304369943816E-7</v>
      </c>
      <c r="BR5112" s="160">
        <f t="shared" si="959"/>
        <v>4.0108304369943816E-7</v>
      </c>
    </row>
    <row r="5113" spans="65:70" ht="20.100000000000001" customHeight="1" x14ac:dyDescent="0.25">
      <c r="BM5113" s="134">
        <v>4521</v>
      </c>
      <c r="BN5113" s="157">
        <f t="shared" si="960"/>
        <v>28.927999999997859</v>
      </c>
      <c r="BO5113" s="158">
        <f t="shared" si="961"/>
        <v>1.4912666795912572E-4</v>
      </c>
      <c r="BP5113" s="159">
        <f t="shared" si="962"/>
        <v>4.0002281971279036E-7</v>
      </c>
      <c r="BQ5113" s="160">
        <f t="shared" si="963"/>
        <v>4.0002281971279036E-7</v>
      </c>
      <c r="BR5113" s="160">
        <f t="shared" si="959"/>
        <v>4.0002281971279036E-7</v>
      </c>
    </row>
    <row r="5114" spans="65:70" ht="20.100000000000001" customHeight="1" x14ac:dyDescent="0.25">
      <c r="BM5114" s="134">
        <v>4522</v>
      </c>
      <c r="BN5114" s="157">
        <f t="shared" si="960"/>
        <v>28.934399999997858</v>
      </c>
      <c r="BO5114" s="158">
        <f t="shared" si="961"/>
        <v>1.4872664513941293E-4</v>
      </c>
      <c r="BP5114" s="159">
        <f t="shared" si="962"/>
        <v>3.9896534951585185E-7</v>
      </c>
      <c r="BQ5114" s="160">
        <f t="shared" si="963"/>
        <v>3.9896534951585185E-7</v>
      </c>
      <c r="BR5114" s="160">
        <f t="shared" si="959"/>
        <v>3.9896534951585185E-7</v>
      </c>
    </row>
    <row r="5115" spans="65:70" ht="20.100000000000001" customHeight="1" x14ac:dyDescent="0.25">
      <c r="BM5115" s="134">
        <v>4523</v>
      </c>
      <c r="BN5115" s="157">
        <f t="shared" si="960"/>
        <v>28.940799999997857</v>
      </c>
      <c r="BO5115" s="158">
        <f t="shared" si="961"/>
        <v>1.4832767978989708E-4</v>
      </c>
      <c r="BP5115" s="159">
        <f t="shared" si="962"/>
        <v>3.9791062610847129E-7</v>
      </c>
      <c r="BQ5115" s="160">
        <f t="shared" si="963"/>
        <v>3.9791062610847129E-7</v>
      </c>
      <c r="BR5115" s="160">
        <f t="shared" si="959"/>
        <v>3.9791062610847129E-7</v>
      </c>
    </row>
    <row r="5116" spans="65:70" ht="20.100000000000001" customHeight="1" x14ac:dyDescent="0.25">
      <c r="BM5116" s="134">
        <v>4524</v>
      </c>
      <c r="BN5116" s="157">
        <f t="shared" si="960"/>
        <v>28.947199999997856</v>
      </c>
      <c r="BO5116" s="158">
        <f t="shared" si="961"/>
        <v>1.4792976916378861E-4</v>
      </c>
      <c r="BP5116" s="159">
        <f t="shared" si="962"/>
        <v>3.9685864250838671E-7</v>
      </c>
      <c r="BQ5116" s="160">
        <f t="shared" si="963"/>
        <v>3.9685864250838671E-7</v>
      </c>
      <c r="BR5116" s="160">
        <f t="shared" si="959"/>
        <v>3.9685864250838671E-7</v>
      </c>
    </row>
    <row r="5117" spans="65:70" ht="20.100000000000001" customHeight="1" x14ac:dyDescent="0.25">
      <c r="BM5117" s="134">
        <v>4525</v>
      </c>
      <c r="BN5117" s="157">
        <f t="shared" si="960"/>
        <v>28.953599999997856</v>
      </c>
      <c r="BO5117" s="158">
        <f t="shared" si="961"/>
        <v>1.4753291052128022E-4</v>
      </c>
      <c r="BP5117" s="159">
        <f t="shared" si="962"/>
        <v>3.9580939175108991E-7</v>
      </c>
      <c r="BQ5117" s="160">
        <f t="shared" si="963"/>
        <v>3.9580939175108991E-7</v>
      </c>
      <c r="BR5117" s="160">
        <f t="shared" si="959"/>
        <v>3.9580939175108991E-7</v>
      </c>
    </row>
    <row r="5118" spans="65:70" ht="20.100000000000001" customHeight="1" x14ac:dyDescent="0.25">
      <c r="BM5118" s="134">
        <v>4526</v>
      </c>
      <c r="BN5118" s="157">
        <f t="shared" si="960"/>
        <v>28.959999999997855</v>
      </c>
      <c r="BO5118" s="158">
        <f t="shared" si="961"/>
        <v>1.4713710112952913E-4</v>
      </c>
      <c r="BP5118" s="159">
        <f t="shared" si="962"/>
        <v>3.9476286688749549E-7</v>
      </c>
      <c r="BQ5118" s="160">
        <f t="shared" si="963"/>
        <v>3.9476286688749549E-7</v>
      </c>
      <c r="BR5118" s="160">
        <f t="shared" si="959"/>
        <v>3.9476286688749549E-7</v>
      </c>
    </row>
    <row r="5119" spans="65:70" ht="20.100000000000001" customHeight="1" x14ac:dyDescent="0.25">
      <c r="BM5119" s="134">
        <v>4527</v>
      </c>
      <c r="BN5119" s="157">
        <f t="shared" si="960"/>
        <v>28.966399999997854</v>
      </c>
      <c r="BO5119" s="158">
        <f t="shared" si="961"/>
        <v>1.4674233826264164E-4</v>
      </c>
      <c r="BP5119" s="159">
        <f t="shared" si="962"/>
        <v>3.9371906098768132E-7</v>
      </c>
      <c r="BQ5119" s="160">
        <f t="shared" si="963"/>
        <v>3.9371906098768132E-7</v>
      </c>
      <c r="BR5119" s="160">
        <f t="shared" si="959"/>
        <v>3.9371906098768132E-7</v>
      </c>
    </row>
    <row r="5120" spans="65:70" ht="20.100000000000001" customHeight="1" x14ac:dyDescent="0.25">
      <c r="BM5120" s="134">
        <v>4528</v>
      </c>
      <c r="BN5120" s="157">
        <f t="shared" si="960"/>
        <v>28.972799999997854</v>
      </c>
      <c r="BO5120" s="158">
        <f t="shared" si="961"/>
        <v>1.4634861920165396E-4</v>
      </c>
      <c r="BP5120" s="159">
        <f t="shared" si="962"/>
        <v>3.926779671373649E-7</v>
      </c>
      <c r="BQ5120" s="160">
        <f t="shared" si="963"/>
        <v>3.926779671373649E-7</v>
      </c>
      <c r="BR5120" s="160">
        <f t="shared" si="959"/>
        <v>3.926779671373649E-7</v>
      </c>
    </row>
    <row r="5121" spans="65:70" ht="20.100000000000001" customHeight="1" x14ac:dyDescent="0.25">
      <c r="BM5121" s="134">
        <v>4529</v>
      </c>
      <c r="BN5121" s="157">
        <f t="shared" si="960"/>
        <v>28.979199999997853</v>
      </c>
      <c r="BO5121" s="158">
        <f t="shared" si="961"/>
        <v>1.4595594123451659E-4</v>
      </c>
      <c r="BP5121" s="159">
        <f t="shared" si="962"/>
        <v>3.9163957844061382E-7</v>
      </c>
      <c r="BQ5121" s="160">
        <f t="shared" si="963"/>
        <v>3.9163957844061382E-7</v>
      </c>
      <c r="BR5121" s="160">
        <f t="shared" si="959"/>
        <v>3.9163957844061382E-7</v>
      </c>
    </row>
    <row r="5122" spans="65:70" ht="20.100000000000001" customHeight="1" x14ac:dyDescent="0.25">
      <c r="BM5122" s="134">
        <v>4530</v>
      </c>
      <c r="BN5122" s="157">
        <f t="shared" si="960"/>
        <v>28.985599999997852</v>
      </c>
      <c r="BO5122" s="158">
        <f t="shared" si="961"/>
        <v>1.4556430165607598E-4</v>
      </c>
      <c r="BP5122" s="159">
        <f t="shared" si="962"/>
        <v>3.9060388801762319E-7</v>
      </c>
      <c r="BQ5122" s="160">
        <f t="shared" si="963"/>
        <v>3.9060388801762319E-7</v>
      </c>
      <c r="BR5122" s="160">
        <f t="shared" si="959"/>
        <v>3.9060388801762319E-7</v>
      </c>
    </row>
    <row r="5123" spans="65:70" ht="20.100000000000001" customHeight="1" x14ac:dyDescent="0.25">
      <c r="BM5123" s="134">
        <v>4531</v>
      </c>
      <c r="BN5123" s="157">
        <f t="shared" si="960"/>
        <v>28.991999999997851</v>
      </c>
      <c r="BO5123" s="158">
        <f t="shared" si="961"/>
        <v>1.4517369776805835E-4</v>
      </c>
      <c r="BP5123" s="159">
        <f t="shared" si="962"/>
        <v>3.8957088900593538E-7</v>
      </c>
      <c r="BQ5123" s="160">
        <f t="shared" si="963"/>
        <v>3.8957088900593538E-7</v>
      </c>
      <c r="BR5123" s="160">
        <f t="shared" si="959"/>
        <v>3.8957088900593538E-7</v>
      </c>
    </row>
    <row r="5124" spans="65:70" ht="20.100000000000001" customHeight="1" x14ac:dyDescent="0.25">
      <c r="BM5124" s="134">
        <v>4532</v>
      </c>
      <c r="BN5124" s="157">
        <f t="shared" si="960"/>
        <v>28.998399999997851</v>
      </c>
      <c r="BO5124" s="158">
        <f t="shared" si="961"/>
        <v>1.4478412687905242E-4</v>
      </c>
      <c r="BP5124" s="159">
        <f t="shared" si="962"/>
        <v>3.8854057456030443E-7</v>
      </c>
      <c r="BQ5124" s="160">
        <f t="shared" si="963"/>
        <v>3.8854057456030443E-7</v>
      </c>
      <c r="BR5124" s="160">
        <f t="shared" si="959"/>
        <v>3.8854057456030443E-7</v>
      </c>
    </row>
    <row r="5125" spans="65:70" ht="20.100000000000001" customHeight="1" x14ac:dyDescent="0.25">
      <c r="BM5125" s="134">
        <v>4533</v>
      </c>
      <c r="BN5125" s="157">
        <f t="shared" si="960"/>
        <v>29.00479999999785</v>
      </c>
      <c r="BO5125" s="158">
        <f t="shared" si="961"/>
        <v>1.4439558630449211E-4</v>
      </c>
      <c r="BP5125" s="159">
        <f t="shared" si="962"/>
        <v>3.8751293785223534E-7</v>
      </c>
      <c r="BQ5125" s="160">
        <f t="shared" si="963"/>
        <v>3.8751293785223534E-7</v>
      </c>
      <c r="BR5125" s="160">
        <f t="shared" si="959"/>
        <v>3.8751293785223534E-7</v>
      </c>
    </row>
    <row r="5126" spans="65:70" ht="20.100000000000001" customHeight="1" x14ac:dyDescent="0.25">
      <c r="BM5126" s="134">
        <v>4534</v>
      </c>
      <c r="BN5126" s="157">
        <f t="shared" si="960"/>
        <v>29.011199999997849</v>
      </c>
      <c r="BO5126" s="158">
        <f t="shared" si="961"/>
        <v>1.4400807336663988E-4</v>
      </c>
      <c r="BP5126" s="159">
        <f t="shared" si="962"/>
        <v>3.8648797206984847E-7</v>
      </c>
      <c r="BQ5126" s="160">
        <f t="shared" si="963"/>
        <v>3.8648797206984847E-7</v>
      </c>
      <c r="BR5126" s="160">
        <f t="shared" si="959"/>
        <v>3.8648797206984847E-7</v>
      </c>
    </row>
    <row r="5127" spans="65:70" ht="20.100000000000001" customHeight="1" x14ac:dyDescent="0.25">
      <c r="BM5127" s="134">
        <v>4535</v>
      </c>
      <c r="BN5127" s="157">
        <f t="shared" si="960"/>
        <v>29.017599999997849</v>
      </c>
      <c r="BO5127" s="158">
        <f t="shared" si="961"/>
        <v>1.4362158539457003E-4</v>
      </c>
      <c r="BP5127" s="159">
        <f t="shared" si="962"/>
        <v>3.8546567041863856E-7</v>
      </c>
      <c r="BQ5127" s="160">
        <f t="shared" si="963"/>
        <v>3.8546567041863856E-7</v>
      </c>
      <c r="BR5127" s="160">
        <f t="shared" si="959"/>
        <v>3.8546567041863856E-7</v>
      </c>
    </row>
    <row r="5128" spans="65:70" ht="20.100000000000001" customHeight="1" x14ac:dyDescent="0.25">
      <c r="BM5128" s="134">
        <v>4536</v>
      </c>
      <c r="BN5128" s="157">
        <f t="shared" si="960"/>
        <v>29.023999999997848</v>
      </c>
      <c r="BO5128" s="158">
        <f t="shared" si="961"/>
        <v>1.4323611972415139E-4</v>
      </c>
      <c r="BP5128" s="159">
        <f t="shared" si="962"/>
        <v>3.8444602612060729E-7</v>
      </c>
      <c r="BQ5128" s="160">
        <f t="shared" si="963"/>
        <v>3.8444602612060729E-7</v>
      </c>
      <c r="BR5128" s="160">
        <f t="shared" si="959"/>
        <v>3.8444602612060729E-7</v>
      </c>
    </row>
    <row r="5129" spans="65:70" ht="20.100000000000001" customHeight="1" x14ac:dyDescent="0.25">
      <c r="BM5129" s="134">
        <v>4537</v>
      </c>
      <c r="BN5129" s="157">
        <f t="shared" si="960"/>
        <v>29.030399999997847</v>
      </c>
      <c r="BO5129" s="158">
        <f t="shared" si="961"/>
        <v>1.4285167369803078E-4</v>
      </c>
      <c r="BP5129" s="159">
        <f t="shared" si="962"/>
        <v>3.8342903241488677E-7</v>
      </c>
      <c r="BQ5129" s="160">
        <f t="shared" si="963"/>
        <v>3.8342903241488677E-7</v>
      </c>
      <c r="BR5129" s="160">
        <f t="shared" si="959"/>
        <v>3.8342903241488677E-7</v>
      </c>
    </row>
    <row r="5130" spans="65:70" ht="20.100000000000001" customHeight="1" x14ac:dyDescent="0.25">
      <c r="BM5130" s="134">
        <v>4538</v>
      </c>
      <c r="BN5130" s="157">
        <f t="shared" si="960"/>
        <v>29.036799999997847</v>
      </c>
      <c r="BO5130" s="158">
        <f t="shared" si="961"/>
        <v>1.424682446656159E-4</v>
      </c>
      <c r="BP5130" s="159">
        <f t="shared" si="962"/>
        <v>3.8241468255668237E-7</v>
      </c>
      <c r="BQ5130" s="160">
        <f t="shared" si="963"/>
        <v>3.8241468255668237E-7</v>
      </c>
      <c r="BR5130" s="160">
        <f t="shared" si="959"/>
        <v>3.8241468255668237E-7</v>
      </c>
    </row>
    <row r="5131" spans="65:70" ht="20.100000000000001" customHeight="1" x14ac:dyDescent="0.25">
      <c r="BM5131" s="134">
        <v>4539</v>
      </c>
      <c r="BN5131" s="157">
        <f t="shared" si="960"/>
        <v>29.043199999997846</v>
      </c>
      <c r="BO5131" s="158">
        <f t="shared" si="961"/>
        <v>1.4208582998305922E-4</v>
      </c>
      <c r="BP5131" s="159">
        <f t="shared" si="962"/>
        <v>3.8140296981830279E-7</v>
      </c>
      <c r="BQ5131" s="160">
        <f t="shared" si="963"/>
        <v>3.8140296981830279E-7</v>
      </c>
      <c r="BR5131" s="160">
        <f t="shared" si="959"/>
        <v>3.8140296981830279E-7</v>
      </c>
    </row>
    <row r="5132" spans="65:70" ht="20.100000000000001" customHeight="1" x14ac:dyDescent="0.25">
      <c r="BM5132" s="134">
        <v>4540</v>
      </c>
      <c r="BN5132" s="157">
        <f t="shared" si="960"/>
        <v>29.049599999997845</v>
      </c>
      <c r="BO5132" s="158">
        <f t="shared" si="961"/>
        <v>1.4170442701324091E-4</v>
      </c>
      <c r="BP5132" s="159">
        <f t="shared" si="962"/>
        <v>3.8039388748943104E-7</v>
      </c>
      <c r="BQ5132" s="160">
        <f t="shared" si="963"/>
        <v>3.8039388748943104E-7</v>
      </c>
      <c r="BR5132" s="160">
        <f t="shared" si="959"/>
        <v>3.8039388748943104E-7</v>
      </c>
    </row>
    <row r="5133" spans="65:70" ht="20.100000000000001" customHeight="1" x14ac:dyDescent="0.25">
      <c r="BM5133" s="134">
        <v>4541</v>
      </c>
      <c r="BN5133" s="157">
        <f t="shared" si="960"/>
        <v>29.055999999997844</v>
      </c>
      <c r="BO5133" s="158">
        <f t="shared" si="961"/>
        <v>1.4132403312575148E-4</v>
      </c>
      <c r="BP5133" s="159">
        <f t="shared" si="962"/>
        <v>3.7938742887473923E-7</v>
      </c>
      <c r="BQ5133" s="160">
        <f t="shared" si="963"/>
        <v>3.7938742887473923E-7</v>
      </c>
      <c r="BR5133" s="160">
        <f t="shared" si="959"/>
        <v>3.7938742887473923E-7</v>
      </c>
    </row>
    <row r="5134" spans="65:70" ht="20.100000000000001" customHeight="1" x14ac:dyDescent="0.25">
      <c r="BM5134" s="134">
        <v>4542</v>
      </c>
      <c r="BN5134" s="157">
        <f t="shared" si="960"/>
        <v>29.062399999997844</v>
      </c>
      <c r="BO5134" s="158">
        <f t="shared" si="961"/>
        <v>1.4094464569687674E-4</v>
      </c>
      <c r="BP5134" s="159">
        <f t="shared" si="962"/>
        <v>3.7838358729673461E-7</v>
      </c>
      <c r="BQ5134" s="160">
        <f t="shared" si="963"/>
        <v>3.7838358729673461E-7</v>
      </c>
      <c r="BR5134" s="160">
        <f t="shared" si="959"/>
        <v>3.7838358729673461E-7</v>
      </c>
    </row>
    <row r="5135" spans="65:70" ht="20.100000000000001" customHeight="1" x14ac:dyDescent="0.25">
      <c r="BM5135" s="134">
        <v>4543</v>
      </c>
      <c r="BN5135" s="157">
        <f t="shared" si="960"/>
        <v>29.068799999997843</v>
      </c>
      <c r="BO5135" s="158">
        <f t="shared" si="961"/>
        <v>1.4056626210958001E-4</v>
      </c>
      <c r="BP5135" s="159">
        <f t="shared" si="962"/>
        <v>3.7738235609494639E-7</v>
      </c>
      <c r="BQ5135" s="160">
        <f t="shared" si="963"/>
        <v>3.7738235609494639E-7</v>
      </c>
      <c r="BR5135" s="160">
        <f t="shared" si="959"/>
        <v>3.7738235609494639E-7</v>
      </c>
    </row>
    <row r="5136" spans="65:70" ht="20.100000000000001" customHeight="1" x14ac:dyDescent="0.25">
      <c r="BM5136" s="134">
        <v>4544</v>
      </c>
      <c r="BN5136" s="157">
        <f t="shared" si="960"/>
        <v>29.075199999997842</v>
      </c>
      <c r="BO5136" s="158">
        <f t="shared" si="961"/>
        <v>1.4018887975348506E-4</v>
      </c>
      <c r="BP5136" s="159">
        <f t="shared" si="962"/>
        <v>3.7638372862321525E-7</v>
      </c>
      <c r="BQ5136" s="160">
        <f t="shared" si="963"/>
        <v>3.7638372862321525E-7</v>
      </c>
      <c r="BR5136" s="160">
        <f t="shared" si="959"/>
        <v>3.7638372862321525E-7</v>
      </c>
    </row>
    <row r="5137" spans="65:70" ht="20.100000000000001" customHeight="1" x14ac:dyDescent="0.25">
      <c r="BM5137" s="134">
        <v>4545</v>
      </c>
      <c r="BN5137" s="157">
        <f t="shared" si="960"/>
        <v>29.081599999997842</v>
      </c>
      <c r="BO5137" s="158">
        <f t="shared" si="961"/>
        <v>1.3981249602486185E-4</v>
      </c>
      <c r="BP5137" s="159">
        <f t="shared" si="962"/>
        <v>3.7538769825408436E-7</v>
      </c>
      <c r="BQ5137" s="160">
        <f t="shared" si="963"/>
        <v>3.7538769825408436E-7</v>
      </c>
      <c r="BR5137" s="160">
        <f t="shared" ref="BR5137:BR5200" si="964">IF($BO5137&lt;(1-$BK$605),$BP5137,"")</f>
        <v>3.7538769825408436E-7</v>
      </c>
    </row>
    <row r="5138" spans="65:70" ht="20.100000000000001" customHeight="1" x14ac:dyDescent="0.25">
      <c r="BM5138" s="134">
        <v>4546</v>
      </c>
      <c r="BN5138" s="157">
        <f t="shared" ref="BN5138:BN5201" si="965">BN5137+$BQ$590</f>
        <v>29.087999999997841</v>
      </c>
      <c r="BO5138" s="158">
        <f t="shared" ref="BO5138:BO5201" si="966">_xlfn.CHISQ.DIST.RT(BN5138,7)</f>
        <v>1.3943710832660776E-4</v>
      </c>
      <c r="BP5138" s="159">
        <f t="shared" ref="BP5138:BP5201" si="967">BO5138-BO5139</f>
        <v>3.7439425837592624E-7</v>
      </c>
      <c r="BQ5138" s="160">
        <f t="shared" ref="BQ5138:BQ5201" si="968">IF(BO5138&lt;(1-$BK$597),BP5138,"")</f>
        <v>3.7439425837592624E-7</v>
      </c>
      <c r="BR5138" s="160">
        <f t="shared" si="964"/>
        <v>3.7439425837592624E-7</v>
      </c>
    </row>
    <row r="5139" spans="65:70" ht="20.100000000000001" customHeight="1" x14ac:dyDescent="0.25">
      <c r="BM5139" s="134">
        <v>4547</v>
      </c>
      <c r="BN5139" s="157">
        <f t="shared" si="965"/>
        <v>29.09439999999784</v>
      </c>
      <c r="BO5139" s="158">
        <f t="shared" si="966"/>
        <v>1.3906271406823184E-4</v>
      </c>
      <c r="BP5139" s="159">
        <f t="shared" si="967"/>
        <v>3.7340340239245488E-7</v>
      </c>
      <c r="BQ5139" s="160">
        <f t="shared" si="968"/>
        <v>3.7340340239245488E-7</v>
      </c>
      <c r="BR5139" s="160">
        <f t="shared" si="964"/>
        <v>3.7340340239245488E-7</v>
      </c>
    </row>
    <row r="5140" spans="65:70" ht="20.100000000000001" customHeight="1" x14ac:dyDescent="0.25">
      <c r="BM5140" s="134">
        <v>4548</v>
      </c>
      <c r="BN5140" s="157">
        <f t="shared" si="965"/>
        <v>29.10079999999784</v>
      </c>
      <c r="BO5140" s="158">
        <f t="shared" si="966"/>
        <v>1.3868931066583938E-4</v>
      </c>
      <c r="BP5140" s="159">
        <f t="shared" si="967"/>
        <v>3.7241512372502964E-7</v>
      </c>
      <c r="BQ5140" s="160">
        <f t="shared" si="968"/>
        <v>3.7241512372502964E-7</v>
      </c>
      <c r="BR5140" s="160">
        <f t="shared" si="964"/>
        <v>3.7241512372502964E-7</v>
      </c>
    </row>
    <row r="5141" spans="65:70" ht="20.100000000000001" customHeight="1" x14ac:dyDescent="0.25">
      <c r="BM5141" s="134">
        <v>4549</v>
      </c>
      <c r="BN5141" s="157">
        <f t="shared" si="965"/>
        <v>29.107199999997839</v>
      </c>
      <c r="BO5141" s="158">
        <f t="shared" si="966"/>
        <v>1.3831689554211435E-4</v>
      </c>
      <c r="BP5141" s="159">
        <f t="shared" si="967"/>
        <v>3.7142941581064953E-7</v>
      </c>
      <c r="BQ5141" s="160">
        <f t="shared" si="968"/>
        <v>3.7142941581064953E-7</v>
      </c>
      <c r="BR5141" s="160">
        <f t="shared" si="964"/>
        <v>3.7142941581064953E-7</v>
      </c>
    </row>
    <row r="5142" spans="65:70" ht="20.100000000000001" customHeight="1" x14ac:dyDescent="0.25">
      <c r="BM5142" s="134">
        <v>4550</v>
      </c>
      <c r="BN5142" s="157">
        <f t="shared" si="965"/>
        <v>29.113599999997838</v>
      </c>
      <c r="BO5142" s="158">
        <f t="shared" si="966"/>
        <v>1.379454661263037E-4</v>
      </c>
      <c r="BP5142" s="159">
        <f t="shared" si="967"/>
        <v>3.7044627210314576E-7</v>
      </c>
      <c r="BQ5142" s="160">
        <f t="shared" si="968"/>
        <v>3.7044627210314576E-7</v>
      </c>
      <c r="BR5142" s="160">
        <f t="shared" si="964"/>
        <v>3.7044627210314576E-7</v>
      </c>
    </row>
    <row r="5143" spans="65:70" ht="20.100000000000001" customHeight="1" x14ac:dyDescent="0.25">
      <c r="BM5143" s="134">
        <v>4551</v>
      </c>
      <c r="BN5143" s="157">
        <f t="shared" si="965"/>
        <v>29.119999999997837</v>
      </c>
      <c r="BO5143" s="158">
        <f t="shared" si="966"/>
        <v>1.3757501985420056E-4</v>
      </c>
      <c r="BP5143" s="159">
        <f t="shared" si="967"/>
        <v>3.6946568607160971E-7</v>
      </c>
      <c r="BQ5143" s="160">
        <f t="shared" si="968"/>
        <v>3.6946568607160971E-7</v>
      </c>
      <c r="BR5143" s="160">
        <f t="shared" si="964"/>
        <v>3.6946568607160971E-7</v>
      </c>
    </row>
    <row r="5144" spans="65:70" ht="20.100000000000001" customHeight="1" x14ac:dyDescent="0.25">
      <c r="BM5144" s="134">
        <v>4552</v>
      </c>
      <c r="BN5144" s="157">
        <f t="shared" si="965"/>
        <v>29.126399999997837</v>
      </c>
      <c r="BO5144" s="158">
        <f t="shared" si="966"/>
        <v>1.3720555416812895E-4</v>
      </c>
      <c r="BP5144" s="159">
        <f t="shared" si="967"/>
        <v>3.684876512020192E-7</v>
      </c>
      <c r="BQ5144" s="160">
        <f t="shared" si="968"/>
        <v>3.684876512020192E-7</v>
      </c>
      <c r="BR5144" s="160">
        <f t="shared" si="964"/>
        <v>3.684876512020192E-7</v>
      </c>
    </row>
    <row r="5145" spans="65:70" ht="20.100000000000001" customHeight="1" x14ac:dyDescent="0.25">
      <c r="BM5145" s="134">
        <v>4553</v>
      </c>
      <c r="BN5145" s="157">
        <f t="shared" si="965"/>
        <v>29.132799999997836</v>
      </c>
      <c r="BO5145" s="158">
        <f t="shared" si="966"/>
        <v>1.3683706651692693E-4</v>
      </c>
      <c r="BP5145" s="159">
        <f t="shared" si="967"/>
        <v>3.6751216099691324E-7</v>
      </c>
      <c r="BQ5145" s="160">
        <f t="shared" si="968"/>
        <v>3.6751216099691324E-7</v>
      </c>
      <c r="BR5145" s="160">
        <f t="shared" si="964"/>
        <v>3.6751216099691324E-7</v>
      </c>
    </row>
    <row r="5146" spans="65:70" ht="20.100000000000001" customHeight="1" x14ac:dyDescent="0.25">
      <c r="BM5146" s="134">
        <v>4554</v>
      </c>
      <c r="BN5146" s="157">
        <f t="shared" si="965"/>
        <v>29.139199999997835</v>
      </c>
      <c r="BO5146" s="158">
        <f t="shared" si="966"/>
        <v>1.3646955435593001E-4</v>
      </c>
      <c r="BP5146" s="159">
        <f t="shared" si="967"/>
        <v>3.6653920897346758E-7</v>
      </c>
      <c r="BQ5146" s="160">
        <f t="shared" si="968"/>
        <v>3.6653920897346758E-7</v>
      </c>
      <c r="BR5146" s="160">
        <f t="shared" si="964"/>
        <v>3.6653920897346758E-7</v>
      </c>
    </row>
    <row r="5147" spans="65:70" ht="20.100000000000001" customHeight="1" x14ac:dyDescent="0.25">
      <c r="BM5147" s="134">
        <v>4555</v>
      </c>
      <c r="BN5147" s="157">
        <f t="shared" si="965"/>
        <v>29.145599999997835</v>
      </c>
      <c r="BO5147" s="158">
        <f t="shared" si="966"/>
        <v>1.3610301514695655E-4</v>
      </c>
      <c r="BP5147" s="159">
        <f t="shared" si="967"/>
        <v>3.6556878866688281E-7</v>
      </c>
      <c r="BQ5147" s="160">
        <f t="shared" si="968"/>
        <v>3.6556878866688281E-7</v>
      </c>
      <c r="BR5147" s="160">
        <f t="shared" si="964"/>
        <v>3.6556878866688281E-7</v>
      </c>
    </row>
    <row r="5148" spans="65:70" ht="20.100000000000001" customHeight="1" x14ac:dyDescent="0.25">
      <c r="BM5148" s="134">
        <v>4556</v>
      </c>
      <c r="BN5148" s="157">
        <f t="shared" si="965"/>
        <v>29.151999999997834</v>
      </c>
      <c r="BO5148" s="158">
        <f t="shared" si="966"/>
        <v>1.3573744635828966E-4</v>
      </c>
      <c r="BP5148" s="159">
        <f t="shared" si="967"/>
        <v>3.646008936266168E-7</v>
      </c>
      <c r="BQ5148" s="160">
        <f t="shared" si="968"/>
        <v>3.646008936266168E-7</v>
      </c>
      <c r="BR5148" s="160">
        <f t="shared" si="964"/>
        <v>3.646008936266168E-7</v>
      </c>
    </row>
    <row r="5149" spans="65:70" ht="20.100000000000001" customHeight="1" x14ac:dyDescent="0.25">
      <c r="BM5149" s="134">
        <v>4557</v>
      </c>
      <c r="BN5149" s="157">
        <f t="shared" si="965"/>
        <v>29.158399999997833</v>
      </c>
      <c r="BO5149" s="158">
        <f t="shared" si="966"/>
        <v>1.3537284546466305E-4</v>
      </c>
      <c r="BP5149" s="159">
        <f t="shared" si="967"/>
        <v>3.636355174193391E-7</v>
      </c>
      <c r="BQ5149" s="160">
        <f t="shared" si="968"/>
        <v>3.636355174193391E-7</v>
      </c>
      <c r="BR5149" s="160">
        <f t="shared" si="964"/>
        <v>3.636355174193391E-7</v>
      </c>
    </row>
    <row r="5150" spans="65:70" ht="20.100000000000001" customHeight="1" x14ac:dyDescent="0.25">
      <c r="BM5150" s="134">
        <v>4558</v>
      </c>
      <c r="BN5150" s="157">
        <f t="shared" si="965"/>
        <v>29.164799999997832</v>
      </c>
      <c r="BO5150" s="158">
        <f t="shared" si="966"/>
        <v>1.3500920994724371E-4</v>
      </c>
      <c r="BP5150" s="159">
        <f t="shared" si="967"/>
        <v>3.6267265362746734E-7</v>
      </c>
      <c r="BQ5150" s="160">
        <f t="shared" si="968"/>
        <v>3.6267265362746734E-7</v>
      </c>
      <c r="BR5150" s="160">
        <f t="shared" si="964"/>
        <v>3.6267265362746734E-7</v>
      </c>
    </row>
    <row r="5151" spans="65:70" ht="20.100000000000001" customHeight="1" x14ac:dyDescent="0.25">
      <c r="BM5151" s="134">
        <v>4559</v>
      </c>
      <c r="BN5151" s="157">
        <f t="shared" si="965"/>
        <v>29.171199999997832</v>
      </c>
      <c r="BO5151" s="158">
        <f t="shared" si="966"/>
        <v>1.3464653729361624E-4</v>
      </c>
      <c r="BP5151" s="159">
        <f t="shared" si="967"/>
        <v>3.6171229584792031E-7</v>
      </c>
      <c r="BQ5151" s="160">
        <f t="shared" si="968"/>
        <v>3.6171229584792031E-7</v>
      </c>
      <c r="BR5151" s="160">
        <f t="shared" si="964"/>
        <v>3.6171229584792031E-7</v>
      </c>
    </row>
    <row r="5152" spans="65:70" ht="20.100000000000001" customHeight="1" x14ac:dyDescent="0.25">
      <c r="BM5152" s="134">
        <v>4560</v>
      </c>
      <c r="BN5152" s="157">
        <f t="shared" si="965"/>
        <v>29.177599999997831</v>
      </c>
      <c r="BO5152" s="158">
        <f t="shared" si="966"/>
        <v>1.3428482499776832E-4</v>
      </c>
      <c r="BP5152" s="159">
        <f t="shared" si="967"/>
        <v>3.6075443769634642E-7</v>
      </c>
      <c r="BQ5152" s="160">
        <f t="shared" si="968"/>
        <v>3.6075443769634642E-7</v>
      </c>
      <c r="BR5152" s="160">
        <f t="shared" si="964"/>
        <v>3.6075443769634642E-7</v>
      </c>
    </row>
    <row r="5153" spans="65:70" ht="20.100000000000001" customHeight="1" x14ac:dyDescent="0.25">
      <c r="BM5153" s="134">
        <v>4561</v>
      </c>
      <c r="BN5153" s="157">
        <f t="shared" si="965"/>
        <v>29.18399999999783</v>
      </c>
      <c r="BO5153" s="158">
        <f t="shared" si="966"/>
        <v>1.3392407056007197E-4</v>
      </c>
      <c r="BP5153" s="159">
        <f t="shared" si="967"/>
        <v>3.5979907280126898E-7</v>
      </c>
      <c r="BQ5153" s="160">
        <f t="shared" si="968"/>
        <v>3.5979907280126898E-7</v>
      </c>
      <c r="BR5153" s="160">
        <f t="shared" si="964"/>
        <v>3.5979907280126898E-7</v>
      </c>
    </row>
    <row r="5154" spans="65:70" ht="20.100000000000001" customHeight="1" x14ac:dyDescent="0.25">
      <c r="BM5154" s="134">
        <v>4562</v>
      </c>
      <c r="BN5154" s="157">
        <f t="shared" si="965"/>
        <v>29.19039999999783</v>
      </c>
      <c r="BO5154" s="158">
        <f t="shared" si="966"/>
        <v>1.335642714872707E-4</v>
      </c>
      <c r="BP5154" s="159">
        <f t="shared" si="967"/>
        <v>3.5884619480899219E-7</v>
      </c>
      <c r="BQ5154" s="160">
        <f t="shared" si="968"/>
        <v>3.5884619480899219E-7</v>
      </c>
      <c r="BR5154" s="160">
        <f t="shared" si="964"/>
        <v>3.5884619480899219E-7</v>
      </c>
    </row>
    <row r="5155" spans="65:70" ht="20.100000000000001" customHeight="1" x14ac:dyDescent="0.25">
      <c r="BM5155" s="134">
        <v>4563</v>
      </c>
      <c r="BN5155" s="157">
        <f t="shared" si="965"/>
        <v>29.196799999997829</v>
      </c>
      <c r="BO5155" s="158">
        <f t="shared" si="966"/>
        <v>1.3320542529246171E-4</v>
      </c>
      <c r="BP5155" s="159">
        <f t="shared" si="967"/>
        <v>3.5789579738102623E-7</v>
      </c>
      <c r="BQ5155" s="160">
        <f t="shared" si="968"/>
        <v>3.5789579738102623E-7</v>
      </c>
      <c r="BR5155" s="160">
        <f t="shared" si="964"/>
        <v>3.5789579738102623E-7</v>
      </c>
    </row>
    <row r="5156" spans="65:70" ht="20.100000000000001" customHeight="1" x14ac:dyDescent="0.25">
      <c r="BM5156" s="134">
        <v>4564</v>
      </c>
      <c r="BN5156" s="157">
        <f t="shared" si="965"/>
        <v>29.203199999997828</v>
      </c>
      <c r="BO5156" s="158">
        <f t="shared" si="966"/>
        <v>1.3284752949508069E-4</v>
      </c>
      <c r="BP5156" s="159">
        <f t="shared" si="967"/>
        <v>3.5694787419387032E-7</v>
      </c>
      <c r="BQ5156" s="160">
        <f t="shared" si="968"/>
        <v>3.5694787419387032E-7</v>
      </c>
      <c r="BR5156" s="160">
        <f t="shared" si="964"/>
        <v>3.5694787419387032E-7</v>
      </c>
    </row>
    <row r="5157" spans="65:70" ht="20.100000000000001" customHeight="1" x14ac:dyDescent="0.25">
      <c r="BM5157" s="134">
        <v>4565</v>
      </c>
      <c r="BN5157" s="157">
        <f t="shared" si="965"/>
        <v>29.209599999997828</v>
      </c>
      <c r="BO5157" s="158">
        <f t="shared" si="966"/>
        <v>1.3249058162088682E-4</v>
      </c>
      <c r="BP5157" s="159">
        <f t="shared" si="967"/>
        <v>3.560024189409915E-7</v>
      </c>
      <c r="BQ5157" s="160">
        <f t="shared" si="968"/>
        <v>3.560024189409915E-7</v>
      </c>
      <c r="BR5157" s="160">
        <f t="shared" si="964"/>
        <v>3.560024189409915E-7</v>
      </c>
    </row>
    <row r="5158" spans="65:70" ht="20.100000000000001" customHeight="1" x14ac:dyDescent="0.25">
      <c r="BM5158" s="134">
        <v>4566</v>
      </c>
      <c r="BN5158" s="157">
        <f t="shared" si="965"/>
        <v>29.215999999997827</v>
      </c>
      <c r="BO5158" s="158">
        <f t="shared" si="966"/>
        <v>1.3213457920194582E-4</v>
      </c>
      <c r="BP5158" s="159">
        <f t="shared" si="967"/>
        <v>3.5505942533041218E-7</v>
      </c>
      <c r="BQ5158" s="160">
        <f t="shared" si="968"/>
        <v>3.5505942533041218E-7</v>
      </c>
      <c r="BR5158" s="160">
        <f t="shared" si="964"/>
        <v>3.5505942533041218E-7</v>
      </c>
    </row>
    <row r="5159" spans="65:70" ht="20.100000000000001" customHeight="1" x14ac:dyDescent="0.25">
      <c r="BM5159" s="134">
        <v>4567</v>
      </c>
      <c r="BN5159" s="157">
        <f t="shared" si="965"/>
        <v>29.222399999997826</v>
      </c>
      <c r="BO5159" s="158">
        <f t="shared" si="966"/>
        <v>1.3177951977661541E-4</v>
      </c>
      <c r="BP5159" s="159">
        <f t="shared" si="967"/>
        <v>3.5411888708685151E-7</v>
      </c>
      <c r="BQ5159" s="160">
        <f t="shared" si="968"/>
        <v>3.5411888708685151E-7</v>
      </c>
      <c r="BR5159" s="160">
        <f t="shared" si="964"/>
        <v>3.5411888708685151E-7</v>
      </c>
    </row>
    <row r="5160" spans="65:70" ht="20.100000000000001" customHeight="1" x14ac:dyDescent="0.25">
      <c r="BM5160" s="134">
        <v>4568</v>
      </c>
      <c r="BN5160" s="157">
        <f t="shared" si="965"/>
        <v>29.228799999997825</v>
      </c>
      <c r="BO5160" s="158">
        <f t="shared" si="966"/>
        <v>1.3142540088952856E-4</v>
      </c>
      <c r="BP5160" s="159">
        <f t="shared" si="967"/>
        <v>3.5318079794955694E-7</v>
      </c>
      <c r="BQ5160" s="160">
        <f t="shared" si="968"/>
        <v>3.5318079794955694E-7</v>
      </c>
      <c r="BR5160" s="160">
        <f t="shared" si="964"/>
        <v>3.5318079794955694E-7</v>
      </c>
    </row>
    <row r="5161" spans="65:70" ht="20.100000000000001" customHeight="1" x14ac:dyDescent="0.25">
      <c r="BM5161" s="134">
        <v>4569</v>
      </c>
      <c r="BN5161" s="157">
        <f t="shared" si="965"/>
        <v>29.235199999997825</v>
      </c>
      <c r="BO5161" s="158">
        <f t="shared" si="966"/>
        <v>1.31072220091579E-4</v>
      </c>
      <c r="BP5161" s="159">
        <f t="shared" si="967"/>
        <v>3.5224515167384921E-7</v>
      </c>
      <c r="BQ5161" s="160">
        <f t="shared" si="968"/>
        <v>3.5224515167384921E-7</v>
      </c>
      <c r="BR5161" s="160">
        <f t="shared" si="964"/>
        <v>3.5224515167384921E-7</v>
      </c>
    </row>
    <row r="5162" spans="65:70" ht="20.100000000000001" customHeight="1" x14ac:dyDescent="0.25">
      <c r="BM5162" s="134">
        <v>4570</v>
      </c>
      <c r="BN5162" s="157">
        <f t="shared" si="965"/>
        <v>29.241599999997824</v>
      </c>
      <c r="BO5162" s="158">
        <f t="shared" si="966"/>
        <v>1.3071997493990515E-4</v>
      </c>
      <c r="BP5162" s="159">
        <f t="shared" si="967"/>
        <v>3.5131194203020079E-7</v>
      </c>
      <c r="BQ5162" s="160">
        <f t="shared" si="968"/>
        <v>3.5131194203020079E-7</v>
      </c>
      <c r="BR5162" s="160">
        <f t="shared" si="964"/>
        <v>3.5131194203020079E-7</v>
      </c>
    </row>
    <row r="5163" spans="65:70" ht="20.100000000000001" customHeight="1" x14ac:dyDescent="0.25">
      <c r="BM5163" s="134">
        <v>4571</v>
      </c>
      <c r="BN5163" s="157">
        <f t="shared" si="965"/>
        <v>29.247999999997823</v>
      </c>
      <c r="BO5163" s="158">
        <f t="shared" si="966"/>
        <v>1.3036866299787495E-4</v>
      </c>
      <c r="BP5163" s="159">
        <f t="shared" si="967"/>
        <v>3.5038116280564535E-7</v>
      </c>
      <c r="BQ5163" s="160">
        <f t="shared" si="968"/>
        <v>3.5038116280564535E-7</v>
      </c>
      <c r="BR5163" s="160">
        <f t="shared" si="964"/>
        <v>3.5038116280564535E-7</v>
      </c>
    </row>
    <row r="5164" spans="65:70" ht="20.100000000000001" customHeight="1" x14ac:dyDescent="0.25">
      <c r="BM5164" s="134">
        <v>4572</v>
      </c>
      <c r="BN5164" s="157">
        <f t="shared" si="965"/>
        <v>29.254399999997823</v>
      </c>
      <c r="BO5164" s="158">
        <f t="shared" si="966"/>
        <v>1.3001828183506931E-4</v>
      </c>
      <c r="BP5164" s="159">
        <f t="shared" si="967"/>
        <v>3.4945280780095882E-7</v>
      </c>
      <c r="BQ5164" s="160">
        <f t="shared" si="968"/>
        <v>3.4945280780095882E-7</v>
      </c>
      <c r="BR5164" s="160">
        <f t="shared" si="964"/>
        <v>3.4945280780095882E-7</v>
      </c>
    </row>
    <row r="5165" spans="65:70" ht="20.100000000000001" customHeight="1" x14ac:dyDescent="0.25">
      <c r="BM5165" s="134">
        <v>4573</v>
      </c>
      <c r="BN5165" s="157">
        <f t="shared" si="965"/>
        <v>29.260799999997822</v>
      </c>
      <c r="BO5165" s="158">
        <f t="shared" si="966"/>
        <v>1.2966882902726835E-4</v>
      </c>
      <c r="BP5165" s="159">
        <f t="shared" si="967"/>
        <v>3.4852687083399328E-7</v>
      </c>
      <c r="BQ5165" s="160">
        <f t="shared" si="968"/>
        <v>3.4852687083399328E-7</v>
      </c>
      <c r="BR5165" s="160">
        <f t="shared" si="964"/>
        <v>3.4852687083399328E-7</v>
      </c>
    </row>
    <row r="5166" spans="65:70" ht="20.100000000000001" customHeight="1" x14ac:dyDescent="0.25">
      <c r="BM5166" s="134">
        <v>4574</v>
      </c>
      <c r="BN5166" s="157">
        <f t="shared" si="965"/>
        <v>29.267199999997821</v>
      </c>
      <c r="BO5166" s="158">
        <f t="shared" si="966"/>
        <v>1.2932030215643436E-4</v>
      </c>
      <c r="BP5166" s="159">
        <f t="shared" si="967"/>
        <v>3.4760334573609919E-7</v>
      </c>
      <c r="BQ5166" s="160">
        <f t="shared" si="968"/>
        <v>3.4760334573609919E-7</v>
      </c>
      <c r="BR5166" s="160">
        <f t="shared" si="964"/>
        <v>3.4760334573609919E-7</v>
      </c>
    </row>
    <row r="5167" spans="65:70" ht="20.100000000000001" customHeight="1" x14ac:dyDescent="0.25">
      <c r="BM5167" s="134">
        <v>4575</v>
      </c>
      <c r="BN5167" s="157">
        <f t="shared" si="965"/>
        <v>29.27359999999782</v>
      </c>
      <c r="BO5167" s="158">
        <f t="shared" si="966"/>
        <v>1.2897269881069826E-4</v>
      </c>
      <c r="BP5167" s="159">
        <f t="shared" si="967"/>
        <v>3.4668222635613681E-7</v>
      </c>
      <c r="BQ5167" s="160">
        <f t="shared" si="968"/>
        <v>3.4668222635613681E-7</v>
      </c>
      <c r="BR5167" s="160">
        <f t="shared" si="964"/>
        <v>3.4668222635613681E-7</v>
      </c>
    </row>
    <row r="5168" spans="65:70" ht="20.100000000000001" customHeight="1" x14ac:dyDescent="0.25">
      <c r="BM5168" s="134">
        <v>4576</v>
      </c>
      <c r="BN5168" s="157">
        <f t="shared" si="965"/>
        <v>29.27999999999782</v>
      </c>
      <c r="BO5168" s="158">
        <f t="shared" si="966"/>
        <v>1.2862601658434212E-4</v>
      </c>
      <c r="BP5168" s="159">
        <f t="shared" si="967"/>
        <v>3.4576350655641055E-7</v>
      </c>
      <c r="BQ5168" s="160">
        <f t="shared" si="968"/>
        <v>3.4576350655641055E-7</v>
      </c>
      <c r="BR5168" s="160">
        <f t="shared" si="964"/>
        <v>3.4576350655641055E-7</v>
      </c>
    </row>
    <row r="5169" spans="65:70" ht="20.100000000000001" customHeight="1" x14ac:dyDescent="0.25">
      <c r="BM5169" s="134">
        <v>4577</v>
      </c>
      <c r="BN5169" s="157">
        <f t="shared" si="965"/>
        <v>29.286399999997819</v>
      </c>
      <c r="BO5169" s="158">
        <f t="shared" si="966"/>
        <v>1.2828025307778571E-4</v>
      </c>
      <c r="BP5169" s="159">
        <f t="shared" si="967"/>
        <v>3.4484718021518968E-7</v>
      </c>
      <c r="BQ5169" s="160">
        <f t="shared" si="968"/>
        <v>3.4484718021518968E-7</v>
      </c>
      <c r="BR5169" s="160">
        <f t="shared" si="964"/>
        <v>3.4484718021518968E-7</v>
      </c>
    </row>
    <row r="5170" spans="65:70" ht="20.100000000000001" customHeight="1" x14ac:dyDescent="0.25">
      <c r="BM5170" s="134">
        <v>4578</v>
      </c>
      <c r="BN5170" s="157">
        <f t="shared" si="965"/>
        <v>29.292799999997818</v>
      </c>
      <c r="BO5170" s="158">
        <f t="shared" si="966"/>
        <v>1.2793540589757052E-4</v>
      </c>
      <c r="BP5170" s="159">
        <f t="shared" si="967"/>
        <v>3.4393324122654573E-7</v>
      </c>
      <c r="BQ5170" s="160">
        <f t="shared" si="968"/>
        <v>3.4393324122654573E-7</v>
      </c>
      <c r="BR5170" s="160">
        <f t="shared" si="964"/>
        <v>3.4393324122654573E-7</v>
      </c>
    </row>
    <row r="5171" spans="65:70" ht="20.100000000000001" customHeight="1" x14ac:dyDescent="0.25">
      <c r="BM5171" s="134">
        <v>4579</v>
      </c>
      <c r="BN5171" s="157">
        <f t="shared" si="965"/>
        <v>29.299199999997818</v>
      </c>
      <c r="BO5171" s="158">
        <f t="shared" si="966"/>
        <v>1.2759147265634397E-4</v>
      </c>
      <c r="BP5171" s="159">
        <f t="shared" si="967"/>
        <v>3.4302168349834667E-7</v>
      </c>
      <c r="BQ5171" s="160">
        <f t="shared" si="968"/>
        <v>3.4302168349834667E-7</v>
      </c>
      <c r="BR5171" s="160">
        <f t="shared" si="964"/>
        <v>3.4302168349834667E-7</v>
      </c>
    </row>
    <row r="5172" spans="65:70" ht="20.100000000000001" customHeight="1" x14ac:dyDescent="0.25">
      <c r="BM5172" s="134">
        <v>4580</v>
      </c>
      <c r="BN5172" s="157">
        <f t="shared" si="965"/>
        <v>29.305599999997817</v>
      </c>
      <c r="BO5172" s="158">
        <f t="shared" si="966"/>
        <v>1.2724845097284563E-4</v>
      </c>
      <c r="BP5172" s="159">
        <f t="shared" si="967"/>
        <v>3.4211250095480487E-7</v>
      </c>
      <c r="BQ5172" s="160">
        <f t="shared" si="968"/>
        <v>3.4211250095480487E-7</v>
      </c>
      <c r="BR5172" s="160">
        <f t="shared" si="964"/>
        <v>3.4211250095480487E-7</v>
      </c>
    </row>
    <row r="5173" spans="65:70" ht="20.100000000000001" customHeight="1" x14ac:dyDescent="0.25">
      <c r="BM5173" s="134">
        <v>4581</v>
      </c>
      <c r="BN5173" s="157">
        <f t="shared" si="965"/>
        <v>29.311999999997816</v>
      </c>
      <c r="BO5173" s="158">
        <f t="shared" si="966"/>
        <v>1.2690633847189082E-4</v>
      </c>
      <c r="BP5173" s="159">
        <f t="shared" si="967"/>
        <v>3.4120568753514885E-7</v>
      </c>
      <c r="BQ5173" s="160">
        <f t="shared" si="968"/>
        <v>3.4120568753514885E-7</v>
      </c>
      <c r="BR5173" s="160">
        <f t="shared" si="964"/>
        <v>3.4120568753514885E-7</v>
      </c>
    </row>
    <row r="5174" spans="65:70" ht="20.100000000000001" customHeight="1" x14ac:dyDescent="0.25">
      <c r="BM5174" s="134">
        <v>4582</v>
      </c>
      <c r="BN5174" s="157">
        <f t="shared" si="965"/>
        <v>29.318399999997816</v>
      </c>
      <c r="BO5174" s="158">
        <f t="shared" si="966"/>
        <v>1.2656513278435567E-4</v>
      </c>
      <c r="BP5174" s="159">
        <f t="shared" si="967"/>
        <v>3.4030123719237652E-7</v>
      </c>
      <c r="BQ5174" s="160">
        <f t="shared" si="968"/>
        <v>3.4030123719237652E-7</v>
      </c>
      <c r="BR5174" s="160">
        <f t="shared" si="964"/>
        <v>3.4030123719237652E-7</v>
      </c>
    </row>
    <row r="5175" spans="65:70" ht="20.100000000000001" customHeight="1" x14ac:dyDescent="0.25">
      <c r="BM5175" s="134">
        <v>4583</v>
      </c>
      <c r="BN5175" s="157">
        <f t="shared" si="965"/>
        <v>29.324799999997815</v>
      </c>
      <c r="BO5175" s="158">
        <f t="shared" si="966"/>
        <v>1.262248315471633E-4</v>
      </c>
      <c r="BP5175" s="159">
        <f t="shared" si="967"/>
        <v>3.3939914389607409E-7</v>
      </c>
      <c r="BQ5175" s="160">
        <f t="shared" si="968"/>
        <v>3.3939914389607409E-7</v>
      </c>
      <c r="BR5175" s="160">
        <f t="shared" si="964"/>
        <v>3.3939914389607409E-7</v>
      </c>
    </row>
    <row r="5176" spans="65:70" ht="20.100000000000001" customHeight="1" x14ac:dyDescent="0.25">
      <c r="BM5176" s="134">
        <v>4584</v>
      </c>
      <c r="BN5176" s="157">
        <f t="shared" si="965"/>
        <v>29.331199999997814</v>
      </c>
      <c r="BO5176" s="158">
        <f t="shared" si="966"/>
        <v>1.2588543240326722E-4</v>
      </c>
      <c r="BP5176" s="159">
        <f t="shared" si="967"/>
        <v>3.3849940163089816E-7</v>
      </c>
      <c r="BQ5176" s="160">
        <f t="shared" si="968"/>
        <v>3.3849940163089816E-7</v>
      </c>
      <c r="BR5176" s="160">
        <f t="shared" si="964"/>
        <v>3.3849940163089816E-7</v>
      </c>
    </row>
    <row r="5177" spans="65:70" ht="20.100000000000001" customHeight="1" x14ac:dyDescent="0.25">
      <c r="BM5177" s="134">
        <v>4585</v>
      </c>
      <c r="BN5177" s="157">
        <f t="shared" si="965"/>
        <v>29.337599999997813</v>
      </c>
      <c r="BO5177" s="158">
        <f t="shared" si="966"/>
        <v>1.2554693300163632E-4</v>
      </c>
      <c r="BP5177" s="159">
        <f t="shared" si="967"/>
        <v>3.3760200439381105E-7</v>
      </c>
      <c r="BQ5177" s="160">
        <f t="shared" si="968"/>
        <v>3.3760200439381105E-7</v>
      </c>
      <c r="BR5177" s="160">
        <f t="shared" si="964"/>
        <v>3.3760200439381105E-7</v>
      </c>
    </row>
    <row r="5178" spans="65:70" ht="20.100000000000001" customHeight="1" x14ac:dyDescent="0.25">
      <c r="BM5178" s="134">
        <v>4586</v>
      </c>
      <c r="BN5178" s="157">
        <f t="shared" si="965"/>
        <v>29.343999999997813</v>
      </c>
      <c r="BO5178" s="158">
        <f t="shared" si="966"/>
        <v>1.2520933099724251E-4</v>
      </c>
      <c r="BP5178" s="159">
        <f t="shared" si="967"/>
        <v>3.3670694620115517E-7</v>
      </c>
      <c r="BQ5178" s="160">
        <f t="shared" si="968"/>
        <v>3.3670694620115517E-7</v>
      </c>
      <c r="BR5178" s="160">
        <f t="shared" si="964"/>
        <v>3.3670694620115517E-7</v>
      </c>
    </row>
    <row r="5179" spans="65:70" ht="20.100000000000001" customHeight="1" x14ac:dyDescent="0.25">
      <c r="BM5179" s="134">
        <v>4587</v>
      </c>
      <c r="BN5179" s="157">
        <f t="shared" si="965"/>
        <v>29.350399999997812</v>
      </c>
      <c r="BO5179" s="158">
        <f t="shared" si="966"/>
        <v>1.2487262405104136E-4</v>
      </c>
      <c r="BP5179" s="159">
        <f t="shared" si="967"/>
        <v>3.358142210797355E-7</v>
      </c>
      <c r="BQ5179" s="160">
        <f t="shared" si="968"/>
        <v>3.358142210797355E-7</v>
      </c>
      <c r="BR5179" s="160">
        <f t="shared" si="964"/>
        <v>3.358142210797355E-7</v>
      </c>
    </row>
    <row r="5180" spans="65:70" ht="20.100000000000001" customHeight="1" x14ac:dyDescent="0.25">
      <c r="BM5180" s="134">
        <v>4588</v>
      </c>
      <c r="BN5180" s="157">
        <f t="shared" si="965"/>
        <v>29.356799999997811</v>
      </c>
      <c r="BO5180" s="158">
        <f t="shared" si="966"/>
        <v>1.2453680982996162E-4</v>
      </c>
      <c r="BP5180" s="159">
        <f t="shared" si="967"/>
        <v>3.3492382307424634E-7</v>
      </c>
      <c r="BQ5180" s="160">
        <f t="shared" si="968"/>
        <v>3.3492382307424634E-7</v>
      </c>
      <c r="BR5180" s="160">
        <f t="shared" si="964"/>
        <v>3.3492382307424634E-7</v>
      </c>
    </row>
    <row r="5181" spans="65:70" ht="20.100000000000001" customHeight="1" x14ac:dyDescent="0.25">
      <c r="BM5181" s="134">
        <v>4589</v>
      </c>
      <c r="BN5181" s="157">
        <f t="shared" si="965"/>
        <v>29.363199999997811</v>
      </c>
      <c r="BO5181" s="158">
        <f t="shared" si="966"/>
        <v>1.2420188600688738E-4</v>
      </c>
      <c r="BP5181" s="159">
        <f t="shared" si="967"/>
        <v>3.3403574624193163E-7</v>
      </c>
      <c r="BQ5181" s="160">
        <f t="shared" si="968"/>
        <v>3.3403574624193163E-7</v>
      </c>
      <c r="BR5181" s="160">
        <f t="shared" si="964"/>
        <v>3.3403574624193163E-7</v>
      </c>
    </row>
    <row r="5182" spans="65:70" ht="20.100000000000001" customHeight="1" x14ac:dyDescent="0.25">
      <c r="BM5182" s="134">
        <v>4590</v>
      </c>
      <c r="BN5182" s="157">
        <f t="shared" si="965"/>
        <v>29.36959999999781</v>
      </c>
      <c r="BO5182" s="158">
        <f t="shared" si="966"/>
        <v>1.2386785026064544E-4</v>
      </c>
      <c r="BP5182" s="159">
        <f t="shared" si="967"/>
        <v>3.3314998465792467E-7</v>
      </c>
      <c r="BQ5182" s="160">
        <f t="shared" si="968"/>
        <v>3.3314998465792467E-7</v>
      </c>
      <c r="BR5182" s="160">
        <f t="shared" si="964"/>
        <v>3.3314998465792467E-7</v>
      </c>
    </row>
    <row r="5183" spans="65:70" ht="20.100000000000001" customHeight="1" x14ac:dyDescent="0.25">
      <c r="BM5183" s="134">
        <v>4591</v>
      </c>
      <c r="BN5183" s="157">
        <f t="shared" si="965"/>
        <v>29.375999999997809</v>
      </c>
      <c r="BO5183" s="158">
        <f t="shared" si="966"/>
        <v>1.2353470027598752E-4</v>
      </c>
      <c r="BP5183" s="159">
        <f t="shared" si="967"/>
        <v>3.3226653240763155E-7</v>
      </c>
      <c r="BQ5183" s="160">
        <f t="shared" si="968"/>
        <v>3.3226653240763155E-7</v>
      </c>
      <c r="BR5183" s="160">
        <f t="shared" si="964"/>
        <v>3.3226653240763155E-7</v>
      </c>
    </row>
    <row r="5184" spans="65:70" ht="20.100000000000001" customHeight="1" x14ac:dyDescent="0.25">
      <c r="BM5184" s="134">
        <v>4592</v>
      </c>
      <c r="BN5184" s="157">
        <f t="shared" si="965"/>
        <v>29.382399999997808</v>
      </c>
      <c r="BO5184" s="158">
        <f t="shared" si="966"/>
        <v>1.2320243374357989E-4</v>
      </c>
      <c r="BP5184" s="159">
        <f t="shared" si="967"/>
        <v>3.3138538359613664E-7</v>
      </c>
      <c r="BQ5184" s="160">
        <f t="shared" si="968"/>
        <v>3.3138538359613664E-7</v>
      </c>
      <c r="BR5184" s="160">
        <f t="shared" si="964"/>
        <v>3.3138538359613664E-7</v>
      </c>
    </row>
    <row r="5185" spans="65:70" ht="20.100000000000001" customHeight="1" x14ac:dyDescent="0.25">
      <c r="BM5185" s="134">
        <v>4593</v>
      </c>
      <c r="BN5185" s="157">
        <f t="shared" si="965"/>
        <v>29.388799999997808</v>
      </c>
      <c r="BO5185" s="158">
        <f t="shared" si="966"/>
        <v>1.2287104835998375E-4</v>
      </c>
      <c r="BP5185" s="159">
        <f t="shared" si="967"/>
        <v>3.3050653233917659E-7</v>
      </c>
      <c r="BQ5185" s="160">
        <f t="shared" si="968"/>
        <v>3.3050653233917659E-7</v>
      </c>
      <c r="BR5185" s="160">
        <f t="shared" si="964"/>
        <v>3.3050653233917659E-7</v>
      </c>
    </row>
    <row r="5186" spans="65:70" ht="20.100000000000001" customHeight="1" x14ac:dyDescent="0.25">
      <c r="BM5186" s="134">
        <v>4594</v>
      </c>
      <c r="BN5186" s="157">
        <f t="shared" si="965"/>
        <v>29.395199999997807</v>
      </c>
      <c r="BO5186" s="158">
        <f t="shared" si="966"/>
        <v>1.2254054182764458E-4</v>
      </c>
      <c r="BP5186" s="159">
        <f t="shared" si="967"/>
        <v>3.2962997276923898E-7</v>
      </c>
      <c r="BQ5186" s="160">
        <f t="shared" si="968"/>
        <v>3.2962997276923898E-7</v>
      </c>
      <c r="BR5186" s="160">
        <f t="shared" si="964"/>
        <v>3.2962997276923898E-7</v>
      </c>
    </row>
    <row r="5187" spans="65:70" ht="20.100000000000001" customHeight="1" x14ac:dyDescent="0.25">
      <c r="BM5187" s="134">
        <v>4595</v>
      </c>
      <c r="BN5187" s="157">
        <f t="shared" si="965"/>
        <v>29.401599999997806</v>
      </c>
      <c r="BO5187" s="158">
        <f t="shared" si="966"/>
        <v>1.2221091185487534E-4</v>
      </c>
      <c r="BP5187" s="159">
        <f t="shared" si="967"/>
        <v>3.2875569903274338E-7</v>
      </c>
      <c r="BQ5187" s="160">
        <f t="shared" si="968"/>
        <v>3.2875569903274338E-7</v>
      </c>
      <c r="BR5187" s="160">
        <f t="shared" si="964"/>
        <v>3.2875569903274338E-7</v>
      </c>
    </row>
    <row r="5188" spans="65:70" ht="20.100000000000001" customHeight="1" x14ac:dyDescent="0.25">
      <c r="BM5188" s="134">
        <v>4596</v>
      </c>
      <c r="BN5188" s="157">
        <f t="shared" si="965"/>
        <v>29.407999999997806</v>
      </c>
      <c r="BO5188" s="158">
        <f t="shared" si="966"/>
        <v>1.2188215615584259E-4</v>
      </c>
      <c r="BP5188" s="159">
        <f t="shared" si="967"/>
        <v>3.2788370529074611E-7</v>
      </c>
      <c r="BQ5188" s="160">
        <f t="shared" si="968"/>
        <v>3.2788370529074611E-7</v>
      </c>
      <c r="BR5188" s="160">
        <f t="shared" si="964"/>
        <v>3.2788370529074611E-7</v>
      </c>
    </row>
    <row r="5189" spans="65:70" ht="20.100000000000001" customHeight="1" x14ac:dyDescent="0.25">
      <c r="BM5189" s="134">
        <v>4597</v>
      </c>
      <c r="BN5189" s="157">
        <f t="shared" si="965"/>
        <v>29.414399999997805</v>
      </c>
      <c r="BO5189" s="158">
        <f t="shared" si="966"/>
        <v>1.2155427245055185E-4</v>
      </c>
      <c r="BP5189" s="159">
        <f t="shared" si="967"/>
        <v>3.2701398571936032E-7</v>
      </c>
      <c r="BQ5189" s="160">
        <f t="shared" si="968"/>
        <v>3.2701398571936032E-7</v>
      </c>
      <c r="BR5189" s="160">
        <f t="shared" si="964"/>
        <v>3.2701398571936032E-7</v>
      </c>
    </row>
    <row r="5190" spans="65:70" ht="20.100000000000001" customHeight="1" x14ac:dyDescent="0.25">
      <c r="BM5190" s="134">
        <v>4598</v>
      </c>
      <c r="BN5190" s="157">
        <f t="shared" si="965"/>
        <v>29.420799999997804</v>
      </c>
      <c r="BO5190" s="158">
        <f t="shared" si="966"/>
        <v>1.2122725846483249E-4</v>
      </c>
      <c r="BP5190" s="159">
        <f t="shared" si="967"/>
        <v>3.2614653450817039E-7</v>
      </c>
      <c r="BQ5190" s="160">
        <f t="shared" si="968"/>
        <v>3.2614653450817039E-7</v>
      </c>
      <c r="BR5190" s="160">
        <f t="shared" si="964"/>
        <v>3.2614653450817039E-7</v>
      </c>
    </row>
    <row r="5191" spans="65:70" ht="20.100000000000001" customHeight="1" x14ac:dyDescent="0.25">
      <c r="BM5191" s="134">
        <v>4599</v>
      </c>
      <c r="BN5191" s="157">
        <f t="shared" si="965"/>
        <v>29.427199999997804</v>
      </c>
      <c r="BO5191" s="158">
        <f t="shared" si="966"/>
        <v>1.2090111193032432E-4</v>
      </c>
      <c r="BP5191" s="159">
        <f t="shared" si="967"/>
        <v>3.2528134586179045E-7</v>
      </c>
      <c r="BQ5191" s="160">
        <f t="shared" si="968"/>
        <v>3.2528134586179045E-7</v>
      </c>
      <c r="BR5191" s="160">
        <f t="shared" si="964"/>
        <v>3.2528134586179045E-7</v>
      </c>
    </row>
    <row r="5192" spans="65:70" ht="20.100000000000001" customHeight="1" x14ac:dyDescent="0.25">
      <c r="BM5192" s="134">
        <v>4600</v>
      </c>
      <c r="BN5192" s="157">
        <f t="shared" si="965"/>
        <v>29.433599999997803</v>
      </c>
      <c r="BO5192" s="158">
        <f t="shared" si="966"/>
        <v>1.2057583058446253E-4</v>
      </c>
      <c r="BP5192" s="159">
        <f t="shared" si="967"/>
        <v>3.2441841399964753E-7</v>
      </c>
      <c r="BQ5192" s="160">
        <f t="shared" si="968"/>
        <v>3.2441841399964753E-7</v>
      </c>
      <c r="BR5192" s="160">
        <f t="shared" si="964"/>
        <v>3.2441841399964753E-7</v>
      </c>
    </row>
    <row r="5193" spans="65:70" ht="20.100000000000001" customHeight="1" x14ac:dyDescent="0.25">
      <c r="BM5193" s="134">
        <v>4601</v>
      </c>
      <c r="BN5193" s="157">
        <f t="shared" si="965"/>
        <v>29.439999999997802</v>
      </c>
      <c r="BO5193" s="158">
        <f t="shared" si="966"/>
        <v>1.2025141217046288E-4</v>
      </c>
      <c r="BP5193" s="159">
        <f t="shared" si="967"/>
        <v>3.2355773315503292E-7</v>
      </c>
      <c r="BQ5193" s="160">
        <f t="shared" si="968"/>
        <v>3.2355773315503292E-7</v>
      </c>
      <c r="BR5193" s="160">
        <f t="shared" si="964"/>
        <v>3.2355773315503292E-7</v>
      </c>
    </row>
    <row r="5194" spans="65:70" ht="20.100000000000001" customHeight="1" x14ac:dyDescent="0.25">
      <c r="BM5194" s="134">
        <v>4602</v>
      </c>
      <c r="BN5194" s="157">
        <f t="shared" si="965"/>
        <v>29.446399999997801</v>
      </c>
      <c r="BO5194" s="158">
        <f t="shared" si="966"/>
        <v>1.1992785443730785E-4</v>
      </c>
      <c r="BP5194" s="159">
        <f t="shared" si="967"/>
        <v>3.2269929757583395E-7</v>
      </c>
      <c r="BQ5194" s="160">
        <f t="shared" si="968"/>
        <v>3.2269929757583395E-7</v>
      </c>
      <c r="BR5194" s="160">
        <f t="shared" si="964"/>
        <v>3.2269929757583395E-7</v>
      </c>
    </row>
    <row r="5195" spans="65:70" ht="20.100000000000001" customHeight="1" x14ac:dyDescent="0.25">
      <c r="BM5195" s="134">
        <v>4603</v>
      </c>
      <c r="BN5195" s="157">
        <f t="shared" si="965"/>
        <v>29.452799999997801</v>
      </c>
      <c r="BO5195" s="158">
        <f t="shared" si="966"/>
        <v>1.1960515513973201E-4</v>
      </c>
      <c r="BP5195" s="159">
        <f t="shared" si="967"/>
        <v>3.218431015234905E-7</v>
      </c>
      <c r="BQ5195" s="160">
        <f t="shared" si="968"/>
        <v>3.218431015234905E-7</v>
      </c>
      <c r="BR5195" s="160">
        <f t="shared" si="964"/>
        <v>3.218431015234905E-7</v>
      </c>
    </row>
    <row r="5196" spans="65:70" ht="20.100000000000001" customHeight="1" x14ac:dyDescent="0.25">
      <c r="BM5196" s="134">
        <v>4604</v>
      </c>
      <c r="BN5196" s="157">
        <f t="shared" si="965"/>
        <v>29.4591999999978</v>
      </c>
      <c r="BO5196" s="158">
        <f t="shared" si="966"/>
        <v>1.1928331203820852E-4</v>
      </c>
      <c r="BP5196" s="159">
        <f t="shared" si="967"/>
        <v>3.2098913927539378E-7</v>
      </c>
      <c r="BQ5196" s="160">
        <f t="shared" si="968"/>
        <v>3.2098913927539378E-7</v>
      </c>
      <c r="BR5196" s="160">
        <f t="shared" si="964"/>
        <v>3.2098913927539378E-7</v>
      </c>
    </row>
    <row r="5197" spans="65:70" ht="20.100000000000001" customHeight="1" x14ac:dyDescent="0.25">
      <c r="BM5197" s="134">
        <v>4605</v>
      </c>
      <c r="BN5197" s="157">
        <f t="shared" si="965"/>
        <v>29.465599999997799</v>
      </c>
      <c r="BO5197" s="158">
        <f t="shared" si="966"/>
        <v>1.1896232289893313E-4</v>
      </c>
      <c r="BP5197" s="159">
        <f t="shared" si="967"/>
        <v>3.2013740512160658E-7</v>
      </c>
      <c r="BQ5197" s="160">
        <f t="shared" si="968"/>
        <v>3.2013740512160658E-7</v>
      </c>
      <c r="BR5197" s="160">
        <f t="shared" si="964"/>
        <v>3.2013740512160658E-7</v>
      </c>
    </row>
    <row r="5198" spans="65:70" ht="20.100000000000001" customHeight="1" x14ac:dyDescent="0.25">
      <c r="BM5198" s="134">
        <v>4606</v>
      </c>
      <c r="BN5198" s="157">
        <f t="shared" si="965"/>
        <v>29.471999999997799</v>
      </c>
      <c r="BO5198" s="158">
        <f t="shared" si="966"/>
        <v>1.1864218549381152E-4</v>
      </c>
      <c r="BP5198" s="159">
        <f t="shared" si="967"/>
        <v>3.1928789336689621E-7</v>
      </c>
      <c r="BQ5198" s="160">
        <f t="shared" si="968"/>
        <v>3.1928789336689621E-7</v>
      </c>
      <c r="BR5198" s="160">
        <f t="shared" si="964"/>
        <v>3.1928789336689621E-7</v>
      </c>
    </row>
    <row r="5199" spans="65:70" ht="20.100000000000001" customHeight="1" x14ac:dyDescent="0.25">
      <c r="BM5199" s="134">
        <v>4607</v>
      </c>
      <c r="BN5199" s="157">
        <f t="shared" si="965"/>
        <v>29.478399999997798</v>
      </c>
      <c r="BO5199" s="158">
        <f t="shared" si="966"/>
        <v>1.1832289760044462E-4</v>
      </c>
      <c r="BP5199" s="159">
        <f t="shared" si="967"/>
        <v>3.1844059833082935E-7</v>
      </c>
      <c r="BQ5199" s="160">
        <f t="shared" si="968"/>
        <v>3.1844059833082935E-7</v>
      </c>
      <c r="BR5199" s="160">
        <f t="shared" si="964"/>
        <v>3.1844059833082935E-7</v>
      </c>
    </row>
    <row r="5200" spans="65:70" ht="20.100000000000001" customHeight="1" x14ac:dyDescent="0.25">
      <c r="BM5200" s="134">
        <v>4608</v>
      </c>
      <c r="BN5200" s="157">
        <f t="shared" si="965"/>
        <v>29.484799999997797</v>
      </c>
      <c r="BO5200" s="158">
        <f t="shared" si="966"/>
        <v>1.180044570021138E-4</v>
      </c>
      <c r="BP5200" s="159">
        <f t="shared" si="967"/>
        <v>3.1759551434610504E-7</v>
      </c>
      <c r="BQ5200" s="160">
        <f t="shared" si="968"/>
        <v>3.1759551434610504E-7</v>
      </c>
      <c r="BR5200" s="160">
        <f t="shared" si="964"/>
        <v>3.1759551434610504E-7</v>
      </c>
    </row>
    <row r="5201" spans="65:70" ht="20.100000000000001" customHeight="1" x14ac:dyDescent="0.25">
      <c r="BM5201" s="134">
        <v>4609</v>
      </c>
      <c r="BN5201" s="157">
        <f t="shared" si="965"/>
        <v>29.491199999997797</v>
      </c>
      <c r="BO5201" s="158">
        <f t="shared" si="966"/>
        <v>1.1768686148776769E-4</v>
      </c>
      <c r="BP5201" s="159">
        <f t="shared" si="967"/>
        <v>3.1675263576031658E-7</v>
      </c>
      <c r="BQ5201" s="160">
        <f t="shared" si="968"/>
        <v>3.1675263576031658E-7</v>
      </c>
      <c r="BR5201" s="160">
        <f t="shared" ref="BR5201:BR5264" si="969">IF($BO5201&lt;(1-$BK$605),$BP5201,"")</f>
        <v>3.1675263576031658E-7</v>
      </c>
    </row>
    <row r="5202" spans="65:70" ht="20.100000000000001" customHeight="1" x14ac:dyDescent="0.25">
      <c r="BM5202" s="134">
        <v>4610</v>
      </c>
      <c r="BN5202" s="157">
        <f t="shared" ref="BN5202:BN5265" si="970">BN5201+$BQ$590</f>
        <v>29.497599999997796</v>
      </c>
      <c r="BO5202" s="158">
        <f t="shared" ref="BO5202:BO5265" si="971">_xlfn.CHISQ.DIST.RT(BN5202,7)</f>
        <v>1.1737010885200737E-4</v>
      </c>
      <c r="BP5202" s="159">
        <f t="shared" ref="BP5202:BP5265" si="972">BO5202-BO5203</f>
        <v>3.1591195693492149E-7</v>
      </c>
      <c r="BQ5202" s="160">
        <f t="shared" ref="BQ5202:BQ5265" si="973">IF(BO5202&lt;(1-$BK$597),BP5202,"")</f>
        <v>3.1591195693492149E-7</v>
      </c>
      <c r="BR5202" s="160">
        <f t="shared" si="969"/>
        <v>3.1591195693492149E-7</v>
      </c>
    </row>
    <row r="5203" spans="65:70" ht="20.100000000000001" customHeight="1" x14ac:dyDescent="0.25">
      <c r="BM5203" s="134">
        <v>4611</v>
      </c>
      <c r="BN5203" s="157">
        <f t="shared" si="970"/>
        <v>29.503999999997795</v>
      </c>
      <c r="BO5203" s="158">
        <f t="shared" si="971"/>
        <v>1.1705419689507245E-4</v>
      </c>
      <c r="BP5203" s="159">
        <f t="shared" si="972"/>
        <v>3.1507347224490271E-7</v>
      </c>
      <c r="BQ5203" s="160">
        <f t="shared" si="973"/>
        <v>3.1507347224490271E-7</v>
      </c>
      <c r="BR5203" s="160">
        <f t="shared" si="969"/>
        <v>3.1507347224490271E-7</v>
      </c>
    </row>
    <row r="5204" spans="65:70" ht="20.100000000000001" customHeight="1" x14ac:dyDescent="0.25">
      <c r="BM5204" s="134">
        <v>4612</v>
      </c>
      <c r="BN5204" s="157">
        <f t="shared" si="970"/>
        <v>29.510399999997794</v>
      </c>
      <c r="BO5204" s="158">
        <f t="shared" si="971"/>
        <v>1.1673912342282755E-4</v>
      </c>
      <c r="BP5204" s="159">
        <f t="shared" si="972"/>
        <v>3.1423717608042203E-7</v>
      </c>
      <c r="BQ5204" s="160">
        <f t="shared" si="973"/>
        <v>3.1423717608042203E-7</v>
      </c>
      <c r="BR5204" s="160">
        <f t="shared" si="969"/>
        <v>3.1423717608042203E-7</v>
      </c>
    </row>
    <row r="5205" spans="65:70" ht="20.100000000000001" customHeight="1" x14ac:dyDescent="0.25">
      <c r="BM5205" s="134">
        <v>4613</v>
      </c>
      <c r="BN5205" s="157">
        <f t="shared" si="970"/>
        <v>29.516799999997794</v>
      </c>
      <c r="BO5205" s="158">
        <f t="shared" si="971"/>
        <v>1.1642488624674713E-4</v>
      </c>
      <c r="BP5205" s="159">
        <f t="shared" si="972"/>
        <v>3.1340306284420442E-7</v>
      </c>
      <c r="BQ5205" s="160">
        <f t="shared" si="973"/>
        <v>3.1340306284420442E-7</v>
      </c>
      <c r="BR5205" s="160">
        <f t="shared" si="969"/>
        <v>3.1340306284420442E-7</v>
      </c>
    </row>
    <row r="5206" spans="65:70" ht="20.100000000000001" customHeight="1" x14ac:dyDescent="0.25">
      <c r="BM5206" s="134">
        <v>4614</v>
      </c>
      <c r="BN5206" s="157">
        <f t="shared" si="970"/>
        <v>29.523199999997793</v>
      </c>
      <c r="BO5206" s="158">
        <f t="shared" si="971"/>
        <v>1.1611148318390292E-4</v>
      </c>
      <c r="BP5206" s="159">
        <f t="shared" si="972"/>
        <v>3.1257112695508879E-7</v>
      </c>
      <c r="BQ5206" s="160">
        <f t="shared" si="973"/>
        <v>3.1257112695508879E-7</v>
      </c>
      <c r="BR5206" s="160">
        <f t="shared" si="969"/>
        <v>3.1257112695508879E-7</v>
      </c>
    </row>
    <row r="5207" spans="65:70" ht="20.100000000000001" customHeight="1" x14ac:dyDescent="0.25">
      <c r="BM5207" s="134">
        <v>4615</v>
      </c>
      <c r="BN5207" s="157">
        <f t="shared" si="970"/>
        <v>29.529599999997792</v>
      </c>
      <c r="BO5207" s="158">
        <f t="shared" si="971"/>
        <v>1.1579891205694783E-4</v>
      </c>
      <c r="BP5207" s="159">
        <f t="shared" si="972"/>
        <v>3.1174136284245794E-7</v>
      </c>
      <c r="BQ5207" s="160">
        <f t="shared" si="973"/>
        <v>3.1174136284245794E-7</v>
      </c>
      <c r="BR5207" s="160">
        <f t="shared" si="969"/>
        <v>3.1174136284245794E-7</v>
      </c>
    </row>
    <row r="5208" spans="65:70" ht="20.100000000000001" customHeight="1" x14ac:dyDescent="0.25">
      <c r="BM5208" s="134">
        <v>4616</v>
      </c>
      <c r="BN5208" s="157">
        <f t="shared" si="970"/>
        <v>29.535999999997792</v>
      </c>
      <c r="BO5208" s="158">
        <f t="shared" si="971"/>
        <v>1.1548717069410538E-4</v>
      </c>
      <c r="BP5208" s="159">
        <f t="shared" si="972"/>
        <v>3.1091376495248624E-7</v>
      </c>
      <c r="BQ5208" s="160">
        <f t="shared" si="973"/>
        <v>3.1091376495248624E-7</v>
      </c>
      <c r="BR5208" s="160">
        <f t="shared" si="969"/>
        <v>3.1091376495248624E-7</v>
      </c>
    </row>
    <row r="5209" spans="65:70" ht="20.100000000000001" customHeight="1" x14ac:dyDescent="0.25">
      <c r="BM5209" s="134">
        <v>4617</v>
      </c>
      <c r="BN5209" s="157">
        <f t="shared" si="970"/>
        <v>29.542399999997791</v>
      </c>
      <c r="BO5209" s="158">
        <f t="shared" si="971"/>
        <v>1.1517625692915289E-4</v>
      </c>
      <c r="BP5209" s="159">
        <f t="shared" si="972"/>
        <v>3.1008832774430427E-7</v>
      </c>
      <c r="BQ5209" s="160">
        <f t="shared" si="973"/>
        <v>3.1008832774430427E-7</v>
      </c>
      <c r="BR5209" s="160">
        <f t="shared" si="969"/>
        <v>3.1008832774430427E-7</v>
      </c>
    </row>
    <row r="5210" spans="65:70" ht="20.100000000000001" customHeight="1" x14ac:dyDescent="0.25">
      <c r="BM5210" s="134">
        <v>4618</v>
      </c>
      <c r="BN5210" s="157">
        <f t="shared" si="970"/>
        <v>29.54879999999779</v>
      </c>
      <c r="BO5210" s="158">
        <f t="shared" si="971"/>
        <v>1.1486616860140859E-4</v>
      </c>
      <c r="BP5210" s="159">
        <f t="shared" si="972"/>
        <v>3.0926504569116437E-7</v>
      </c>
      <c r="BQ5210" s="160">
        <f t="shared" si="973"/>
        <v>3.0926504569116437E-7</v>
      </c>
      <c r="BR5210" s="160">
        <f t="shared" si="969"/>
        <v>3.0926504569116437E-7</v>
      </c>
    </row>
    <row r="5211" spans="65:70" ht="20.100000000000001" customHeight="1" x14ac:dyDescent="0.25">
      <c r="BM5211" s="134">
        <v>4619</v>
      </c>
      <c r="BN5211" s="157">
        <f t="shared" si="970"/>
        <v>29.555199999997789</v>
      </c>
      <c r="BO5211" s="158">
        <f t="shared" si="971"/>
        <v>1.1455690355571742E-4</v>
      </c>
      <c r="BP5211" s="159">
        <f t="shared" si="972"/>
        <v>3.0844391327827217E-7</v>
      </c>
      <c r="BQ5211" s="160">
        <f t="shared" si="973"/>
        <v>3.0844391327827217E-7</v>
      </c>
      <c r="BR5211" s="160">
        <f t="shared" si="969"/>
        <v>3.0844391327827217E-7</v>
      </c>
    </row>
    <row r="5212" spans="65:70" ht="20.100000000000001" customHeight="1" x14ac:dyDescent="0.25">
      <c r="BM5212" s="134">
        <v>4620</v>
      </c>
      <c r="BN5212" s="157">
        <f t="shared" si="970"/>
        <v>29.561599999997789</v>
      </c>
      <c r="BO5212" s="158">
        <f t="shared" si="971"/>
        <v>1.1424845964243915E-4</v>
      </c>
      <c r="BP5212" s="159">
        <f t="shared" si="972"/>
        <v>3.0762492500771977E-7</v>
      </c>
      <c r="BQ5212" s="160">
        <f t="shared" si="973"/>
        <v>3.0762492500771977E-7</v>
      </c>
      <c r="BR5212" s="160">
        <f t="shared" si="969"/>
        <v>3.0762492500771977E-7</v>
      </c>
    </row>
    <row r="5213" spans="65:70" ht="20.100000000000001" customHeight="1" x14ac:dyDescent="0.25">
      <c r="BM5213" s="134">
        <v>4621</v>
      </c>
      <c r="BN5213" s="157">
        <f t="shared" si="970"/>
        <v>29.567999999997788</v>
      </c>
      <c r="BO5213" s="158">
        <f t="shared" si="971"/>
        <v>1.1394083471743143E-4</v>
      </c>
      <c r="BP5213" s="159">
        <f t="shared" si="972"/>
        <v>3.0680807539226512E-7</v>
      </c>
      <c r="BQ5213" s="160">
        <f t="shared" si="973"/>
        <v>3.0680807539226512E-7</v>
      </c>
      <c r="BR5213" s="160">
        <f t="shared" si="969"/>
        <v>3.0680807539226512E-7</v>
      </c>
    </row>
    <row r="5214" spans="65:70" ht="20.100000000000001" customHeight="1" x14ac:dyDescent="0.25">
      <c r="BM5214" s="134">
        <v>4622</v>
      </c>
      <c r="BN5214" s="157">
        <f t="shared" si="970"/>
        <v>29.574399999997787</v>
      </c>
      <c r="BO5214" s="158">
        <f t="shared" si="971"/>
        <v>1.1363402664203916E-4</v>
      </c>
      <c r="BP5214" s="159">
        <f t="shared" si="972"/>
        <v>3.0599335896050906E-7</v>
      </c>
      <c r="BQ5214" s="160">
        <f t="shared" si="973"/>
        <v>3.0599335896050906E-7</v>
      </c>
      <c r="BR5214" s="160">
        <f t="shared" si="969"/>
        <v>3.0599335896050906E-7</v>
      </c>
    </row>
    <row r="5215" spans="65:70" ht="20.100000000000001" customHeight="1" x14ac:dyDescent="0.25">
      <c r="BM5215" s="134">
        <v>4623</v>
      </c>
      <c r="BN5215" s="157">
        <f t="shared" si="970"/>
        <v>29.580799999997787</v>
      </c>
      <c r="BO5215" s="158">
        <f t="shared" si="971"/>
        <v>1.1332803328307866E-4</v>
      </c>
      <c r="BP5215" s="159">
        <f t="shared" si="972"/>
        <v>3.0518077025375114E-7</v>
      </c>
      <c r="BQ5215" s="160">
        <f t="shared" si="973"/>
        <v>3.0518077025375114E-7</v>
      </c>
      <c r="BR5215" s="160">
        <f t="shared" si="969"/>
        <v>3.0518077025375114E-7</v>
      </c>
    </row>
    <row r="5216" spans="65:70" ht="20.100000000000001" customHeight="1" x14ac:dyDescent="0.25">
      <c r="BM5216" s="134">
        <v>4624</v>
      </c>
      <c r="BN5216" s="157">
        <f t="shared" si="970"/>
        <v>29.587199999997786</v>
      </c>
      <c r="BO5216" s="158">
        <f t="shared" si="971"/>
        <v>1.130228525128249E-4</v>
      </c>
      <c r="BP5216" s="159">
        <f t="shared" si="972"/>
        <v>3.0437030382666726E-7</v>
      </c>
      <c r="BQ5216" s="160">
        <f t="shared" si="973"/>
        <v>3.0437030382666726E-7</v>
      </c>
      <c r="BR5216" s="160">
        <f t="shared" si="969"/>
        <v>3.0437030382666726E-7</v>
      </c>
    </row>
    <row r="5217" spans="65:70" ht="20.100000000000001" customHeight="1" x14ac:dyDescent="0.25">
      <c r="BM5217" s="134">
        <v>4625</v>
      </c>
      <c r="BN5217" s="157">
        <f t="shared" si="970"/>
        <v>29.593599999997785</v>
      </c>
      <c r="BO5217" s="158">
        <f t="shared" si="971"/>
        <v>1.1271848220899824E-4</v>
      </c>
      <c r="BP5217" s="159">
        <f t="shared" si="972"/>
        <v>3.0356195424824481E-7</v>
      </c>
      <c r="BQ5217" s="160">
        <f t="shared" si="973"/>
        <v>3.0356195424824481E-7</v>
      </c>
      <c r="BR5217" s="160">
        <f t="shared" si="969"/>
        <v>3.0356195424824481E-7</v>
      </c>
    </row>
    <row r="5218" spans="65:70" ht="20.100000000000001" customHeight="1" x14ac:dyDescent="0.25">
      <c r="BM5218" s="134">
        <v>4626</v>
      </c>
      <c r="BN5218" s="157">
        <f t="shared" si="970"/>
        <v>29.599999999997785</v>
      </c>
      <c r="BO5218" s="158">
        <f t="shared" si="971"/>
        <v>1.1241492025474999E-4</v>
      </c>
      <c r="BP5218" s="159">
        <f t="shared" si="972"/>
        <v>3.0275571610082039E-7</v>
      </c>
      <c r="BQ5218" s="160">
        <f t="shared" si="973"/>
        <v>3.0275571610082039E-7</v>
      </c>
      <c r="BR5218" s="160">
        <f t="shared" si="969"/>
        <v>3.0275571610082039E-7</v>
      </c>
    </row>
    <row r="5219" spans="65:70" ht="20.100000000000001" customHeight="1" x14ac:dyDescent="0.25">
      <c r="BM5219" s="134">
        <v>4627</v>
      </c>
      <c r="BN5219" s="157">
        <f t="shared" si="970"/>
        <v>29.606399999997784</v>
      </c>
      <c r="BO5219" s="158">
        <f t="shared" si="971"/>
        <v>1.1211216453864917E-4</v>
      </c>
      <c r="BP5219" s="159">
        <f t="shared" si="972"/>
        <v>3.0195158397986301E-7</v>
      </c>
      <c r="BQ5219" s="160">
        <f t="shared" si="973"/>
        <v>3.0195158397986301E-7</v>
      </c>
      <c r="BR5219" s="160">
        <f t="shared" si="969"/>
        <v>3.0195158397986301E-7</v>
      </c>
    </row>
    <row r="5220" spans="65:70" ht="20.100000000000001" customHeight="1" x14ac:dyDescent="0.25">
      <c r="BM5220" s="134">
        <v>4628</v>
      </c>
      <c r="BN5220" s="157">
        <f t="shared" si="970"/>
        <v>29.612799999997783</v>
      </c>
      <c r="BO5220" s="158">
        <f t="shared" si="971"/>
        <v>1.1181021295466931E-4</v>
      </c>
      <c r="BP5220" s="159">
        <f t="shared" si="972"/>
        <v>3.0114955249401474E-7</v>
      </c>
      <c r="BQ5220" s="160">
        <f t="shared" si="973"/>
        <v>3.0114955249401474E-7</v>
      </c>
      <c r="BR5220" s="160">
        <f t="shared" si="969"/>
        <v>3.0114955249401474E-7</v>
      </c>
    </row>
    <row r="5221" spans="65:70" ht="20.100000000000001" customHeight="1" x14ac:dyDescent="0.25">
      <c r="BM5221" s="134">
        <v>4629</v>
      </c>
      <c r="BN5221" s="157">
        <f t="shared" si="970"/>
        <v>29.619199999997782</v>
      </c>
      <c r="BO5221" s="158">
        <f t="shared" si="971"/>
        <v>1.1150906340217529E-4</v>
      </c>
      <c r="BP5221" s="159">
        <f t="shared" si="972"/>
        <v>3.0034961626696096E-7</v>
      </c>
      <c r="BQ5221" s="160">
        <f t="shared" si="973"/>
        <v>3.0034961626696096E-7</v>
      </c>
      <c r="BR5221" s="160">
        <f t="shared" si="969"/>
        <v>3.0034961626696096E-7</v>
      </c>
    </row>
    <row r="5222" spans="65:70" ht="20.100000000000001" customHeight="1" x14ac:dyDescent="0.25">
      <c r="BM5222" s="134">
        <v>4630</v>
      </c>
      <c r="BN5222" s="157">
        <f t="shared" si="970"/>
        <v>29.625599999997782</v>
      </c>
      <c r="BO5222" s="158">
        <f t="shared" si="971"/>
        <v>1.1120871378590833E-4</v>
      </c>
      <c r="BP5222" s="159">
        <f t="shared" si="972"/>
        <v>2.9955176993410996E-7</v>
      </c>
      <c r="BQ5222" s="160">
        <f t="shared" si="973"/>
        <v>2.9955176993410996E-7</v>
      </c>
      <c r="BR5222" s="160">
        <f t="shared" si="969"/>
        <v>2.9955176993410996E-7</v>
      </c>
    </row>
    <row r="5223" spans="65:70" ht="20.100000000000001" customHeight="1" x14ac:dyDescent="0.25">
      <c r="BM5223" s="134">
        <v>4631</v>
      </c>
      <c r="BN5223" s="157">
        <f t="shared" si="970"/>
        <v>29.631999999997781</v>
      </c>
      <c r="BO5223" s="158">
        <f t="shared" si="971"/>
        <v>1.1090916201597422E-4</v>
      </c>
      <c r="BP5223" s="159">
        <f t="shared" si="972"/>
        <v>2.9875600814497825E-7</v>
      </c>
      <c r="BQ5223" s="160">
        <f t="shared" si="973"/>
        <v>2.9875600814497825E-7</v>
      </c>
      <c r="BR5223" s="160">
        <f t="shared" si="969"/>
        <v>2.9875600814497825E-7</v>
      </c>
    </row>
    <row r="5224" spans="65:70" ht="20.100000000000001" customHeight="1" x14ac:dyDescent="0.25">
      <c r="BM5224" s="134">
        <v>4632</v>
      </c>
      <c r="BN5224" s="157">
        <f t="shared" si="970"/>
        <v>29.63839999999778</v>
      </c>
      <c r="BO5224" s="158">
        <f t="shared" si="971"/>
        <v>1.1061040600782924E-4</v>
      </c>
      <c r="BP5224" s="159">
        <f t="shared" si="972"/>
        <v>2.9796232556290588E-7</v>
      </c>
      <c r="BQ5224" s="160">
        <f t="shared" si="973"/>
        <v>2.9796232556290588E-7</v>
      </c>
      <c r="BR5224" s="160">
        <f t="shared" si="969"/>
        <v>2.9796232556290588E-7</v>
      </c>
    </row>
    <row r="5225" spans="65:70" ht="20.100000000000001" customHeight="1" x14ac:dyDescent="0.25">
      <c r="BM5225" s="134">
        <v>4633</v>
      </c>
      <c r="BN5225" s="157">
        <f t="shared" si="970"/>
        <v>29.64479999999778</v>
      </c>
      <c r="BO5225" s="158">
        <f t="shared" si="971"/>
        <v>1.1031244368226634E-4</v>
      </c>
      <c r="BP5225" s="159">
        <f t="shared" si="972"/>
        <v>2.9717071686269836E-7</v>
      </c>
      <c r="BQ5225" s="160">
        <f t="shared" si="973"/>
        <v>2.9717071686269836E-7</v>
      </c>
      <c r="BR5225" s="160">
        <f t="shared" si="969"/>
        <v>2.9717071686269836E-7</v>
      </c>
    </row>
    <row r="5226" spans="65:70" ht="20.100000000000001" customHeight="1" x14ac:dyDescent="0.25">
      <c r="BM5226" s="134">
        <v>4634</v>
      </c>
      <c r="BN5226" s="157">
        <f t="shared" si="970"/>
        <v>29.651199999997779</v>
      </c>
      <c r="BO5226" s="158">
        <f t="shared" si="971"/>
        <v>1.1001527296540364E-4</v>
      </c>
      <c r="BP5226" s="159">
        <f t="shared" si="972"/>
        <v>2.9638117673524804E-7</v>
      </c>
      <c r="BQ5226" s="160">
        <f t="shared" si="973"/>
        <v>2.9638117673524804E-7</v>
      </c>
      <c r="BR5226" s="160">
        <f t="shared" si="969"/>
        <v>2.9638117673524804E-7</v>
      </c>
    </row>
    <row r="5227" spans="65:70" ht="20.100000000000001" customHeight="1" x14ac:dyDescent="0.25">
      <c r="BM5227" s="134">
        <v>4635</v>
      </c>
      <c r="BN5227" s="157">
        <f t="shared" si="970"/>
        <v>29.657599999997778</v>
      </c>
      <c r="BO5227" s="158">
        <f t="shared" si="971"/>
        <v>1.0971889178866839E-4</v>
      </c>
      <c r="BP5227" s="159">
        <f t="shared" si="972"/>
        <v>2.9559369988281785E-7</v>
      </c>
      <c r="BQ5227" s="160">
        <f t="shared" si="973"/>
        <v>2.9559369988281785E-7</v>
      </c>
      <c r="BR5227" s="160">
        <f t="shared" si="969"/>
        <v>2.9559369988281785E-7</v>
      </c>
    </row>
    <row r="5228" spans="65:70" ht="20.100000000000001" customHeight="1" x14ac:dyDescent="0.25">
      <c r="BM5228" s="134">
        <v>4636</v>
      </c>
      <c r="BN5228" s="157">
        <f t="shared" si="970"/>
        <v>29.663999999997777</v>
      </c>
      <c r="BO5228" s="158">
        <f t="shared" si="971"/>
        <v>1.0942329808878557E-4</v>
      </c>
      <c r="BP5228" s="159">
        <f t="shared" si="972"/>
        <v>2.9480828102039654E-7</v>
      </c>
      <c r="BQ5228" s="160">
        <f t="shared" si="973"/>
        <v>2.9480828102039654E-7</v>
      </c>
      <c r="BR5228" s="160">
        <f t="shared" si="969"/>
        <v>2.9480828102039654E-7</v>
      </c>
    </row>
    <row r="5229" spans="65:70" ht="20.100000000000001" customHeight="1" x14ac:dyDescent="0.25">
      <c r="BM5229" s="134">
        <v>4637</v>
      </c>
      <c r="BN5229" s="157">
        <f t="shared" si="970"/>
        <v>29.670399999997777</v>
      </c>
      <c r="BO5229" s="158">
        <f t="shared" si="971"/>
        <v>1.0912848980776518E-4</v>
      </c>
      <c r="BP5229" s="159">
        <f t="shared" si="972"/>
        <v>2.9402491487788064E-7</v>
      </c>
      <c r="BQ5229" s="160">
        <f t="shared" si="973"/>
        <v>2.9402491487788064E-7</v>
      </c>
      <c r="BR5229" s="160">
        <f t="shared" si="969"/>
        <v>2.9402491487788064E-7</v>
      </c>
    </row>
    <row r="5230" spans="65:70" ht="20.100000000000001" customHeight="1" x14ac:dyDescent="0.25">
      <c r="BM5230" s="134">
        <v>4638</v>
      </c>
      <c r="BN5230" s="157">
        <f t="shared" si="970"/>
        <v>29.676799999997776</v>
      </c>
      <c r="BO5230" s="158">
        <f t="shared" si="971"/>
        <v>1.088344648928873E-4</v>
      </c>
      <c r="BP5230" s="159">
        <f t="shared" si="972"/>
        <v>2.9324359619817709E-7</v>
      </c>
      <c r="BQ5230" s="160">
        <f t="shared" si="973"/>
        <v>2.9324359619817709E-7</v>
      </c>
      <c r="BR5230" s="160">
        <f t="shared" si="969"/>
        <v>2.9324359619817709E-7</v>
      </c>
    </row>
    <row r="5231" spans="65:70" ht="20.100000000000001" customHeight="1" x14ac:dyDescent="0.25">
      <c r="BM5231" s="134">
        <v>4639</v>
      </c>
      <c r="BN5231" s="157">
        <f t="shared" si="970"/>
        <v>29.683199999997775</v>
      </c>
      <c r="BO5231" s="158">
        <f t="shared" si="971"/>
        <v>1.0854122129668912E-4</v>
      </c>
      <c r="BP5231" s="159">
        <f t="shared" si="972"/>
        <v>2.9246431973503487E-7</v>
      </c>
      <c r="BQ5231" s="160">
        <f t="shared" si="973"/>
        <v>2.9246431973503487E-7</v>
      </c>
      <c r="BR5231" s="160">
        <f t="shared" si="969"/>
        <v>2.9246431973503487E-7</v>
      </c>
    </row>
    <row r="5232" spans="65:70" ht="20.100000000000001" customHeight="1" x14ac:dyDescent="0.25">
      <c r="BM5232" s="134">
        <v>4640</v>
      </c>
      <c r="BN5232" s="157">
        <f t="shared" si="970"/>
        <v>29.689599999997775</v>
      </c>
      <c r="BO5232" s="158">
        <f t="shared" si="971"/>
        <v>1.0824875697695409E-4</v>
      </c>
      <c r="BP5232" s="159">
        <f t="shared" si="972"/>
        <v>2.9168708025852021E-7</v>
      </c>
      <c r="BQ5232" s="160">
        <f t="shared" si="973"/>
        <v>2.9168708025852021E-7</v>
      </c>
      <c r="BR5232" s="160">
        <f t="shared" si="969"/>
        <v>2.9168708025852021E-7</v>
      </c>
    </row>
    <row r="5233" spans="65:70" ht="20.100000000000001" customHeight="1" x14ac:dyDescent="0.25">
      <c r="BM5233" s="134">
        <v>4641</v>
      </c>
      <c r="BN5233" s="157">
        <f t="shared" si="970"/>
        <v>29.695999999997774</v>
      </c>
      <c r="BO5233" s="158">
        <f t="shared" si="971"/>
        <v>1.0795706989669557E-4</v>
      </c>
      <c r="BP5233" s="159">
        <f t="shared" si="972"/>
        <v>2.9091187254920252E-7</v>
      </c>
      <c r="BQ5233" s="160">
        <f t="shared" si="973"/>
        <v>2.9091187254920252E-7</v>
      </c>
      <c r="BR5233" s="160">
        <f t="shared" si="969"/>
        <v>2.9091187254920252E-7</v>
      </c>
    </row>
    <row r="5234" spans="65:70" ht="20.100000000000001" customHeight="1" x14ac:dyDescent="0.25">
      <c r="BM5234" s="134">
        <v>4642</v>
      </c>
      <c r="BN5234" s="157">
        <f t="shared" si="970"/>
        <v>29.702399999997773</v>
      </c>
      <c r="BO5234" s="158">
        <f t="shared" si="971"/>
        <v>1.0766615802414636E-4</v>
      </c>
      <c r="BP5234" s="159">
        <f t="shared" si="972"/>
        <v>2.9013869140171876E-7</v>
      </c>
      <c r="BQ5234" s="160">
        <f t="shared" si="973"/>
        <v>2.9013869140171876E-7</v>
      </c>
      <c r="BR5234" s="160">
        <f t="shared" si="969"/>
        <v>2.9013869140171876E-7</v>
      </c>
    </row>
    <row r="5235" spans="65:70" ht="20.100000000000001" customHeight="1" x14ac:dyDescent="0.25">
      <c r="BM5235" s="134">
        <v>4643</v>
      </c>
      <c r="BN5235" s="157">
        <f t="shared" si="970"/>
        <v>29.708799999997773</v>
      </c>
      <c r="BO5235" s="158">
        <f t="shared" si="971"/>
        <v>1.0737601933274464E-4</v>
      </c>
      <c r="BP5235" s="159">
        <f t="shared" si="972"/>
        <v>2.8936753162396025E-7</v>
      </c>
      <c r="BQ5235" s="160">
        <f t="shared" si="973"/>
        <v>2.8936753162396025E-7</v>
      </c>
      <c r="BR5235" s="160">
        <f t="shared" si="969"/>
        <v>2.8936753162396025E-7</v>
      </c>
    </row>
    <row r="5236" spans="65:70" ht="20.100000000000001" customHeight="1" x14ac:dyDescent="0.25">
      <c r="BM5236" s="134">
        <v>4644</v>
      </c>
      <c r="BN5236" s="157">
        <f t="shared" si="970"/>
        <v>29.715199999997772</v>
      </c>
      <c r="BO5236" s="158">
        <f t="shared" si="971"/>
        <v>1.0708665180112068E-4</v>
      </c>
      <c r="BP5236" s="159">
        <f t="shared" si="972"/>
        <v>2.8859838803670676E-7</v>
      </c>
      <c r="BQ5236" s="160">
        <f t="shared" si="973"/>
        <v>2.8859838803670676E-7</v>
      </c>
      <c r="BR5236" s="160">
        <f t="shared" si="969"/>
        <v>2.8859838803670676E-7</v>
      </c>
    </row>
    <row r="5237" spans="65:70" ht="20.100000000000001" customHeight="1" x14ac:dyDescent="0.25">
      <c r="BM5237" s="134">
        <v>4645</v>
      </c>
      <c r="BN5237" s="157">
        <f t="shared" si="970"/>
        <v>29.721599999997771</v>
      </c>
      <c r="BO5237" s="158">
        <f t="shared" si="971"/>
        <v>1.0679805341308398E-4</v>
      </c>
      <c r="BP5237" s="159">
        <f t="shared" si="972"/>
        <v>2.8783125547317929E-7</v>
      </c>
      <c r="BQ5237" s="160">
        <f t="shared" si="973"/>
        <v>2.8783125547317929E-7</v>
      </c>
      <c r="BR5237" s="160">
        <f t="shared" si="969"/>
        <v>2.8783125547317929E-7</v>
      </c>
    </row>
    <row r="5238" spans="65:70" ht="20.100000000000001" customHeight="1" x14ac:dyDescent="0.25">
      <c r="BM5238" s="134">
        <v>4646</v>
      </c>
      <c r="BN5238" s="157">
        <f t="shared" si="970"/>
        <v>29.72799999999777</v>
      </c>
      <c r="BO5238" s="158">
        <f t="shared" si="971"/>
        <v>1.065102221576108E-4</v>
      </c>
      <c r="BP5238" s="159">
        <f t="shared" si="972"/>
        <v>2.8706612877990741E-7</v>
      </c>
      <c r="BQ5238" s="160">
        <f t="shared" si="973"/>
        <v>2.8706612877990741E-7</v>
      </c>
      <c r="BR5238" s="160">
        <f t="shared" si="969"/>
        <v>2.8706612877990741E-7</v>
      </c>
    </row>
    <row r="5239" spans="65:70" ht="20.100000000000001" customHeight="1" x14ac:dyDescent="0.25">
      <c r="BM5239" s="134">
        <v>4647</v>
      </c>
      <c r="BN5239" s="157">
        <f t="shared" si="970"/>
        <v>29.73439999999777</v>
      </c>
      <c r="BO5239" s="158">
        <f t="shared" si="971"/>
        <v>1.0622315602883089E-4</v>
      </c>
      <c r="BP5239" s="159">
        <f t="shared" si="972"/>
        <v>2.8630300281550956E-7</v>
      </c>
      <c r="BQ5239" s="160">
        <f t="shared" si="973"/>
        <v>2.8630300281550956E-7</v>
      </c>
      <c r="BR5239" s="160">
        <f t="shared" si="969"/>
        <v>2.8630300281550956E-7</v>
      </c>
    </row>
    <row r="5240" spans="65:70" ht="20.100000000000001" customHeight="1" x14ac:dyDescent="0.25">
      <c r="BM5240" s="134">
        <v>4648</v>
      </c>
      <c r="BN5240" s="157">
        <f t="shared" si="970"/>
        <v>29.740799999997769</v>
      </c>
      <c r="BO5240" s="158">
        <f t="shared" si="971"/>
        <v>1.0593685302601538E-4</v>
      </c>
      <c r="BP5240" s="159">
        <f t="shared" si="972"/>
        <v>2.8554187245322733E-7</v>
      </c>
      <c r="BQ5240" s="160">
        <f t="shared" si="973"/>
        <v>2.8554187245322733E-7</v>
      </c>
      <c r="BR5240" s="160">
        <f t="shared" si="969"/>
        <v>2.8554187245322733E-7</v>
      </c>
    </row>
    <row r="5241" spans="65:70" ht="20.100000000000001" customHeight="1" x14ac:dyDescent="0.25">
      <c r="BM5241" s="134">
        <v>4649</v>
      </c>
      <c r="BN5241" s="157">
        <f t="shared" si="970"/>
        <v>29.747199999997768</v>
      </c>
      <c r="BO5241" s="158">
        <f t="shared" si="971"/>
        <v>1.0565131115356215E-4</v>
      </c>
      <c r="BP5241" s="159">
        <f t="shared" si="972"/>
        <v>2.8478273257737476E-7</v>
      </c>
      <c r="BQ5241" s="160">
        <f t="shared" si="973"/>
        <v>2.8478273257737476E-7</v>
      </c>
      <c r="BR5241" s="160">
        <f t="shared" si="969"/>
        <v>2.8478273257737476E-7</v>
      </c>
    </row>
    <row r="5242" spans="65:70" ht="20.100000000000001" customHeight="1" x14ac:dyDescent="0.25">
      <c r="BM5242" s="134">
        <v>4650</v>
      </c>
      <c r="BN5242" s="157">
        <f t="shared" si="970"/>
        <v>29.753599999997768</v>
      </c>
      <c r="BO5242" s="158">
        <f t="shared" si="971"/>
        <v>1.0536652842098478E-4</v>
      </c>
      <c r="BP5242" s="159">
        <f t="shared" si="972"/>
        <v>2.840255780858455E-7</v>
      </c>
      <c r="BQ5242" s="160">
        <f t="shared" si="973"/>
        <v>2.840255780858455E-7</v>
      </c>
      <c r="BR5242" s="160">
        <f t="shared" si="969"/>
        <v>2.840255780858455E-7</v>
      </c>
    </row>
    <row r="5243" spans="65:70" ht="20.100000000000001" customHeight="1" x14ac:dyDescent="0.25">
      <c r="BM5243" s="134">
        <v>4651</v>
      </c>
      <c r="BN5243" s="157">
        <f t="shared" si="970"/>
        <v>29.759999999997767</v>
      </c>
      <c r="BO5243" s="158">
        <f t="shared" si="971"/>
        <v>1.0508250284289893E-4</v>
      </c>
      <c r="BP5243" s="159">
        <f t="shared" si="972"/>
        <v>2.8327040388892021E-7</v>
      </c>
      <c r="BQ5243" s="160">
        <f t="shared" si="973"/>
        <v>2.8327040388892021E-7</v>
      </c>
      <c r="BR5243" s="160">
        <f t="shared" si="969"/>
        <v>2.8327040388892021E-7</v>
      </c>
    </row>
    <row r="5244" spans="65:70" ht="20.100000000000001" customHeight="1" x14ac:dyDescent="0.25">
      <c r="BM5244" s="134">
        <v>4652</v>
      </c>
      <c r="BN5244" s="157">
        <f t="shared" si="970"/>
        <v>29.766399999997766</v>
      </c>
      <c r="BO5244" s="158">
        <f t="shared" si="971"/>
        <v>1.0479923243901001E-4</v>
      </c>
      <c r="BP5244" s="159">
        <f t="shared" si="972"/>
        <v>2.8251720491014748E-7</v>
      </c>
      <c r="BQ5244" s="160">
        <f t="shared" si="973"/>
        <v>2.8251720491014748E-7</v>
      </c>
      <c r="BR5244" s="160">
        <f t="shared" si="969"/>
        <v>2.8251720491014748E-7</v>
      </c>
    </row>
    <row r="5245" spans="65:70" ht="20.100000000000001" customHeight="1" x14ac:dyDescent="0.25">
      <c r="BM5245" s="134">
        <v>4653</v>
      </c>
      <c r="BN5245" s="157">
        <f t="shared" si="970"/>
        <v>29.772799999997765</v>
      </c>
      <c r="BO5245" s="158">
        <f t="shared" si="971"/>
        <v>1.0451671523409987E-4</v>
      </c>
      <c r="BP5245" s="159">
        <f t="shared" si="972"/>
        <v>2.8176597608584237E-7</v>
      </c>
      <c r="BQ5245" s="160">
        <f t="shared" si="973"/>
        <v>2.8176597608584237E-7</v>
      </c>
      <c r="BR5245" s="160">
        <f t="shared" si="969"/>
        <v>2.8176597608584237E-7</v>
      </c>
    </row>
    <row r="5246" spans="65:70" ht="20.100000000000001" customHeight="1" x14ac:dyDescent="0.25">
      <c r="BM5246" s="134">
        <v>4654</v>
      </c>
      <c r="BN5246" s="157">
        <f t="shared" si="970"/>
        <v>29.779199999997765</v>
      </c>
      <c r="BO5246" s="158">
        <f t="shared" si="971"/>
        <v>1.0423494925801402E-4</v>
      </c>
      <c r="BP5246" s="159">
        <f t="shared" si="972"/>
        <v>2.8101671236328396E-7</v>
      </c>
      <c r="BQ5246" s="160">
        <f t="shared" si="973"/>
        <v>2.8101671236328396E-7</v>
      </c>
      <c r="BR5246" s="160">
        <f t="shared" si="969"/>
        <v>2.8101671236328396E-7</v>
      </c>
    </row>
    <row r="5247" spans="65:70" ht="20.100000000000001" customHeight="1" x14ac:dyDescent="0.25">
      <c r="BM5247" s="134">
        <v>4655</v>
      </c>
      <c r="BN5247" s="157">
        <f t="shared" si="970"/>
        <v>29.785599999997764</v>
      </c>
      <c r="BO5247" s="158">
        <f t="shared" si="971"/>
        <v>1.0395393254565074E-4</v>
      </c>
      <c r="BP5247" s="159">
        <f t="shared" si="972"/>
        <v>2.8026940870480815E-7</v>
      </c>
      <c r="BQ5247" s="160">
        <f t="shared" si="973"/>
        <v>2.8026940870480815E-7</v>
      </c>
      <c r="BR5247" s="160">
        <f t="shared" si="969"/>
        <v>2.8026940870480815E-7</v>
      </c>
    </row>
    <row r="5248" spans="65:70" ht="20.100000000000001" customHeight="1" x14ac:dyDescent="0.25">
      <c r="BM5248" s="134">
        <v>4656</v>
      </c>
      <c r="BN5248" s="157">
        <f t="shared" si="970"/>
        <v>29.791999999997763</v>
      </c>
      <c r="BO5248" s="158">
        <f t="shared" si="971"/>
        <v>1.0367366313694593E-4</v>
      </c>
      <c r="BP5248" s="159">
        <f t="shared" si="972"/>
        <v>2.7952406008368777E-7</v>
      </c>
      <c r="BQ5248" s="160">
        <f t="shared" si="973"/>
        <v>2.7952406008368777E-7</v>
      </c>
      <c r="BR5248" s="160">
        <f t="shared" si="969"/>
        <v>2.7952406008368777E-7</v>
      </c>
    </row>
    <row r="5249" spans="65:70" ht="20.100000000000001" customHeight="1" x14ac:dyDescent="0.25">
      <c r="BM5249" s="134">
        <v>4657</v>
      </c>
      <c r="BN5249" s="157">
        <f t="shared" si="970"/>
        <v>29.798399999997763</v>
      </c>
      <c r="BO5249" s="158">
        <f t="shared" si="971"/>
        <v>1.0339413907686224E-4</v>
      </c>
      <c r="BP5249" s="159">
        <f t="shared" si="972"/>
        <v>2.7878066148668038E-7</v>
      </c>
      <c r="BQ5249" s="160">
        <f t="shared" si="973"/>
        <v>2.7878066148668038E-7</v>
      </c>
      <c r="BR5249" s="160">
        <f t="shared" si="969"/>
        <v>2.7878066148668038E-7</v>
      </c>
    </row>
    <row r="5250" spans="65:70" ht="20.100000000000001" customHeight="1" x14ac:dyDescent="0.25">
      <c r="BM5250" s="134">
        <v>4658</v>
      </c>
      <c r="BN5250" s="157">
        <f t="shared" si="970"/>
        <v>29.804799999997762</v>
      </c>
      <c r="BO5250" s="158">
        <f t="shared" si="971"/>
        <v>1.0311535841537556E-4</v>
      </c>
      <c r="BP5250" s="159">
        <f t="shared" si="972"/>
        <v>2.7803920791299834E-7</v>
      </c>
      <c r="BQ5250" s="160">
        <f t="shared" si="973"/>
        <v>2.7803920791299834E-7</v>
      </c>
      <c r="BR5250" s="160">
        <f t="shared" si="969"/>
        <v>2.7803920791299834E-7</v>
      </c>
    </row>
    <row r="5251" spans="65:70" ht="20.100000000000001" customHeight="1" x14ac:dyDescent="0.25">
      <c r="BM5251" s="134">
        <v>4659</v>
      </c>
      <c r="BN5251" s="157">
        <f t="shared" si="970"/>
        <v>29.811199999997761</v>
      </c>
      <c r="BO5251" s="158">
        <f t="shared" si="971"/>
        <v>1.0283731920746256E-4</v>
      </c>
      <c r="BP5251" s="159">
        <f t="shared" si="972"/>
        <v>2.7729969437284509E-7</v>
      </c>
      <c r="BQ5251" s="160">
        <f t="shared" si="973"/>
        <v>2.7729969437284509E-7</v>
      </c>
      <c r="BR5251" s="160">
        <f t="shared" si="969"/>
        <v>2.7729969437284509E-7</v>
      </c>
    </row>
    <row r="5252" spans="65:70" ht="20.100000000000001" customHeight="1" x14ac:dyDescent="0.25">
      <c r="BM5252" s="134">
        <v>4660</v>
      </c>
      <c r="BN5252" s="157">
        <f t="shared" si="970"/>
        <v>29.817599999997761</v>
      </c>
      <c r="BO5252" s="158">
        <f t="shared" si="971"/>
        <v>1.0256001951308972E-4</v>
      </c>
      <c r="BP5252" s="159">
        <f t="shared" si="972"/>
        <v>2.7656211589125053E-7</v>
      </c>
      <c r="BQ5252" s="160">
        <f t="shared" si="973"/>
        <v>2.7656211589125053E-7</v>
      </c>
      <c r="BR5252" s="160">
        <f t="shared" si="969"/>
        <v>2.7656211589125053E-7</v>
      </c>
    </row>
    <row r="5253" spans="65:70" ht="20.100000000000001" customHeight="1" x14ac:dyDescent="0.25">
      <c r="BM5253" s="134">
        <v>4661</v>
      </c>
      <c r="BN5253" s="157">
        <f t="shared" si="970"/>
        <v>29.82399999999776</v>
      </c>
      <c r="BO5253" s="158">
        <f t="shared" si="971"/>
        <v>1.0228345739719847E-4</v>
      </c>
      <c r="BP5253" s="159">
        <f t="shared" si="972"/>
        <v>2.7582646750401885E-7</v>
      </c>
      <c r="BQ5253" s="160">
        <f t="shared" si="973"/>
        <v>2.7582646750401885E-7</v>
      </c>
      <c r="BR5253" s="160">
        <f t="shared" si="969"/>
        <v>2.7582646750401885E-7</v>
      </c>
    </row>
    <row r="5254" spans="65:70" ht="20.100000000000001" customHeight="1" x14ac:dyDescent="0.25">
      <c r="BM5254" s="134">
        <v>4662</v>
      </c>
      <c r="BN5254" s="157">
        <f t="shared" si="970"/>
        <v>29.830399999997759</v>
      </c>
      <c r="BO5254" s="158">
        <f t="shared" si="971"/>
        <v>1.0200763092969445E-4</v>
      </c>
      <c r="BP5254" s="159">
        <f t="shared" si="972"/>
        <v>2.7509274426062871E-7</v>
      </c>
      <c r="BQ5254" s="160">
        <f t="shared" si="973"/>
        <v>2.7509274426062871E-7</v>
      </c>
      <c r="BR5254" s="160">
        <f t="shared" si="969"/>
        <v>2.7509274426062871E-7</v>
      </c>
    </row>
    <row r="5255" spans="65:70" ht="20.100000000000001" customHeight="1" x14ac:dyDescent="0.25">
      <c r="BM5255" s="134">
        <v>4663</v>
      </c>
      <c r="BN5255" s="157">
        <f t="shared" si="970"/>
        <v>29.836799999997758</v>
      </c>
      <c r="BO5255" s="158">
        <f t="shared" si="971"/>
        <v>1.0173253818543382E-4</v>
      </c>
      <c r="BP5255" s="159">
        <f t="shared" si="972"/>
        <v>2.7436094122122463E-7</v>
      </c>
      <c r="BQ5255" s="160">
        <f t="shared" si="973"/>
        <v>2.7436094122122463E-7</v>
      </c>
      <c r="BR5255" s="160">
        <f t="shared" si="969"/>
        <v>2.7436094122122463E-7</v>
      </c>
    </row>
    <row r="5256" spans="65:70" ht="20.100000000000001" customHeight="1" x14ac:dyDescent="0.25">
      <c r="BM5256" s="134">
        <v>4664</v>
      </c>
      <c r="BN5256" s="157">
        <f t="shared" si="970"/>
        <v>29.843199999997758</v>
      </c>
      <c r="BO5256" s="158">
        <f t="shared" si="971"/>
        <v>1.014581772442126E-4</v>
      </c>
      <c r="BP5256" s="159">
        <f t="shared" si="972"/>
        <v>2.7363105346007283E-7</v>
      </c>
      <c r="BQ5256" s="160">
        <f t="shared" si="973"/>
        <v>2.7363105346007283E-7</v>
      </c>
      <c r="BR5256" s="160">
        <f t="shared" si="969"/>
        <v>2.7363105346007283E-7</v>
      </c>
    </row>
    <row r="5257" spans="65:70" ht="20.100000000000001" customHeight="1" x14ac:dyDescent="0.25">
      <c r="BM5257" s="134">
        <v>4665</v>
      </c>
      <c r="BN5257" s="157">
        <f t="shared" si="970"/>
        <v>29.849599999997757</v>
      </c>
      <c r="BO5257" s="158">
        <f t="shared" si="971"/>
        <v>1.0118454619075252E-4</v>
      </c>
      <c r="BP5257" s="159">
        <f t="shared" si="972"/>
        <v>2.7290307606321672E-7</v>
      </c>
      <c r="BQ5257" s="160">
        <f t="shared" si="973"/>
        <v>2.7290307606321672E-7</v>
      </c>
      <c r="BR5257" s="160">
        <f t="shared" si="969"/>
        <v>2.7290307606321672E-7</v>
      </c>
    </row>
    <row r="5258" spans="65:70" ht="20.100000000000001" customHeight="1" x14ac:dyDescent="0.25">
      <c r="BM5258" s="134">
        <v>4666</v>
      </c>
      <c r="BN5258" s="157">
        <f t="shared" si="970"/>
        <v>29.855999999997756</v>
      </c>
      <c r="BO5258" s="158">
        <f t="shared" si="971"/>
        <v>1.0091164311468931E-4</v>
      </c>
      <c r="BP5258" s="159">
        <f t="shared" si="972"/>
        <v>2.7217700412781275E-7</v>
      </c>
      <c r="BQ5258" s="160">
        <f t="shared" si="973"/>
        <v>2.7217700412781275E-7</v>
      </c>
      <c r="BR5258" s="160">
        <f t="shared" si="969"/>
        <v>2.7217700412781275E-7</v>
      </c>
    </row>
    <row r="5259" spans="65:70" ht="20.100000000000001" customHeight="1" x14ac:dyDescent="0.25">
      <c r="BM5259" s="134">
        <v>4667</v>
      </c>
      <c r="BN5259" s="157">
        <f t="shared" si="970"/>
        <v>29.862399999997756</v>
      </c>
      <c r="BO5259" s="158">
        <f t="shared" si="971"/>
        <v>1.0063946611056149E-4</v>
      </c>
      <c r="BP5259" s="159">
        <f t="shared" si="972"/>
        <v>2.7145283276509846E-7</v>
      </c>
      <c r="BQ5259" s="160">
        <f t="shared" si="973"/>
        <v>2.7145283276509846E-7</v>
      </c>
      <c r="BR5259" s="160">
        <f t="shared" si="969"/>
        <v>2.7145283276509846E-7</v>
      </c>
    </row>
    <row r="5260" spans="65:70" ht="20.100000000000001" customHeight="1" x14ac:dyDescent="0.25">
      <c r="BM5260" s="134">
        <v>4668</v>
      </c>
      <c r="BN5260" s="157">
        <f t="shared" si="970"/>
        <v>29.868799999997755</v>
      </c>
      <c r="BO5260" s="158">
        <f t="shared" si="971"/>
        <v>1.003680132777964E-4</v>
      </c>
      <c r="BP5260" s="159">
        <f t="shared" si="972"/>
        <v>2.707305570978988E-7</v>
      </c>
      <c r="BQ5260" s="160">
        <f t="shared" si="973"/>
        <v>2.707305570978988E-7</v>
      </c>
      <c r="BR5260" s="160">
        <f t="shared" si="969"/>
        <v>2.707305570978988E-7</v>
      </c>
    </row>
    <row r="5261" spans="65:70" ht="20.100000000000001" customHeight="1" x14ac:dyDescent="0.25">
      <c r="BM5261" s="134">
        <v>4669</v>
      </c>
      <c r="BN5261" s="157">
        <f t="shared" si="970"/>
        <v>29.875199999997754</v>
      </c>
      <c r="BO5261" s="158">
        <f t="shared" si="971"/>
        <v>1.000972827206985E-4</v>
      </c>
      <c r="BP5261" s="159">
        <f t="shared" si="972"/>
        <v>2.7001017226032796E-7</v>
      </c>
      <c r="BQ5261" s="160">
        <f t="shared" si="973"/>
        <v>2.7001017226032796E-7</v>
      </c>
      <c r="BR5261" s="160">
        <f t="shared" si="969"/>
        <v>2.7001017226032796E-7</v>
      </c>
    </row>
    <row r="5262" spans="65:70" ht="20.100000000000001" customHeight="1" x14ac:dyDescent="0.25">
      <c r="BM5262" s="134">
        <v>4670</v>
      </c>
      <c r="BN5262" s="157">
        <f t="shared" si="970"/>
        <v>29.881599999997754</v>
      </c>
      <c r="BO5262" s="158">
        <f t="shared" si="971"/>
        <v>9.9827272548438169E-5</v>
      </c>
      <c r="BP5262" s="159">
        <f t="shared" si="972"/>
        <v>2.6929167340017466E-7</v>
      </c>
      <c r="BQ5262" s="160">
        <f t="shared" si="973"/>
        <v>2.6929167340017466E-7</v>
      </c>
      <c r="BR5262" s="160">
        <f t="shared" si="969"/>
        <v>2.6929167340017466E-7</v>
      </c>
    </row>
    <row r="5263" spans="65:70" ht="20.100000000000001" customHeight="1" x14ac:dyDescent="0.25">
      <c r="BM5263" s="134">
        <v>4671</v>
      </c>
      <c r="BN5263" s="157">
        <f t="shared" si="970"/>
        <v>29.887999999997753</v>
      </c>
      <c r="BO5263" s="158">
        <f t="shared" si="971"/>
        <v>9.9557980875037994E-5</v>
      </c>
      <c r="BP5263" s="159">
        <f t="shared" si="972"/>
        <v>2.6857505567638132E-7</v>
      </c>
      <c r="BQ5263" s="160">
        <f t="shared" si="973"/>
        <v>2.6857505567638132E-7</v>
      </c>
      <c r="BR5263" s="160">
        <f t="shared" si="969"/>
        <v>2.6857505567638132E-7</v>
      </c>
    </row>
    <row r="5264" spans="65:70" ht="20.100000000000001" customHeight="1" x14ac:dyDescent="0.25">
      <c r="BM5264" s="134">
        <v>4672</v>
      </c>
      <c r="BN5264" s="157">
        <f t="shared" si="970"/>
        <v>29.894399999997752</v>
      </c>
      <c r="BO5264" s="158">
        <f t="shared" si="971"/>
        <v>9.9289405819361613E-5</v>
      </c>
      <c r="BP5264" s="159">
        <f t="shared" si="972"/>
        <v>2.6786031425962687E-7</v>
      </c>
      <c r="BQ5264" s="160">
        <f t="shared" si="973"/>
        <v>2.6786031425962687E-7</v>
      </c>
      <c r="BR5264" s="160">
        <f t="shared" si="969"/>
        <v>2.6786031425962687E-7</v>
      </c>
    </row>
    <row r="5265" spans="65:70" ht="20.100000000000001" customHeight="1" x14ac:dyDescent="0.25">
      <c r="BM5265" s="134">
        <v>4673</v>
      </c>
      <c r="BN5265" s="157">
        <f t="shared" si="970"/>
        <v>29.900799999997751</v>
      </c>
      <c r="BO5265" s="158">
        <f t="shared" si="971"/>
        <v>9.9021545505101986E-5</v>
      </c>
      <c r="BP5265" s="159">
        <f t="shared" si="972"/>
        <v>2.6714744433434603E-7</v>
      </c>
      <c r="BQ5265" s="160">
        <f t="shared" si="973"/>
        <v>2.6714744433434603E-7</v>
      </c>
      <c r="BR5265" s="160">
        <f t="shared" ref="BR5265:BR5328" si="974">IF($BO5265&lt;(1-$BK$605),$BP5265,"")</f>
        <v>2.6714744433434603E-7</v>
      </c>
    </row>
    <row r="5266" spans="65:70" ht="20.100000000000001" customHeight="1" x14ac:dyDescent="0.25">
      <c r="BM5266" s="134">
        <v>4674</v>
      </c>
      <c r="BN5266" s="157">
        <f t="shared" ref="BN5266:BN5329" si="975">BN5265+$BQ$590</f>
        <v>29.907199999997751</v>
      </c>
      <c r="BO5266" s="158">
        <f t="shared" ref="BO5266:BO5329" si="976">_xlfn.CHISQ.DIST.RT(BN5266,7)</f>
        <v>9.875439806076764E-5</v>
      </c>
      <c r="BP5266" s="159">
        <f t="shared" ref="BP5266:BP5329" si="977">BO5266-BO5267</f>
        <v>2.6643644109577492E-7</v>
      </c>
      <c r="BQ5266" s="160">
        <f t="shared" ref="BQ5266:BQ5329" si="978">IF(BO5266&lt;(1-$BK$597),BP5266,"")</f>
        <v>2.6643644109577492E-7</v>
      </c>
      <c r="BR5266" s="160">
        <f t="shared" si="974"/>
        <v>2.6643644109577492E-7</v>
      </c>
    </row>
    <row r="5267" spans="65:70" ht="20.100000000000001" customHeight="1" x14ac:dyDescent="0.25">
      <c r="BM5267" s="134">
        <v>4675</v>
      </c>
      <c r="BN5267" s="157">
        <f t="shared" si="975"/>
        <v>29.91359999999775</v>
      </c>
      <c r="BO5267" s="158">
        <f t="shared" si="976"/>
        <v>9.8487961619671865E-5</v>
      </c>
      <c r="BP5267" s="159">
        <f t="shared" si="977"/>
        <v>2.6572729975121137E-7</v>
      </c>
      <c r="BQ5267" s="160">
        <f t="shared" si="978"/>
        <v>2.6572729975121137E-7</v>
      </c>
      <c r="BR5267" s="160">
        <f t="shared" si="974"/>
        <v>2.6572729975121137E-7</v>
      </c>
    </row>
    <row r="5268" spans="65:70" ht="20.100000000000001" customHeight="1" x14ac:dyDescent="0.25">
      <c r="BM5268" s="134">
        <v>4676</v>
      </c>
      <c r="BN5268" s="157">
        <f t="shared" si="975"/>
        <v>29.919999999997749</v>
      </c>
      <c r="BO5268" s="158">
        <f t="shared" si="976"/>
        <v>9.8222234319920654E-5</v>
      </c>
      <c r="BP5268" s="159">
        <f t="shared" si="977"/>
        <v>2.6502001552027249E-7</v>
      </c>
      <c r="BQ5268" s="160">
        <f t="shared" si="978"/>
        <v>2.6502001552027249E-7</v>
      </c>
      <c r="BR5268" s="160">
        <f t="shared" si="974"/>
        <v>2.6502001552027249E-7</v>
      </c>
    </row>
    <row r="5269" spans="65:70" ht="20.100000000000001" customHeight="1" x14ac:dyDescent="0.25">
      <c r="BM5269" s="134">
        <v>4677</v>
      </c>
      <c r="BN5269" s="157">
        <f t="shared" si="975"/>
        <v>29.926399999997749</v>
      </c>
      <c r="BO5269" s="158">
        <f t="shared" si="976"/>
        <v>9.7957214304400381E-5</v>
      </c>
      <c r="BP5269" s="159">
        <f t="shared" si="977"/>
        <v>2.6431458363408147E-7</v>
      </c>
      <c r="BQ5269" s="160">
        <f t="shared" si="978"/>
        <v>2.6431458363408147E-7</v>
      </c>
      <c r="BR5269" s="160">
        <f t="shared" si="974"/>
        <v>2.6431458363408147E-7</v>
      </c>
    </row>
    <row r="5270" spans="65:70" ht="20.100000000000001" customHeight="1" x14ac:dyDescent="0.25">
      <c r="BM5270" s="134">
        <v>4678</v>
      </c>
      <c r="BN5270" s="157">
        <f t="shared" si="975"/>
        <v>29.932799999997748</v>
      </c>
      <c r="BO5270" s="158">
        <f t="shared" si="976"/>
        <v>9.76928997207663E-5</v>
      </c>
      <c r="BP5270" s="159">
        <f t="shared" si="977"/>
        <v>2.6361099933669061E-7</v>
      </c>
      <c r="BQ5270" s="160">
        <f t="shared" si="978"/>
        <v>2.6361099933669061E-7</v>
      </c>
      <c r="BR5270" s="160">
        <f t="shared" si="974"/>
        <v>2.6361099933669061E-7</v>
      </c>
    </row>
    <row r="5271" spans="65:70" ht="20.100000000000001" customHeight="1" x14ac:dyDescent="0.25">
      <c r="BM5271" s="134">
        <v>4679</v>
      </c>
      <c r="BN5271" s="157">
        <f t="shared" si="975"/>
        <v>29.939199999997747</v>
      </c>
      <c r="BO5271" s="158">
        <f t="shared" si="976"/>
        <v>9.7429288721429609E-5</v>
      </c>
      <c r="BP5271" s="159">
        <f t="shared" si="977"/>
        <v>2.6290925788315686E-7</v>
      </c>
      <c r="BQ5271" s="160">
        <f t="shared" si="978"/>
        <v>2.6290925788315686E-7</v>
      </c>
      <c r="BR5271" s="160">
        <f t="shared" si="974"/>
        <v>2.6290925788315686E-7</v>
      </c>
    </row>
    <row r="5272" spans="65:70" ht="20.100000000000001" customHeight="1" x14ac:dyDescent="0.25">
      <c r="BM5272" s="134">
        <v>4680</v>
      </c>
      <c r="BN5272" s="157">
        <f t="shared" si="975"/>
        <v>29.945599999997746</v>
      </c>
      <c r="BO5272" s="158">
        <f t="shared" si="976"/>
        <v>9.7166379463546452E-5</v>
      </c>
      <c r="BP5272" s="159">
        <f t="shared" si="977"/>
        <v>2.6220935454044985E-7</v>
      </c>
      <c r="BQ5272" s="160">
        <f t="shared" si="978"/>
        <v>2.6220935454044985E-7</v>
      </c>
      <c r="BR5272" s="160">
        <f t="shared" si="974"/>
        <v>2.6220935454044985E-7</v>
      </c>
    </row>
    <row r="5273" spans="65:70" ht="20.100000000000001" customHeight="1" x14ac:dyDescent="0.25">
      <c r="BM5273" s="134">
        <v>4681</v>
      </c>
      <c r="BN5273" s="157">
        <f t="shared" si="975"/>
        <v>29.951999999997746</v>
      </c>
      <c r="BO5273" s="158">
        <f t="shared" si="976"/>
        <v>9.6904170109006002E-5</v>
      </c>
      <c r="BP5273" s="159">
        <f t="shared" si="977"/>
        <v>2.6151128458872582E-7</v>
      </c>
      <c r="BQ5273" s="160">
        <f t="shared" si="978"/>
        <v>2.6151128458872582E-7</v>
      </c>
      <c r="BR5273" s="160">
        <f t="shared" si="974"/>
        <v>2.6151128458872582E-7</v>
      </c>
    </row>
    <row r="5274" spans="65:70" ht="20.100000000000001" customHeight="1" x14ac:dyDescent="0.25">
      <c r="BM5274" s="134">
        <v>4682</v>
      </c>
      <c r="BN5274" s="157">
        <f t="shared" si="975"/>
        <v>29.958399999997745</v>
      </c>
      <c r="BO5274" s="158">
        <f t="shared" si="976"/>
        <v>9.6642658824417277E-5</v>
      </c>
      <c r="BP5274" s="159">
        <f t="shared" si="977"/>
        <v>2.6081504331747869E-7</v>
      </c>
      <c r="BQ5274" s="160">
        <f t="shared" si="978"/>
        <v>2.6081504331747869E-7</v>
      </c>
      <c r="BR5274" s="160">
        <f t="shared" si="974"/>
        <v>2.6081504331747869E-7</v>
      </c>
    </row>
    <row r="5275" spans="65:70" ht="20.100000000000001" customHeight="1" x14ac:dyDescent="0.25">
      <c r="BM5275" s="134">
        <v>4683</v>
      </c>
      <c r="BN5275" s="157">
        <f t="shared" si="975"/>
        <v>29.964799999997744</v>
      </c>
      <c r="BO5275" s="158">
        <f t="shared" si="976"/>
        <v>9.6381843781099798E-5</v>
      </c>
      <c r="BP5275" s="159">
        <f t="shared" si="977"/>
        <v>2.6012062603071714E-7</v>
      </c>
      <c r="BQ5275" s="160">
        <f t="shared" si="978"/>
        <v>2.6012062603071714E-7</v>
      </c>
      <c r="BR5275" s="160">
        <f t="shared" si="974"/>
        <v>2.6012062603071714E-7</v>
      </c>
    </row>
    <row r="5276" spans="65:70" ht="20.100000000000001" customHeight="1" x14ac:dyDescent="0.25">
      <c r="BM5276" s="134">
        <v>4684</v>
      </c>
      <c r="BN5276" s="157">
        <f t="shared" si="975"/>
        <v>29.971199999997744</v>
      </c>
      <c r="BO5276" s="158">
        <f t="shared" si="976"/>
        <v>9.6121723155069081E-5</v>
      </c>
      <c r="BP5276" s="159">
        <f t="shared" si="977"/>
        <v>2.5942802804184177E-7</v>
      </c>
      <c r="BQ5276" s="160">
        <f t="shared" si="978"/>
        <v>2.5942802804184177E-7</v>
      </c>
      <c r="BR5276" s="160">
        <f t="shared" si="974"/>
        <v>2.5942802804184177E-7</v>
      </c>
    </row>
    <row r="5277" spans="65:70" ht="20.100000000000001" customHeight="1" x14ac:dyDescent="0.25">
      <c r="BM5277" s="134">
        <v>4685</v>
      </c>
      <c r="BN5277" s="157">
        <f t="shared" si="975"/>
        <v>29.977599999997743</v>
      </c>
      <c r="BO5277" s="158">
        <f t="shared" si="976"/>
        <v>9.5862295127027239E-5</v>
      </c>
      <c r="BP5277" s="159">
        <f t="shared" si="977"/>
        <v>2.5873724467804962E-7</v>
      </c>
      <c r="BQ5277" s="160">
        <f t="shared" si="978"/>
        <v>2.5873724467804962E-7</v>
      </c>
      <c r="BR5277" s="160">
        <f t="shared" si="974"/>
        <v>2.5873724467804962E-7</v>
      </c>
    </row>
    <row r="5278" spans="65:70" ht="20.100000000000001" customHeight="1" x14ac:dyDescent="0.25">
      <c r="BM5278" s="134">
        <v>4686</v>
      </c>
      <c r="BN5278" s="157">
        <f t="shared" si="975"/>
        <v>29.983999999997742</v>
      </c>
      <c r="BO5278" s="158">
        <f t="shared" si="976"/>
        <v>9.5603557882349189E-5</v>
      </c>
      <c r="BP5278" s="159">
        <f t="shared" si="977"/>
        <v>2.5804827127689188E-7</v>
      </c>
      <c r="BQ5278" s="160">
        <f t="shared" si="978"/>
        <v>2.5804827127689188E-7</v>
      </c>
      <c r="BR5278" s="160">
        <f t="shared" si="974"/>
        <v>2.5804827127689188E-7</v>
      </c>
    </row>
    <row r="5279" spans="65:70" ht="20.100000000000001" customHeight="1" x14ac:dyDescent="0.25">
      <c r="BM5279" s="134">
        <v>4687</v>
      </c>
      <c r="BN5279" s="157">
        <f t="shared" si="975"/>
        <v>29.990399999997742</v>
      </c>
      <c r="BO5279" s="158">
        <f t="shared" si="976"/>
        <v>9.5345509611072298E-5</v>
      </c>
      <c r="BP5279" s="159">
        <f t="shared" si="977"/>
        <v>2.5736110318795439E-7</v>
      </c>
      <c r="BQ5279" s="160">
        <f t="shared" si="978"/>
        <v>2.5736110318795439E-7</v>
      </c>
      <c r="BR5279" s="160">
        <f t="shared" si="974"/>
        <v>2.5736110318795439E-7</v>
      </c>
    </row>
    <row r="5280" spans="65:70" ht="20.100000000000001" customHeight="1" x14ac:dyDescent="0.25">
      <c r="BM5280" s="134">
        <v>4688</v>
      </c>
      <c r="BN5280" s="157">
        <f t="shared" si="975"/>
        <v>29.996799999997741</v>
      </c>
      <c r="BO5280" s="158">
        <f t="shared" si="976"/>
        <v>9.5088148507884343E-5</v>
      </c>
      <c r="BP5280" s="159">
        <f t="shared" si="977"/>
        <v>2.5667573577246459E-7</v>
      </c>
      <c r="BQ5280" s="160">
        <f t="shared" si="978"/>
        <v>2.5667573577246459E-7</v>
      </c>
      <c r="BR5280" s="160">
        <f t="shared" si="974"/>
        <v>2.5667573577246459E-7</v>
      </c>
    </row>
    <row r="5281" spans="65:70" ht="20.100000000000001" customHeight="1" x14ac:dyDescent="0.25">
      <c r="BM5281" s="134">
        <v>4689</v>
      </c>
      <c r="BN5281" s="157">
        <f t="shared" si="975"/>
        <v>30.00319999999774</v>
      </c>
      <c r="BO5281" s="158">
        <f t="shared" si="976"/>
        <v>9.4831472772111879E-5</v>
      </c>
      <c r="BP5281" s="159">
        <f t="shared" si="977"/>
        <v>2.5599216440433511E-7</v>
      </c>
      <c r="BQ5281" s="160">
        <f t="shared" si="978"/>
        <v>2.5599216440433511E-7</v>
      </c>
      <c r="BR5281" s="160">
        <f t="shared" si="974"/>
        <v>2.5599216440433511E-7</v>
      </c>
    </row>
    <row r="5282" spans="65:70" ht="20.100000000000001" customHeight="1" x14ac:dyDescent="0.25">
      <c r="BM5282" s="134">
        <v>4690</v>
      </c>
      <c r="BN5282" s="157">
        <f t="shared" si="975"/>
        <v>30.009599999997739</v>
      </c>
      <c r="BO5282" s="158">
        <f t="shared" si="976"/>
        <v>9.4575480607707543E-5</v>
      </c>
      <c r="BP5282" s="159">
        <f t="shared" si="977"/>
        <v>2.5531038446632837E-7</v>
      </c>
      <c r="BQ5282" s="160">
        <f t="shared" si="978"/>
        <v>2.5531038446632837E-7</v>
      </c>
      <c r="BR5282" s="160">
        <f t="shared" si="974"/>
        <v>2.5531038446632837E-7</v>
      </c>
    </row>
    <row r="5283" spans="65:70" ht="20.100000000000001" customHeight="1" x14ac:dyDescent="0.25">
      <c r="BM5283" s="134">
        <v>4691</v>
      </c>
      <c r="BN5283" s="157">
        <f t="shared" si="975"/>
        <v>30.015999999997739</v>
      </c>
      <c r="BO5283" s="158">
        <f t="shared" si="976"/>
        <v>9.4320170223241215E-5</v>
      </c>
      <c r="BP5283" s="159">
        <f t="shared" si="977"/>
        <v>2.5463039135645337E-7</v>
      </c>
      <c r="BQ5283" s="160">
        <f t="shared" si="978"/>
        <v>2.5463039135645337E-7</v>
      </c>
      <c r="BR5283" s="160">
        <f t="shared" si="974"/>
        <v>2.5463039135645337E-7</v>
      </c>
    </row>
    <row r="5284" spans="65:70" ht="20.100000000000001" customHeight="1" x14ac:dyDescent="0.25">
      <c r="BM5284" s="134">
        <v>4692</v>
      </c>
      <c r="BN5284" s="157">
        <f t="shared" si="975"/>
        <v>30.022399999997738</v>
      </c>
      <c r="BO5284" s="158">
        <f t="shared" si="976"/>
        <v>9.4065539831884762E-5</v>
      </c>
      <c r="BP5284" s="159">
        <f t="shared" si="977"/>
        <v>2.5395218048137919E-7</v>
      </c>
      <c r="BQ5284" s="160">
        <f t="shared" si="978"/>
        <v>2.5395218048137919E-7</v>
      </c>
      <c r="BR5284" s="160">
        <f t="shared" si="974"/>
        <v>2.5395218048137919E-7</v>
      </c>
    </row>
    <row r="5285" spans="65:70" ht="20.100000000000001" customHeight="1" x14ac:dyDescent="0.25">
      <c r="BM5285" s="134">
        <v>4693</v>
      </c>
      <c r="BN5285" s="157">
        <f t="shared" si="975"/>
        <v>30.028799999997737</v>
      </c>
      <c r="BO5285" s="158">
        <f t="shared" si="976"/>
        <v>9.3811587651403383E-5</v>
      </c>
      <c r="BP5285" s="159">
        <f t="shared" si="977"/>
        <v>2.5327574726013481E-7</v>
      </c>
      <c r="BQ5285" s="160">
        <f t="shared" si="978"/>
        <v>2.5327574726013481E-7</v>
      </c>
      <c r="BR5285" s="160">
        <f t="shared" si="974"/>
        <v>2.5327574726013481E-7</v>
      </c>
    </row>
    <row r="5286" spans="65:70" ht="20.100000000000001" customHeight="1" x14ac:dyDescent="0.25">
      <c r="BM5286" s="134">
        <v>4694</v>
      </c>
      <c r="BN5286" s="157">
        <f t="shared" si="975"/>
        <v>30.035199999997737</v>
      </c>
      <c r="BO5286" s="158">
        <f t="shared" si="976"/>
        <v>9.3558311904143248E-5</v>
      </c>
      <c r="BP5286" s="159">
        <f t="shared" si="977"/>
        <v>2.5260108712410912E-7</v>
      </c>
      <c r="BQ5286" s="160">
        <f t="shared" si="978"/>
        <v>2.5260108712410912E-7</v>
      </c>
      <c r="BR5286" s="160">
        <f t="shared" si="974"/>
        <v>2.5260108712410912E-7</v>
      </c>
    </row>
    <row r="5287" spans="65:70" ht="20.100000000000001" customHeight="1" x14ac:dyDescent="0.25">
      <c r="BM5287" s="134">
        <v>4695</v>
      </c>
      <c r="BN5287" s="157">
        <f t="shared" si="975"/>
        <v>30.041599999997736</v>
      </c>
      <c r="BO5287" s="158">
        <f t="shared" si="976"/>
        <v>9.3305710817019139E-5</v>
      </c>
      <c r="BP5287" s="159">
        <f t="shared" si="977"/>
        <v>2.519281955148554E-7</v>
      </c>
      <c r="BQ5287" s="160">
        <f t="shared" si="978"/>
        <v>2.519281955148554E-7</v>
      </c>
      <c r="BR5287" s="160">
        <f t="shared" si="974"/>
        <v>2.519281955148554E-7</v>
      </c>
    </row>
    <row r="5288" spans="65:70" ht="20.100000000000001" customHeight="1" x14ac:dyDescent="0.25">
      <c r="BM5288" s="134">
        <v>4696</v>
      </c>
      <c r="BN5288" s="157">
        <f t="shared" si="975"/>
        <v>30.047999999997735</v>
      </c>
      <c r="BO5288" s="158">
        <f t="shared" si="976"/>
        <v>9.3053782621504283E-5</v>
      </c>
      <c r="BP5288" s="159">
        <f t="shared" si="977"/>
        <v>2.5125706788632748E-7</v>
      </c>
      <c r="BQ5288" s="160">
        <f t="shared" si="978"/>
        <v>2.5125706788632748E-7</v>
      </c>
      <c r="BR5288" s="160">
        <f t="shared" si="974"/>
        <v>2.5125706788632748E-7</v>
      </c>
    </row>
    <row r="5289" spans="65:70" ht="20.100000000000001" customHeight="1" x14ac:dyDescent="0.25">
      <c r="BM5289" s="134">
        <v>4697</v>
      </c>
      <c r="BN5289" s="157">
        <f t="shared" si="975"/>
        <v>30.054399999997734</v>
      </c>
      <c r="BO5289" s="158">
        <f t="shared" si="976"/>
        <v>9.2802525553617956E-5</v>
      </c>
      <c r="BP5289" s="159">
        <f t="shared" si="977"/>
        <v>2.5058769970302309E-7</v>
      </c>
      <c r="BQ5289" s="160">
        <f t="shared" si="978"/>
        <v>2.5058769970302309E-7</v>
      </c>
      <c r="BR5289" s="160">
        <f t="shared" si="974"/>
        <v>2.5058769970302309E-7</v>
      </c>
    </row>
    <row r="5290" spans="65:70" ht="20.100000000000001" customHeight="1" x14ac:dyDescent="0.25">
      <c r="BM5290" s="134">
        <v>4698</v>
      </c>
      <c r="BN5290" s="157">
        <f t="shared" si="975"/>
        <v>30.060799999997734</v>
      </c>
      <c r="BO5290" s="158">
        <f t="shared" si="976"/>
        <v>9.2551937853914933E-5</v>
      </c>
      <c r="BP5290" s="159">
        <f t="shared" si="977"/>
        <v>2.4992008644197602E-7</v>
      </c>
      <c r="BQ5290" s="160">
        <f t="shared" si="978"/>
        <v>2.4992008644197602E-7</v>
      </c>
      <c r="BR5290" s="160">
        <f t="shared" si="974"/>
        <v>2.4992008644197602E-7</v>
      </c>
    </row>
    <row r="5291" spans="65:70" ht="20.100000000000001" customHeight="1" x14ac:dyDescent="0.25">
      <c r="BM5291" s="134">
        <v>4699</v>
      </c>
      <c r="BN5291" s="157">
        <f t="shared" si="975"/>
        <v>30.067199999997733</v>
      </c>
      <c r="BO5291" s="158">
        <f t="shared" si="976"/>
        <v>9.2302017767472957E-5</v>
      </c>
      <c r="BP5291" s="159">
        <f t="shared" si="977"/>
        <v>2.4925422359039801E-7</v>
      </c>
      <c r="BQ5291" s="160">
        <f t="shared" si="978"/>
        <v>2.4925422359039801E-7</v>
      </c>
      <c r="BR5291" s="160">
        <f t="shared" si="974"/>
        <v>2.4925422359039801E-7</v>
      </c>
    </row>
    <row r="5292" spans="65:70" ht="20.100000000000001" customHeight="1" x14ac:dyDescent="0.25">
      <c r="BM5292" s="134">
        <v>4700</v>
      </c>
      <c r="BN5292" s="157">
        <f t="shared" si="975"/>
        <v>30.073599999997732</v>
      </c>
      <c r="BO5292" s="158">
        <f t="shared" si="976"/>
        <v>9.2052763543882559E-5</v>
      </c>
      <c r="BP5292" s="159">
        <f t="shared" si="977"/>
        <v>2.4859010664753545E-7</v>
      </c>
      <c r="BQ5292" s="160">
        <f t="shared" si="978"/>
        <v>2.4859010664753545E-7</v>
      </c>
      <c r="BR5292" s="160">
        <f t="shared" si="974"/>
        <v>2.4859010664753545E-7</v>
      </c>
    </row>
    <row r="5293" spans="65:70" ht="20.100000000000001" customHeight="1" x14ac:dyDescent="0.25">
      <c r="BM5293" s="134">
        <v>4701</v>
      </c>
      <c r="BN5293" s="157">
        <f t="shared" si="975"/>
        <v>30.079999999997732</v>
      </c>
      <c r="BO5293" s="158">
        <f t="shared" si="976"/>
        <v>9.1804173437235023E-5</v>
      </c>
      <c r="BP5293" s="159">
        <f t="shared" si="977"/>
        <v>2.4792773112380202E-7</v>
      </c>
      <c r="BQ5293" s="160">
        <f t="shared" si="978"/>
        <v>2.4792773112380202E-7</v>
      </c>
      <c r="BR5293" s="160">
        <f t="shared" si="974"/>
        <v>2.4792773112380202E-7</v>
      </c>
    </row>
    <row r="5294" spans="65:70" ht="20.100000000000001" customHeight="1" x14ac:dyDescent="0.25">
      <c r="BM5294" s="134">
        <v>4702</v>
      </c>
      <c r="BN5294" s="157">
        <f t="shared" si="975"/>
        <v>30.086399999997731</v>
      </c>
      <c r="BO5294" s="158">
        <f t="shared" si="976"/>
        <v>9.1556245706111221E-5</v>
      </c>
      <c r="BP5294" s="159">
        <f t="shared" si="977"/>
        <v>2.4726709254054827E-7</v>
      </c>
      <c r="BQ5294" s="160">
        <f t="shared" si="978"/>
        <v>2.4726709254054827E-7</v>
      </c>
      <c r="BR5294" s="160">
        <f t="shared" si="974"/>
        <v>2.4726709254054827E-7</v>
      </c>
    </row>
    <row r="5295" spans="65:70" ht="20.100000000000001" customHeight="1" x14ac:dyDescent="0.25">
      <c r="BM5295" s="134">
        <v>4703</v>
      </c>
      <c r="BN5295" s="157">
        <f t="shared" si="975"/>
        <v>30.09279999999773</v>
      </c>
      <c r="BO5295" s="158">
        <f t="shared" si="976"/>
        <v>9.1308978613570673E-5</v>
      </c>
      <c r="BP5295" s="159">
        <f t="shared" si="977"/>
        <v>2.466081864306173E-7</v>
      </c>
      <c r="BQ5295" s="160">
        <f t="shared" si="978"/>
        <v>2.466081864306173E-7</v>
      </c>
      <c r="BR5295" s="160">
        <f t="shared" si="974"/>
        <v>2.466081864306173E-7</v>
      </c>
    </row>
    <row r="5296" spans="65:70" ht="20.100000000000001" customHeight="1" x14ac:dyDescent="0.25">
      <c r="BM5296" s="134">
        <v>4704</v>
      </c>
      <c r="BN5296" s="157">
        <f t="shared" si="975"/>
        <v>30.09919999999773</v>
      </c>
      <c r="BO5296" s="158">
        <f t="shared" si="976"/>
        <v>9.1062370427140056E-5</v>
      </c>
      <c r="BP5296" s="159">
        <f t="shared" si="977"/>
        <v>2.4595100833860227E-7</v>
      </c>
      <c r="BQ5296" s="160">
        <f t="shared" si="978"/>
        <v>2.4595100833860227E-7</v>
      </c>
      <c r="BR5296" s="160">
        <f t="shared" si="974"/>
        <v>2.4595100833860227E-7</v>
      </c>
    </row>
    <row r="5297" spans="65:70" ht="20.100000000000001" customHeight="1" x14ac:dyDescent="0.25">
      <c r="BM5297" s="134">
        <v>4705</v>
      </c>
      <c r="BN5297" s="157">
        <f t="shared" si="975"/>
        <v>30.105599999997729</v>
      </c>
      <c r="BO5297" s="158">
        <f t="shared" si="976"/>
        <v>9.0816419418801453E-5</v>
      </c>
      <c r="BP5297" s="159">
        <f t="shared" si="977"/>
        <v>2.4529555381936914E-7</v>
      </c>
      <c r="BQ5297" s="160">
        <f t="shared" si="978"/>
        <v>2.4529555381936914E-7</v>
      </c>
      <c r="BR5297" s="160">
        <f t="shared" si="974"/>
        <v>2.4529555381936914E-7</v>
      </c>
    </row>
    <row r="5298" spans="65:70" ht="20.100000000000001" customHeight="1" x14ac:dyDescent="0.25">
      <c r="BM5298" s="134">
        <v>4706</v>
      </c>
      <c r="BN5298" s="157">
        <f t="shared" si="975"/>
        <v>30.111999999997728</v>
      </c>
      <c r="BO5298" s="158">
        <f t="shared" si="976"/>
        <v>9.0571123864982084E-5</v>
      </c>
      <c r="BP5298" s="159">
        <f t="shared" si="977"/>
        <v>2.4464181843885627E-7</v>
      </c>
      <c r="BQ5298" s="160">
        <f t="shared" si="978"/>
        <v>2.4464181843885627E-7</v>
      </c>
      <c r="BR5298" s="160">
        <f t="shared" si="974"/>
        <v>2.4464181843885627E-7</v>
      </c>
    </row>
    <row r="5299" spans="65:70" ht="20.100000000000001" customHeight="1" x14ac:dyDescent="0.25">
      <c r="BM5299" s="134">
        <v>4707</v>
      </c>
      <c r="BN5299" s="157">
        <f t="shared" si="975"/>
        <v>30.118399999997727</v>
      </c>
      <c r="BO5299" s="158">
        <f t="shared" si="976"/>
        <v>9.0326482046543228E-5</v>
      </c>
      <c r="BP5299" s="159">
        <f t="shared" si="977"/>
        <v>2.4398979777519932E-7</v>
      </c>
      <c r="BQ5299" s="160">
        <f t="shared" si="978"/>
        <v>2.4398979777519932E-7</v>
      </c>
      <c r="BR5299" s="160">
        <f t="shared" si="974"/>
        <v>2.4398979777519932E-7</v>
      </c>
    </row>
    <row r="5300" spans="65:70" ht="20.100000000000001" customHeight="1" x14ac:dyDescent="0.25">
      <c r="BM5300" s="134">
        <v>4708</v>
      </c>
      <c r="BN5300" s="157">
        <f t="shared" si="975"/>
        <v>30.124799999997727</v>
      </c>
      <c r="BO5300" s="158">
        <f t="shared" si="976"/>
        <v>9.0082492248768029E-5</v>
      </c>
      <c r="BP5300" s="159">
        <f t="shared" si="977"/>
        <v>2.4333948741726754E-7</v>
      </c>
      <c r="BQ5300" s="160">
        <f t="shared" si="978"/>
        <v>2.4333948741726754E-7</v>
      </c>
      <c r="BR5300" s="160">
        <f t="shared" si="974"/>
        <v>2.4333948741726754E-7</v>
      </c>
    </row>
    <row r="5301" spans="65:70" ht="20.100000000000001" customHeight="1" x14ac:dyDescent="0.25">
      <c r="BM5301" s="134">
        <v>4709</v>
      </c>
      <c r="BN5301" s="157">
        <f t="shared" si="975"/>
        <v>30.131199999997726</v>
      </c>
      <c r="BO5301" s="158">
        <f t="shared" si="976"/>
        <v>8.9839152761350761E-5</v>
      </c>
      <c r="BP5301" s="159">
        <f t="shared" si="977"/>
        <v>2.4269088296441984E-7</v>
      </c>
      <c r="BQ5301" s="160">
        <f t="shared" si="978"/>
        <v>2.4269088296441984E-7</v>
      </c>
      <c r="BR5301" s="160">
        <f t="shared" si="974"/>
        <v>2.4269088296441984E-7</v>
      </c>
    </row>
    <row r="5302" spans="65:70" ht="20.100000000000001" customHeight="1" x14ac:dyDescent="0.25">
      <c r="BM5302" s="134">
        <v>4710</v>
      </c>
      <c r="BN5302" s="157">
        <f t="shared" si="975"/>
        <v>30.137599999997725</v>
      </c>
      <c r="BO5302" s="158">
        <f t="shared" si="976"/>
        <v>8.9596461878386341E-5</v>
      </c>
      <c r="BP5302" s="159">
        <f t="shared" si="977"/>
        <v>2.420439800268978E-7</v>
      </c>
      <c r="BQ5302" s="160">
        <f t="shared" si="978"/>
        <v>2.420439800268978E-7</v>
      </c>
      <c r="BR5302" s="160">
        <f t="shared" si="974"/>
        <v>2.420439800268978E-7</v>
      </c>
    </row>
    <row r="5303" spans="65:70" ht="20.100000000000001" customHeight="1" x14ac:dyDescent="0.25">
      <c r="BM5303" s="134">
        <v>4711</v>
      </c>
      <c r="BN5303" s="157">
        <f t="shared" si="975"/>
        <v>30.143999999997725</v>
      </c>
      <c r="BO5303" s="158">
        <f t="shared" si="976"/>
        <v>8.9354417898359443E-5</v>
      </c>
      <c r="BP5303" s="159">
        <f t="shared" si="977"/>
        <v>2.4139877422745199E-7</v>
      </c>
      <c r="BQ5303" s="160">
        <f t="shared" si="978"/>
        <v>2.4139877422745199E-7</v>
      </c>
      <c r="BR5303" s="160">
        <f t="shared" si="974"/>
        <v>2.4139877422745199E-7</v>
      </c>
    </row>
    <row r="5304" spans="65:70" ht="20.100000000000001" customHeight="1" x14ac:dyDescent="0.25">
      <c r="BM5304" s="134">
        <v>4712</v>
      </c>
      <c r="BN5304" s="157">
        <f t="shared" si="975"/>
        <v>30.150399999997724</v>
      </c>
      <c r="BO5304" s="158">
        <f t="shared" si="976"/>
        <v>8.9113019124131991E-5</v>
      </c>
      <c r="BP5304" s="159">
        <f t="shared" si="977"/>
        <v>2.4075526119813001E-7</v>
      </c>
      <c r="BQ5304" s="160">
        <f t="shared" si="978"/>
        <v>2.4075526119813001E-7</v>
      </c>
      <c r="BR5304" s="160">
        <f t="shared" si="974"/>
        <v>2.4075526119813001E-7</v>
      </c>
    </row>
    <row r="5305" spans="65:70" ht="20.100000000000001" customHeight="1" x14ac:dyDescent="0.25">
      <c r="BM5305" s="134">
        <v>4713</v>
      </c>
      <c r="BN5305" s="157">
        <f t="shared" si="975"/>
        <v>30.156799999997723</v>
      </c>
      <c r="BO5305" s="158">
        <f t="shared" si="976"/>
        <v>8.8872263862933861E-5</v>
      </c>
      <c r="BP5305" s="159">
        <f t="shared" si="977"/>
        <v>2.4011343658362399E-7</v>
      </c>
      <c r="BQ5305" s="160">
        <f t="shared" si="978"/>
        <v>2.4011343658362399E-7</v>
      </c>
      <c r="BR5305" s="160">
        <f t="shared" si="974"/>
        <v>2.4011343658362399E-7</v>
      </c>
    </row>
    <row r="5306" spans="65:70" ht="20.100000000000001" customHeight="1" x14ac:dyDescent="0.25">
      <c r="BM5306" s="134">
        <v>4714</v>
      </c>
      <c r="BN5306" s="157">
        <f t="shared" si="975"/>
        <v>30.163199999997723</v>
      </c>
      <c r="BO5306" s="158">
        <f t="shared" si="976"/>
        <v>8.8632150426350237E-5</v>
      </c>
      <c r="BP5306" s="159">
        <f t="shared" si="977"/>
        <v>2.3947329603750292E-7</v>
      </c>
      <c r="BQ5306" s="160">
        <f t="shared" si="978"/>
        <v>2.3947329603750292E-7</v>
      </c>
      <c r="BR5306" s="160">
        <f t="shared" si="974"/>
        <v>2.3947329603750292E-7</v>
      </c>
    </row>
    <row r="5307" spans="65:70" ht="20.100000000000001" customHeight="1" x14ac:dyDescent="0.25">
      <c r="BM5307" s="134">
        <v>4715</v>
      </c>
      <c r="BN5307" s="157">
        <f t="shared" si="975"/>
        <v>30.169599999997722</v>
      </c>
      <c r="BO5307" s="158">
        <f t="shared" si="976"/>
        <v>8.8392677130312734E-5</v>
      </c>
      <c r="BP5307" s="159">
        <f t="shared" si="977"/>
        <v>2.3883483522596678E-7</v>
      </c>
      <c r="BQ5307" s="160">
        <f t="shared" si="978"/>
        <v>2.3883483522596678E-7</v>
      </c>
      <c r="BR5307" s="160">
        <f t="shared" si="974"/>
        <v>2.3883483522596678E-7</v>
      </c>
    </row>
    <row r="5308" spans="65:70" ht="20.100000000000001" customHeight="1" x14ac:dyDescent="0.25">
      <c r="BM5308" s="134">
        <v>4716</v>
      </c>
      <c r="BN5308" s="157">
        <f t="shared" si="975"/>
        <v>30.175999999997721</v>
      </c>
      <c r="BO5308" s="158">
        <f t="shared" si="976"/>
        <v>8.8153842295086768E-5</v>
      </c>
      <c r="BP5308" s="159">
        <f t="shared" si="977"/>
        <v>2.3819804982577297E-7</v>
      </c>
      <c r="BQ5308" s="160">
        <f t="shared" si="978"/>
        <v>2.3819804982577297E-7</v>
      </c>
      <c r="BR5308" s="160">
        <f t="shared" si="974"/>
        <v>2.3819804982577297E-7</v>
      </c>
    </row>
    <row r="5309" spans="65:70" ht="20.100000000000001" customHeight="1" x14ac:dyDescent="0.25">
      <c r="BM5309" s="134">
        <v>4717</v>
      </c>
      <c r="BN5309" s="157">
        <f t="shared" si="975"/>
        <v>30.18239999999772</v>
      </c>
      <c r="BO5309" s="158">
        <f t="shared" si="976"/>
        <v>8.7915644245260995E-5</v>
      </c>
      <c r="BP5309" s="159">
        <f t="shared" si="977"/>
        <v>2.3756293552389747E-7</v>
      </c>
      <c r="BQ5309" s="160">
        <f t="shared" si="978"/>
        <v>2.3756293552389747E-7</v>
      </c>
      <c r="BR5309" s="160">
        <f t="shared" si="974"/>
        <v>2.3756293552389747E-7</v>
      </c>
    </row>
    <row r="5310" spans="65:70" ht="20.100000000000001" customHeight="1" x14ac:dyDescent="0.25">
      <c r="BM5310" s="134">
        <v>4718</v>
      </c>
      <c r="BN5310" s="157">
        <f t="shared" si="975"/>
        <v>30.18879999999772</v>
      </c>
      <c r="BO5310" s="158">
        <f t="shared" si="976"/>
        <v>8.7678081309737097E-5</v>
      </c>
      <c r="BP5310" s="159">
        <f t="shared" si="977"/>
        <v>2.3692948801878173E-7</v>
      </c>
      <c r="BQ5310" s="160">
        <f t="shared" si="978"/>
        <v>2.3692948801878173E-7</v>
      </c>
      <c r="BR5310" s="160">
        <f t="shared" si="974"/>
        <v>2.3692948801878173E-7</v>
      </c>
    </row>
    <row r="5311" spans="65:70" ht="20.100000000000001" customHeight="1" x14ac:dyDescent="0.25">
      <c r="BM5311" s="134">
        <v>4719</v>
      </c>
      <c r="BN5311" s="157">
        <f t="shared" si="975"/>
        <v>30.195199999997719</v>
      </c>
      <c r="BO5311" s="158">
        <f t="shared" si="976"/>
        <v>8.7441151821718316E-5</v>
      </c>
      <c r="BP5311" s="159">
        <f t="shared" si="977"/>
        <v>2.3629770301931616E-7</v>
      </c>
      <c r="BQ5311" s="160">
        <f t="shared" si="978"/>
        <v>2.3629770301931616E-7</v>
      </c>
      <c r="BR5311" s="160">
        <f t="shared" si="974"/>
        <v>2.3629770301931616E-7</v>
      </c>
    </row>
    <row r="5312" spans="65:70" ht="20.100000000000001" customHeight="1" x14ac:dyDescent="0.25">
      <c r="BM5312" s="134">
        <v>4720</v>
      </c>
      <c r="BN5312" s="157">
        <f t="shared" si="975"/>
        <v>30.201599999997718</v>
      </c>
      <c r="BO5312" s="158">
        <f t="shared" si="976"/>
        <v>8.7204854118698999E-5</v>
      </c>
      <c r="BP5312" s="159">
        <f t="shared" si="977"/>
        <v>2.3566757624497573E-7</v>
      </c>
      <c r="BQ5312" s="160">
        <f t="shared" si="978"/>
        <v>2.3566757624497573E-7</v>
      </c>
      <c r="BR5312" s="160">
        <f t="shared" si="974"/>
        <v>2.3566757624497573E-7</v>
      </c>
    </row>
    <row r="5313" spans="65:70" ht="20.100000000000001" customHeight="1" x14ac:dyDescent="0.25">
      <c r="BM5313" s="134">
        <v>4721</v>
      </c>
      <c r="BN5313" s="157">
        <f t="shared" si="975"/>
        <v>30.207999999997718</v>
      </c>
      <c r="BO5313" s="158">
        <f t="shared" si="976"/>
        <v>8.6969186542454024E-5</v>
      </c>
      <c r="BP5313" s="159">
        <f t="shared" si="977"/>
        <v>2.3503910342745978E-7</v>
      </c>
      <c r="BQ5313" s="160">
        <f t="shared" si="978"/>
        <v>2.3503910342745978E-7</v>
      </c>
      <c r="BR5313" s="160">
        <f t="shared" si="974"/>
        <v>2.3503910342745978E-7</v>
      </c>
    </row>
    <row r="5314" spans="65:70" ht="20.100000000000001" customHeight="1" x14ac:dyDescent="0.25">
      <c r="BM5314" s="134">
        <v>4722</v>
      </c>
      <c r="BN5314" s="157">
        <f t="shared" si="975"/>
        <v>30.214399999997717</v>
      </c>
      <c r="BO5314" s="158">
        <f t="shared" si="976"/>
        <v>8.6734147439026564E-5</v>
      </c>
      <c r="BP5314" s="159">
        <f t="shared" si="977"/>
        <v>2.3441228030672112E-7</v>
      </c>
      <c r="BQ5314" s="160">
        <f t="shared" si="978"/>
        <v>2.3441228030672112E-7</v>
      </c>
      <c r="BR5314" s="160">
        <f t="shared" si="974"/>
        <v>2.3441228030672112E-7</v>
      </c>
    </row>
    <row r="5315" spans="65:70" ht="20.100000000000001" customHeight="1" x14ac:dyDescent="0.25">
      <c r="BM5315" s="134">
        <v>4723</v>
      </c>
      <c r="BN5315" s="157">
        <f t="shared" si="975"/>
        <v>30.220799999997716</v>
      </c>
      <c r="BO5315" s="158">
        <f t="shared" si="976"/>
        <v>8.6499735158719843E-5</v>
      </c>
      <c r="BP5315" s="159">
        <f t="shared" si="977"/>
        <v>2.3378710263593984E-7</v>
      </c>
      <c r="BQ5315" s="160">
        <f t="shared" si="978"/>
        <v>2.3378710263593984E-7</v>
      </c>
      <c r="BR5315" s="160">
        <f t="shared" si="974"/>
        <v>2.3378710263593984E-7</v>
      </c>
    </row>
    <row r="5316" spans="65:70" ht="20.100000000000001" customHeight="1" x14ac:dyDescent="0.25">
      <c r="BM5316" s="134">
        <v>4724</v>
      </c>
      <c r="BN5316" s="157">
        <f t="shared" si="975"/>
        <v>30.227199999997715</v>
      </c>
      <c r="BO5316" s="158">
        <f t="shared" si="976"/>
        <v>8.6265948056083903E-5</v>
      </c>
      <c r="BP5316" s="159">
        <f t="shared" si="977"/>
        <v>2.3316356617652243E-7</v>
      </c>
      <c r="BQ5316" s="160">
        <f t="shared" si="978"/>
        <v>2.3316356617652243E-7</v>
      </c>
      <c r="BR5316" s="160">
        <f t="shared" si="974"/>
        <v>2.3316356617652243E-7</v>
      </c>
    </row>
    <row r="5317" spans="65:70" ht="20.100000000000001" customHeight="1" x14ac:dyDescent="0.25">
      <c r="BM5317" s="134">
        <v>4725</v>
      </c>
      <c r="BN5317" s="157">
        <f t="shared" si="975"/>
        <v>30.233599999997715</v>
      </c>
      <c r="BO5317" s="158">
        <f t="shared" si="976"/>
        <v>8.603278448990738E-5</v>
      </c>
      <c r="BP5317" s="159">
        <f t="shared" si="977"/>
        <v>2.3254166670345498E-7</v>
      </c>
      <c r="BQ5317" s="160">
        <f t="shared" si="978"/>
        <v>2.3254166670345498E-7</v>
      </c>
      <c r="BR5317" s="160">
        <f t="shared" si="974"/>
        <v>2.3254166670345498E-7</v>
      </c>
    </row>
    <row r="5318" spans="65:70" ht="20.100000000000001" customHeight="1" x14ac:dyDescent="0.25">
      <c r="BM5318" s="134">
        <v>4726</v>
      </c>
      <c r="BN5318" s="157">
        <f t="shared" si="975"/>
        <v>30.239999999997714</v>
      </c>
      <c r="BO5318" s="158">
        <f t="shared" si="976"/>
        <v>8.5800242823203925E-5</v>
      </c>
      <c r="BP5318" s="159">
        <f t="shared" si="977"/>
        <v>2.3192139999890645E-7</v>
      </c>
      <c r="BQ5318" s="160">
        <f t="shared" si="978"/>
        <v>2.3192139999890645E-7</v>
      </c>
      <c r="BR5318" s="160">
        <f t="shared" si="974"/>
        <v>2.3192139999890645E-7</v>
      </c>
    </row>
    <row r="5319" spans="65:70" ht="20.100000000000001" customHeight="1" x14ac:dyDescent="0.25">
      <c r="BM5319" s="134">
        <v>4727</v>
      </c>
      <c r="BN5319" s="157">
        <f t="shared" si="975"/>
        <v>30.246399999997713</v>
      </c>
      <c r="BO5319" s="158">
        <f t="shared" si="976"/>
        <v>8.5568321423205019E-5</v>
      </c>
      <c r="BP5319" s="159">
        <f t="shared" si="977"/>
        <v>2.313027618590862E-7</v>
      </c>
      <c r="BQ5319" s="160">
        <f t="shared" si="978"/>
        <v>2.313027618590862E-7</v>
      </c>
      <c r="BR5319" s="160">
        <f t="shared" si="974"/>
        <v>2.313027618590862E-7</v>
      </c>
    </row>
    <row r="5320" spans="65:70" ht="20.100000000000001" customHeight="1" x14ac:dyDescent="0.25">
      <c r="BM5320" s="134">
        <v>4728</v>
      </c>
      <c r="BN5320" s="157">
        <f t="shared" si="975"/>
        <v>30.252799999997713</v>
      </c>
      <c r="BO5320" s="158">
        <f t="shared" si="976"/>
        <v>8.5337018661345933E-5</v>
      </c>
      <c r="BP5320" s="159">
        <f t="shared" si="977"/>
        <v>2.3068574808790142E-7</v>
      </c>
      <c r="BQ5320" s="160">
        <f t="shared" si="978"/>
        <v>2.3068574808790142E-7</v>
      </c>
      <c r="BR5320" s="160">
        <f t="shared" si="974"/>
        <v>2.3068574808790142E-7</v>
      </c>
    </row>
    <row r="5321" spans="65:70" ht="20.100000000000001" customHeight="1" x14ac:dyDescent="0.25">
      <c r="BM5321" s="134">
        <v>4729</v>
      </c>
      <c r="BN5321" s="157">
        <f t="shared" si="975"/>
        <v>30.259199999997712</v>
      </c>
      <c r="BO5321" s="158">
        <f t="shared" si="976"/>
        <v>8.5106332913258031E-5</v>
      </c>
      <c r="BP5321" s="159">
        <f t="shared" si="977"/>
        <v>2.3007035450189027E-7</v>
      </c>
      <c r="BQ5321" s="160">
        <f t="shared" si="978"/>
        <v>2.3007035450189027E-7</v>
      </c>
      <c r="BR5321" s="160">
        <f t="shared" si="974"/>
        <v>2.3007035450189027E-7</v>
      </c>
    </row>
    <row r="5322" spans="65:70" ht="20.100000000000001" customHeight="1" x14ac:dyDescent="0.25">
      <c r="BM5322" s="134">
        <v>4730</v>
      </c>
      <c r="BN5322" s="157">
        <f t="shared" si="975"/>
        <v>30.265599999997711</v>
      </c>
      <c r="BO5322" s="158">
        <f t="shared" si="976"/>
        <v>8.4876262558756141E-5</v>
      </c>
      <c r="BP5322" s="159">
        <f t="shared" si="977"/>
        <v>2.2945657692709123E-7</v>
      </c>
      <c r="BQ5322" s="160">
        <f t="shared" si="978"/>
        <v>2.2945657692709123E-7</v>
      </c>
      <c r="BR5322" s="160">
        <f t="shared" si="974"/>
        <v>2.2945657692709123E-7</v>
      </c>
    </row>
    <row r="5323" spans="65:70" ht="20.100000000000001" customHeight="1" x14ac:dyDescent="0.25">
      <c r="BM5323" s="134">
        <v>4731</v>
      </c>
      <c r="BN5323" s="157">
        <f t="shared" si="975"/>
        <v>30.271999999997711</v>
      </c>
      <c r="BO5323" s="158">
        <f t="shared" si="976"/>
        <v>8.464680598182905E-5</v>
      </c>
      <c r="BP5323" s="159">
        <f t="shared" si="977"/>
        <v>2.2884441119965296E-7</v>
      </c>
      <c r="BQ5323" s="160">
        <f t="shared" si="978"/>
        <v>2.2884441119965296E-7</v>
      </c>
      <c r="BR5323" s="160">
        <f t="shared" si="974"/>
        <v>2.2884441119965296E-7</v>
      </c>
    </row>
    <row r="5324" spans="65:70" ht="20.100000000000001" customHeight="1" x14ac:dyDescent="0.25">
      <c r="BM5324" s="134">
        <v>4732</v>
      </c>
      <c r="BN5324" s="157">
        <f t="shared" si="975"/>
        <v>30.27839999999771</v>
      </c>
      <c r="BO5324" s="158">
        <f t="shared" si="976"/>
        <v>8.4417961570629397E-5</v>
      </c>
      <c r="BP5324" s="159">
        <f t="shared" si="977"/>
        <v>2.2823385316748772E-7</v>
      </c>
      <c r="BQ5324" s="160">
        <f t="shared" si="978"/>
        <v>2.2823385316748772E-7</v>
      </c>
      <c r="BR5324" s="160">
        <f t="shared" si="974"/>
        <v>2.2823385316748772E-7</v>
      </c>
    </row>
    <row r="5325" spans="65:70" ht="20.100000000000001" customHeight="1" x14ac:dyDescent="0.25">
      <c r="BM5325" s="134">
        <v>4733</v>
      </c>
      <c r="BN5325" s="157">
        <f t="shared" si="975"/>
        <v>30.284799999997709</v>
      </c>
      <c r="BO5325" s="158">
        <f t="shared" si="976"/>
        <v>8.4189727717461909E-5</v>
      </c>
      <c r="BP5325" s="159">
        <f t="shared" si="977"/>
        <v>2.2762489868789965E-7</v>
      </c>
      <c r="BQ5325" s="160">
        <f t="shared" si="978"/>
        <v>2.2762489868789965E-7</v>
      </c>
      <c r="BR5325" s="160">
        <f t="shared" si="974"/>
        <v>2.2762489868789965E-7</v>
      </c>
    </row>
    <row r="5326" spans="65:70" ht="20.100000000000001" customHeight="1" x14ac:dyDescent="0.25">
      <c r="BM5326" s="134">
        <v>4734</v>
      </c>
      <c r="BN5326" s="157">
        <f t="shared" si="975"/>
        <v>30.291199999997708</v>
      </c>
      <c r="BO5326" s="158">
        <f t="shared" si="976"/>
        <v>8.396210281877401E-5</v>
      </c>
      <c r="BP5326" s="159">
        <f t="shared" si="977"/>
        <v>2.2701754362915692E-7</v>
      </c>
      <c r="BQ5326" s="160">
        <f t="shared" si="978"/>
        <v>2.2701754362915692E-7</v>
      </c>
      <c r="BR5326" s="160">
        <f t="shared" si="974"/>
        <v>2.2701754362915692E-7</v>
      </c>
    </row>
    <row r="5327" spans="65:70" ht="20.100000000000001" customHeight="1" x14ac:dyDescent="0.25">
      <c r="BM5327" s="134">
        <v>4735</v>
      </c>
      <c r="BN5327" s="157">
        <f t="shared" si="975"/>
        <v>30.297599999997708</v>
      </c>
      <c r="BO5327" s="158">
        <f t="shared" si="976"/>
        <v>8.3735085275144853E-5</v>
      </c>
      <c r="BP5327" s="159">
        <f t="shared" si="977"/>
        <v>2.2641178386965141E-7</v>
      </c>
      <c r="BQ5327" s="160">
        <f t="shared" si="978"/>
        <v>2.2641178386965141E-7</v>
      </c>
      <c r="BR5327" s="160">
        <f t="shared" si="974"/>
        <v>2.2641178386965141E-7</v>
      </c>
    </row>
    <row r="5328" spans="65:70" ht="20.100000000000001" customHeight="1" x14ac:dyDescent="0.25">
      <c r="BM5328" s="134">
        <v>4736</v>
      </c>
      <c r="BN5328" s="157">
        <f t="shared" si="975"/>
        <v>30.303999999997707</v>
      </c>
      <c r="BO5328" s="158">
        <f t="shared" si="976"/>
        <v>8.3508673491275201E-5</v>
      </c>
      <c r="BP5328" s="159">
        <f t="shared" si="977"/>
        <v>2.2580761529810203E-7</v>
      </c>
      <c r="BQ5328" s="160">
        <f t="shared" si="978"/>
        <v>2.2580761529810203E-7</v>
      </c>
      <c r="BR5328" s="160">
        <f t="shared" si="974"/>
        <v>2.2580761529810203E-7</v>
      </c>
    </row>
    <row r="5329" spans="65:70" ht="20.100000000000001" customHeight="1" x14ac:dyDescent="0.25">
      <c r="BM5329" s="134">
        <v>4737</v>
      </c>
      <c r="BN5329" s="157">
        <f t="shared" si="975"/>
        <v>30.310399999997706</v>
      </c>
      <c r="BO5329" s="158">
        <f t="shared" si="976"/>
        <v>8.3282865875977099E-5</v>
      </c>
      <c r="BP5329" s="159">
        <f t="shared" si="977"/>
        <v>2.2520503381358184E-7</v>
      </c>
      <c r="BQ5329" s="160">
        <f t="shared" si="978"/>
        <v>2.2520503381358184E-7</v>
      </c>
      <c r="BR5329" s="160">
        <f t="shared" ref="BR5329:BR5392" si="979">IF($BO5329&lt;(1-$BK$605),$BP5329,"")</f>
        <v>2.2520503381358184E-7</v>
      </c>
    </row>
    <row r="5330" spans="65:70" ht="20.100000000000001" customHeight="1" x14ac:dyDescent="0.25">
      <c r="BM5330" s="134">
        <v>4738</v>
      </c>
      <c r="BN5330" s="157">
        <f t="shared" ref="BN5330:BN5393" si="980">BN5329+$BQ$590</f>
        <v>30.316799999997706</v>
      </c>
      <c r="BO5330" s="158">
        <f t="shared" ref="BO5330:BO5393" si="981">_xlfn.CHISQ.DIST.RT(BN5330,7)</f>
        <v>8.3057660842163517E-5</v>
      </c>
      <c r="BP5330" s="159">
        <f t="shared" ref="BP5330:BP5393" si="982">BO5330-BO5331</f>
        <v>2.2460403532615497E-7</v>
      </c>
      <c r="BQ5330" s="160">
        <f t="shared" ref="BQ5330:BQ5393" si="983">IF(BO5330&lt;(1-$BK$597),BP5330,"")</f>
        <v>2.2460403532615497E-7</v>
      </c>
      <c r="BR5330" s="160">
        <f t="shared" si="979"/>
        <v>2.2460403532615497E-7</v>
      </c>
    </row>
    <row r="5331" spans="65:70" ht="20.100000000000001" customHeight="1" x14ac:dyDescent="0.25">
      <c r="BM5331" s="134">
        <v>4739</v>
      </c>
      <c r="BN5331" s="157">
        <f t="shared" si="980"/>
        <v>30.323199999997705</v>
      </c>
      <c r="BO5331" s="158">
        <f t="shared" si="981"/>
        <v>8.2833056806837362E-5</v>
      </c>
      <c r="BP5331" s="159">
        <f t="shared" si="982"/>
        <v>2.2400461575520971E-7</v>
      </c>
      <c r="BQ5331" s="160">
        <f t="shared" si="983"/>
        <v>2.2400461575520971E-7</v>
      </c>
      <c r="BR5331" s="160">
        <f t="shared" si="979"/>
        <v>2.2400461575520971E-7</v>
      </c>
    </row>
    <row r="5332" spans="65:70" ht="20.100000000000001" customHeight="1" x14ac:dyDescent="0.25">
      <c r="BM5332" s="134">
        <v>4740</v>
      </c>
      <c r="BN5332" s="157">
        <f t="shared" si="980"/>
        <v>30.329599999997704</v>
      </c>
      <c r="BO5332" s="158">
        <f t="shared" si="981"/>
        <v>8.2609052191082153E-5</v>
      </c>
      <c r="BP5332" s="159">
        <f t="shared" si="982"/>
        <v>2.2340677103039361E-7</v>
      </c>
      <c r="BQ5332" s="160">
        <f t="shared" si="983"/>
        <v>2.2340677103039361E-7</v>
      </c>
      <c r="BR5332" s="160">
        <f t="shared" si="979"/>
        <v>2.2340677103039361E-7</v>
      </c>
    </row>
    <row r="5333" spans="65:70" ht="20.100000000000001" customHeight="1" x14ac:dyDescent="0.25">
      <c r="BM5333" s="134">
        <v>4741</v>
      </c>
      <c r="BN5333" s="157">
        <f t="shared" si="980"/>
        <v>30.335999999997703</v>
      </c>
      <c r="BO5333" s="158">
        <f t="shared" si="981"/>
        <v>8.2385645420051759E-5</v>
      </c>
      <c r="BP5333" s="159">
        <f t="shared" si="982"/>
        <v>2.2281049709342951E-7</v>
      </c>
      <c r="BQ5333" s="160">
        <f t="shared" si="983"/>
        <v>2.2281049709342951E-7</v>
      </c>
      <c r="BR5333" s="160">
        <f t="shared" si="979"/>
        <v>2.2281049709342951E-7</v>
      </c>
    </row>
    <row r="5334" spans="65:70" ht="20.100000000000001" customHeight="1" x14ac:dyDescent="0.25">
      <c r="BM5334" s="134">
        <v>4742</v>
      </c>
      <c r="BN5334" s="157">
        <f t="shared" si="980"/>
        <v>30.342399999997703</v>
      </c>
      <c r="BO5334" s="158">
        <f t="shared" si="981"/>
        <v>8.216283492295833E-5</v>
      </c>
      <c r="BP5334" s="159">
        <f t="shared" si="982"/>
        <v>2.2221578989304691E-7</v>
      </c>
      <c r="BQ5334" s="160">
        <f t="shared" si="983"/>
        <v>2.2221578989304691E-7</v>
      </c>
      <c r="BR5334" s="160">
        <f t="shared" si="979"/>
        <v>2.2221578989304691E-7</v>
      </c>
    </row>
    <row r="5335" spans="65:70" ht="20.100000000000001" customHeight="1" x14ac:dyDescent="0.25">
      <c r="BM5335" s="134">
        <v>4743</v>
      </c>
      <c r="BN5335" s="157">
        <f t="shared" si="980"/>
        <v>30.348799999997702</v>
      </c>
      <c r="BO5335" s="158">
        <f t="shared" si="981"/>
        <v>8.1940619133065283E-5</v>
      </c>
      <c r="BP5335" s="159">
        <f t="shared" si="982"/>
        <v>2.2162264539155496E-7</v>
      </c>
      <c r="BQ5335" s="160">
        <f t="shared" si="983"/>
        <v>2.2162264539155496E-7</v>
      </c>
      <c r="BR5335" s="160">
        <f t="shared" si="979"/>
        <v>2.2162264539155496E-7</v>
      </c>
    </row>
    <row r="5336" spans="65:70" ht="20.100000000000001" customHeight="1" x14ac:dyDescent="0.25">
      <c r="BM5336" s="134">
        <v>4744</v>
      </c>
      <c r="BN5336" s="157">
        <f t="shared" si="980"/>
        <v>30.355199999997701</v>
      </c>
      <c r="BO5336" s="158">
        <f t="shared" si="981"/>
        <v>8.1718996487673728E-5</v>
      </c>
      <c r="BP5336" s="159">
        <f t="shared" si="982"/>
        <v>2.2103105955866248E-7</v>
      </c>
      <c r="BQ5336" s="160">
        <f t="shared" si="983"/>
        <v>2.2103105955866248E-7</v>
      </c>
      <c r="BR5336" s="160">
        <f t="shared" si="979"/>
        <v>2.2103105955866248E-7</v>
      </c>
    </row>
    <row r="5337" spans="65:70" ht="20.100000000000001" customHeight="1" x14ac:dyDescent="0.25">
      <c r="BM5337" s="134">
        <v>4745</v>
      </c>
      <c r="BN5337" s="157">
        <f t="shared" si="980"/>
        <v>30.361599999997701</v>
      </c>
      <c r="BO5337" s="158">
        <f t="shared" si="981"/>
        <v>8.1497965428115065E-5</v>
      </c>
      <c r="BP5337" s="159">
        <f t="shared" si="982"/>
        <v>2.2044102837619423E-7</v>
      </c>
      <c r="BQ5337" s="160">
        <f t="shared" si="983"/>
        <v>2.2044102837619423E-7</v>
      </c>
      <c r="BR5337" s="160">
        <f t="shared" si="979"/>
        <v>2.2044102837619423E-7</v>
      </c>
    </row>
    <row r="5338" spans="65:70" ht="20.100000000000001" customHeight="1" x14ac:dyDescent="0.25">
      <c r="BM5338" s="134">
        <v>4746</v>
      </c>
      <c r="BN5338" s="157">
        <f t="shared" si="980"/>
        <v>30.3679999999977</v>
      </c>
      <c r="BO5338" s="158">
        <f t="shared" si="981"/>
        <v>8.1277524399738871E-5</v>
      </c>
      <c r="BP5338" s="159">
        <f t="shared" si="982"/>
        <v>2.1985254783516361E-7</v>
      </c>
      <c r="BQ5338" s="160">
        <f t="shared" si="983"/>
        <v>2.1985254783516361E-7</v>
      </c>
      <c r="BR5338" s="160">
        <f t="shared" si="979"/>
        <v>2.1985254783516361E-7</v>
      </c>
    </row>
    <row r="5339" spans="65:70" ht="20.100000000000001" customHeight="1" x14ac:dyDescent="0.25">
      <c r="BM5339" s="134">
        <v>4747</v>
      </c>
      <c r="BN5339" s="157">
        <f t="shared" si="980"/>
        <v>30.374399999997699</v>
      </c>
      <c r="BO5339" s="158">
        <f t="shared" si="981"/>
        <v>8.1057671851903707E-5</v>
      </c>
      <c r="BP5339" s="159">
        <f t="shared" si="982"/>
        <v>2.1926561393654511E-7</v>
      </c>
      <c r="BQ5339" s="160">
        <f t="shared" si="983"/>
        <v>2.1926561393654511E-7</v>
      </c>
      <c r="BR5339" s="160">
        <f t="shared" si="979"/>
        <v>2.1926561393654511E-7</v>
      </c>
    </row>
    <row r="5340" spans="65:70" ht="20.100000000000001" customHeight="1" x14ac:dyDescent="0.25">
      <c r="BM5340" s="134">
        <v>4748</v>
      </c>
      <c r="BN5340" s="157">
        <f t="shared" si="980"/>
        <v>30.380799999997699</v>
      </c>
      <c r="BO5340" s="158">
        <f t="shared" si="981"/>
        <v>8.0838406237967162E-5</v>
      </c>
      <c r="BP5340" s="159">
        <f t="shared" si="982"/>
        <v>2.1868022269210105E-7</v>
      </c>
      <c r="BQ5340" s="160">
        <f t="shared" si="983"/>
        <v>2.1868022269210105E-7</v>
      </c>
      <c r="BR5340" s="160">
        <f t="shared" si="979"/>
        <v>2.1868022269210105E-7</v>
      </c>
    </row>
    <row r="5341" spans="65:70" ht="20.100000000000001" customHeight="1" x14ac:dyDescent="0.25">
      <c r="BM5341" s="134">
        <v>4749</v>
      </c>
      <c r="BN5341" s="157">
        <f t="shared" si="980"/>
        <v>30.387199999997698</v>
      </c>
      <c r="BO5341" s="158">
        <f t="shared" si="981"/>
        <v>8.0619726015275061E-5</v>
      </c>
      <c r="BP5341" s="159">
        <f t="shared" si="982"/>
        <v>2.1809637012291786E-7</v>
      </c>
      <c r="BQ5341" s="160">
        <f t="shared" si="983"/>
        <v>2.1809637012291786E-7</v>
      </c>
      <c r="BR5341" s="160">
        <f t="shared" si="979"/>
        <v>2.1809637012291786E-7</v>
      </c>
    </row>
    <row r="5342" spans="65:70" ht="20.100000000000001" customHeight="1" x14ac:dyDescent="0.25">
      <c r="BM5342" s="134">
        <v>4750</v>
      </c>
      <c r="BN5342" s="157">
        <f t="shared" si="980"/>
        <v>30.393599999997697</v>
      </c>
      <c r="BO5342" s="158">
        <f t="shared" si="981"/>
        <v>8.0401629645152143E-5</v>
      </c>
      <c r="BP5342" s="159">
        <f t="shared" si="982"/>
        <v>2.1751405226044969E-7</v>
      </c>
      <c r="BQ5342" s="160">
        <f t="shared" si="983"/>
        <v>2.1751405226044969E-7</v>
      </c>
      <c r="BR5342" s="160">
        <f t="shared" si="979"/>
        <v>2.1751405226044969E-7</v>
      </c>
    </row>
    <row r="5343" spans="65:70" ht="20.100000000000001" customHeight="1" x14ac:dyDescent="0.25">
      <c r="BM5343" s="134">
        <v>4751</v>
      </c>
      <c r="BN5343" s="157">
        <f t="shared" si="980"/>
        <v>30.399999999997696</v>
      </c>
      <c r="BO5343" s="158">
        <f t="shared" si="981"/>
        <v>8.0184115592891694E-5</v>
      </c>
      <c r="BP5343" s="159">
        <f t="shared" si="982"/>
        <v>2.1693326514617953E-7</v>
      </c>
      <c r="BQ5343" s="160">
        <f t="shared" si="983"/>
        <v>2.1693326514617953E-7</v>
      </c>
      <c r="BR5343" s="160">
        <f t="shared" si="979"/>
        <v>2.1693326514617953E-7</v>
      </c>
    </row>
    <row r="5344" spans="65:70" ht="20.100000000000001" customHeight="1" x14ac:dyDescent="0.25">
      <c r="BM5344" s="134">
        <v>4752</v>
      </c>
      <c r="BN5344" s="157">
        <f t="shared" si="980"/>
        <v>30.406399999997696</v>
      </c>
      <c r="BO5344" s="158">
        <f t="shared" si="981"/>
        <v>7.9967182327745514E-5</v>
      </c>
      <c r="BP5344" s="159">
        <f t="shared" si="982"/>
        <v>2.1635400483152438E-7</v>
      </c>
      <c r="BQ5344" s="160">
        <f t="shared" si="983"/>
        <v>2.1635400483152438E-7</v>
      </c>
      <c r="BR5344" s="160">
        <f t="shared" si="979"/>
        <v>2.1635400483152438E-7</v>
      </c>
    </row>
    <row r="5345" spans="65:70" ht="20.100000000000001" customHeight="1" x14ac:dyDescent="0.25">
      <c r="BM5345" s="134">
        <v>4753</v>
      </c>
      <c r="BN5345" s="157">
        <f t="shared" si="980"/>
        <v>30.412799999997695</v>
      </c>
      <c r="BO5345" s="158">
        <f t="shared" si="981"/>
        <v>7.975082832291399E-5</v>
      </c>
      <c r="BP5345" s="159">
        <f t="shared" si="982"/>
        <v>2.1577626737786235E-7</v>
      </c>
      <c r="BQ5345" s="160">
        <f t="shared" si="983"/>
        <v>2.1577626737786235E-7</v>
      </c>
      <c r="BR5345" s="160">
        <f t="shared" si="979"/>
        <v>2.1577626737786235E-7</v>
      </c>
    </row>
    <row r="5346" spans="65:70" ht="20.100000000000001" customHeight="1" x14ac:dyDescent="0.25">
      <c r="BM5346" s="134">
        <v>4754</v>
      </c>
      <c r="BN5346" s="157">
        <f t="shared" si="980"/>
        <v>30.419199999997694</v>
      </c>
      <c r="BO5346" s="158">
        <f t="shared" si="981"/>
        <v>7.9535052055536127E-5</v>
      </c>
      <c r="BP5346" s="159">
        <f t="shared" si="982"/>
        <v>2.1520004885624807E-7</v>
      </c>
      <c r="BQ5346" s="160">
        <f t="shared" si="983"/>
        <v>2.1520004885624807E-7</v>
      </c>
      <c r="BR5346" s="160">
        <f t="shared" si="979"/>
        <v>2.1520004885624807E-7</v>
      </c>
    </row>
    <row r="5347" spans="65:70" ht="20.100000000000001" customHeight="1" x14ac:dyDescent="0.25">
      <c r="BM5347" s="134">
        <v>4755</v>
      </c>
      <c r="BN5347" s="157">
        <f t="shared" si="980"/>
        <v>30.425599999997694</v>
      </c>
      <c r="BO5347" s="158">
        <f t="shared" si="981"/>
        <v>7.9319852006679879E-5</v>
      </c>
      <c r="BP5347" s="159">
        <f t="shared" si="982"/>
        <v>2.1462534534779211E-7</v>
      </c>
      <c r="BQ5347" s="160">
        <f t="shared" si="983"/>
        <v>2.1462534534779211E-7</v>
      </c>
      <c r="BR5347" s="160">
        <f t="shared" si="979"/>
        <v>2.1462534534779211E-7</v>
      </c>
    </row>
    <row r="5348" spans="65:70" ht="20.100000000000001" customHeight="1" x14ac:dyDescent="0.25">
      <c r="BM5348" s="134">
        <v>4756</v>
      </c>
      <c r="BN5348" s="157">
        <f t="shared" si="980"/>
        <v>30.431999999997693</v>
      </c>
      <c r="BO5348" s="158">
        <f t="shared" si="981"/>
        <v>7.9105226661332087E-5</v>
      </c>
      <c r="BP5348" s="159">
        <f t="shared" si="982"/>
        <v>2.1405215294397276E-7</v>
      </c>
      <c r="BQ5348" s="160">
        <f t="shared" si="983"/>
        <v>2.1405215294397276E-7</v>
      </c>
      <c r="BR5348" s="160">
        <f t="shared" si="979"/>
        <v>2.1405215294397276E-7</v>
      </c>
    </row>
    <row r="5349" spans="65:70" ht="20.100000000000001" customHeight="1" x14ac:dyDescent="0.25">
      <c r="BM5349" s="134">
        <v>4757</v>
      </c>
      <c r="BN5349" s="157">
        <f t="shared" si="980"/>
        <v>30.438399999997692</v>
      </c>
      <c r="BO5349" s="158">
        <f t="shared" si="981"/>
        <v>7.8891174508388114E-5</v>
      </c>
      <c r="BP5349" s="159">
        <f t="shared" si="982"/>
        <v>2.1348046774509097E-7</v>
      </c>
      <c r="BQ5349" s="160">
        <f t="shared" si="983"/>
        <v>2.1348046774509097E-7</v>
      </c>
      <c r="BR5349" s="160">
        <f t="shared" si="979"/>
        <v>2.1348046774509097E-7</v>
      </c>
    </row>
    <row r="5350" spans="65:70" ht="20.100000000000001" customHeight="1" x14ac:dyDescent="0.25">
      <c r="BM5350" s="134">
        <v>4758</v>
      </c>
      <c r="BN5350" s="157">
        <f t="shared" si="980"/>
        <v>30.444799999997691</v>
      </c>
      <c r="BO5350" s="158">
        <f t="shared" si="981"/>
        <v>7.8677694040643024E-5</v>
      </c>
      <c r="BP5350" s="159">
        <f t="shared" si="982"/>
        <v>2.1291028586249304E-7</v>
      </c>
      <c r="BQ5350" s="160">
        <f t="shared" si="983"/>
        <v>2.1291028586249304E-7</v>
      </c>
      <c r="BR5350" s="160">
        <f t="shared" si="979"/>
        <v>2.1291028586249304E-7</v>
      </c>
    </row>
    <row r="5351" spans="65:70" ht="20.100000000000001" customHeight="1" x14ac:dyDescent="0.25">
      <c r="BM5351" s="134">
        <v>4759</v>
      </c>
      <c r="BN5351" s="157">
        <f t="shared" si="980"/>
        <v>30.451199999997691</v>
      </c>
      <c r="BO5351" s="158">
        <f t="shared" si="981"/>
        <v>7.846478375478053E-5</v>
      </c>
      <c r="BP5351" s="159">
        <f t="shared" si="982"/>
        <v>2.1234160341638858E-7</v>
      </c>
      <c r="BQ5351" s="160">
        <f t="shared" si="983"/>
        <v>2.1234160341638858E-7</v>
      </c>
      <c r="BR5351" s="160">
        <f t="shared" si="979"/>
        <v>2.1234160341638858E-7</v>
      </c>
    </row>
    <row r="5352" spans="65:70" ht="20.100000000000001" customHeight="1" x14ac:dyDescent="0.25">
      <c r="BM5352" s="134">
        <v>4760</v>
      </c>
      <c r="BN5352" s="157">
        <f t="shared" si="980"/>
        <v>30.45759999999769</v>
      </c>
      <c r="BO5352" s="158">
        <f t="shared" si="981"/>
        <v>7.8252442151364142E-5</v>
      </c>
      <c r="BP5352" s="159">
        <f t="shared" si="982"/>
        <v>2.117744165367044E-7</v>
      </c>
      <c r="BQ5352" s="160">
        <f t="shared" si="983"/>
        <v>2.117744165367044E-7</v>
      </c>
      <c r="BR5352" s="160">
        <f t="shared" si="979"/>
        <v>2.117744165367044E-7</v>
      </c>
    </row>
    <row r="5353" spans="65:70" ht="20.100000000000001" customHeight="1" x14ac:dyDescent="0.25">
      <c r="BM5353" s="134">
        <v>4761</v>
      </c>
      <c r="BN5353" s="157">
        <f t="shared" si="980"/>
        <v>30.463999999997689</v>
      </c>
      <c r="BO5353" s="158">
        <f t="shared" si="981"/>
        <v>7.8040667734827437E-5</v>
      </c>
      <c r="BP5353" s="159">
        <f t="shared" si="982"/>
        <v>2.1120872136393826E-7</v>
      </c>
      <c r="BQ5353" s="160">
        <f t="shared" si="983"/>
        <v>2.1120872136393826E-7</v>
      </c>
      <c r="BR5353" s="160">
        <f t="shared" si="979"/>
        <v>2.1120872136393826E-7</v>
      </c>
    </row>
    <row r="5354" spans="65:70" ht="20.100000000000001" customHeight="1" x14ac:dyDescent="0.25">
      <c r="BM5354" s="134">
        <v>4762</v>
      </c>
      <c r="BN5354" s="157">
        <f t="shared" si="980"/>
        <v>30.470399999997689</v>
      </c>
      <c r="BO5354" s="158">
        <f t="shared" si="981"/>
        <v>7.7829459013463499E-5</v>
      </c>
      <c r="BP5354" s="159">
        <f t="shared" si="982"/>
        <v>2.1064451404804758E-7</v>
      </c>
      <c r="BQ5354" s="160">
        <f t="shared" si="983"/>
        <v>2.1064451404804758E-7</v>
      </c>
      <c r="BR5354" s="160">
        <f t="shared" si="979"/>
        <v>2.1064451404804758E-7</v>
      </c>
    </row>
    <row r="5355" spans="65:70" ht="20.100000000000001" customHeight="1" x14ac:dyDescent="0.25">
      <c r="BM5355" s="134">
        <v>4763</v>
      </c>
      <c r="BN5355" s="157">
        <f t="shared" si="980"/>
        <v>30.476799999997688</v>
      </c>
      <c r="BO5355" s="158">
        <f t="shared" si="981"/>
        <v>7.7618814499415452E-5</v>
      </c>
      <c r="BP5355" s="159">
        <f t="shared" si="982"/>
        <v>2.1008179074821906E-7</v>
      </c>
      <c r="BQ5355" s="160">
        <f t="shared" si="983"/>
        <v>2.1008179074821906E-7</v>
      </c>
      <c r="BR5355" s="160">
        <f t="shared" si="979"/>
        <v>2.1008179074821906E-7</v>
      </c>
    </row>
    <row r="5356" spans="65:70" ht="20.100000000000001" customHeight="1" x14ac:dyDescent="0.25">
      <c r="BM5356" s="134">
        <v>4764</v>
      </c>
      <c r="BN5356" s="157">
        <f t="shared" si="980"/>
        <v>30.483199999997687</v>
      </c>
      <c r="BO5356" s="158">
        <f t="shared" si="981"/>
        <v>7.7408732708667233E-5</v>
      </c>
      <c r="BP5356" s="159">
        <f t="shared" si="982"/>
        <v>2.0952054763368182E-7</v>
      </c>
      <c r="BQ5356" s="160">
        <f t="shared" si="983"/>
        <v>2.0952054763368182E-7</v>
      </c>
      <c r="BR5356" s="160">
        <f t="shared" si="979"/>
        <v>2.0952054763368182E-7</v>
      </c>
    </row>
    <row r="5357" spans="65:70" ht="20.100000000000001" customHeight="1" x14ac:dyDescent="0.25">
      <c r="BM5357" s="134">
        <v>4765</v>
      </c>
      <c r="BN5357" s="157">
        <f t="shared" si="980"/>
        <v>30.489599999997687</v>
      </c>
      <c r="BO5357" s="158">
        <f t="shared" si="981"/>
        <v>7.7199212161033551E-5</v>
      </c>
      <c r="BP5357" s="159">
        <f t="shared" si="982"/>
        <v>2.089607808830569E-7</v>
      </c>
      <c r="BQ5357" s="160">
        <f t="shared" si="983"/>
        <v>2.089607808830569E-7</v>
      </c>
      <c r="BR5357" s="160">
        <f t="shared" si="979"/>
        <v>2.089607808830569E-7</v>
      </c>
    </row>
    <row r="5358" spans="65:70" ht="20.100000000000001" customHeight="1" x14ac:dyDescent="0.25">
      <c r="BM5358" s="134">
        <v>4766</v>
      </c>
      <c r="BN5358" s="157">
        <f t="shared" si="980"/>
        <v>30.495999999997686</v>
      </c>
      <c r="BO5358" s="158">
        <f t="shared" si="981"/>
        <v>7.6990251380150494E-5</v>
      </c>
      <c r="BP5358" s="159">
        <f t="shared" si="982"/>
        <v>2.0840248668521101E-7</v>
      </c>
      <c r="BQ5358" s="160">
        <f t="shared" si="983"/>
        <v>2.0840248668521101E-7</v>
      </c>
      <c r="BR5358" s="160">
        <f t="shared" si="979"/>
        <v>2.0840248668521101E-7</v>
      </c>
    </row>
    <row r="5359" spans="65:70" ht="20.100000000000001" customHeight="1" x14ac:dyDescent="0.25">
      <c r="BM5359" s="134">
        <v>4767</v>
      </c>
      <c r="BN5359" s="157">
        <f t="shared" si="980"/>
        <v>30.502399999997685</v>
      </c>
      <c r="BO5359" s="158">
        <f t="shared" si="981"/>
        <v>7.6781848893465283E-5</v>
      </c>
      <c r="BP5359" s="159">
        <f t="shared" si="982"/>
        <v>2.078456612383757E-7</v>
      </c>
      <c r="BQ5359" s="160">
        <f t="shared" si="983"/>
        <v>2.078456612383757E-7</v>
      </c>
      <c r="BR5359" s="160">
        <f t="shared" si="979"/>
        <v>2.078456612383757E-7</v>
      </c>
    </row>
    <row r="5360" spans="65:70" ht="20.100000000000001" customHeight="1" x14ac:dyDescent="0.25">
      <c r="BM5360" s="134">
        <v>4768</v>
      </c>
      <c r="BN5360" s="157">
        <f t="shared" si="980"/>
        <v>30.508799999997684</v>
      </c>
      <c r="BO5360" s="158">
        <f t="shared" si="981"/>
        <v>7.6574003232226907E-5</v>
      </c>
      <c r="BP5360" s="159">
        <f t="shared" si="982"/>
        <v>2.0729030074963229E-7</v>
      </c>
      <c r="BQ5360" s="160">
        <f t="shared" si="983"/>
        <v>2.0729030074963229E-7</v>
      </c>
      <c r="BR5360" s="160">
        <f t="shared" si="979"/>
        <v>2.0729030074963229E-7</v>
      </c>
    </row>
    <row r="5361" spans="65:70" ht="20.100000000000001" customHeight="1" x14ac:dyDescent="0.25">
      <c r="BM5361" s="134">
        <v>4769</v>
      </c>
      <c r="BN5361" s="157">
        <f t="shared" si="980"/>
        <v>30.515199999997684</v>
      </c>
      <c r="BO5361" s="158">
        <f t="shared" si="981"/>
        <v>7.6366712931477275E-5</v>
      </c>
      <c r="BP5361" s="159">
        <f t="shared" si="982"/>
        <v>2.0673640143671439E-7</v>
      </c>
      <c r="BQ5361" s="160">
        <f t="shared" si="983"/>
        <v>2.0673640143671439E-7</v>
      </c>
      <c r="BR5361" s="160">
        <f t="shared" si="979"/>
        <v>2.0673640143671439E-7</v>
      </c>
    </row>
    <row r="5362" spans="65:70" ht="20.100000000000001" customHeight="1" x14ac:dyDescent="0.25">
      <c r="BM5362" s="134">
        <v>4770</v>
      </c>
      <c r="BN5362" s="157">
        <f t="shared" si="980"/>
        <v>30.521599999997683</v>
      </c>
      <c r="BO5362" s="158">
        <f t="shared" si="981"/>
        <v>7.615997653004056E-5</v>
      </c>
      <c r="BP5362" s="159">
        <f t="shared" si="982"/>
        <v>2.0618395952592082E-7</v>
      </c>
      <c r="BQ5362" s="160">
        <f t="shared" si="983"/>
        <v>2.0618395952592082E-7</v>
      </c>
      <c r="BR5362" s="160">
        <f t="shared" si="979"/>
        <v>2.0618395952592082E-7</v>
      </c>
    </row>
    <row r="5363" spans="65:70" ht="20.100000000000001" customHeight="1" x14ac:dyDescent="0.25">
      <c r="BM5363" s="134">
        <v>4771</v>
      </c>
      <c r="BN5363" s="157">
        <f t="shared" si="980"/>
        <v>30.527999999997682</v>
      </c>
      <c r="BO5363" s="158">
        <f t="shared" si="981"/>
        <v>7.595379257051464E-5</v>
      </c>
      <c r="BP5363" s="159">
        <f t="shared" si="982"/>
        <v>2.0563297125450084E-7</v>
      </c>
      <c r="BQ5363" s="160">
        <f t="shared" si="983"/>
        <v>2.0563297125450084E-7</v>
      </c>
      <c r="BR5363" s="160">
        <f t="shared" si="979"/>
        <v>2.0563297125450084E-7</v>
      </c>
    </row>
    <row r="5364" spans="65:70" ht="20.100000000000001" customHeight="1" x14ac:dyDescent="0.25">
      <c r="BM5364" s="134">
        <v>4772</v>
      </c>
      <c r="BN5364" s="157">
        <f t="shared" si="980"/>
        <v>30.534399999997682</v>
      </c>
      <c r="BO5364" s="158">
        <f t="shared" si="981"/>
        <v>7.5748159599260139E-5</v>
      </c>
      <c r="BP5364" s="159">
        <f t="shared" si="982"/>
        <v>2.0508343286738799E-7</v>
      </c>
      <c r="BQ5364" s="160">
        <f t="shared" si="983"/>
        <v>2.0508343286738799E-7</v>
      </c>
      <c r="BR5364" s="160">
        <f t="shared" si="979"/>
        <v>2.0508343286738799E-7</v>
      </c>
    </row>
    <row r="5365" spans="65:70" ht="20.100000000000001" customHeight="1" x14ac:dyDescent="0.25">
      <c r="BM5365" s="134">
        <v>4773</v>
      </c>
      <c r="BN5365" s="157">
        <f t="shared" si="980"/>
        <v>30.540799999997681</v>
      </c>
      <c r="BO5365" s="158">
        <f t="shared" si="981"/>
        <v>7.5543076166392751E-5</v>
      </c>
      <c r="BP5365" s="159">
        <f t="shared" si="982"/>
        <v>2.0453534061989703E-7</v>
      </c>
      <c r="BQ5365" s="160">
        <f t="shared" si="983"/>
        <v>2.0453534061989703E-7</v>
      </c>
      <c r="BR5365" s="160">
        <f t="shared" si="979"/>
        <v>2.0453534061989703E-7</v>
      </c>
    </row>
    <row r="5366" spans="65:70" ht="20.100000000000001" customHeight="1" x14ac:dyDescent="0.25">
      <c r="BM5366" s="134">
        <v>4774</v>
      </c>
      <c r="BN5366" s="157">
        <f t="shared" si="980"/>
        <v>30.54719999999768</v>
      </c>
      <c r="BO5366" s="158">
        <f t="shared" si="981"/>
        <v>7.5338540825772854E-5</v>
      </c>
      <c r="BP5366" s="159">
        <f t="shared" si="982"/>
        <v>2.0398869077723608E-7</v>
      </c>
      <c r="BQ5366" s="160">
        <f t="shared" si="983"/>
        <v>2.0398869077723608E-7</v>
      </c>
      <c r="BR5366" s="160">
        <f t="shared" si="979"/>
        <v>2.0398869077723608E-7</v>
      </c>
    </row>
    <row r="5367" spans="65:70" ht="20.100000000000001" customHeight="1" x14ac:dyDescent="0.25">
      <c r="BM5367" s="134">
        <v>4775</v>
      </c>
      <c r="BN5367" s="157">
        <f t="shared" si="980"/>
        <v>30.55359999999768</v>
      </c>
      <c r="BO5367" s="158">
        <f t="shared" si="981"/>
        <v>7.5134552134995618E-5</v>
      </c>
      <c r="BP5367" s="159">
        <f t="shared" si="982"/>
        <v>2.0344347961362571E-7</v>
      </c>
      <c r="BQ5367" s="160">
        <f t="shared" si="983"/>
        <v>2.0344347961362571E-7</v>
      </c>
      <c r="BR5367" s="160">
        <f t="shared" si="979"/>
        <v>2.0344347961362571E-7</v>
      </c>
    </row>
    <row r="5368" spans="65:70" ht="20.100000000000001" customHeight="1" x14ac:dyDescent="0.25">
      <c r="BM5368" s="134">
        <v>4776</v>
      </c>
      <c r="BN5368" s="157">
        <f t="shared" si="980"/>
        <v>30.559999999997679</v>
      </c>
      <c r="BO5368" s="158">
        <f t="shared" si="981"/>
        <v>7.4931108655381992E-5</v>
      </c>
      <c r="BP5368" s="159">
        <f t="shared" si="982"/>
        <v>2.0289970341212269E-7</v>
      </c>
      <c r="BQ5368" s="160">
        <f t="shared" si="983"/>
        <v>2.0289970341212269E-7</v>
      </c>
      <c r="BR5368" s="160">
        <f t="shared" si="979"/>
        <v>2.0289970341212269E-7</v>
      </c>
    </row>
    <row r="5369" spans="65:70" ht="20.100000000000001" customHeight="1" x14ac:dyDescent="0.25">
      <c r="BM5369" s="134">
        <v>4777</v>
      </c>
      <c r="BN5369" s="157">
        <f t="shared" si="980"/>
        <v>30.566399999997678</v>
      </c>
      <c r="BO5369" s="158">
        <f t="shared" si="981"/>
        <v>7.4728208951969869E-5</v>
      </c>
      <c r="BP5369" s="159">
        <f t="shared" si="982"/>
        <v>2.0235735846592113E-7</v>
      </c>
      <c r="BQ5369" s="160">
        <f t="shared" si="983"/>
        <v>2.0235735846592113E-7</v>
      </c>
      <c r="BR5369" s="160">
        <f t="shared" si="979"/>
        <v>2.0235735846592113E-7</v>
      </c>
    </row>
    <row r="5370" spans="65:70" ht="20.100000000000001" customHeight="1" x14ac:dyDescent="0.25">
      <c r="BM5370" s="134">
        <v>4778</v>
      </c>
      <c r="BN5370" s="157">
        <f t="shared" si="980"/>
        <v>30.572799999997677</v>
      </c>
      <c r="BO5370" s="158">
        <f t="shared" si="981"/>
        <v>7.4525851593503948E-5</v>
      </c>
      <c r="BP5370" s="159">
        <f t="shared" si="982"/>
        <v>2.0181644107722754E-7</v>
      </c>
      <c r="BQ5370" s="160">
        <f t="shared" si="983"/>
        <v>2.0181644107722754E-7</v>
      </c>
      <c r="BR5370" s="160">
        <f t="shared" si="979"/>
        <v>2.0181644107722754E-7</v>
      </c>
    </row>
    <row r="5371" spans="65:70" ht="20.100000000000001" customHeight="1" x14ac:dyDescent="0.25">
      <c r="BM5371" s="134">
        <v>4779</v>
      </c>
      <c r="BN5371" s="157">
        <f t="shared" si="980"/>
        <v>30.579199999997677</v>
      </c>
      <c r="BO5371" s="158">
        <f t="shared" si="981"/>
        <v>7.4324035152426721E-5</v>
      </c>
      <c r="BP5371" s="159">
        <f t="shared" si="982"/>
        <v>2.0127694755791138E-7</v>
      </c>
      <c r="BQ5371" s="160">
        <f t="shared" si="983"/>
        <v>2.0127694755791138E-7</v>
      </c>
      <c r="BR5371" s="160">
        <f t="shared" si="979"/>
        <v>2.0127694755791138E-7</v>
      </c>
    </row>
    <row r="5372" spans="65:70" ht="20.100000000000001" customHeight="1" x14ac:dyDescent="0.25">
      <c r="BM5372" s="134">
        <v>4780</v>
      </c>
      <c r="BN5372" s="157">
        <f t="shared" si="980"/>
        <v>30.585599999997676</v>
      </c>
      <c r="BO5372" s="158">
        <f t="shared" si="981"/>
        <v>7.4122758204868809E-5</v>
      </c>
      <c r="BP5372" s="159">
        <f t="shared" si="982"/>
        <v>2.0073887422888167E-7</v>
      </c>
      <c r="BQ5372" s="160">
        <f t="shared" si="983"/>
        <v>2.0073887422888167E-7</v>
      </c>
      <c r="BR5372" s="160">
        <f t="shared" si="979"/>
        <v>2.0073887422888167E-7</v>
      </c>
    </row>
    <row r="5373" spans="65:70" ht="20.100000000000001" customHeight="1" x14ac:dyDescent="0.25">
      <c r="BM5373" s="134">
        <v>4781</v>
      </c>
      <c r="BN5373" s="157">
        <f t="shared" si="980"/>
        <v>30.591999999997675</v>
      </c>
      <c r="BO5373" s="158">
        <f t="shared" si="981"/>
        <v>7.3922019330639928E-5</v>
      </c>
      <c r="BP5373" s="159">
        <f t="shared" si="982"/>
        <v>2.0020221742003273E-7</v>
      </c>
      <c r="BQ5373" s="160">
        <f t="shared" si="983"/>
        <v>2.0020221742003273E-7</v>
      </c>
      <c r="BR5373" s="160">
        <f t="shared" si="979"/>
        <v>2.0020221742003273E-7</v>
      </c>
    </row>
    <row r="5374" spans="65:70" ht="20.100000000000001" customHeight="1" x14ac:dyDescent="0.25">
      <c r="BM5374" s="134">
        <v>4782</v>
      </c>
      <c r="BN5374" s="157">
        <f t="shared" si="980"/>
        <v>30.598399999997675</v>
      </c>
      <c r="BO5374" s="158">
        <f t="shared" si="981"/>
        <v>7.3721817113219895E-5</v>
      </c>
      <c r="BP5374" s="159">
        <f t="shared" si="982"/>
        <v>1.9966697347157238E-7</v>
      </c>
      <c r="BQ5374" s="160">
        <f t="shared" si="983"/>
        <v>1.9966697347157238E-7</v>
      </c>
      <c r="BR5374" s="160">
        <f t="shared" si="979"/>
        <v>1.9966697347157238E-7</v>
      </c>
    </row>
    <row r="5375" spans="65:70" ht="20.100000000000001" customHeight="1" x14ac:dyDescent="0.25">
      <c r="BM5375" s="134">
        <v>4783</v>
      </c>
      <c r="BN5375" s="157">
        <f t="shared" si="980"/>
        <v>30.604799999997674</v>
      </c>
      <c r="BO5375" s="158">
        <f t="shared" si="981"/>
        <v>7.3522150139748322E-5</v>
      </c>
      <c r="BP5375" s="159">
        <f t="shared" si="982"/>
        <v>1.9913313873160953E-7</v>
      </c>
      <c r="BQ5375" s="160">
        <f t="shared" si="983"/>
        <v>1.9913313873160953E-7</v>
      </c>
      <c r="BR5375" s="160">
        <f t="shared" si="979"/>
        <v>1.9913313873160953E-7</v>
      </c>
    </row>
    <row r="5376" spans="65:70" ht="20.100000000000001" customHeight="1" x14ac:dyDescent="0.25">
      <c r="BM5376" s="134">
        <v>4784</v>
      </c>
      <c r="BN5376" s="157">
        <f t="shared" si="980"/>
        <v>30.611199999997673</v>
      </c>
      <c r="BO5376" s="158">
        <f t="shared" si="981"/>
        <v>7.3323017001016713E-5</v>
      </c>
      <c r="BP5376" s="159">
        <f t="shared" si="982"/>
        <v>1.9860070955825487E-7</v>
      </c>
      <c r="BQ5376" s="160">
        <f t="shared" si="983"/>
        <v>1.9860070955825487E-7</v>
      </c>
      <c r="BR5376" s="160">
        <f t="shared" si="979"/>
        <v>1.9860070955825487E-7</v>
      </c>
    </row>
    <row r="5377" spans="65:70" ht="20.100000000000001" customHeight="1" x14ac:dyDescent="0.25">
      <c r="BM5377" s="134">
        <v>4785</v>
      </c>
      <c r="BN5377" s="157">
        <f t="shared" si="980"/>
        <v>30.617599999997672</v>
      </c>
      <c r="BO5377" s="158">
        <f t="shared" si="981"/>
        <v>7.3124416291458458E-5</v>
      </c>
      <c r="BP5377" s="159">
        <f t="shared" si="982"/>
        <v>1.9806968231865865E-7</v>
      </c>
      <c r="BQ5377" s="160">
        <f t="shared" si="983"/>
        <v>1.9806968231865865E-7</v>
      </c>
      <c r="BR5377" s="160">
        <f t="shared" si="979"/>
        <v>1.9806968231865865E-7</v>
      </c>
    </row>
    <row r="5378" spans="65:70" ht="20.100000000000001" customHeight="1" x14ac:dyDescent="0.25">
      <c r="BM5378" s="134">
        <v>4786</v>
      </c>
      <c r="BN5378" s="157">
        <f t="shared" si="980"/>
        <v>30.623999999997672</v>
      </c>
      <c r="BO5378" s="158">
        <f t="shared" si="981"/>
        <v>7.2926346609139799E-5</v>
      </c>
      <c r="BP5378" s="159">
        <f t="shared" si="982"/>
        <v>1.9754005338952561E-7</v>
      </c>
      <c r="BQ5378" s="160">
        <f t="shared" si="983"/>
        <v>1.9754005338952561E-7</v>
      </c>
      <c r="BR5378" s="160">
        <f t="shared" si="979"/>
        <v>1.9754005338952561E-7</v>
      </c>
    </row>
    <row r="5379" spans="65:70" ht="20.100000000000001" customHeight="1" x14ac:dyDescent="0.25">
      <c r="BM5379" s="134">
        <v>4787</v>
      </c>
      <c r="BN5379" s="157">
        <f t="shared" si="980"/>
        <v>30.630399999997671</v>
      </c>
      <c r="BO5379" s="158">
        <f t="shared" si="981"/>
        <v>7.2728806555750274E-5</v>
      </c>
      <c r="BP5379" s="159">
        <f t="shared" si="982"/>
        <v>1.9701181915624769E-7</v>
      </c>
      <c r="BQ5379" s="160">
        <f t="shared" si="983"/>
        <v>1.9701181915624769E-7</v>
      </c>
      <c r="BR5379" s="160">
        <f t="shared" si="979"/>
        <v>1.9701181915624769E-7</v>
      </c>
    </row>
    <row r="5380" spans="65:70" ht="20.100000000000001" customHeight="1" x14ac:dyDescent="0.25">
      <c r="BM5380" s="134">
        <v>4788</v>
      </c>
      <c r="BN5380" s="157">
        <f t="shared" si="980"/>
        <v>30.63679999999767</v>
      </c>
      <c r="BO5380" s="158">
        <f t="shared" si="981"/>
        <v>7.2531794736594026E-5</v>
      </c>
      <c r="BP5380" s="159">
        <f t="shared" si="982"/>
        <v>1.9648497601291754E-7</v>
      </c>
      <c r="BQ5380" s="160">
        <f t="shared" si="983"/>
        <v>1.9648497601291754E-7</v>
      </c>
      <c r="BR5380" s="160">
        <f t="shared" si="979"/>
        <v>1.9648497601291754E-7</v>
      </c>
    </row>
    <row r="5381" spans="65:70" ht="20.100000000000001" customHeight="1" x14ac:dyDescent="0.25">
      <c r="BM5381" s="134">
        <v>4789</v>
      </c>
      <c r="BN5381" s="157">
        <f t="shared" si="980"/>
        <v>30.64319999999767</v>
      </c>
      <c r="BO5381" s="158">
        <f t="shared" si="981"/>
        <v>7.2335309760581109E-5</v>
      </c>
      <c r="BP5381" s="159">
        <f t="shared" si="982"/>
        <v>1.9595952036418523E-7</v>
      </c>
      <c r="BQ5381" s="160">
        <f t="shared" si="983"/>
        <v>1.9595952036418523E-7</v>
      </c>
      <c r="BR5381" s="160">
        <f t="shared" si="979"/>
        <v>1.9595952036418523E-7</v>
      </c>
    </row>
    <row r="5382" spans="65:70" ht="20.100000000000001" customHeight="1" x14ac:dyDescent="0.25">
      <c r="BM5382" s="134">
        <v>4790</v>
      </c>
      <c r="BN5382" s="157">
        <f t="shared" si="980"/>
        <v>30.649599999997669</v>
      </c>
      <c r="BO5382" s="158">
        <f t="shared" si="981"/>
        <v>7.2139350240216923E-5</v>
      </c>
      <c r="BP5382" s="159">
        <f t="shared" si="982"/>
        <v>1.9543544862161261E-7</v>
      </c>
      <c r="BQ5382" s="160">
        <f t="shared" si="983"/>
        <v>1.9543544862161261E-7</v>
      </c>
      <c r="BR5382" s="160">
        <f t="shared" si="979"/>
        <v>1.9543544862161261E-7</v>
      </c>
    </row>
    <row r="5383" spans="65:70" ht="20.100000000000001" customHeight="1" x14ac:dyDescent="0.25">
      <c r="BM5383" s="134">
        <v>4791</v>
      </c>
      <c r="BN5383" s="157">
        <f t="shared" si="980"/>
        <v>30.655999999997668</v>
      </c>
      <c r="BO5383" s="158">
        <f t="shared" si="981"/>
        <v>7.1943914791595311E-5</v>
      </c>
      <c r="BP5383" s="159">
        <f t="shared" si="982"/>
        <v>1.949127572087962E-7</v>
      </c>
      <c r="BQ5383" s="160">
        <f t="shared" si="983"/>
        <v>1.949127572087962E-7</v>
      </c>
      <c r="BR5383" s="160">
        <f t="shared" si="979"/>
        <v>1.949127572087962E-7</v>
      </c>
    </row>
    <row r="5384" spans="65:70" ht="20.100000000000001" customHeight="1" x14ac:dyDescent="0.25">
      <c r="BM5384" s="134">
        <v>4792</v>
      </c>
      <c r="BN5384" s="157">
        <f t="shared" si="980"/>
        <v>30.662399999997668</v>
      </c>
      <c r="BO5384" s="158">
        <f t="shared" si="981"/>
        <v>7.1749002034386515E-5</v>
      </c>
      <c r="BP5384" s="159">
        <f t="shared" si="982"/>
        <v>1.9439144255503811E-7</v>
      </c>
      <c r="BQ5384" s="160">
        <f t="shared" si="983"/>
        <v>1.9439144255503811E-7</v>
      </c>
      <c r="BR5384" s="160">
        <f t="shared" si="979"/>
        <v>1.9439144255503811E-7</v>
      </c>
    </row>
    <row r="5385" spans="65:70" ht="20.100000000000001" customHeight="1" x14ac:dyDescent="0.25">
      <c r="BM5385" s="134">
        <v>4793</v>
      </c>
      <c r="BN5385" s="157">
        <f t="shared" si="980"/>
        <v>30.668799999997667</v>
      </c>
      <c r="BO5385" s="158">
        <f t="shared" si="981"/>
        <v>7.1554610591831476E-5</v>
      </c>
      <c r="BP5385" s="159">
        <f t="shared" si="982"/>
        <v>1.9387150110137695E-7</v>
      </c>
      <c r="BQ5385" s="160">
        <f t="shared" si="983"/>
        <v>1.9387150110137695E-7</v>
      </c>
      <c r="BR5385" s="160">
        <f t="shared" si="979"/>
        <v>1.9387150110137695E-7</v>
      </c>
    </row>
    <row r="5386" spans="65:70" ht="20.100000000000001" customHeight="1" x14ac:dyDescent="0.25">
      <c r="BM5386" s="134">
        <v>4794</v>
      </c>
      <c r="BN5386" s="157">
        <f t="shared" si="980"/>
        <v>30.675199999997666</v>
      </c>
      <c r="BO5386" s="158">
        <f t="shared" si="981"/>
        <v>7.13607390907301E-5</v>
      </c>
      <c r="BP5386" s="159">
        <f t="shared" si="982"/>
        <v>1.9335292929634586E-7</v>
      </c>
      <c r="BQ5386" s="160">
        <f t="shared" si="983"/>
        <v>1.9335292929634586E-7</v>
      </c>
      <c r="BR5386" s="160">
        <f t="shared" si="979"/>
        <v>1.9335292929634586E-7</v>
      </c>
    </row>
    <row r="5387" spans="65:70" ht="20.100000000000001" customHeight="1" x14ac:dyDescent="0.25">
      <c r="BM5387" s="134">
        <v>4795</v>
      </c>
      <c r="BN5387" s="157">
        <f t="shared" si="980"/>
        <v>30.681599999997665</v>
      </c>
      <c r="BO5387" s="158">
        <f t="shared" si="981"/>
        <v>7.1167386161433754E-5</v>
      </c>
      <c r="BP5387" s="159">
        <f t="shared" si="982"/>
        <v>1.928357235977615E-7</v>
      </c>
      <c r="BQ5387" s="160">
        <f t="shared" si="983"/>
        <v>1.928357235977615E-7</v>
      </c>
      <c r="BR5387" s="160">
        <f t="shared" si="979"/>
        <v>1.928357235977615E-7</v>
      </c>
    </row>
    <row r="5388" spans="65:70" ht="20.100000000000001" customHeight="1" x14ac:dyDescent="0.25">
      <c r="BM5388" s="134">
        <v>4796</v>
      </c>
      <c r="BN5388" s="157">
        <f t="shared" si="980"/>
        <v>30.687999999997665</v>
      </c>
      <c r="BO5388" s="158">
        <f t="shared" si="981"/>
        <v>7.0974550437835992E-5</v>
      </c>
      <c r="BP5388" s="159">
        <f t="shared" si="982"/>
        <v>1.9231988047269685E-7</v>
      </c>
      <c r="BQ5388" s="160">
        <f t="shared" si="983"/>
        <v>1.9231988047269685E-7</v>
      </c>
      <c r="BR5388" s="160">
        <f t="shared" si="979"/>
        <v>1.9231988047269685E-7</v>
      </c>
    </row>
    <row r="5389" spans="65:70" ht="20.100000000000001" customHeight="1" x14ac:dyDescent="0.25">
      <c r="BM5389" s="134">
        <v>4797</v>
      </c>
      <c r="BN5389" s="157">
        <f t="shared" si="980"/>
        <v>30.694399999997664</v>
      </c>
      <c r="BO5389" s="158">
        <f t="shared" si="981"/>
        <v>7.0782230557363295E-5</v>
      </c>
      <c r="BP5389" s="159">
        <f t="shared" si="982"/>
        <v>1.918053963968308E-7</v>
      </c>
      <c r="BQ5389" s="160">
        <f t="shared" si="983"/>
        <v>1.918053963968308E-7</v>
      </c>
      <c r="BR5389" s="160">
        <f t="shared" si="979"/>
        <v>1.918053963968308E-7</v>
      </c>
    </row>
    <row r="5390" spans="65:70" ht="20.100000000000001" customHeight="1" x14ac:dyDescent="0.25">
      <c r="BM5390" s="134">
        <v>4798</v>
      </c>
      <c r="BN5390" s="157">
        <f t="shared" si="980"/>
        <v>30.700799999997663</v>
      </c>
      <c r="BO5390" s="158">
        <f t="shared" si="981"/>
        <v>7.0590425160966464E-5</v>
      </c>
      <c r="BP5390" s="159">
        <f t="shared" si="982"/>
        <v>1.9129226785526122E-7</v>
      </c>
      <c r="BQ5390" s="160">
        <f t="shared" si="983"/>
        <v>1.9129226785526122E-7</v>
      </c>
      <c r="BR5390" s="160">
        <f t="shared" si="979"/>
        <v>1.9129226785526122E-7</v>
      </c>
    </row>
    <row r="5391" spans="65:70" ht="20.100000000000001" customHeight="1" x14ac:dyDescent="0.25">
      <c r="BM5391" s="134">
        <v>4799</v>
      </c>
      <c r="BN5391" s="157">
        <f t="shared" si="980"/>
        <v>30.707199999997663</v>
      </c>
      <c r="BO5391" s="158">
        <f t="shared" si="981"/>
        <v>7.0399132893111203E-5</v>
      </c>
      <c r="BP5391" s="159">
        <f t="shared" si="982"/>
        <v>1.9078049134113617E-7</v>
      </c>
      <c r="BQ5391" s="160">
        <f t="shared" si="983"/>
        <v>1.9078049134113617E-7</v>
      </c>
      <c r="BR5391" s="160">
        <f t="shared" si="979"/>
        <v>1.9078049134113617E-7</v>
      </c>
    </row>
    <row r="5392" spans="65:70" ht="20.100000000000001" customHeight="1" x14ac:dyDescent="0.25">
      <c r="BM5392" s="134">
        <v>4800</v>
      </c>
      <c r="BN5392" s="157">
        <f t="shared" si="980"/>
        <v>30.713599999997662</v>
      </c>
      <c r="BO5392" s="158">
        <f t="shared" si="981"/>
        <v>7.0208352401770067E-5</v>
      </c>
      <c r="BP5392" s="159">
        <f t="shared" si="982"/>
        <v>1.902700633573751E-7</v>
      </c>
      <c r="BQ5392" s="160">
        <f t="shared" si="983"/>
        <v>1.902700633573751E-7</v>
      </c>
      <c r="BR5392" s="160">
        <f t="shared" si="979"/>
        <v>1.902700633573751E-7</v>
      </c>
    </row>
    <row r="5393" spans="65:70" ht="20.100000000000001" customHeight="1" x14ac:dyDescent="0.25">
      <c r="BM5393" s="134">
        <v>4801</v>
      </c>
      <c r="BN5393" s="157">
        <f t="shared" si="980"/>
        <v>30.719999999997661</v>
      </c>
      <c r="BO5393" s="158">
        <f t="shared" si="981"/>
        <v>7.0018082338412692E-5</v>
      </c>
      <c r="BP5393" s="159">
        <f t="shared" si="982"/>
        <v>1.8976098041458174E-7</v>
      </c>
      <c r="BQ5393" s="160">
        <f t="shared" si="983"/>
        <v>1.8976098041458174E-7</v>
      </c>
      <c r="BR5393" s="160">
        <f t="shared" ref="BR5393:BR5456" si="984">IF($BO5393&lt;(1-$BK$605),$BP5393,"")</f>
        <v>1.8976098041458174E-7</v>
      </c>
    </row>
    <row r="5394" spans="65:70" ht="20.100000000000001" customHeight="1" x14ac:dyDescent="0.25">
      <c r="BM5394" s="134">
        <v>4802</v>
      </c>
      <c r="BN5394" s="157">
        <f t="shared" ref="BN5394:BN5457" si="985">BN5393+$BQ$590</f>
        <v>30.72639999999766</v>
      </c>
      <c r="BO5394" s="158">
        <f t="shared" ref="BO5394:BO5457" si="986">_xlfn.CHISQ.DIST.RT(BN5394,7)</f>
        <v>6.982832135799811E-5</v>
      </c>
      <c r="BP5394" s="159">
        <f t="shared" ref="BP5394:BP5457" si="987">BO5394-BO5395</f>
        <v>1.8925323903351066E-7</v>
      </c>
      <c r="BQ5394" s="160">
        <f t="shared" ref="BQ5394:BQ5457" si="988">IF(BO5394&lt;(1-$BK$597),BP5394,"")</f>
        <v>1.8925323903351066E-7</v>
      </c>
      <c r="BR5394" s="160">
        <f t="shared" si="984"/>
        <v>1.8925323903351066E-7</v>
      </c>
    </row>
    <row r="5395" spans="65:70" ht="20.100000000000001" customHeight="1" x14ac:dyDescent="0.25">
      <c r="BM5395" s="134">
        <v>4803</v>
      </c>
      <c r="BN5395" s="157">
        <f t="shared" si="985"/>
        <v>30.73279999999766</v>
      </c>
      <c r="BO5395" s="158">
        <f t="shared" si="986"/>
        <v>6.96390681189646E-5</v>
      </c>
      <c r="BP5395" s="159">
        <f t="shared" si="987"/>
        <v>1.8874683574330545E-7</v>
      </c>
      <c r="BQ5395" s="160">
        <f t="shared" si="988"/>
        <v>1.8874683574330545E-7</v>
      </c>
      <c r="BR5395" s="160">
        <f t="shared" si="984"/>
        <v>1.8874683574330545E-7</v>
      </c>
    </row>
    <row r="5396" spans="65:70" ht="20.100000000000001" customHeight="1" x14ac:dyDescent="0.25">
      <c r="BM5396" s="134">
        <v>4804</v>
      </c>
      <c r="BN5396" s="157">
        <f t="shared" si="985"/>
        <v>30.739199999997659</v>
      </c>
      <c r="BO5396" s="158">
        <f t="shared" si="986"/>
        <v>6.9450321283221294E-5</v>
      </c>
      <c r="BP5396" s="159">
        <f t="shared" si="987"/>
        <v>1.8824176708098371E-7</v>
      </c>
      <c r="BQ5396" s="160">
        <f t="shared" si="988"/>
        <v>1.8824176708098371E-7</v>
      </c>
      <c r="BR5396" s="160">
        <f t="shared" si="984"/>
        <v>1.8824176708098371E-7</v>
      </c>
    </row>
    <row r="5397" spans="65:70" ht="20.100000000000001" customHeight="1" x14ac:dyDescent="0.25">
      <c r="BM5397" s="134">
        <v>4805</v>
      </c>
      <c r="BN5397" s="157">
        <f t="shared" si="985"/>
        <v>30.745599999997658</v>
      </c>
      <c r="BO5397" s="158">
        <f t="shared" si="986"/>
        <v>6.926207951614031E-5</v>
      </c>
      <c r="BP5397" s="159">
        <f t="shared" si="987"/>
        <v>1.8773802959321244E-7</v>
      </c>
      <c r="BQ5397" s="160">
        <f t="shared" si="988"/>
        <v>1.8773802959321244E-7</v>
      </c>
      <c r="BR5397" s="160">
        <f t="shared" si="984"/>
        <v>1.8773802959321244E-7</v>
      </c>
    </row>
    <row r="5398" spans="65:70" ht="20.100000000000001" customHeight="1" x14ac:dyDescent="0.25">
      <c r="BM5398" s="134">
        <v>4806</v>
      </c>
      <c r="BN5398" s="157">
        <f t="shared" si="985"/>
        <v>30.751999999997658</v>
      </c>
      <c r="BO5398" s="158">
        <f t="shared" si="986"/>
        <v>6.9074341486547098E-5</v>
      </c>
      <c r="BP5398" s="159">
        <f t="shared" si="987"/>
        <v>1.8723561983590147E-7</v>
      </c>
      <c r="BQ5398" s="160">
        <f t="shared" si="988"/>
        <v>1.8723561983590147E-7</v>
      </c>
      <c r="BR5398" s="160">
        <f t="shared" si="984"/>
        <v>1.8723561983590147E-7</v>
      </c>
    </row>
    <row r="5399" spans="65:70" ht="20.100000000000001" customHeight="1" x14ac:dyDescent="0.25">
      <c r="BM5399" s="134">
        <v>4807</v>
      </c>
      <c r="BN5399" s="157">
        <f t="shared" si="985"/>
        <v>30.758399999997657</v>
      </c>
      <c r="BO5399" s="158">
        <f t="shared" si="986"/>
        <v>6.8887105866711197E-5</v>
      </c>
      <c r="BP5399" s="159">
        <f t="shared" si="987"/>
        <v>1.8673453437208925E-7</v>
      </c>
      <c r="BQ5399" s="160">
        <f t="shared" si="988"/>
        <v>1.8673453437208925E-7</v>
      </c>
      <c r="BR5399" s="160">
        <f t="shared" si="984"/>
        <v>1.8673453437208925E-7</v>
      </c>
    </row>
    <row r="5400" spans="65:70" ht="20.100000000000001" customHeight="1" x14ac:dyDescent="0.25">
      <c r="BM5400" s="134">
        <v>4808</v>
      </c>
      <c r="BN5400" s="157">
        <f t="shared" si="985"/>
        <v>30.764799999997656</v>
      </c>
      <c r="BO5400" s="158">
        <f t="shared" si="986"/>
        <v>6.8700371332339107E-5</v>
      </c>
      <c r="BP5400" s="159">
        <f t="shared" si="987"/>
        <v>1.8623476977472114E-7</v>
      </c>
      <c r="BQ5400" s="160">
        <f t="shared" si="988"/>
        <v>1.8623476977472114E-7</v>
      </c>
      <c r="BR5400" s="160">
        <f t="shared" si="984"/>
        <v>1.8623476977472114E-7</v>
      </c>
    </row>
    <row r="5401" spans="65:70" ht="20.100000000000001" customHeight="1" x14ac:dyDescent="0.25">
      <c r="BM5401" s="134">
        <v>4809</v>
      </c>
      <c r="BN5401" s="157">
        <f t="shared" si="985"/>
        <v>30.771199999997656</v>
      </c>
      <c r="BO5401" s="158">
        <f t="shared" si="986"/>
        <v>6.8514136562564386E-5</v>
      </c>
      <c r="BP5401" s="159">
        <f t="shared" si="987"/>
        <v>1.8573632262541611E-7</v>
      </c>
      <c r="BQ5401" s="160">
        <f t="shared" si="988"/>
        <v>1.8573632262541611E-7</v>
      </c>
      <c r="BR5401" s="160">
        <f t="shared" si="984"/>
        <v>1.8573632262541611E-7</v>
      </c>
    </row>
    <row r="5402" spans="65:70" ht="20.100000000000001" customHeight="1" x14ac:dyDescent="0.25">
      <c r="BM5402" s="134">
        <v>4810</v>
      </c>
      <c r="BN5402" s="157">
        <f t="shared" si="985"/>
        <v>30.777599999997655</v>
      </c>
      <c r="BO5402" s="158">
        <f t="shared" si="986"/>
        <v>6.832840023993897E-5</v>
      </c>
      <c r="BP5402" s="159">
        <f t="shared" si="987"/>
        <v>1.8523918951361294E-7</v>
      </c>
      <c r="BQ5402" s="160">
        <f t="shared" si="988"/>
        <v>1.8523918951361294E-7</v>
      </c>
      <c r="BR5402" s="160">
        <f t="shared" si="984"/>
        <v>1.8523918951361294E-7</v>
      </c>
    </row>
    <row r="5403" spans="65:70" ht="20.100000000000001" customHeight="1" x14ac:dyDescent="0.25">
      <c r="BM5403" s="134">
        <v>4811</v>
      </c>
      <c r="BN5403" s="157">
        <f t="shared" si="985"/>
        <v>30.783999999997654</v>
      </c>
      <c r="BO5403" s="158">
        <f t="shared" si="986"/>
        <v>6.8143161050425357E-5</v>
      </c>
      <c r="BP5403" s="159">
        <f t="shared" si="987"/>
        <v>1.8474336703804743E-7</v>
      </c>
      <c r="BQ5403" s="160">
        <f t="shared" si="988"/>
        <v>1.8474336703804743E-7</v>
      </c>
      <c r="BR5403" s="160">
        <f t="shared" si="984"/>
        <v>1.8474336703804743E-7</v>
      </c>
    </row>
    <row r="5404" spans="65:70" ht="20.100000000000001" customHeight="1" x14ac:dyDescent="0.25">
      <c r="BM5404" s="134">
        <v>4812</v>
      </c>
      <c r="BN5404" s="157">
        <f t="shared" si="985"/>
        <v>30.790399999997653</v>
      </c>
      <c r="BO5404" s="158">
        <f t="shared" si="986"/>
        <v>6.795841768338731E-5</v>
      </c>
      <c r="BP5404" s="159">
        <f t="shared" si="987"/>
        <v>1.8424885180611547E-7</v>
      </c>
      <c r="BQ5404" s="160">
        <f t="shared" si="988"/>
        <v>1.8424885180611547E-7</v>
      </c>
      <c r="BR5404" s="160">
        <f t="shared" si="984"/>
        <v>1.8424885180611547E-7</v>
      </c>
    </row>
    <row r="5405" spans="65:70" ht="20.100000000000001" customHeight="1" x14ac:dyDescent="0.25">
      <c r="BM5405" s="134">
        <v>4813</v>
      </c>
      <c r="BN5405" s="157">
        <f t="shared" si="985"/>
        <v>30.796799999997653</v>
      </c>
      <c r="BO5405" s="158">
        <f t="shared" si="986"/>
        <v>6.7774168831581194E-5</v>
      </c>
      <c r="BP5405" s="159">
        <f t="shared" si="987"/>
        <v>1.8375564043341221E-7</v>
      </c>
      <c r="BQ5405" s="160">
        <f t="shared" si="988"/>
        <v>1.8375564043341221E-7</v>
      </c>
      <c r="BR5405" s="160">
        <f t="shared" si="984"/>
        <v>1.8375564043341221E-7</v>
      </c>
    </row>
    <row r="5406" spans="65:70" ht="20.100000000000001" customHeight="1" x14ac:dyDescent="0.25">
      <c r="BM5406" s="134">
        <v>4814</v>
      </c>
      <c r="BN5406" s="157">
        <f t="shared" si="985"/>
        <v>30.803199999997652</v>
      </c>
      <c r="BO5406" s="158">
        <f t="shared" si="986"/>
        <v>6.7590413191147782E-5</v>
      </c>
      <c r="BP5406" s="159">
        <f t="shared" si="987"/>
        <v>1.8326372954397604E-7</v>
      </c>
      <c r="BQ5406" s="160">
        <f t="shared" si="988"/>
        <v>1.8326372954397604E-7</v>
      </c>
      <c r="BR5406" s="160">
        <f t="shared" si="984"/>
        <v>1.8326372954397604E-7</v>
      </c>
    </row>
    <row r="5407" spans="65:70" ht="20.100000000000001" customHeight="1" x14ac:dyDescent="0.25">
      <c r="BM5407" s="134">
        <v>4815</v>
      </c>
      <c r="BN5407" s="157">
        <f t="shared" si="985"/>
        <v>30.809599999997651</v>
      </c>
      <c r="BO5407" s="158">
        <f t="shared" si="986"/>
        <v>6.7407149461603806E-5</v>
      </c>
      <c r="BP5407" s="159">
        <f t="shared" si="987"/>
        <v>1.8277311577149472E-7</v>
      </c>
      <c r="BQ5407" s="160">
        <f t="shared" si="988"/>
        <v>1.8277311577149472E-7</v>
      </c>
      <c r="BR5407" s="160">
        <f t="shared" si="984"/>
        <v>1.8277311577149472E-7</v>
      </c>
    </row>
    <row r="5408" spans="65:70" ht="20.100000000000001" customHeight="1" x14ac:dyDescent="0.25">
      <c r="BM5408" s="134">
        <v>4816</v>
      </c>
      <c r="BN5408" s="157">
        <f t="shared" si="985"/>
        <v>30.815999999997651</v>
      </c>
      <c r="BO5408" s="158">
        <f t="shared" si="986"/>
        <v>6.7224376345832311E-5</v>
      </c>
      <c r="BP5408" s="159">
        <f t="shared" si="987"/>
        <v>1.8228379575659494E-7</v>
      </c>
      <c r="BQ5408" s="160">
        <f t="shared" si="988"/>
        <v>1.8228379575659494E-7</v>
      </c>
      <c r="BR5408" s="160">
        <f t="shared" si="984"/>
        <v>1.8228379575659494E-7</v>
      </c>
    </row>
    <row r="5409" spans="65:70" ht="20.100000000000001" customHeight="1" x14ac:dyDescent="0.25">
      <c r="BM5409" s="134">
        <v>4817</v>
      </c>
      <c r="BN5409" s="157">
        <f t="shared" si="985"/>
        <v>30.82239999999765</v>
      </c>
      <c r="BO5409" s="158">
        <f t="shared" si="986"/>
        <v>6.7042092550075716E-5</v>
      </c>
      <c r="BP5409" s="159">
        <f t="shared" si="987"/>
        <v>1.8179576614953921E-7</v>
      </c>
      <c r="BQ5409" s="160">
        <f t="shared" si="988"/>
        <v>1.8179576614953921E-7</v>
      </c>
      <c r="BR5409" s="160">
        <f t="shared" si="984"/>
        <v>1.8179576614953921E-7</v>
      </c>
    </row>
    <row r="5410" spans="65:70" ht="20.100000000000001" customHeight="1" x14ac:dyDescent="0.25">
      <c r="BM5410" s="134">
        <v>4818</v>
      </c>
      <c r="BN5410" s="157">
        <f t="shared" si="985"/>
        <v>30.828799999997649</v>
      </c>
      <c r="BO5410" s="158">
        <f t="shared" si="986"/>
        <v>6.6860296783926177E-5</v>
      </c>
      <c r="BP5410" s="159">
        <f t="shared" si="987"/>
        <v>1.8130902360858606E-7</v>
      </c>
      <c r="BQ5410" s="160">
        <f t="shared" si="988"/>
        <v>1.8130902360858606E-7</v>
      </c>
      <c r="BR5410" s="160">
        <f t="shared" si="984"/>
        <v>1.8130902360858606E-7</v>
      </c>
    </row>
    <row r="5411" spans="65:70" ht="20.100000000000001" customHeight="1" x14ac:dyDescent="0.25">
      <c r="BM5411" s="134">
        <v>4819</v>
      </c>
      <c r="BN5411" s="157">
        <f t="shared" si="985"/>
        <v>30.835199999997648</v>
      </c>
      <c r="BO5411" s="158">
        <f t="shared" si="986"/>
        <v>6.6678987760317591E-5</v>
      </c>
      <c r="BP5411" s="159">
        <f t="shared" si="987"/>
        <v>1.8082356480076246E-7</v>
      </c>
      <c r="BQ5411" s="160">
        <f t="shared" si="988"/>
        <v>1.8082356480076246E-7</v>
      </c>
      <c r="BR5411" s="160">
        <f t="shared" si="984"/>
        <v>1.8082356480076246E-7</v>
      </c>
    </row>
    <row r="5412" spans="65:70" ht="20.100000000000001" customHeight="1" x14ac:dyDescent="0.25">
      <c r="BM5412" s="134">
        <v>4820</v>
      </c>
      <c r="BN5412" s="157">
        <f t="shared" si="985"/>
        <v>30.841599999997648</v>
      </c>
      <c r="BO5412" s="158">
        <f t="shared" si="986"/>
        <v>6.6498164195516829E-5</v>
      </c>
      <c r="BP5412" s="159">
        <f t="shared" si="987"/>
        <v>1.8033938640076616E-7</v>
      </c>
      <c r="BQ5412" s="160">
        <f t="shared" si="988"/>
        <v>1.8033938640076616E-7</v>
      </c>
      <c r="BR5412" s="160">
        <f t="shared" si="984"/>
        <v>1.8033938640076616E-7</v>
      </c>
    </row>
    <row r="5413" spans="65:70" ht="20.100000000000001" customHeight="1" x14ac:dyDescent="0.25">
      <c r="BM5413" s="134">
        <v>4821</v>
      </c>
      <c r="BN5413" s="157">
        <f t="shared" si="985"/>
        <v>30.847999999997647</v>
      </c>
      <c r="BO5413" s="158">
        <f t="shared" si="986"/>
        <v>6.6317824809116062E-5</v>
      </c>
      <c r="BP5413" s="159">
        <f t="shared" si="987"/>
        <v>1.798564850933644E-7</v>
      </c>
      <c r="BQ5413" s="160">
        <f t="shared" si="988"/>
        <v>1.798564850933644E-7</v>
      </c>
      <c r="BR5413" s="160">
        <f t="shared" si="984"/>
        <v>1.798564850933644E-7</v>
      </c>
    </row>
    <row r="5414" spans="65:70" ht="20.100000000000001" customHeight="1" x14ac:dyDescent="0.25">
      <c r="BM5414" s="134">
        <v>4822</v>
      </c>
      <c r="BN5414" s="157">
        <f t="shared" si="985"/>
        <v>30.854399999997646</v>
      </c>
      <c r="BO5414" s="158">
        <f t="shared" si="986"/>
        <v>6.6137968324022698E-5</v>
      </c>
      <c r="BP5414" s="159">
        <f t="shared" si="987"/>
        <v>1.793748575698432E-7</v>
      </c>
      <c r="BQ5414" s="160">
        <f t="shared" si="988"/>
        <v>1.793748575698432E-7</v>
      </c>
      <c r="BR5414" s="160">
        <f t="shared" si="984"/>
        <v>1.793748575698432E-7</v>
      </c>
    </row>
    <row r="5415" spans="65:70" ht="20.100000000000001" customHeight="1" x14ac:dyDescent="0.25">
      <c r="BM5415" s="134">
        <v>4823</v>
      </c>
      <c r="BN5415" s="157">
        <f t="shared" si="985"/>
        <v>30.860799999997646</v>
      </c>
      <c r="BO5415" s="158">
        <f t="shared" si="986"/>
        <v>6.5958593466452855E-5</v>
      </c>
      <c r="BP5415" s="159">
        <f t="shared" si="987"/>
        <v>1.7889450053059589E-7</v>
      </c>
      <c r="BQ5415" s="160">
        <f t="shared" si="988"/>
        <v>1.7889450053059589E-7</v>
      </c>
      <c r="BR5415" s="160">
        <f t="shared" si="984"/>
        <v>1.7889450053059589E-7</v>
      </c>
    </row>
    <row r="5416" spans="65:70" ht="20.100000000000001" customHeight="1" x14ac:dyDescent="0.25">
      <c r="BM5416" s="134">
        <v>4824</v>
      </c>
      <c r="BN5416" s="157">
        <f t="shared" si="985"/>
        <v>30.867199999997645</v>
      </c>
      <c r="BO5416" s="158">
        <f t="shared" si="986"/>
        <v>6.5779698965922259E-5</v>
      </c>
      <c r="BP5416" s="159">
        <f t="shared" si="987"/>
        <v>1.7841541068512308E-7</v>
      </c>
      <c r="BQ5416" s="160">
        <f t="shared" si="988"/>
        <v>1.7841541068512308E-7</v>
      </c>
      <c r="BR5416" s="160">
        <f t="shared" si="984"/>
        <v>1.7841541068512308E-7</v>
      </c>
    </row>
    <row r="5417" spans="65:70" ht="20.100000000000001" customHeight="1" x14ac:dyDescent="0.25">
      <c r="BM5417" s="134">
        <v>4825</v>
      </c>
      <c r="BN5417" s="157">
        <f t="shared" si="985"/>
        <v>30.873599999997644</v>
      </c>
      <c r="BO5417" s="158">
        <f t="shared" si="986"/>
        <v>6.5601283555237136E-5</v>
      </c>
      <c r="BP5417" s="159">
        <f t="shared" si="987"/>
        <v>1.7793758475017599E-7</v>
      </c>
      <c r="BQ5417" s="160">
        <f t="shared" si="988"/>
        <v>1.7793758475017599E-7</v>
      </c>
      <c r="BR5417" s="160">
        <f t="shared" si="984"/>
        <v>1.7793758475017599E-7</v>
      </c>
    </row>
    <row r="5418" spans="65:70" ht="20.100000000000001" customHeight="1" x14ac:dyDescent="0.25">
      <c r="BM5418" s="134">
        <v>4826</v>
      </c>
      <c r="BN5418" s="157">
        <f t="shared" si="985"/>
        <v>30.879999999997644</v>
      </c>
      <c r="BO5418" s="158">
        <f t="shared" si="986"/>
        <v>6.542334597048696E-5</v>
      </c>
      <c r="BP5418" s="159">
        <f t="shared" si="987"/>
        <v>1.7746101945115235E-7</v>
      </c>
      <c r="BQ5418" s="160">
        <f t="shared" si="988"/>
        <v>1.7746101945115235E-7</v>
      </c>
      <c r="BR5418" s="160">
        <f t="shared" si="984"/>
        <v>1.7746101945115235E-7</v>
      </c>
    </row>
    <row r="5419" spans="65:70" ht="20.100000000000001" customHeight="1" x14ac:dyDescent="0.25">
      <c r="BM5419" s="134">
        <v>4827</v>
      </c>
      <c r="BN5419" s="157">
        <f t="shared" si="985"/>
        <v>30.886399999997643</v>
      </c>
      <c r="BO5419" s="158">
        <f t="shared" si="986"/>
        <v>6.5245884951035807E-5</v>
      </c>
      <c r="BP5419" s="159">
        <f t="shared" si="987"/>
        <v>1.7698571152225903E-7</v>
      </c>
      <c r="BQ5419" s="160">
        <f t="shared" si="988"/>
        <v>1.7698571152225903E-7</v>
      </c>
      <c r="BR5419" s="160">
        <f t="shared" si="984"/>
        <v>1.7698571152225903E-7</v>
      </c>
    </row>
    <row r="5420" spans="65:70" ht="20.100000000000001" customHeight="1" x14ac:dyDescent="0.25">
      <c r="BM5420" s="134">
        <v>4828</v>
      </c>
      <c r="BN5420" s="157">
        <f t="shared" si="985"/>
        <v>30.892799999997642</v>
      </c>
      <c r="BO5420" s="158">
        <f t="shared" si="986"/>
        <v>6.5068899239513548E-5</v>
      </c>
      <c r="BP5420" s="159">
        <f t="shared" si="987"/>
        <v>1.7651165770515679E-7</v>
      </c>
      <c r="BQ5420" s="160">
        <f t="shared" si="988"/>
        <v>1.7651165770515679E-7</v>
      </c>
      <c r="BR5420" s="160">
        <f t="shared" si="984"/>
        <v>1.7651165770515679E-7</v>
      </c>
    </row>
    <row r="5421" spans="65:70" ht="20.100000000000001" customHeight="1" x14ac:dyDescent="0.25">
      <c r="BM5421" s="134">
        <v>4829</v>
      </c>
      <c r="BN5421" s="157">
        <f t="shared" si="985"/>
        <v>30.899199999997641</v>
      </c>
      <c r="BO5421" s="158">
        <f t="shared" si="986"/>
        <v>6.4892387581808392E-5</v>
      </c>
      <c r="BP5421" s="159">
        <f t="shared" si="987"/>
        <v>1.7603885475015292E-7</v>
      </c>
      <c r="BQ5421" s="160">
        <f t="shared" si="988"/>
        <v>1.7603885475015292E-7</v>
      </c>
      <c r="BR5421" s="160">
        <f t="shared" si="984"/>
        <v>1.7603885475015292E-7</v>
      </c>
    </row>
    <row r="5422" spans="65:70" ht="20.100000000000001" customHeight="1" x14ac:dyDescent="0.25">
      <c r="BM5422" s="134">
        <v>4830</v>
      </c>
      <c r="BN5422" s="157">
        <f t="shared" si="985"/>
        <v>30.905599999997641</v>
      </c>
      <c r="BO5422" s="158">
        <f t="shared" si="986"/>
        <v>6.4716348727058239E-5</v>
      </c>
      <c r="BP5422" s="159">
        <f t="shared" si="987"/>
        <v>1.7556729941628252E-7</v>
      </c>
      <c r="BQ5422" s="160">
        <f t="shared" si="988"/>
        <v>1.7556729941628252E-7</v>
      </c>
      <c r="BR5422" s="160">
        <f t="shared" si="984"/>
        <v>1.7556729941628252E-7</v>
      </c>
    </row>
    <row r="5423" spans="65:70" ht="20.100000000000001" customHeight="1" x14ac:dyDescent="0.25">
      <c r="BM5423" s="134">
        <v>4831</v>
      </c>
      <c r="BN5423" s="157">
        <f t="shared" si="985"/>
        <v>30.91199999999764</v>
      </c>
      <c r="BO5423" s="158">
        <f t="shared" si="986"/>
        <v>6.4540781427641956E-5</v>
      </c>
      <c r="BP5423" s="159">
        <f t="shared" si="987"/>
        <v>1.7509698846981774E-7</v>
      </c>
      <c r="BQ5423" s="160">
        <f t="shared" si="988"/>
        <v>1.7509698846981774E-7</v>
      </c>
      <c r="BR5423" s="160">
        <f t="shared" si="984"/>
        <v>1.7509698846981774E-7</v>
      </c>
    </row>
    <row r="5424" spans="65:70" ht="20.100000000000001" customHeight="1" x14ac:dyDescent="0.25">
      <c r="BM5424" s="134">
        <v>4832</v>
      </c>
      <c r="BN5424" s="157">
        <f t="shared" si="985"/>
        <v>30.918399999997639</v>
      </c>
      <c r="BO5424" s="158">
        <f t="shared" si="986"/>
        <v>6.4365684439172138E-5</v>
      </c>
      <c r="BP5424" s="159">
        <f t="shared" si="987"/>
        <v>1.7462791868582631E-7</v>
      </c>
      <c r="BQ5424" s="160">
        <f t="shared" si="988"/>
        <v>1.7462791868582631E-7</v>
      </c>
      <c r="BR5424" s="160">
        <f t="shared" si="984"/>
        <v>1.7462791868582631E-7</v>
      </c>
    </row>
    <row r="5425" spans="65:70" ht="20.100000000000001" customHeight="1" x14ac:dyDescent="0.25">
      <c r="BM5425" s="134">
        <v>4833</v>
      </c>
      <c r="BN5425" s="157">
        <f t="shared" si="985"/>
        <v>30.924799999997639</v>
      </c>
      <c r="BO5425" s="158">
        <f t="shared" si="986"/>
        <v>6.4191056520486312E-5</v>
      </c>
      <c r="BP5425" s="159">
        <f t="shared" si="987"/>
        <v>1.7416008684753462E-7</v>
      </c>
      <c r="BQ5425" s="160">
        <f t="shared" si="988"/>
        <v>1.7416008684753462E-7</v>
      </c>
      <c r="BR5425" s="160">
        <f t="shared" si="984"/>
        <v>1.7416008684753462E-7</v>
      </c>
    </row>
    <row r="5426" spans="65:70" ht="20.100000000000001" customHeight="1" x14ac:dyDescent="0.25">
      <c r="BM5426" s="134">
        <v>4834</v>
      </c>
      <c r="BN5426" s="157">
        <f t="shared" si="985"/>
        <v>30.931199999997638</v>
      </c>
      <c r="BO5426" s="158">
        <f t="shared" si="986"/>
        <v>6.4016896433638778E-5</v>
      </c>
      <c r="BP5426" s="159">
        <f t="shared" si="987"/>
        <v>1.7369348974621921E-7</v>
      </c>
      <c r="BQ5426" s="160">
        <f t="shared" si="988"/>
        <v>1.7369348974621921E-7</v>
      </c>
      <c r="BR5426" s="160">
        <f t="shared" si="984"/>
        <v>1.7369348974621921E-7</v>
      </c>
    </row>
    <row r="5427" spans="65:70" ht="20.100000000000001" customHeight="1" x14ac:dyDescent="0.25">
      <c r="BM5427" s="134">
        <v>4835</v>
      </c>
      <c r="BN5427" s="157">
        <f t="shared" si="985"/>
        <v>30.937599999997637</v>
      </c>
      <c r="BO5427" s="158">
        <f t="shared" si="986"/>
        <v>6.3843202943892558E-5</v>
      </c>
      <c r="BP5427" s="159">
        <f t="shared" si="987"/>
        <v>1.7322812418109844E-7</v>
      </c>
      <c r="BQ5427" s="160">
        <f t="shared" si="988"/>
        <v>1.7322812418109844E-7</v>
      </c>
      <c r="BR5427" s="160">
        <f t="shared" si="984"/>
        <v>1.7322812418109844E-7</v>
      </c>
    </row>
    <row r="5428" spans="65:70" ht="20.100000000000001" customHeight="1" x14ac:dyDescent="0.25">
      <c r="BM5428" s="134">
        <v>4836</v>
      </c>
      <c r="BN5428" s="157">
        <f t="shared" si="985"/>
        <v>30.943999999997637</v>
      </c>
      <c r="BO5428" s="158">
        <f t="shared" si="986"/>
        <v>6.366997481971146E-5</v>
      </c>
      <c r="BP5428" s="159">
        <f t="shared" si="987"/>
        <v>1.7276398696037599E-7</v>
      </c>
      <c r="BQ5428" s="160">
        <f t="shared" si="988"/>
        <v>1.7276398696037599E-7</v>
      </c>
      <c r="BR5428" s="160">
        <f t="shared" si="984"/>
        <v>1.7276398696037599E-7</v>
      </c>
    </row>
    <row r="5429" spans="65:70" ht="20.100000000000001" customHeight="1" x14ac:dyDescent="0.25">
      <c r="BM5429" s="134">
        <v>4837</v>
      </c>
      <c r="BN5429" s="157">
        <f t="shared" si="985"/>
        <v>30.950399999997636</v>
      </c>
      <c r="BO5429" s="158">
        <f t="shared" si="986"/>
        <v>6.3497210832751084E-5</v>
      </c>
      <c r="BP5429" s="159">
        <f t="shared" si="987"/>
        <v>1.7230107489880138E-7</v>
      </c>
      <c r="BQ5429" s="160">
        <f t="shared" si="988"/>
        <v>1.7230107489880138E-7</v>
      </c>
      <c r="BR5429" s="160">
        <f t="shared" si="984"/>
        <v>1.7230107489880138E-7</v>
      </c>
    </row>
    <row r="5430" spans="65:70" ht="20.100000000000001" customHeight="1" x14ac:dyDescent="0.25">
      <c r="BM5430" s="134">
        <v>4838</v>
      </c>
      <c r="BN5430" s="157">
        <f t="shared" si="985"/>
        <v>30.956799999997635</v>
      </c>
      <c r="BO5430" s="158">
        <f t="shared" si="986"/>
        <v>6.3324909757852283E-5</v>
      </c>
      <c r="BP5430" s="159">
        <f t="shared" si="987"/>
        <v>1.7183938482044831E-7</v>
      </c>
      <c r="BQ5430" s="160">
        <f t="shared" si="988"/>
        <v>1.7183938482044831E-7</v>
      </c>
      <c r="BR5430" s="160">
        <f t="shared" si="984"/>
        <v>1.7183938482044831E-7</v>
      </c>
    </row>
    <row r="5431" spans="65:70" ht="20.100000000000001" customHeight="1" x14ac:dyDescent="0.25">
      <c r="BM5431" s="134">
        <v>4839</v>
      </c>
      <c r="BN5431" s="157">
        <f t="shared" si="985"/>
        <v>30.963199999997634</v>
      </c>
      <c r="BO5431" s="158">
        <f t="shared" si="986"/>
        <v>6.3153070373031834E-5</v>
      </c>
      <c r="BP5431" s="159">
        <f t="shared" si="987"/>
        <v>1.7137891355730513E-7</v>
      </c>
      <c r="BQ5431" s="160">
        <f t="shared" si="988"/>
        <v>1.7137891355730513E-7</v>
      </c>
      <c r="BR5431" s="160">
        <f t="shared" si="984"/>
        <v>1.7137891355730513E-7</v>
      </c>
    </row>
    <row r="5432" spans="65:70" ht="20.100000000000001" customHeight="1" x14ac:dyDescent="0.25">
      <c r="BM5432" s="134">
        <v>4840</v>
      </c>
      <c r="BN5432" s="157">
        <f t="shared" si="985"/>
        <v>30.969599999997634</v>
      </c>
      <c r="BO5432" s="158">
        <f t="shared" si="986"/>
        <v>6.2981691459474529E-5</v>
      </c>
      <c r="BP5432" s="159">
        <f t="shared" si="987"/>
        <v>1.7091965794889541E-7</v>
      </c>
      <c r="BQ5432" s="160">
        <f t="shared" si="988"/>
        <v>1.7091965794889541E-7</v>
      </c>
      <c r="BR5432" s="160">
        <f t="shared" si="984"/>
        <v>1.7091965794889541E-7</v>
      </c>
    </row>
    <row r="5433" spans="65:70" ht="20.100000000000001" customHeight="1" x14ac:dyDescent="0.25">
      <c r="BM5433" s="134">
        <v>4841</v>
      </c>
      <c r="BN5433" s="157">
        <f t="shared" si="985"/>
        <v>30.975999999997633</v>
      </c>
      <c r="BO5433" s="158">
        <f t="shared" si="986"/>
        <v>6.2810771801525634E-5</v>
      </c>
      <c r="BP5433" s="159">
        <f t="shared" si="987"/>
        <v>1.7046161484282E-7</v>
      </c>
      <c r="BQ5433" s="160">
        <f t="shared" si="988"/>
        <v>1.7046161484282E-7</v>
      </c>
      <c r="BR5433" s="160">
        <f t="shared" si="984"/>
        <v>1.7046161484282E-7</v>
      </c>
    </row>
    <row r="5434" spans="65:70" ht="20.100000000000001" customHeight="1" x14ac:dyDescent="0.25">
      <c r="BM5434" s="134">
        <v>4842</v>
      </c>
      <c r="BN5434" s="157">
        <f t="shared" si="985"/>
        <v>30.982399999997632</v>
      </c>
      <c r="BO5434" s="158">
        <f t="shared" si="986"/>
        <v>6.2640310186682814E-5</v>
      </c>
      <c r="BP5434" s="159">
        <f t="shared" si="987"/>
        <v>1.700047810956109E-7</v>
      </c>
      <c r="BQ5434" s="160">
        <f t="shared" si="988"/>
        <v>1.700047810956109E-7</v>
      </c>
      <c r="BR5434" s="160">
        <f t="shared" si="984"/>
        <v>1.700047810956109E-7</v>
      </c>
    </row>
    <row r="5435" spans="65:70" ht="20.100000000000001" customHeight="1" x14ac:dyDescent="0.25">
      <c r="BM5435" s="134">
        <v>4843</v>
      </c>
      <c r="BN5435" s="157">
        <f t="shared" si="985"/>
        <v>30.988799999997632</v>
      </c>
      <c r="BO5435" s="158">
        <f t="shared" si="986"/>
        <v>6.2470305405587203E-5</v>
      </c>
      <c r="BP5435" s="159">
        <f t="shared" si="987"/>
        <v>1.695491535700207E-7</v>
      </c>
      <c r="BQ5435" s="160">
        <f t="shared" si="988"/>
        <v>1.695491535700207E-7</v>
      </c>
      <c r="BR5435" s="160">
        <f t="shared" si="984"/>
        <v>1.695491535700207E-7</v>
      </c>
    </row>
    <row r="5436" spans="65:70" ht="20.100000000000001" customHeight="1" x14ac:dyDescent="0.25">
      <c r="BM5436" s="134">
        <v>4844</v>
      </c>
      <c r="BN5436" s="157">
        <f t="shared" si="985"/>
        <v>30.995199999997631</v>
      </c>
      <c r="BO5436" s="158">
        <f t="shared" si="986"/>
        <v>6.2300756252017182E-5</v>
      </c>
      <c r="BP5436" s="159">
        <f t="shared" si="987"/>
        <v>1.6909472913888507E-7</v>
      </c>
      <c r="BQ5436" s="160">
        <f t="shared" si="988"/>
        <v>1.6909472913888507E-7</v>
      </c>
      <c r="BR5436" s="160">
        <f t="shared" si="984"/>
        <v>1.6909472913888507E-7</v>
      </c>
    </row>
    <row r="5437" spans="65:70" ht="20.100000000000001" customHeight="1" x14ac:dyDescent="0.25">
      <c r="BM5437" s="134">
        <v>4845</v>
      </c>
      <c r="BN5437" s="157">
        <f t="shared" si="985"/>
        <v>31.00159999999763</v>
      </c>
      <c r="BO5437" s="158">
        <f t="shared" si="986"/>
        <v>6.2131661522878297E-5</v>
      </c>
      <c r="BP5437" s="159">
        <f t="shared" si="987"/>
        <v>1.6864150468077241E-7</v>
      </c>
      <c r="BQ5437" s="160">
        <f t="shared" si="988"/>
        <v>1.6864150468077241E-7</v>
      </c>
      <c r="BR5437" s="160">
        <f t="shared" si="984"/>
        <v>1.6864150468077241E-7</v>
      </c>
    </row>
    <row r="5438" spans="65:70" ht="20.100000000000001" customHeight="1" x14ac:dyDescent="0.25">
      <c r="BM5438" s="134">
        <v>4846</v>
      </c>
      <c r="BN5438" s="157">
        <f t="shared" si="985"/>
        <v>31.007999999997629</v>
      </c>
      <c r="BO5438" s="158">
        <f t="shared" si="986"/>
        <v>6.1963020018197525E-5</v>
      </c>
      <c r="BP5438" s="159">
        <f t="shared" si="987"/>
        <v>1.6818947708409024E-7</v>
      </c>
      <c r="BQ5438" s="160">
        <f t="shared" si="988"/>
        <v>1.6818947708409024E-7</v>
      </c>
      <c r="BR5438" s="160">
        <f t="shared" si="984"/>
        <v>1.6818947708409024E-7</v>
      </c>
    </row>
    <row r="5439" spans="65:70" ht="20.100000000000001" customHeight="1" x14ac:dyDescent="0.25">
      <c r="BM5439" s="134">
        <v>4847</v>
      </c>
      <c r="BN5439" s="157">
        <f t="shared" si="985"/>
        <v>31.014399999997629</v>
      </c>
      <c r="BO5439" s="158">
        <f t="shared" si="986"/>
        <v>6.1794830541113434E-5</v>
      </c>
      <c r="BP5439" s="159">
        <f t="shared" si="987"/>
        <v>1.6773864324398169E-7</v>
      </c>
      <c r="BQ5439" s="160">
        <f t="shared" si="988"/>
        <v>1.6773864324398169E-7</v>
      </c>
      <c r="BR5439" s="160">
        <f t="shared" si="984"/>
        <v>1.6773864324398169E-7</v>
      </c>
    </row>
    <row r="5440" spans="65:70" ht="20.100000000000001" customHeight="1" x14ac:dyDescent="0.25">
      <c r="BM5440" s="134">
        <v>4848</v>
      </c>
      <c r="BN5440" s="157">
        <f t="shared" si="985"/>
        <v>31.020799999997628</v>
      </c>
      <c r="BO5440" s="158">
        <f t="shared" si="986"/>
        <v>6.1627091897869453E-5</v>
      </c>
      <c r="BP5440" s="159">
        <f t="shared" si="987"/>
        <v>1.6728900006369432E-7</v>
      </c>
      <c r="BQ5440" s="160">
        <f t="shared" si="988"/>
        <v>1.6728900006369432E-7</v>
      </c>
      <c r="BR5440" s="160">
        <f t="shared" si="984"/>
        <v>1.6728900006369432E-7</v>
      </c>
    </row>
    <row r="5441" spans="65:70" ht="20.100000000000001" customHeight="1" x14ac:dyDescent="0.25">
      <c r="BM5441" s="134">
        <v>4849</v>
      </c>
      <c r="BN5441" s="157">
        <f t="shared" si="985"/>
        <v>31.027199999997627</v>
      </c>
      <c r="BO5441" s="158">
        <f t="shared" si="986"/>
        <v>6.1459802897805758E-5</v>
      </c>
      <c r="BP5441" s="159">
        <f t="shared" si="987"/>
        <v>1.6684054445478336E-7</v>
      </c>
      <c r="BQ5441" s="160">
        <f t="shared" si="988"/>
        <v>1.6684054445478336E-7</v>
      </c>
      <c r="BR5441" s="160">
        <f t="shared" si="984"/>
        <v>1.6684054445478336E-7</v>
      </c>
    </row>
    <row r="5442" spans="65:70" ht="20.100000000000001" customHeight="1" x14ac:dyDescent="0.25">
      <c r="BM5442" s="134">
        <v>4850</v>
      </c>
      <c r="BN5442" s="157">
        <f t="shared" si="985"/>
        <v>31.033599999997627</v>
      </c>
      <c r="BO5442" s="158">
        <f t="shared" si="986"/>
        <v>6.1292962353350975E-5</v>
      </c>
      <c r="BP5442" s="159">
        <f t="shared" si="987"/>
        <v>1.6639327333594625E-7</v>
      </c>
      <c r="BQ5442" s="160">
        <f t="shared" si="988"/>
        <v>1.6639327333594625E-7</v>
      </c>
      <c r="BR5442" s="160">
        <f t="shared" si="984"/>
        <v>1.6639327333594625E-7</v>
      </c>
    </row>
    <row r="5443" spans="65:70" ht="20.100000000000001" customHeight="1" x14ac:dyDescent="0.25">
      <c r="BM5443" s="134">
        <v>4851</v>
      </c>
      <c r="BN5443" s="157">
        <f t="shared" si="985"/>
        <v>31.039999999997626</v>
      </c>
      <c r="BO5443" s="158">
        <f t="shared" si="986"/>
        <v>6.1126569080015029E-5</v>
      </c>
      <c r="BP5443" s="159">
        <f t="shared" si="987"/>
        <v>1.6594718363397803E-7</v>
      </c>
      <c r="BQ5443" s="160">
        <f t="shared" si="988"/>
        <v>1.6594718363397803E-7</v>
      </c>
      <c r="BR5443" s="160">
        <f t="shared" si="984"/>
        <v>1.6594718363397803E-7</v>
      </c>
    </row>
    <row r="5444" spans="65:70" ht="20.100000000000001" customHeight="1" x14ac:dyDescent="0.25">
      <c r="BM5444" s="134">
        <v>4852</v>
      </c>
      <c r="BN5444" s="157">
        <f t="shared" si="985"/>
        <v>31.046399999997625</v>
      </c>
      <c r="BO5444" s="158">
        <f t="shared" si="986"/>
        <v>6.0960621896381051E-5</v>
      </c>
      <c r="BP5444" s="159">
        <f t="shared" si="987"/>
        <v>1.6550227228428641E-7</v>
      </c>
      <c r="BQ5444" s="160">
        <f t="shared" si="988"/>
        <v>1.6550227228428641E-7</v>
      </c>
      <c r="BR5444" s="160">
        <f t="shared" si="984"/>
        <v>1.6550227228428641E-7</v>
      </c>
    </row>
    <row r="5445" spans="65:70" ht="20.100000000000001" customHeight="1" x14ac:dyDescent="0.25">
      <c r="BM5445" s="134">
        <v>4853</v>
      </c>
      <c r="BN5445" s="157">
        <f t="shared" si="985"/>
        <v>31.052799999997625</v>
      </c>
      <c r="BO5445" s="158">
        <f t="shared" si="986"/>
        <v>6.0795119624096764E-5</v>
      </c>
      <c r="BP5445" s="159">
        <f t="shared" si="987"/>
        <v>1.6505853622834384E-7</v>
      </c>
      <c r="BQ5445" s="160">
        <f t="shared" si="988"/>
        <v>1.6505853622834384E-7</v>
      </c>
      <c r="BR5445" s="160">
        <f t="shared" si="984"/>
        <v>1.6505853622834384E-7</v>
      </c>
    </row>
    <row r="5446" spans="65:70" ht="20.100000000000001" customHeight="1" x14ac:dyDescent="0.25">
      <c r="BM5446" s="134">
        <v>4854</v>
      </c>
      <c r="BN5446" s="157">
        <f t="shared" si="985"/>
        <v>31.059199999997624</v>
      </c>
      <c r="BO5446" s="158">
        <f t="shared" si="986"/>
        <v>6.063006108786842E-5</v>
      </c>
      <c r="BP5446" s="159">
        <f t="shared" si="987"/>
        <v>1.6461597241692656E-7</v>
      </c>
      <c r="BQ5446" s="160">
        <f t="shared" si="988"/>
        <v>1.6461597241692656E-7</v>
      </c>
      <c r="BR5446" s="160">
        <f t="shared" si="984"/>
        <v>1.6461597241692656E-7</v>
      </c>
    </row>
    <row r="5447" spans="65:70" ht="20.100000000000001" customHeight="1" x14ac:dyDescent="0.25">
      <c r="BM5447" s="134">
        <v>4855</v>
      </c>
      <c r="BN5447" s="157">
        <f t="shared" si="985"/>
        <v>31.065599999997623</v>
      </c>
      <c r="BO5447" s="158">
        <f t="shared" si="986"/>
        <v>6.0465445115451494E-5</v>
      </c>
      <c r="BP5447" s="159">
        <f t="shared" si="987"/>
        <v>1.641745778078717E-7</v>
      </c>
      <c r="BQ5447" s="160">
        <f t="shared" si="988"/>
        <v>1.641745778078717E-7</v>
      </c>
      <c r="BR5447" s="160">
        <f t="shared" si="984"/>
        <v>1.641745778078717E-7</v>
      </c>
    </row>
    <row r="5448" spans="65:70" ht="20.100000000000001" customHeight="1" x14ac:dyDescent="0.25">
      <c r="BM5448" s="134">
        <v>4856</v>
      </c>
      <c r="BN5448" s="157">
        <f t="shared" si="985"/>
        <v>31.071999999997622</v>
      </c>
      <c r="BO5448" s="158">
        <f t="shared" si="986"/>
        <v>6.0301270537643622E-5</v>
      </c>
      <c r="BP5448" s="159">
        <f t="shared" si="987"/>
        <v>1.6373434936671423E-7</v>
      </c>
      <c r="BQ5448" s="160">
        <f t="shared" si="988"/>
        <v>1.6373434936671423E-7</v>
      </c>
      <c r="BR5448" s="160">
        <f t="shared" si="984"/>
        <v>1.6373434936671423E-7</v>
      </c>
    </row>
    <row r="5449" spans="65:70" ht="20.100000000000001" customHeight="1" x14ac:dyDescent="0.25">
      <c r="BM5449" s="134">
        <v>4857</v>
      </c>
      <c r="BN5449" s="157">
        <f t="shared" si="985"/>
        <v>31.078399999997622</v>
      </c>
      <c r="BO5449" s="158">
        <f t="shared" si="986"/>
        <v>6.0137536188276908E-5</v>
      </c>
      <c r="BP5449" s="159">
        <f t="shared" si="987"/>
        <v>1.6329528406717483E-7</v>
      </c>
      <c r="BQ5449" s="160">
        <f t="shared" si="988"/>
        <v>1.6329528406717483E-7</v>
      </c>
      <c r="BR5449" s="160">
        <f t="shared" si="984"/>
        <v>1.6329528406717483E-7</v>
      </c>
    </row>
    <row r="5450" spans="65:70" ht="20.100000000000001" customHeight="1" x14ac:dyDescent="0.25">
      <c r="BM5450" s="134">
        <v>4858</v>
      </c>
      <c r="BN5450" s="157">
        <f t="shared" si="985"/>
        <v>31.084799999997621</v>
      </c>
      <c r="BO5450" s="158">
        <f t="shared" si="986"/>
        <v>5.9974240904209733E-5</v>
      </c>
      <c r="BP5450" s="159">
        <f t="shared" si="987"/>
        <v>1.628573788897911E-7</v>
      </c>
      <c r="BQ5450" s="160">
        <f t="shared" si="988"/>
        <v>1.628573788897911E-7</v>
      </c>
      <c r="BR5450" s="160">
        <f t="shared" si="984"/>
        <v>1.628573788897911E-7</v>
      </c>
    </row>
    <row r="5451" spans="65:70" ht="20.100000000000001" customHeight="1" x14ac:dyDescent="0.25">
      <c r="BM5451" s="134">
        <v>4859</v>
      </c>
      <c r="BN5451" s="157">
        <f t="shared" si="985"/>
        <v>31.09119999999762</v>
      </c>
      <c r="BO5451" s="158">
        <f t="shared" si="986"/>
        <v>5.9811383525319942E-5</v>
      </c>
      <c r="BP5451" s="159">
        <f t="shared" si="987"/>
        <v>1.6242063082360487E-7</v>
      </c>
      <c r="BQ5451" s="160">
        <f t="shared" si="988"/>
        <v>1.6242063082360487E-7</v>
      </c>
      <c r="BR5451" s="160">
        <f t="shared" si="984"/>
        <v>1.6242063082360487E-7</v>
      </c>
    </row>
    <row r="5452" spans="65:70" ht="20.100000000000001" customHeight="1" x14ac:dyDescent="0.25">
      <c r="BM5452" s="134">
        <v>4860</v>
      </c>
      <c r="BN5452" s="157">
        <f t="shared" si="985"/>
        <v>31.09759999999762</v>
      </c>
      <c r="BO5452" s="158">
        <f t="shared" si="986"/>
        <v>5.9648962894496337E-5</v>
      </c>
      <c r="BP5452" s="159">
        <f t="shared" si="987"/>
        <v>1.6198503686508473E-7</v>
      </c>
      <c r="BQ5452" s="160">
        <f t="shared" si="988"/>
        <v>1.6198503686508473E-7</v>
      </c>
      <c r="BR5452" s="160">
        <f t="shared" si="984"/>
        <v>1.6198503686508473E-7</v>
      </c>
    </row>
    <row r="5453" spans="65:70" ht="20.100000000000001" customHeight="1" x14ac:dyDescent="0.25">
      <c r="BM5453" s="134">
        <v>4861</v>
      </c>
      <c r="BN5453" s="157">
        <f t="shared" si="985"/>
        <v>31.103999999997619</v>
      </c>
      <c r="BO5453" s="158">
        <f t="shared" si="986"/>
        <v>5.9486977857631252E-5</v>
      </c>
      <c r="BP5453" s="159">
        <f t="shared" si="987"/>
        <v>1.6155059401813963E-7</v>
      </c>
      <c r="BQ5453" s="160">
        <f t="shared" si="988"/>
        <v>1.6155059401813963E-7</v>
      </c>
      <c r="BR5453" s="160">
        <f t="shared" si="984"/>
        <v>1.6155059401813963E-7</v>
      </c>
    </row>
    <row r="5454" spans="65:70" ht="20.100000000000001" customHeight="1" x14ac:dyDescent="0.25">
      <c r="BM5454" s="134">
        <v>4862</v>
      </c>
      <c r="BN5454" s="157">
        <f t="shared" si="985"/>
        <v>31.110399999997618</v>
      </c>
      <c r="BO5454" s="158">
        <f t="shared" si="986"/>
        <v>5.9325427263613113E-5</v>
      </c>
      <c r="BP5454" s="159">
        <f t="shared" si="987"/>
        <v>1.6111729929422727E-7</v>
      </c>
      <c r="BQ5454" s="160">
        <f t="shared" si="988"/>
        <v>1.6111729929422727E-7</v>
      </c>
      <c r="BR5454" s="160">
        <f t="shared" si="984"/>
        <v>1.6111729929422727E-7</v>
      </c>
    </row>
    <row r="5455" spans="65:70" ht="20.100000000000001" customHeight="1" x14ac:dyDescent="0.25">
      <c r="BM5455" s="134">
        <v>4863</v>
      </c>
      <c r="BN5455" s="157">
        <f t="shared" si="985"/>
        <v>31.116799999997617</v>
      </c>
      <c r="BO5455" s="158">
        <f t="shared" si="986"/>
        <v>5.9164309964318886E-5</v>
      </c>
      <c r="BP5455" s="159">
        <f t="shared" si="987"/>
        <v>1.6068514971253028E-7</v>
      </c>
      <c r="BQ5455" s="160">
        <f t="shared" si="988"/>
        <v>1.6068514971253028E-7</v>
      </c>
      <c r="BR5455" s="160">
        <f t="shared" si="984"/>
        <v>1.6068514971253028E-7</v>
      </c>
    </row>
    <row r="5456" spans="65:70" ht="20.100000000000001" customHeight="1" x14ac:dyDescent="0.25">
      <c r="BM5456" s="134">
        <v>4864</v>
      </c>
      <c r="BN5456" s="157">
        <f t="shared" si="985"/>
        <v>31.123199999997617</v>
      </c>
      <c r="BO5456" s="158">
        <f t="shared" si="986"/>
        <v>5.9003624814606355E-5</v>
      </c>
      <c r="BP5456" s="159">
        <f t="shared" si="987"/>
        <v>1.6025414230005789E-7</v>
      </c>
      <c r="BQ5456" s="160">
        <f t="shared" si="988"/>
        <v>1.6025414230005789E-7</v>
      </c>
      <c r="BR5456" s="160">
        <f t="shared" si="984"/>
        <v>1.6025414230005789E-7</v>
      </c>
    </row>
    <row r="5457" spans="65:70" ht="20.100000000000001" customHeight="1" x14ac:dyDescent="0.25">
      <c r="BM5457" s="134">
        <v>4865</v>
      </c>
      <c r="BN5457" s="157">
        <f t="shared" si="985"/>
        <v>31.129599999997616</v>
      </c>
      <c r="BO5457" s="158">
        <f t="shared" si="986"/>
        <v>5.8843370672306297E-5</v>
      </c>
      <c r="BP5457" s="159">
        <f t="shared" si="987"/>
        <v>1.5982427409103603E-7</v>
      </c>
      <c r="BQ5457" s="160">
        <f t="shared" si="988"/>
        <v>1.5982427409103603E-7</v>
      </c>
      <c r="BR5457" s="160">
        <f t="shared" ref="BR5457:BR5520" si="989">IF($BO5457&lt;(1-$BK$605),$BP5457,"")</f>
        <v>1.5982427409103603E-7</v>
      </c>
    </row>
    <row r="5458" spans="65:70" ht="20.100000000000001" customHeight="1" x14ac:dyDescent="0.25">
      <c r="BM5458" s="134">
        <v>4866</v>
      </c>
      <c r="BN5458" s="157">
        <f t="shared" ref="BN5458:BN5521" si="990">BN5457+$BQ$590</f>
        <v>31.135999999997615</v>
      </c>
      <c r="BO5458" s="158">
        <f t="shared" ref="BO5458:BO5521" si="991">_xlfn.CHISQ.DIST.RT(BN5458,7)</f>
        <v>5.8683546398215261E-5</v>
      </c>
      <c r="BP5458" s="159">
        <f t="shared" ref="BP5458:BP5521" si="992">BO5458-BO5459</f>
        <v>1.5939554212725975E-7</v>
      </c>
      <c r="BQ5458" s="160">
        <f t="shared" ref="BQ5458:BQ5521" si="993">IF(BO5458&lt;(1-$BK$597),BP5458,"")</f>
        <v>1.5939554212725975E-7</v>
      </c>
      <c r="BR5458" s="160">
        <f t="shared" si="989"/>
        <v>1.5939554212725975E-7</v>
      </c>
    </row>
    <row r="5459" spans="65:70" ht="20.100000000000001" customHeight="1" x14ac:dyDescent="0.25">
      <c r="BM5459" s="134">
        <v>4867</v>
      </c>
      <c r="BN5459" s="157">
        <f t="shared" si="990"/>
        <v>31.142399999997615</v>
      </c>
      <c r="BO5459" s="158">
        <f t="shared" si="991"/>
        <v>5.8524150856088002E-5</v>
      </c>
      <c r="BP5459" s="159">
        <f t="shared" si="992"/>
        <v>1.5896794345814059E-7</v>
      </c>
      <c r="BQ5459" s="160">
        <f t="shared" si="993"/>
        <v>1.5896794345814059E-7</v>
      </c>
      <c r="BR5459" s="160">
        <f t="shared" si="989"/>
        <v>1.5896794345814059E-7</v>
      </c>
    </row>
    <row r="5460" spans="65:70" ht="20.100000000000001" customHeight="1" x14ac:dyDescent="0.25">
      <c r="BM5460" s="134">
        <v>4868</v>
      </c>
      <c r="BN5460" s="157">
        <f t="shared" si="990"/>
        <v>31.148799999997614</v>
      </c>
      <c r="BO5460" s="158">
        <f t="shared" si="991"/>
        <v>5.8365182912629861E-5</v>
      </c>
      <c r="BP5460" s="159">
        <f t="shared" si="992"/>
        <v>1.5854147514028649E-7</v>
      </c>
      <c r="BQ5460" s="160">
        <f t="shared" si="993"/>
        <v>1.5854147514028649E-7</v>
      </c>
      <c r="BR5460" s="160">
        <f t="shared" si="989"/>
        <v>1.5854147514028649E-7</v>
      </c>
    </row>
    <row r="5461" spans="65:70" ht="20.100000000000001" customHeight="1" x14ac:dyDescent="0.25">
      <c r="BM5461" s="134">
        <v>4869</v>
      </c>
      <c r="BN5461" s="157">
        <f t="shared" si="990"/>
        <v>31.155199999997613</v>
      </c>
      <c r="BO5461" s="158">
        <f t="shared" si="991"/>
        <v>5.8206641437489575E-5</v>
      </c>
      <c r="BP5461" s="159">
        <f t="shared" si="992"/>
        <v>1.5811613423877572E-7</v>
      </c>
      <c r="BQ5461" s="160">
        <f t="shared" si="993"/>
        <v>1.5811613423877572E-7</v>
      </c>
      <c r="BR5461" s="160">
        <f t="shared" si="989"/>
        <v>1.5811613423877572E-7</v>
      </c>
    </row>
    <row r="5462" spans="65:70" ht="20.100000000000001" customHeight="1" x14ac:dyDescent="0.25">
      <c r="BM5462" s="134">
        <v>4870</v>
      </c>
      <c r="BN5462" s="157">
        <f t="shared" si="990"/>
        <v>31.161599999997613</v>
      </c>
      <c r="BO5462" s="158">
        <f t="shared" si="991"/>
        <v>5.8048525303250799E-5</v>
      </c>
      <c r="BP5462" s="159">
        <f t="shared" si="992"/>
        <v>1.5769191782442606E-7</v>
      </c>
      <c r="BQ5462" s="160">
        <f t="shared" si="993"/>
        <v>1.5769191782442606E-7</v>
      </c>
      <c r="BR5462" s="160">
        <f t="shared" si="989"/>
        <v>1.5769191782442606E-7</v>
      </c>
    </row>
    <row r="5463" spans="65:70" ht="20.100000000000001" customHeight="1" x14ac:dyDescent="0.25">
      <c r="BM5463" s="134">
        <v>4871</v>
      </c>
      <c r="BN5463" s="157">
        <f t="shared" si="990"/>
        <v>31.167999999997612</v>
      </c>
      <c r="BO5463" s="158">
        <f t="shared" si="991"/>
        <v>5.7890833385426373E-5</v>
      </c>
      <c r="BP5463" s="159">
        <f t="shared" si="992"/>
        <v>1.5726882297724387E-7</v>
      </c>
      <c r="BQ5463" s="160">
        <f t="shared" si="993"/>
        <v>1.5726882297724387E-7</v>
      </c>
      <c r="BR5463" s="160">
        <f t="shared" si="989"/>
        <v>1.5726882297724387E-7</v>
      </c>
    </row>
    <row r="5464" spans="65:70" ht="20.100000000000001" customHeight="1" x14ac:dyDescent="0.25">
      <c r="BM5464" s="134">
        <v>4872</v>
      </c>
      <c r="BN5464" s="157">
        <f t="shared" si="990"/>
        <v>31.174399999997611</v>
      </c>
      <c r="BO5464" s="158">
        <f t="shared" si="991"/>
        <v>5.7733564562449129E-5</v>
      </c>
      <c r="BP5464" s="159">
        <f t="shared" si="992"/>
        <v>1.5684684678360524E-7</v>
      </c>
      <c r="BQ5464" s="160">
        <f t="shared" si="993"/>
        <v>1.5684684678360524E-7</v>
      </c>
      <c r="BR5464" s="160">
        <f t="shared" si="989"/>
        <v>1.5684684678360524E-7</v>
      </c>
    </row>
    <row r="5465" spans="65:70" ht="20.100000000000001" customHeight="1" x14ac:dyDescent="0.25">
      <c r="BM5465" s="134">
        <v>4873</v>
      </c>
      <c r="BN5465" s="157">
        <f t="shared" si="990"/>
        <v>31.18079999999761</v>
      </c>
      <c r="BO5465" s="158">
        <f t="shared" si="991"/>
        <v>5.7576717715665524E-5</v>
      </c>
      <c r="BP5465" s="159">
        <f t="shared" si="992"/>
        <v>1.564259863374011E-7</v>
      </c>
      <c r="BQ5465" s="160">
        <f t="shared" si="993"/>
        <v>1.564259863374011E-7</v>
      </c>
      <c r="BR5465" s="160">
        <f t="shared" si="989"/>
        <v>1.564259863374011E-7</v>
      </c>
    </row>
    <row r="5466" spans="65:70" ht="20.100000000000001" customHeight="1" x14ac:dyDescent="0.25">
      <c r="BM5466" s="134">
        <v>4874</v>
      </c>
      <c r="BN5466" s="157">
        <f t="shared" si="990"/>
        <v>31.18719999999761</v>
      </c>
      <c r="BO5466" s="158">
        <f t="shared" si="991"/>
        <v>5.7420291729328123E-5</v>
      </c>
      <c r="BP5466" s="159">
        <f t="shared" si="992"/>
        <v>1.5600623874074878E-7</v>
      </c>
      <c r="BQ5466" s="160">
        <f t="shared" si="993"/>
        <v>1.5600623874074878E-7</v>
      </c>
      <c r="BR5466" s="160">
        <f t="shared" si="989"/>
        <v>1.5600623874074878E-7</v>
      </c>
    </row>
    <row r="5467" spans="65:70" ht="20.100000000000001" customHeight="1" x14ac:dyDescent="0.25">
      <c r="BM5467" s="134">
        <v>4875</v>
      </c>
      <c r="BN5467" s="157">
        <f t="shared" si="990"/>
        <v>31.193599999997609</v>
      </c>
      <c r="BO5467" s="158">
        <f t="shared" si="991"/>
        <v>5.7264285490587374E-5</v>
      </c>
      <c r="BP5467" s="159">
        <f t="shared" si="992"/>
        <v>1.5558760110159997E-7</v>
      </c>
      <c r="BQ5467" s="160">
        <f t="shared" si="993"/>
        <v>1.5558760110159997E-7</v>
      </c>
      <c r="BR5467" s="160">
        <f t="shared" si="989"/>
        <v>1.5558760110159997E-7</v>
      </c>
    </row>
    <row r="5468" spans="65:70" ht="20.100000000000001" customHeight="1" x14ac:dyDescent="0.25">
      <c r="BM5468" s="134">
        <v>4876</v>
      </c>
      <c r="BN5468" s="157">
        <f t="shared" si="990"/>
        <v>31.199999999997608</v>
      </c>
      <c r="BO5468" s="158">
        <f t="shared" si="991"/>
        <v>5.7108697889485774E-5</v>
      </c>
      <c r="BP5468" s="159">
        <f t="shared" si="992"/>
        <v>1.5517007053675617E-7</v>
      </c>
      <c r="BQ5468" s="160">
        <f t="shared" si="993"/>
        <v>1.5517007053675617E-7</v>
      </c>
      <c r="BR5468" s="160">
        <f t="shared" si="989"/>
        <v>1.5517007053675617E-7</v>
      </c>
    </row>
    <row r="5469" spans="65:70" ht="20.100000000000001" customHeight="1" x14ac:dyDescent="0.25">
      <c r="BM5469" s="134">
        <v>4877</v>
      </c>
      <c r="BN5469" s="157">
        <f t="shared" si="990"/>
        <v>31.206399999997608</v>
      </c>
      <c r="BO5469" s="158">
        <f t="shared" si="991"/>
        <v>5.6953527818949018E-5</v>
      </c>
      <c r="BP5469" s="159">
        <f t="shared" si="992"/>
        <v>1.5475364416932757E-7</v>
      </c>
      <c r="BQ5469" s="160">
        <f t="shared" si="993"/>
        <v>1.5475364416932757E-7</v>
      </c>
      <c r="BR5469" s="160">
        <f t="shared" si="989"/>
        <v>1.5475364416932757E-7</v>
      </c>
    </row>
    <row r="5470" spans="65:70" ht="20.100000000000001" customHeight="1" x14ac:dyDescent="0.25">
      <c r="BM5470" s="134">
        <v>4878</v>
      </c>
      <c r="BN5470" s="157">
        <f t="shared" si="990"/>
        <v>31.212799999997607</v>
      </c>
      <c r="BO5470" s="158">
        <f t="shared" si="991"/>
        <v>5.679877417477969E-5</v>
      </c>
      <c r="BP5470" s="159">
        <f t="shared" si="992"/>
        <v>1.5433831913072528E-7</v>
      </c>
      <c r="BQ5470" s="160">
        <f t="shared" si="993"/>
        <v>1.5433831913072528E-7</v>
      </c>
      <c r="BR5470" s="160">
        <f t="shared" si="989"/>
        <v>1.5433831913072528E-7</v>
      </c>
    </row>
    <row r="5471" spans="65:70" ht="20.100000000000001" customHeight="1" x14ac:dyDescent="0.25">
      <c r="BM5471" s="134">
        <v>4879</v>
      </c>
      <c r="BN5471" s="157">
        <f t="shared" si="990"/>
        <v>31.219199999997606</v>
      </c>
      <c r="BO5471" s="158">
        <f t="shared" si="991"/>
        <v>5.6644435855648965E-5</v>
      </c>
      <c r="BP5471" s="159">
        <f t="shared" si="992"/>
        <v>1.5392409255833708E-7</v>
      </c>
      <c r="BQ5471" s="160">
        <f t="shared" si="993"/>
        <v>1.5392409255833708E-7</v>
      </c>
      <c r="BR5471" s="160">
        <f t="shared" si="989"/>
        <v>1.5392409255833708E-7</v>
      </c>
    </row>
    <row r="5472" spans="65:70" ht="20.100000000000001" customHeight="1" x14ac:dyDescent="0.25">
      <c r="BM5472" s="134">
        <v>4880</v>
      </c>
      <c r="BN5472" s="157">
        <f t="shared" si="990"/>
        <v>31.225599999997605</v>
      </c>
      <c r="BO5472" s="158">
        <f t="shared" si="991"/>
        <v>5.6490511763090628E-5</v>
      </c>
      <c r="BP5472" s="159">
        <f t="shared" si="992"/>
        <v>1.5351096159801431E-7</v>
      </c>
      <c r="BQ5472" s="160">
        <f t="shared" si="993"/>
        <v>1.5351096159801431E-7</v>
      </c>
      <c r="BR5472" s="160">
        <f t="shared" si="989"/>
        <v>1.5351096159801431E-7</v>
      </c>
    </row>
    <row r="5473" spans="65:70" ht="20.100000000000001" customHeight="1" x14ac:dyDescent="0.25">
      <c r="BM5473" s="134">
        <v>4881</v>
      </c>
      <c r="BN5473" s="157">
        <f t="shared" si="990"/>
        <v>31.231999999997605</v>
      </c>
      <c r="BO5473" s="158">
        <f t="shared" si="991"/>
        <v>5.6337000801492613E-5</v>
      </c>
      <c r="BP5473" s="159">
        <f t="shared" si="992"/>
        <v>1.5309892340214739E-7</v>
      </c>
      <c r="BQ5473" s="160">
        <f t="shared" si="993"/>
        <v>1.5309892340214739E-7</v>
      </c>
      <c r="BR5473" s="160">
        <f t="shared" si="989"/>
        <v>1.5309892340214739E-7</v>
      </c>
    </row>
    <row r="5474" spans="65:70" ht="20.100000000000001" customHeight="1" x14ac:dyDescent="0.25">
      <c r="BM5474" s="134">
        <v>4882</v>
      </c>
      <c r="BN5474" s="157">
        <f t="shared" si="990"/>
        <v>31.238399999997604</v>
      </c>
      <c r="BO5474" s="158">
        <f t="shared" si="991"/>
        <v>5.6183901878090466E-5</v>
      </c>
      <c r="BP5474" s="159">
        <f t="shared" si="992"/>
        <v>1.526879751311363E-7</v>
      </c>
      <c r="BQ5474" s="160">
        <f t="shared" si="993"/>
        <v>1.526879751311363E-7</v>
      </c>
      <c r="BR5474" s="160">
        <f t="shared" si="989"/>
        <v>1.526879751311363E-7</v>
      </c>
    </row>
    <row r="5475" spans="65:70" ht="20.100000000000001" customHeight="1" x14ac:dyDescent="0.25">
      <c r="BM5475" s="134">
        <v>4883</v>
      </c>
      <c r="BN5475" s="157">
        <f t="shared" si="990"/>
        <v>31.244799999997603</v>
      </c>
      <c r="BO5475" s="158">
        <f t="shared" si="991"/>
        <v>5.603121390295933E-5</v>
      </c>
      <c r="BP5475" s="159">
        <f t="shared" si="992"/>
        <v>1.5227811395138478E-7</v>
      </c>
      <c r="BQ5475" s="160">
        <f t="shared" si="993"/>
        <v>1.5227811395138478E-7</v>
      </c>
      <c r="BR5475" s="160">
        <f t="shared" si="989"/>
        <v>1.5227811395138478E-7</v>
      </c>
    </row>
    <row r="5476" spans="65:70" ht="20.100000000000001" customHeight="1" x14ac:dyDescent="0.25">
      <c r="BM5476" s="134">
        <v>4884</v>
      </c>
      <c r="BN5476" s="157">
        <f t="shared" si="990"/>
        <v>31.251199999997603</v>
      </c>
      <c r="BO5476" s="158">
        <f t="shared" si="991"/>
        <v>5.5878935789007945E-5</v>
      </c>
      <c r="BP5476" s="159">
        <f t="shared" si="992"/>
        <v>1.5186933703790242E-7</v>
      </c>
      <c r="BQ5476" s="160">
        <f t="shared" si="993"/>
        <v>1.5186933703790242E-7</v>
      </c>
      <c r="BR5476" s="160">
        <f t="shared" si="989"/>
        <v>1.5186933703790242E-7</v>
      </c>
    </row>
    <row r="5477" spans="65:70" ht="20.100000000000001" customHeight="1" x14ac:dyDescent="0.25">
      <c r="BM5477" s="134">
        <v>4885</v>
      </c>
      <c r="BN5477" s="157">
        <f t="shared" si="990"/>
        <v>31.257599999997602</v>
      </c>
      <c r="BO5477" s="158">
        <f t="shared" si="991"/>
        <v>5.5727066451970042E-5</v>
      </c>
      <c r="BP5477" s="159">
        <f t="shared" si="992"/>
        <v>1.5146164157151285E-7</v>
      </c>
      <c r="BQ5477" s="160">
        <f t="shared" si="993"/>
        <v>1.5146164157151285E-7</v>
      </c>
      <c r="BR5477" s="160">
        <f t="shared" si="989"/>
        <v>1.5146164157151285E-7</v>
      </c>
    </row>
    <row r="5478" spans="65:70" ht="20.100000000000001" customHeight="1" x14ac:dyDescent="0.25">
      <c r="BM5478" s="134">
        <v>4886</v>
      </c>
      <c r="BN5478" s="157">
        <f t="shared" si="990"/>
        <v>31.263999999997601</v>
      </c>
      <c r="BO5478" s="158">
        <f t="shared" si="991"/>
        <v>5.557560481039853E-5</v>
      </c>
      <c r="BP5478" s="159">
        <f t="shared" si="992"/>
        <v>1.5105502474161168E-7</v>
      </c>
      <c r="BQ5478" s="160">
        <f t="shared" si="993"/>
        <v>1.5105502474161168E-7</v>
      </c>
      <c r="BR5478" s="160">
        <f t="shared" si="989"/>
        <v>1.5105502474161168E-7</v>
      </c>
    </row>
    <row r="5479" spans="65:70" ht="20.100000000000001" customHeight="1" x14ac:dyDescent="0.25">
      <c r="BM5479" s="134">
        <v>4887</v>
      </c>
      <c r="BN5479" s="157">
        <f t="shared" si="990"/>
        <v>31.270399999997601</v>
      </c>
      <c r="BO5479" s="158">
        <f t="shared" si="991"/>
        <v>5.5424549785656918E-5</v>
      </c>
      <c r="BP5479" s="159">
        <f t="shared" si="992"/>
        <v>1.5064948374349664E-7</v>
      </c>
      <c r="BQ5479" s="160">
        <f t="shared" si="993"/>
        <v>1.5064948374349664E-7</v>
      </c>
      <c r="BR5479" s="160">
        <f t="shared" si="989"/>
        <v>1.5064948374349664E-7</v>
      </c>
    </row>
    <row r="5480" spans="65:70" ht="20.100000000000001" customHeight="1" x14ac:dyDescent="0.25">
      <c r="BM5480" s="134">
        <v>4888</v>
      </c>
      <c r="BN5480" s="157">
        <f t="shared" si="990"/>
        <v>31.2767999999976</v>
      </c>
      <c r="BO5480" s="158">
        <f t="shared" si="991"/>
        <v>5.5273900301913421E-5</v>
      </c>
      <c r="BP5480" s="159">
        <f t="shared" si="992"/>
        <v>1.5024501578025814E-7</v>
      </c>
      <c r="BQ5480" s="160">
        <f t="shared" si="993"/>
        <v>1.5024501578025814E-7</v>
      </c>
      <c r="BR5480" s="160">
        <f t="shared" si="989"/>
        <v>1.5024501578025814E-7</v>
      </c>
    </row>
    <row r="5481" spans="65:70" ht="20.100000000000001" customHeight="1" x14ac:dyDescent="0.25">
      <c r="BM5481" s="134">
        <v>4889</v>
      </c>
      <c r="BN5481" s="157">
        <f t="shared" si="990"/>
        <v>31.283199999997599</v>
      </c>
      <c r="BO5481" s="158">
        <f t="shared" si="991"/>
        <v>5.5123655286133163E-5</v>
      </c>
      <c r="BP5481" s="159">
        <f t="shared" si="992"/>
        <v>1.4984161806227113E-7</v>
      </c>
      <c r="BQ5481" s="160">
        <f t="shared" si="993"/>
        <v>1.4984161806227113E-7</v>
      </c>
      <c r="BR5481" s="160">
        <f t="shared" si="989"/>
        <v>1.4984161806227113E-7</v>
      </c>
    </row>
    <row r="5482" spans="65:70" ht="20.100000000000001" customHeight="1" x14ac:dyDescent="0.25">
      <c r="BM5482" s="134">
        <v>4890</v>
      </c>
      <c r="BN5482" s="157">
        <f t="shared" si="990"/>
        <v>31.289599999997598</v>
      </c>
      <c r="BO5482" s="158">
        <f t="shared" si="991"/>
        <v>5.4973813668070892E-5</v>
      </c>
      <c r="BP5482" s="159">
        <f t="shared" si="992"/>
        <v>1.4943928780639538E-7</v>
      </c>
      <c r="BQ5482" s="160">
        <f t="shared" si="993"/>
        <v>1.4943928780639538E-7</v>
      </c>
      <c r="BR5482" s="160">
        <f t="shared" si="989"/>
        <v>1.4943928780639538E-7</v>
      </c>
    </row>
    <row r="5483" spans="65:70" ht="20.100000000000001" customHeight="1" x14ac:dyDescent="0.25">
      <c r="BM5483" s="134">
        <v>4891</v>
      </c>
      <c r="BN5483" s="157">
        <f t="shared" si="990"/>
        <v>31.295999999997598</v>
      </c>
      <c r="BO5483" s="158">
        <f t="shared" si="991"/>
        <v>5.4824374380264497E-5</v>
      </c>
      <c r="BP5483" s="159">
        <f t="shared" si="992"/>
        <v>1.4903802223682939E-7</v>
      </c>
      <c r="BQ5483" s="160">
        <f t="shared" si="993"/>
        <v>1.4903802223682939E-7</v>
      </c>
      <c r="BR5483" s="160">
        <f t="shared" si="989"/>
        <v>1.4903802223682939E-7</v>
      </c>
    </row>
    <row r="5484" spans="65:70" ht="20.100000000000001" customHeight="1" x14ac:dyDescent="0.25">
      <c r="BM5484" s="134">
        <v>4892</v>
      </c>
      <c r="BN5484" s="157">
        <f t="shared" si="990"/>
        <v>31.302399999997597</v>
      </c>
      <c r="BO5484" s="158">
        <f t="shared" si="991"/>
        <v>5.4675336358027667E-5</v>
      </c>
      <c r="BP5484" s="159">
        <f t="shared" si="992"/>
        <v>1.4863781858539496E-7</v>
      </c>
      <c r="BQ5484" s="160">
        <f t="shared" si="993"/>
        <v>1.4863781858539496E-7</v>
      </c>
      <c r="BR5484" s="160">
        <f t="shared" si="989"/>
        <v>1.4863781858539496E-7</v>
      </c>
    </row>
    <row r="5485" spans="65:70" ht="20.100000000000001" customHeight="1" x14ac:dyDescent="0.25">
      <c r="BM5485" s="134">
        <v>4893</v>
      </c>
      <c r="BN5485" s="157">
        <f t="shared" si="990"/>
        <v>31.308799999997596</v>
      </c>
      <c r="BO5485" s="158">
        <f t="shared" si="991"/>
        <v>5.4526698539442272E-5</v>
      </c>
      <c r="BP5485" s="159">
        <f t="shared" si="992"/>
        <v>1.4823867408973469E-7</v>
      </c>
      <c r="BQ5485" s="160">
        <f t="shared" si="993"/>
        <v>1.4823867408973469E-7</v>
      </c>
      <c r="BR5485" s="160">
        <f t="shared" si="989"/>
        <v>1.4823867408973469E-7</v>
      </c>
    </row>
    <row r="5486" spans="65:70" ht="20.100000000000001" customHeight="1" x14ac:dyDescent="0.25">
      <c r="BM5486" s="134">
        <v>4894</v>
      </c>
      <c r="BN5486" s="157">
        <f t="shared" si="990"/>
        <v>31.315199999997596</v>
      </c>
      <c r="BO5486" s="158">
        <f t="shared" si="991"/>
        <v>5.4378459865352538E-5</v>
      </c>
      <c r="BP5486" s="159">
        <f t="shared" si="992"/>
        <v>1.4784058599619189E-7</v>
      </c>
      <c r="BQ5486" s="160">
        <f t="shared" si="993"/>
        <v>1.4784058599619189E-7</v>
      </c>
      <c r="BR5486" s="160">
        <f t="shared" si="989"/>
        <v>1.4784058599619189E-7</v>
      </c>
    </row>
    <row r="5487" spans="65:70" ht="20.100000000000001" customHeight="1" x14ac:dyDescent="0.25">
      <c r="BM5487" s="134">
        <v>4895</v>
      </c>
      <c r="BN5487" s="157">
        <f t="shared" si="990"/>
        <v>31.321599999997595</v>
      </c>
      <c r="BO5487" s="158">
        <f t="shared" si="991"/>
        <v>5.4230619279356346E-5</v>
      </c>
      <c r="BP5487" s="159">
        <f t="shared" si="992"/>
        <v>1.4744355155643603E-7</v>
      </c>
      <c r="BQ5487" s="160">
        <f t="shared" si="993"/>
        <v>1.4744355155643603E-7</v>
      </c>
      <c r="BR5487" s="160">
        <f t="shared" si="989"/>
        <v>1.4744355155643603E-7</v>
      </c>
    </row>
    <row r="5488" spans="65:70" ht="20.100000000000001" customHeight="1" x14ac:dyDescent="0.25">
      <c r="BM5488" s="134">
        <v>4896</v>
      </c>
      <c r="BN5488" s="157">
        <f t="shared" si="990"/>
        <v>31.327999999997594</v>
      </c>
      <c r="BO5488" s="158">
        <f t="shared" si="991"/>
        <v>5.408317572779991E-5</v>
      </c>
      <c r="BP5488" s="159">
        <f t="shared" si="992"/>
        <v>1.4704756802982086E-7</v>
      </c>
      <c r="BQ5488" s="160">
        <f t="shared" si="993"/>
        <v>1.4704756802982086E-7</v>
      </c>
      <c r="BR5488" s="160">
        <f t="shared" si="989"/>
        <v>1.4704756802982086E-7</v>
      </c>
    </row>
    <row r="5489" spans="65:70" ht="20.100000000000001" customHeight="1" x14ac:dyDescent="0.25">
      <c r="BM5489" s="134">
        <v>4897</v>
      </c>
      <c r="BN5489" s="157">
        <f t="shared" si="990"/>
        <v>31.334399999997594</v>
      </c>
      <c r="BO5489" s="158">
        <f t="shared" si="991"/>
        <v>5.3936128159770089E-5</v>
      </c>
      <c r="BP5489" s="159">
        <f t="shared" si="992"/>
        <v>1.4665263268356059E-7</v>
      </c>
      <c r="BQ5489" s="160">
        <f t="shared" si="993"/>
        <v>1.4665263268356059E-7</v>
      </c>
      <c r="BR5489" s="160">
        <f t="shared" si="989"/>
        <v>1.4665263268356059E-7</v>
      </c>
    </row>
    <row r="5490" spans="65:70" ht="20.100000000000001" customHeight="1" x14ac:dyDescent="0.25">
      <c r="BM5490" s="134">
        <v>4898</v>
      </c>
      <c r="BN5490" s="157">
        <f t="shared" si="990"/>
        <v>31.340799999997593</v>
      </c>
      <c r="BO5490" s="158">
        <f t="shared" si="991"/>
        <v>5.3789475527086528E-5</v>
      </c>
      <c r="BP5490" s="159">
        <f t="shared" si="992"/>
        <v>1.4625874279000585E-7</v>
      </c>
      <c r="BQ5490" s="160">
        <f t="shared" si="993"/>
        <v>1.4625874279000585E-7</v>
      </c>
      <c r="BR5490" s="160">
        <f t="shared" si="989"/>
        <v>1.4625874279000585E-7</v>
      </c>
    </row>
    <row r="5491" spans="65:70" ht="20.100000000000001" customHeight="1" x14ac:dyDescent="0.25">
      <c r="BM5491" s="134">
        <v>4899</v>
      </c>
      <c r="BN5491" s="157">
        <f t="shared" si="990"/>
        <v>31.347199999997592</v>
      </c>
      <c r="BO5491" s="158">
        <f t="shared" si="991"/>
        <v>5.3643216784296522E-5</v>
      </c>
      <c r="BP5491" s="159">
        <f t="shared" si="992"/>
        <v>1.4586589563025541E-7</v>
      </c>
      <c r="BQ5491" s="160">
        <f t="shared" si="993"/>
        <v>1.4586589563025541E-7</v>
      </c>
      <c r="BR5491" s="160">
        <f t="shared" si="989"/>
        <v>1.4586589563025541E-7</v>
      </c>
    </row>
    <row r="5492" spans="65:70" ht="20.100000000000001" customHeight="1" x14ac:dyDescent="0.25">
      <c r="BM5492" s="134">
        <v>4900</v>
      </c>
      <c r="BN5492" s="157">
        <f t="shared" si="990"/>
        <v>31.353599999997591</v>
      </c>
      <c r="BO5492" s="158">
        <f t="shared" si="991"/>
        <v>5.3497350888666267E-5</v>
      </c>
      <c r="BP5492" s="159">
        <f t="shared" si="992"/>
        <v>1.4547408849103913E-7</v>
      </c>
      <c r="BQ5492" s="160">
        <f t="shared" si="993"/>
        <v>1.4547408849103913E-7</v>
      </c>
      <c r="BR5492" s="160">
        <f t="shared" si="989"/>
        <v>1.4547408849103913E-7</v>
      </c>
    </row>
    <row r="5493" spans="65:70" ht="20.100000000000001" customHeight="1" x14ac:dyDescent="0.25">
      <c r="BM5493" s="134">
        <v>4901</v>
      </c>
      <c r="BN5493" s="157">
        <f t="shared" si="990"/>
        <v>31.359999999997591</v>
      </c>
      <c r="BO5493" s="158">
        <f t="shared" si="991"/>
        <v>5.3351876800175228E-5</v>
      </c>
      <c r="BP5493" s="159">
        <f t="shared" si="992"/>
        <v>1.4508331866658141E-7</v>
      </c>
      <c r="BQ5493" s="160">
        <f t="shared" si="993"/>
        <v>1.4508331866658141E-7</v>
      </c>
      <c r="BR5493" s="160">
        <f t="shared" si="989"/>
        <v>1.4508331866658141E-7</v>
      </c>
    </row>
    <row r="5494" spans="65:70" ht="20.100000000000001" customHeight="1" x14ac:dyDescent="0.25">
      <c r="BM5494" s="134">
        <v>4902</v>
      </c>
      <c r="BN5494" s="157">
        <f t="shared" si="990"/>
        <v>31.36639999999759</v>
      </c>
      <c r="BO5494" s="158">
        <f t="shared" si="991"/>
        <v>5.3206793481508646E-5</v>
      </c>
      <c r="BP5494" s="159">
        <f t="shared" si="992"/>
        <v>1.4469358345784225E-7</v>
      </c>
      <c r="BQ5494" s="160">
        <f t="shared" si="993"/>
        <v>1.4469358345784225E-7</v>
      </c>
      <c r="BR5494" s="160">
        <f t="shared" si="989"/>
        <v>1.4469358345784225E-7</v>
      </c>
    </row>
    <row r="5495" spans="65:70" ht="20.100000000000001" customHeight="1" x14ac:dyDescent="0.25">
      <c r="BM5495" s="134">
        <v>4903</v>
      </c>
      <c r="BN5495" s="157">
        <f t="shared" si="990"/>
        <v>31.372799999997589</v>
      </c>
      <c r="BO5495" s="158">
        <f t="shared" si="991"/>
        <v>5.3062099898050804E-5</v>
      </c>
      <c r="BP5495" s="159">
        <f t="shared" si="992"/>
        <v>1.4430488017328299E-7</v>
      </c>
      <c r="BQ5495" s="160">
        <f t="shared" si="993"/>
        <v>1.4430488017328299E-7</v>
      </c>
      <c r="BR5495" s="160">
        <f t="shared" si="989"/>
        <v>1.4430488017328299E-7</v>
      </c>
    </row>
    <row r="5496" spans="65:70" ht="20.100000000000001" customHeight="1" x14ac:dyDescent="0.25">
      <c r="BM5496" s="134">
        <v>4904</v>
      </c>
      <c r="BN5496" s="157">
        <f t="shared" si="990"/>
        <v>31.379199999997589</v>
      </c>
      <c r="BO5496" s="158">
        <f t="shared" si="991"/>
        <v>5.2917795017877521E-5</v>
      </c>
      <c r="BP5496" s="159">
        <f t="shared" si="992"/>
        <v>1.4391720612669788E-7</v>
      </c>
      <c r="BQ5496" s="160">
        <f t="shared" si="993"/>
        <v>1.4391720612669788E-7</v>
      </c>
      <c r="BR5496" s="160">
        <f t="shared" si="989"/>
        <v>1.4391720612669788E-7</v>
      </c>
    </row>
    <row r="5497" spans="65:70" ht="20.100000000000001" customHeight="1" x14ac:dyDescent="0.25">
      <c r="BM5497" s="134">
        <v>4905</v>
      </c>
      <c r="BN5497" s="157">
        <f t="shared" si="990"/>
        <v>31.385599999997588</v>
      </c>
      <c r="BO5497" s="158">
        <f t="shared" si="991"/>
        <v>5.2773877811750823E-5</v>
      </c>
      <c r="BP5497" s="159">
        <f t="shared" si="992"/>
        <v>1.4353055864042602E-7</v>
      </c>
      <c r="BQ5497" s="160">
        <f t="shared" si="993"/>
        <v>1.4353055864042602E-7</v>
      </c>
      <c r="BR5497" s="160">
        <f t="shared" si="989"/>
        <v>1.4353055864042602E-7</v>
      </c>
    </row>
    <row r="5498" spans="65:70" ht="20.100000000000001" customHeight="1" x14ac:dyDescent="0.25">
      <c r="BM5498" s="134">
        <v>4906</v>
      </c>
      <c r="BN5498" s="157">
        <f t="shared" si="990"/>
        <v>31.391999999997587</v>
      </c>
      <c r="BO5498" s="158">
        <f t="shared" si="991"/>
        <v>5.2630347253110397E-5</v>
      </c>
      <c r="BP5498" s="159">
        <f t="shared" si="992"/>
        <v>1.4314493504249184E-7</v>
      </c>
      <c r="BQ5498" s="160">
        <f t="shared" si="993"/>
        <v>1.4314493504249184E-7</v>
      </c>
      <c r="BR5498" s="160">
        <f t="shared" si="989"/>
        <v>1.4314493504249184E-7</v>
      </c>
    </row>
    <row r="5499" spans="65:70" ht="20.100000000000001" customHeight="1" x14ac:dyDescent="0.25">
      <c r="BM5499" s="134">
        <v>4907</v>
      </c>
      <c r="BN5499" s="157">
        <f t="shared" si="990"/>
        <v>31.398399999997586</v>
      </c>
      <c r="BO5499" s="158">
        <f t="shared" si="991"/>
        <v>5.2487202318067905E-5</v>
      </c>
      <c r="BP5499" s="159">
        <f t="shared" si="992"/>
        <v>1.4276033266828552E-7</v>
      </c>
      <c r="BQ5499" s="160">
        <f t="shared" si="993"/>
        <v>1.4276033266828552E-7</v>
      </c>
      <c r="BR5499" s="160">
        <f t="shared" si="989"/>
        <v>1.4276033266828552E-7</v>
      </c>
    </row>
    <row r="5500" spans="65:70" ht="20.100000000000001" customHeight="1" x14ac:dyDescent="0.25">
      <c r="BM5500" s="134">
        <v>4908</v>
      </c>
      <c r="BN5500" s="157">
        <f t="shared" si="990"/>
        <v>31.404799999997586</v>
      </c>
      <c r="BO5500" s="158">
        <f t="shared" si="991"/>
        <v>5.234444198539962E-5</v>
      </c>
      <c r="BP5500" s="159">
        <f t="shared" si="992"/>
        <v>1.4237674885979735E-7</v>
      </c>
      <c r="BQ5500" s="160">
        <f t="shared" si="993"/>
        <v>1.4237674885979735E-7</v>
      </c>
      <c r="BR5500" s="160">
        <f t="shared" si="989"/>
        <v>1.4237674885979735E-7</v>
      </c>
    </row>
    <row r="5501" spans="65:70" ht="20.100000000000001" customHeight="1" x14ac:dyDescent="0.25">
      <c r="BM5501" s="134">
        <v>4909</v>
      </c>
      <c r="BN5501" s="157">
        <f t="shared" si="990"/>
        <v>31.411199999997585</v>
      </c>
      <c r="BO5501" s="158">
        <f t="shared" si="991"/>
        <v>5.2202065236539823E-5</v>
      </c>
      <c r="BP5501" s="159">
        <f t="shared" si="992"/>
        <v>1.4199418096569902E-7</v>
      </c>
      <c r="BQ5501" s="160">
        <f t="shared" si="993"/>
        <v>1.4199418096569902E-7</v>
      </c>
      <c r="BR5501" s="160">
        <f t="shared" si="989"/>
        <v>1.4199418096569902E-7</v>
      </c>
    </row>
    <row r="5502" spans="65:70" ht="20.100000000000001" customHeight="1" x14ac:dyDescent="0.25">
      <c r="BM5502" s="134">
        <v>4910</v>
      </c>
      <c r="BN5502" s="157">
        <f t="shared" si="990"/>
        <v>31.417599999997584</v>
      </c>
      <c r="BO5502" s="158">
        <f t="shared" si="991"/>
        <v>5.2060071055574124E-5</v>
      </c>
      <c r="BP5502" s="159">
        <f t="shared" si="992"/>
        <v>1.4161262634171628E-7</v>
      </c>
      <c r="BQ5502" s="160">
        <f t="shared" si="993"/>
        <v>1.4161262634171628E-7</v>
      </c>
      <c r="BR5502" s="160">
        <f t="shared" si="989"/>
        <v>1.4161262634171628E-7</v>
      </c>
    </row>
    <row r="5503" spans="65:70" ht="20.100000000000001" customHeight="1" x14ac:dyDescent="0.25">
      <c r="BM5503" s="134">
        <v>4911</v>
      </c>
      <c r="BN5503" s="157">
        <f t="shared" si="990"/>
        <v>31.423999999997584</v>
      </c>
      <c r="BO5503" s="158">
        <f t="shared" si="991"/>
        <v>5.1918458429232407E-5</v>
      </c>
      <c r="BP5503" s="159">
        <f t="shared" si="992"/>
        <v>1.4123208234993783E-7</v>
      </c>
      <c r="BQ5503" s="160">
        <f t="shared" si="993"/>
        <v>1.4123208234993783E-7</v>
      </c>
      <c r="BR5503" s="160">
        <f t="shared" si="989"/>
        <v>1.4123208234993783E-7</v>
      </c>
    </row>
    <row r="5504" spans="65:70" ht="20.100000000000001" customHeight="1" x14ac:dyDescent="0.25">
      <c r="BM5504" s="134">
        <v>4912</v>
      </c>
      <c r="BN5504" s="157">
        <f t="shared" si="990"/>
        <v>31.430399999997583</v>
      </c>
      <c r="BO5504" s="158">
        <f t="shared" si="991"/>
        <v>5.1777226346882469E-5</v>
      </c>
      <c r="BP5504" s="159">
        <f t="shared" si="992"/>
        <v>1.4085254635935057E-7</v>
      </c>
      <c r="BQ5504" s="160">
        <f t="shared" si="993"/>
        <v>1.4085254635935057E-7</v>
      </c>
      <c r="BR5504" s="160">
        <f t="shared" si="989"/>
        <v>1.4085254635935057E-7</v>
      </c>
    </row>
    <row r="5505" spans="65:70" ht="20.100000000000001" customHeight="1" x14ac:dyDescent="0.25">
      <c r="BM5505" s="134">
        <v>4913</v>
      </c>
      <c r="BN5505" s="157">
        <f t="shared" si="990"/>
        <v>31.436799999997582</v>
      </c>
      <c r="BO5505" s="158">
        <f t="shared" si="991"/>
        <v>5.1636373800523119E-5</v>
      </c>
      <c r="BP5505" s="159">
        <f t="shared" si="992"/>
        <v>1.4047401574579223E-7</v>
      </c>
      <c r="BQ5505" s="160">
        <f t="shared" si="993"/>
        <v>1.4047401574579223E-7</v>
      </c>
      <c r="BR5505" s="160">
        <f t="shared" si="989"/>
        <v>1.4047401574579223E-7</v>
      </c>
    </row>
    <row r="5506" spans="65:70" ht="20.100000000000001" customHeight="1" x14ac:dyDescent="0.25">
      <c r="BM5506" s="134">
        <v>4914</v>
      </c>
      <c r="BN5506" s="157">
        <f t="shared" si="990"/>
        <v>31.443199999997582</v>
      </c>
      <c r="BO5506" s="158">
        <f t="shared" si="991"/>
        <v>5.1495899784777327E-5</v>
      </c>
      <c r="BP5506" s="159">
        <f t="shared" si="992"/>
        <v>1.4009648789175481E-7</v>
      </c>
      <c r="BQ5506" s="160">
        <f t="shared" si="993"/>
        <v>1.4009648789175481E-7</v>
      </c>
      <c r="BR5506" s="160">
        <f t="shared" si="989"/>
        <v>1.4009648789175481E-7</v>
      </c>
    </row>
    <row r="5507" spans="65:70" ht="20.100000000000001" customHeight="1" x14ac:dyDescent="0.25">
      <c r="BM5507" s="134">
        <v>4915</v>
      </c>
      <c r="BN5507" s="157">
        <f t="shared" si="990"/>
        <v>31.449599999997581</v>
      </c>
      <c r="BO5507" s="158">
        <f t="shared" si="991"/>
        <v>5.1355803296885572E-5</v>
      </c>
      <c r="BP5507" s="159">
        <f t="shared" si="992"/>
        <v>1.3971996018593739E-7</v>
      </c>
      <c r="BQ5507" s="160">
        <f t="shared" si="993"/>
        <v>1.3971996018593739E-7</v>
      </c>
      <c r="BR5507" s="160">
        <f t="shared" si="989"/>
        <v>1.3971996018593739E-7</v>
      </c>
    </row>
    <row r="5508" spans="65:70" ht="20.100000000000001" customHeight="1" x14ac:dyDescent="0.25">
      <c r="BM5508" s="134">
        <v>4916</v>
      </c>
      <c r="BN5508" s="157">
        <f t="shared" si="990"/>
        <v>31.45599999999758</v>
      </c>
      <c r="BO5508" s="158">
        <f t="shared" si="991"/>
        <v>5.1216083336699634E-5</v>
      </c>
      <c r="BP5508" s="159">
        <f t="shared" si="992"/>
        <v>1.3934443002421509E-7</v>
      </c>
      <c r="BQ5508" s="160">
        <f t="shared" si="993"/>
        <v>1.3934443002421509E-7</v>
      </c>
      <c r="BR5508" s="160">
        <f t="shared" si="989"/>
        <v>1.3934443002421509E-7</v>
      </c>
    </row>
    <row r="5509" spans="65:70" ht="20.100000000000001" customHeight="1" x14ac:dyDescent="0.25">
      <c r="BM5509" s="134">
        <v>4917</v>
      </c>
      <c r="BN5509" s="157">
        <f t="shared" si="990"/>
        <v>31.462399999997579</v>
      </c>
      <c r="BO5509" s="158">
        <f t="shared" si="991"/>
        <v>5.1076738906675419E-5</v>
      </c>
      <c r="BP5509" s="159">
        <f t="shared" si="992"/>
        <v>1.3896989480915799E-7</v>
      </c>
      <c r="BQ5509" s="160">
        <f t="shared" si="993"/>
        <v>1.3896989480915799E-7</v>
      </c>
      <c r="BR5509" s="160">
        <f t="shared" si="989"/>
        <v>1.3896989480915799E-7</v>
      </c>
    </row>
    <row r="5510" spans="65:70" ht="20.100000000000001" customHeight="1" x14ac:dyDescent="0.25">
      <c r="BM5510" s="134">
        <v>4918</v>
      </c>
      <c r="BN5510" s="157">
        <f t="shared" si="990"/>
        <v>31.468799999997579</v>
      </c>
      <c r="BO5510" s="158">
        <f t="shared" si="991"/>
        <v>5.0937769011866261E-5</v>
      </c>
      <c r="BP5510" s="159">
        <f t="shared" si="992"/>
        <v>1.3859635194950258E-7</v>
      </c>
      <c r="BQ5510" s="160">
        <f t="shared" si="993"/>
        <v>1.3859635194950258E-7</v>
      </c>
      <c r="BR5510" s="160">
        <f t="shared" si="989"/>
        <v>1.3859635194950258E-7</v>
      </c>
    </row>
    <row r="5511" spans="65:70" ht="20.100000000000001" customHeight="1" x14ac:dyDescent="0.25">
      <c r="BM5511" s="134">
        <v>4919</v>
      </c>
      <c r="BN5511" s="157">
        <f t="shared" si="990"/>
        <v>31.475199999997578</v>
      </c>
      <c r="BO5511" s="158">
        <f t="shared" si="991"/>
        <v>5.0799172659916759E-5</v>
      </c>
      <c r="BP5511" s="159">
        <f t="shared" si="992"/>
        <v>1.3822379886089034E-7</v>
      </c>
      <c r="BQ5511" s="160">
        <f t="shared" si="993"/>
        <v>1.3822379886089034E-7</v>
      </c>
      <c r="BR5511" s="160">
        <f t="shared" si="989"/>
        <v>1.3822379886089034E-7</v>
      </c>
    </row>
    <row r="5512" spans="65:70" ht="20.100000000000001" customHeight="1" x14ac:dyDescent="0.25">
      <c r="BM5512" s="134">
        <v>4920</v>
      </c>
      <c r="BN5512" s="157">
        <f t="shared" si="990"/>
        <v>31.481599999997577</v>
      </c>
      <c r="BO5512" s="158">
        <f t="shared" si="991"/>
        <v>5.0660948861055868E-5</v>
      </c>
      <c r="BP5512" s="159">
        <f t="shared" si="992"/>
        <v>1.3785223296554252E-7</v>
      </c>
      <c r="BQ5512" s="160">
        <f t="shared" si="993"/>
        <v>1.3785223296554252E-7</v>
      </c>
      <c r="BR5512" s="160">
        <f t="shared" si="989"/>
        <v>1.3785223296554252E-7</v>
      </c>
    </row>
    <row r="5513" spans="65:70" ht="20.100000000000001" customHeight="1" x14ac:dyDescent="0.25">
      <c r="BM5513" s="134">
        <v>4921</v>
      </c>
      <c r="BN5513" s="157">
        <f t="shared" si="990"/>
        <v>31.487999999997577</v>
      </c>
      <c r="BO5513" s="158">
        <f t="shared" si="991"/>
        <v>5.0523096628090326E-5</v>
      </c>
      <c r="BP5513" s="159">
        <f t="shared" si="992"/>
        <v>1.3748165169201617E-7</v>
      </c>
      <c r="BQ5513" s="160">
        <f t="shared" si="993"/>
        <v>1.3748165169201617E-7</v>
      </c>
      <c r="BR5513" s="160">
        <f t="shared" si="989"/>
        <v>1.3748165169201617E-7</v>
      </c>
    </row>
    <row r="5514" spans="65:70" ht="20.100000000000001" customHeight="1" x14ac:dyDescent="0.25">
      <c r="BM5514" s="134">
        <v>4922</v>
      </c>
      <c r="BN5514" s="157">
        <f t="shared" si="990"/>
        <v>31.494399999997576</v>
      </c>
      <c r="BO5514" s="158">
        <f t="shared" si="991"/>
        <v>5.038561497639831E-5</v>
      </c>
      <c r="BP5514" s="159">
        <f t="shared" si="992"/>
        <v>1.3711205247598341E-7</v>
      </c>
      <c r="BQ5514" s="160">
        <f t="shared" si="993"/>
        <v>1.3711205247598341E-7</v>
      </c>
      <c r="BR5514" s="160">
        <f t="shared" si="989"/>
        <v>1.3711205247598341E-7</v>
      </c>
    </row>
    <row r="5515" spans="65:70" ht="20.100000000000001" customHeight="1" x14ac:dyDescent="0.25">
      <c r="BM5515" s="134">
        <v>4923</v>
      </c>
      <c r="BN5515" s="157">
        <f t="shared" si="990"/>
        <v>31.500799999997575</v>
      </c>
      <c r="BO5515" s="158">
        <f t="shared" si="991"/>
        <v>5.0248502923922326E-5</v>
      </c>
      <c r="BP5515" s="159">
        <f t="shared" si="992"/>
        <v>1.3674343275882198E-7</v>
      </c>
      <c r="BQ5515" s="160">
        <f t="shared" si="993"/>
        <v>1.3674343275882198E-7</v>
      </c>
      <c r="BR5515" s="160">
        <f t="shared" si="989"/>
        <v>1.3674343275882198E-7</v>
      </c>
    </row>
    <row r="5516" spans="65:70" ht="20.100000000000001" customHeight="1" x14ac:dyDescent="0.25">
      <c r="BM5516" s="134">
        <v>4924</v>
      </c>
      <c r="BN5516" s="157">
        <f t="shared" si="990"/>
        <v>31.507199999997574</v>
      </c>
      <c r="BO5516" s="158">
        <f t="shared" si="991"/>
        <v>5.0111759491163504E-5</v>
      </c>
      <c r="BP5516" s="159">
        <f t="shared" si="992"/>
        <v>1.3637578998956004E-7</v>
      </c>
      <c r="BQ5516" s="160">
        <f t="shared" si="993"/>
        <v>1.3637578998956004E-7</v>
      </c>
      <c r="BR5516" s="160">
        <f t="shared" si="989"/>
        <v>1.3637578998956004E-7</v>
      </c>
    </row>
    <row r="5517" spans="65:70" ht="20.100000000000001" customHeight="1" x14ac:dyDescent="0.25">
      <c r="BM5517" s="134">
        <v>4925</v>
      </c>
      <c r="BN5517" s="157">
        <f t="shared" si="990"/>
        <v>31.513599999997574</v>
      </c>
      <c r="BO5517" s="158">
        <f t="shared" si="991"/>
        <v>4.9975383701173944E-5</v>
      </c>
      <c r="BP5517" s="159">
        <f t="shared" si="992"/>
        <v>1.360091216222808E-7</v>
      </c>
      <c r="BQ5517" s="160">
        <f t="shared" si="993"/>
        <v>1.360091216222808E-7</v>
      </c>
      <c r="BR5517" s="160">
        <f t="shared" si="989"/>
        <v>1.360091216222808E-7</v>
      </c>
    </row>
    <row r="5518" spans="65:70" ht="20.100000000000001" customHeight="1" x14ac:dyDescent="0.25">
      <c r="BM5518" s="134">
        <v>4926</v>
      </c>
      <c r="BN5518" s="157">
        <f t="shared" si="990"/>
        <v>31.519999999997573</v>
      </c>
      <c r="BO5518" s="158">
        <f t="shared" si="991"/>
        <v>4.9839374579551664E-5</v>
      </c>
      <c r="BP5518" s="159">
        <f t="shared" si="992"/>
        <v>1.3564342511890087E-7</v>
      </c>
      <c r="BQ5518" s="160">
        <f t="shared" si="993"/>
        <v>1.3564342511890087E-7</v>
      </c>
      <c r="BR5518" s="160">
        <f t="shared" si="989"/>
        <v>1.3564342511890087E-7</v>
      </c>
    </row>
    <row r="5519" spans="65:70" ht="20.100000000000001" customHeight="1" x14ac:dyDescent="0.25">
      <c r="BM5519" s="134">
        <v>4927</v>
      </c>
      <c r="BN5519" s="157">
        <f t="shared" si="990"/>
        <v>31.526399999997572</v>
      </c>
      <c r="BO5519" s="158">
        <f t="shared" si="991"/>
        <v>4.9703731154432763E-5</v>
      </c>
      <c r="BP5519" s="159">
        <f t="shared" si="992"/>
        <v>1.3527869794719831E-7</v>
      </c>
      <c r="BQ5519" s="160">
        <f t="shared" si="993"/>
        <v>1.3527869794719831E-7</v>
      </c>
      <c r="BR5519" s="160">
        <f t="shared" si="989"/>
        <v>1.3527869794719831E-7</v>
      </c>
    </row>
    <row r="5520" spans="65:70" ht="20.100000000000001" customHeight="1" x14ac:dyDescent="0.25">
      <c r="BM5520" s="134">
        <v>4928</v>
      </c>
      <c r="BN5520" s="157">
        <f t="shared" si="990"/>
        <v>31.532799999997572</v>
      </c>
      <c r="BO5520" s="158">
        <f t="shared" si="991"/>
        <v>4.9568452456485564E-5</v>
      </c>
      <c r="BP5520" s="159">
        <f t="shared" si="992"/>
        <v>1.3491493758121246E-7</v>
      </c>
      <c r="BQ5520" s="160">
        <f t="shared" si="993"/>
        <v>1.3491493758121246E-7</v>
      </c>
      <c r="BR5520" s="160">
        <f t="shared" si="989"/>
        <v>1.3491493758121246E-7</v>
      </c>
    </row>
    <row r="5521" spans="65:70" ht="20.100000000000001" customHeight="1" x14ac:dyDescent="0.25">
      <c r="BM5521" s="134">
        <v>4929</v>
      </c>
      <c r="BN5521" s="157">
        <f t="shared" si="990"/>
        <v>31.539199999997571</v>
      </c>
      <c r="BO5521" s="158">
        <f t="shared" si="991"/>
        <v>4.9433537518904352E-5</v>
      </c>
      <c r="BP5521" s="159">
        <f t="shared" si="992"/>
        <v>1.3455214150212482E-7</v>
      </c>
      <c r="BQ5521" s="160">
        <f t="shared" si="993"/>
        <v>1.3455214150212482E-7</v>
      </c>
      <c r="BR5521" s="160">
        <f t="shared" ref="BR5521:BR5584" si="994">IF($BO5521&lt;(1-$BK$605),$BP5521,"")</f>
        <v>1.3455214150212482E-7</v>
      </c>
    </row>
    <row r="5522" spans="65:70" ht="20.100000000000001" customHeight="1" x14ac:dyDescent="0.25">
      <c r="BM5522" s="134">
        <v>4930</v>
      </c>
      <c r="BN5522" s="157">
        <f t="shared" ref="BN5522:BN5585" si="995">BN5521+$BQ$590</f>
        <v>31.54559999999757</v>
      </c>
      <c r="BO5522" s="158">
        <f t="shared" ref="BO5522:BO5585" si="996">_xlfn.CHISQ.DIST.RT(BN5522,7)</f>
        <v>4.9298985377402227E-5</v>
      </c>
      <c r="BP5522" s="159">
        <f t="shared" ref="BP5522:BP5585" si="997">BO5522-BO5523</f>
        <v>1.3419030719664634E-7</v>
      </c>
      <c r="BQ5522" s="160">
        <f t="shared" ref="BQ5522:BQ5585" si="998">IF(BO5522&lt;(1-$BK$597),BP5522,"")</f>
        <v>1.3419030719664634E-7</v>
      </c>
      <c r="BR5522" s="160">
        <f t="shared" si="994"/>
        <v>1.3419030719664634E-7</v>
      </c>
    </row>
    <row r="5523" spans="65:70" ht="20.100000000000001" customHeight="1" x14ac:dyDescent="0.25">
      <c r="BM5523" s="134">
        <v>4931</v>
      </c>
      <c r="BN5523" s="157">
        <f t="shared" si="995"/>
        <v>31.55199999999757</v>
      </c>
      <c r="BO5523" s="158">
        <f t="shared" si="996"/>
        <v>4.9164795070205581E-5</v>
      </c>
      <c r="BP5523" s="159">
        <f t="shared" si="997"/>
        <v>1.3382943215880632E-7</v>
      </c>
      <c r="BQ5523" s="160">
        <f t="shared" si="998"/>
        <v>1.3382943215880632E-7</v>
      </c>
      <c r="BR5523" s="160">
        <f t="shared" si="994"/>
        <v>1.3382943215880632E-7</v>
      </c>
    </row>
    <row r="5524" spans="65:70" ht="20.100000000000001" customHeight="1" x14ac:dyDescent="0.25">
      <c r="BM5524" s="134">
        <v>4932</v>
      </c>
      <c r="BN5524" s="157">
        <f t="shared" si="995"/>
        <v>31.558399999997569</v>
      </c>
      <c r="BO5524" s="158">
        <f t="shared" si="996"/>
        <v>4.9030965638046774E-5</v>
      </c>
      <c r="BP5524" s="159">
        <f t="shared" si="997"/>
        <v>1.334695138881093E-7</v>
      </c>
      <c r="BQ5524" s="160">
        <f t="shared" si="998"/>
        <v>1.334695138881093E-7</v>
      </c>
      <c r="BR5524" s="160">
        <f t="shared" si="994"/>
        <v>1.334695138881093E-7</v>
      </c>
    </row>
    <row r="5525" spans="65:70" ht="20.100000000000001" customHeight="1" x14ac:dyDescent="0.25">
      <c r="BM5525" s="134">
        <v>4933</v>
      </c>
      <c r="BN5525" s="157">
        <f t="shared" si="995"/>
        <v>31.564799999997568</v>
      </c>
      <c r="BO5525" s="158">
        <f t="shared" si="996"/>
        <v>4.8897496124158665E-5</v>
      </c>
      <c r="BP5525" s="159">
        <f t="shared" si="997"/>
        <v>1.3311054989141206E-7</v>
      </c>
      <c r="BQ5525" s="160">
        <f t="shared" si="998"/>
        <v>1.3311054989141206E-7</v>
      </c>
      <c r="BR5525" s="160">
        <f t="shared" si="994"/>
        <v>1.3311054989141206E-7</v>
      </c>
    </row>
    <row r="5526" spans="65:70" ht="20.100000000000001" customHeight="1" x14ac:dyDescent="0.25">
      <c r="BM5526" s="134">
        <v>4934</v>
      </c>
      <c r="BN5526" s="157">
        <f t="shared" si="995"/>
        <v>31.571199999997567</v>
      </c>
      <c r="BO5526" s="158">
        <f t="shared" si="996"/>
        <v>4.8764385574267253E-5</v>
      </c>
      <c r="BP5526" s="159">
        <f t="shared" si="997"/>
        <v>1.3275253768113467E-7</v>
      </c>
      <c r="BQ5526" s="160">
        <f t="shared" si="998"/>
        <v>1.3275253768113467E-7</v>
      </c>
      <c r="BR5526" s="160">
        <f t="shared" si="994"/>
        <v>1.3275253768113467E-7</v>
      </c>
    </row>
    <row r="5527" spans="65:70" ht="20.100000000000001" customHeight="1" x14ac:dyDescent="0.25">
      <c r="BM5527" s="134">
        <v>4935</v>
      </c>
      <c r="BN5527" s="157">
        <f t="shared" si="995"/>
        <v>31.577599999997567</v>
      </c>
      <c r="BO5527" s="158">
        <f t="shared" si="996"/>
        <v>4.8631633036586118E-5</v>
      </c>
      <c r="BP5527" s="159">
        <f t="shared" si="997"/>
        <v>1.3239547477656837E-7</v>
      </c>
      <c r="BQ5527" s="160">
        <f t="shared" si="998"/>
        <v>1.3239547477656837E-7</v>
      </c>
      <c r="BR5527" s="160">
        <f t="shared" si="994"/>
        <v>1.3239547477656837E-7</v>
      </c>
    </row>
    <row r="5528" spans="65:70" ht="20.100000000000001" customHeight="1" x14ac:dyDescent="0.25">
      <c r="BM5528" s="134">
        <v>4936</v>
      </c>
      <c r="BN5528" s="157">
        <f t="shared" si="995"/>
        <v>31.583999999997566</v>
      </c>
      <c r="BO5528" s="158">
        <f t="shared" si="996"/>
        <v>4.849923756180955E-5</v>
      </c>
      <c r="BP5528" s="159">
        <f t="shared" si="997"/>
        <v>1.3203935870275741E-7</v>
      </c>
      <c r="BQ5528" s="160">
        <f t="shared" si="998"/>
        <v>1.3203935870275741E-7</v>
      </c>
      <c r="BR5528" s="160">
        <f t="shared" si="994"/>
        <v>1.3203935870275741E-7</v>
      </c>
    </row>
    <row r="5529" spans="65:70" ht="20.100000000000001" customHeight="1" x14ac:dyDescent="0.25">
      <c r="BM5529" s="134">
        <v>4937</v>
      </c>
      <c r="BN5529" s="157">
        <f t="shared" si="995"/>
        <v>31.590399999997565</v>
      </c>
      <c r="BO5529" s="158">
        <f t="shared" si="996"/>
        <v>4.8367198203106793E-5</v>
      </c>
      <c r="BP5529" s="159">
        <f t="shared" si="997"/>
        <v>1.3168418699178661E-7</v>
      </c>
      <c r="BQ5529" s="160">
        <f t="shared" si="998"/>
        <v>1.3168418699178661E-7</v>
      </c>
      <c r="BR5529" s="160">
        <f t="shared" si="994"/>
        <v>1.3168418699178661E-7</v>
      </c>
    </row>
    <row r="5530" spans="65:70" ht="20.100000000000001" customHeight="1" x14ac:dyDescent="0.25">
      <c r="BM5530" s="134">
        <v>4938</v>
      </c>
      <c r="BN5530" s="157">
        <f t="shared" si="995"/>
        <v>31.596799999997565</v>
      </c>
      <c r="BO5530" s="158">
        <f t="shared" si="996"/>
        <v>4.8235514016115006E-5</v>
      </c>
      <c r="BP5530" s="159">
        <f t="shared" si="997"/>
        <v>1.3132995718177841E-7</v>
      </c>
      <c r="BQ5530" s="160">
        <f t="shared" si="998"/>
        <v>1.3132995718177841E-7</v>
      </c>
      <c r="BR5530" s="160">
        <f t="shared" si="994"/>
        <v>1.3132995718177841E-7</v>
      </c>
    </row>
    <row r="5531" spans="65:70" ht="20.100000000000001" customHeight="1" x14ac:dyDescent="0.25">
      <c r="BM5531" s="134">
        <v>4939</v>
      </c>
      <c r="BN5531" s="157">
        <f t="shared" si="995"/>
        <v>31.603199999997564</v>
      </c>
      <c r="BO5531" s="158">
        <f t="shared" si="996"/>
        <v>4.8104184058933228E-5</v>
      </c>
      <c r="BP5531" s="159">
        <f t="shared" si="997"/>
        <v>1.3097666681644569E-7</v>
      </c>
      <c r="BQ5531" s="160">
        <f t="shared" si="998"/>
        <v>1.3097666681644569E-7</v>
      </c>
      <c r="BR5531" s="160">
        <f t="shared" si="994"/>
        <v>1.3097666681644569E-7</v>
      </c>
    </row>
    <row r="5532" spans="65:70" ht="20.100000000000001" customHeight="1" x14ac:dyDescent="0.25">
      <c r="BM5532" s="134">
        <v>4940</v>
      </c>
      <c r="BN5532" s="157">
        <f t="shared" si="995"/>
        <v>31.609599999997563</v>
      </c>
      <c r="BO5532" s="158">
        <f t="shared" si="996"/>
        <v>4.7973207392116782E-5</v>
      </c>
      <c r="BP5532" s="159">
        <f t="shared" si="997"/>
        <v>1.306243134471314E-7</v>
      </c>
      <c r="BQ5532" s="160">
        <f t="shared" si="998"/>
        <v>1.306243134471314E-7</v>
      </c>
      <c r="BR5532" s="160">
        <f t="shared" si="994"/>
        <v>1.306243134471314E-7</v>
      </c>
    </row>
    <row r="5533" spans="65:70" ht="20.100000000000001" customHeight="1" x14ac:dyDescent="0.25">
      <c r="BM5533" s="134">
        <v>4941</v>
      </c>
      <c r="BN5533" s="157">
        <f t="shared" si="995"/>
        <v>31.615999999997562</v>
      </c>
      <c r="BO5533" s="158">
        <f t="shared" si="996"/>
        <v>4.784258307866965E-5</v>
      </c>
      <c r="BP5533" s="159">
        <f t="shared" si="997"/>
        <v>1.3027289463021324E-7</v>
      </c>
      <c r="BQ5533" s="160">
        <f t="shared" si="998"/>
        <v>1.3027289463021324E-7</v>
      </c>
      <c r="BR5533" s="160">
        <f t="shared" si="994"/>
        <v>1.3027289463021324E-7</v>
      </c>
    </row>
    <row r="5534" spans="65:70" ht="20.100000000000001" customHeight="1" x14ac:dyDescent="0.25">
      <c r="BM5534" s="134">
        <v>4942</v>
      </c>
      <c r="BN5534" s="157">
        <f t="shared" si="995"/>
        <v>31.622399999997562</v>
      </c>
      <c r="BO5534" s="158">
        <f t="shared" si="996"/>
        <v>4.7712310184039437E-5</v>
      </c>
      <c r="BP5534" s="159">
        <f t="shared" si="997"/>
        <v>1.2992240792887908E-7</v>
      </c>
      <c r="BQ5534" s="160">
        <f t="shared" si="998"/>
        <v>1.2992240792887908E-7</v>
      </c>
      <c r="BR5534" s="160">
        <f t="shared" si="994"/>
        <v>1.2992240792887908E-7</v>
      </c>
    </row>
    <row r="5535" spans="65:70" ht="20.100000000000001" customHeight="1" x14ac:dyDescent="0.25">
      <c r="BM5535" s="134">
        <v>4943</v>
      </c>
      <c r="BN5535" s="157">
        <f t="shared" si="995"/>
        <v>31.628799999997561</v>
      </c>
      <c r="BO5535" s="158">
        <f t="shared" si="996"/>
        <v>4.7582387776110558E-5</v>
      </c>
      <c r="BP5535" s="159">
        <f t="shared" si="997"/>
        <v>1.2957285091244928E-7</v>
      </c>
      <c r="BQ5535" s="160">
        <f t="shared" si="998"/>
        <v>1.2957285091244928E-7</v>
      </c>
      <c r="BR5535" s="160">
        <f t="shared" si="994"/>
        <v>1.2957285091244928E-7</v>
      </c>
    </row>
    <row r="5536" spans="65:70" ht="20.100000000000001" customHeight="1" x14ac:dyDescent="0.25">
      <c r="BM5536" s="134">
        <v>4944</v>
      </c>
      <c r="BN5536" s="157">
        <f t="shared" si="995"/>
        <v>31.63519999999756</v>
      </c>
      <c r="BO5536" s="158">
        <f t="shared" si="996"/>
        <v>4.7452814925198109E-5</v>
      </c>
      <c r="BP5536" s="159">
        <f t="shared" si="997"/>
        <v>1.2922422115638351E-7</v>
      </c>
      <c r="BQ5536" s="160">
        <f t="shared" si="998"/>
        <v>1.2922422115638351E-7</v>
      </c>
      <c r="BR5536" s="160">
        <f t="shared" si="994"/>
        <v>1.2922422115638351E-7</v>
      </c>
    </row>
    <row r="5537" spans="65:70" ht="20.100000000000001" customHeight="1" x14ac:dyDescent="0.25">
      <c r="BM5537" s="134">
        <v>4945</v>
      </c>
      <c r="BN5537" s="157">
        <f t="shared" si="995"/>
        <v>31.64159999999756</v>
      </c>
      <c r="BO5537" s="158">
        <f t="shared" si="996"/>
        <v>4.7323590704041725E-5</v>
      </c>
      <c r="BP5537" s="159">
        <f t="shared" si="997"/>
        <v>1.2887651624243659E-7</v>
      </c>
      <c r="BQ5537" s="160">
        <f t="shared" si="998"/>
        <v>1.2887651624243659E-7</v>
      </c>
      <c r="BR5537" s="160">
        <f t="shared" si="994"/>
        <v>1.2887651624243659E-7</v>
      </c>
    </row>
    <row r="5538" spans="65:70" ht="20.100000000000001" customHeight="1" x14ac:dyDescent="0.25">
      <c r="BM5538" s="134">
        <v>4946</v>
      </c>
      <c r="BN5538" s="157">
        <f t="shared" si="995"/>
        <v>31.647999999997559</v>
      </c>
      <c r="BO5538" s="158">
        <f t="shared" si="996"/>
        <v>4.7194714187799289E-5</v>
      </c>
      <c r="BP5538" s="159">
        <f t="shared" si="997"/>
        <v>1.2852973375856362E-7</v>
      </c>
      <c r="BQ5538" s="160">
        <f t="shared" si="998"/>
        <v>1.2852973375856362E-7</v>
      </c>
      <c r="BR5538" s="160">
        <f t="shared" si="994"/>
        <v>1.2852973375856362E-7</v>
      </c>
    </row>
    <row r="5539" spans="65:70" ht="20.100000000000001" customHeight="1" x14ac:dyDescent="0.25">
      <c r="BM5539" s="134">
        <v>4947</v>
      </c>
      <c r="BN5539" s="157">
        <f t="shared" si="995"/>
        <v>31.654399999997558</v>
      </c>
      <c r="BO5539" s="158">
        <f t="shared" si="996"/>
        <v>4.7066184454040725E-5</v>
      </c>
      <c r="BP5539" s="159">
        <f t="shared" si="997"/>
        <v>1.2818387129836433E-7</v>
      </c>
      <c r="BQ5539" s="160">
        <f t="shared" si="998"/>
        <v>1.2818387129836433E-7</v>
      </c>
      <c r="BR5539" s="160">
        <f t="shared" si="994"/>
        <v>1.2818387129836433E-7</v>
      </c>
    </row>
    <row r="5540" spans="65:70" ht="20.100000000000001" customHeight="1" x14ac:dyDescent="0.25">
      <c r="BM5540" s="134">
        <v>4948</v>
      </c>
      <c r="BN5540" s="157">
        <f t="shared" si="995"/>
        <v>31.660799999997558</v>
      </c>
      <c r="BO5540" s="158">
        <f t="shared" si="996"/>
        <v>4.6938000582742361E-5</v>
      </c>
      <c r="BP5540" s="159">
        <f t="shared" si="997"/>
        <v>1.2783892646293297E-7</v>
      </c>
      <c r="BQ5540" s="160">
        <f t="shared" si="998"/>
        <v>1.2783892646293297E-7</v>
      </c>
      <c r="BR5540" s="160">
        <f t="shared" si="994"/>
        <v>1.2783892646293297E-7</v>
      </c>
    </row>
    <row r="5541" spans="65:70" ht="20.100000000000001" customHeight="1" x14ac:dyDescent="0.25">
      <c r="BM5541" s="134">
        <v>4949</v>
      </c>
      <c r="BN5541" s="157">
        <f t="shared" si="995"/>
        <v>31.667199999997557</v>
      </c>
      <c r="BO5541" s="158">
        <f t="shared" si="996"/>
        <v>4.6810161656279428E-5</v>
      </c>
      <c r="BP5541" s="159">
        <f t="shared" si="997"/>
        <v>1.2749489685747703E-7</v>
      </c>
      <c r="BQ5541" s="160">
        <f t="shared" si="998"/>
        <v>1.2749489685747703E-7</v>
      </c>
      <c r="BR5541" s="160">
        <f t="shared" si="994"/>
        <v>1.2749489685747703E-7</v>
      </c>
    </row>
    <row r="5542" spans="65:70" ht="20.100000000000001" customHeight="1" x14ac:dyDescent="0.25">
      <c r="BM5542" s="134">
        <v>4950</v>
      </c>
      <c r="BN5542" s="157">
        <f t="shared" si="995"/>
        <v>31.673599999997556</v>
      </c>
      <c r="BO5542" s="158">
        <f t="shared" si="996"/>
        <v>4.6682666759421951E-5</v>
      </c>
      <c r="BP5542" s="159">
        <f t="shared" si="997"/>
        <v>1.2715178009536937E-7</v>
      </c>
      <c r="BQ5542" s="160">
        <f t="shared" si="998"/>
        <v>1.2715178009536937E-7</v>
      </c>
      <c r="BR5542" s="160">
        <f t="shared" si="994"/>
        <v>1.2715178009536937E-7</v>
      </c>
    </row>
    <row r="5543" spans="65:70" ht="20.100000000000001" customHeight="1" x14ac:dyDescent="0.25">
      <c r="BM5543" s="134">
        <v>4951</v>
      </c>
      <c r="BN5543" s="157">
        <f t="shared" si="995"/>
        <v>31.679999999997555</v>
      </c>
      <c r="BO5543" s="158">
        <f t="shared" si="996"/>
        <v>4.6555514979326581E-5</v>
      </c>
      <c r="BP5543" s="159">
        <f t="shared" si="997"/>
        <v>1.2680957379451616E-7</v>
      </c>
      <c r="BQ5543" s="160">
        <f t="shared" si="998"/>
        <v>1.2680957379451616E-7</v>
      </c>
      <c r="BR5543" s="160">
        <f t="shared" si="994"/>
        <v>1.2680957379451616E-7</v>
      </c>
    </row>
    <row r="5544" spans="65:70" ht="20.100000000000001" customHeight="1" x14ac:dyDescent="0.25">
      <c r="BM5544" s="134">
        <v>4952</v>
      </c>
      <c r="BN5544" s="157">
        <f t="shared" si="995"/>
        <v>31.686399999997555</v>
      </c>
      <c r="BO5544" s="158">
        <f t="shared" si="996"/>
        <v>4.6428705405532065E-5</v>
      </c>
      <c r="BP5544" s="159">
        <f t="shared" si="997"/>
        <v>1.2646827558008097E-7</v>
      </c>
      <c r="BQ5544" s="160">
        <f t="shared" si="998"/>
        <v>1.2646827558008097E-7</v>
      </c>
      <c r="BR5544" s="160">
        <f t="shared" si="994"/>
        <v>1.2646827558008097E-7</v>
      </c>
    </row>
    <row r="5545" spans="65:70" ht="20.100000000000001" customHeight="1" x14ac:dyDescent="0.25">
      <c r="BM5545" s="134">
        <v>4953</v>
      </c>
      <c r="BN5545" s="157">
        <f t="shared" si="995"/>
        <v>31.692799999997554</v>
      </c>
      <c r="BO5545" s="158">
        <f t="shared" si="996"/>
        <v>4.6302237129951984E-5</v>
      </c>
      <c r="BP5545" s="159">
        <f t="shared" si="997"/>
        <v>1.2612788308204528E-7</v>
      </c>
      <c r="BQ5545" s="160">
        <f t="shared" si="998"/>
        <v>1.2612788308204528E-7</v>
      </c>
      <c r="BR5545" s="160">
        <f t="shared" si="994"/>
        <v>1.2612788308204528E-7</v>
      </c>
    </row>
    <row r="5546" spans="65:70" ht="20.100000000000001" customHeight="1" x14ac:dyDescent="0.25">
      <c r="BM5546" s="134">
        <v>4954</v>
      </c>
      <c r="BN5546" s="157">
        <f t="shared" si="995"/>
        <v>31.699199999997553</v>
      </c>
      <c r="BO5546" s="158">
        <f t="shared" si="996"/>
        <v>4.6176109246869939E-5</v>
      </c>
      <c r="BP5546" s="159">
        <f t="shared" si="997"/>
        <v>1.2578839393787835E-7</v>
      </c>
      <c r="BQ5546" s="160">
        <f t="shared" si="998"/>
        <v>1.2578839393787835E-7</v>
      </c>
      <c r="BR5546" s="160">
        <f t="shared" si="994"/>
        <v>1.2578839393787835E-7</v>
      </c>
    </row>
    <row r="5547" spans="65:70" ht="20.100000000000001" customHeight="1" x14ac:dyDescent="0.25">
      <c r="BM5547" s="134">
        <v>4955</v>
      </c>
      <c r="BN5547" s="157">
        <f t="shared" si="995"/>
        <v>31.705599999997553</v>
      </c>
      <c r="BO5547" s="158">
        <f t="shared" si="996"/>
        <v>4.6050320852932061E-5</v>
      </c>
      <c r="BP5547" s="159">
        <f t="shared" si="997"/>
        <v>1.254498057900571E-7</v>
      </c>
      <c r="BQ5547" s="160">
        <f t="shared" si="998"/>
        <v>1.254498057900571E-7</v>
      </c>
      <c r="BR5547" s="160">
        <f t="shared" si="994"/>
        <v>1.254498057900571E-7</v>
      </c>
    </row>
    <row r="5548" spans="65:70" ht="20.100000000000001" customHeight="1" x14ac:dyDescent="0.25">
      <c r="BM5548" s="134">
        <v>4956</v>
      </c>
      <c r="BN5548" s="157">
        <f t="shared" si="995"/>
        <v>31.711999999997552</v>
      </c>
      <c r="BO5548" s="158">
        <f t="shared" si="996"/>
        <v>4.5924871047142004E-5</v>
      </c>
      <c r="BP5548" s="159">
        <f t="shared" si="997"/>
        <v>1.251121162871503E-7</v>
      </c>
      <c r="BQ5548" s="160">
        <f t="shared" si="998"/>
        <v>1.251121162871503E-7</v>
      </c>
      <c r="BR5548" s="160">
        <f t="shared" si="994"/>
        <v>1.251121162871503E-7</v>
      </c>
    </row>
    <row r="5549" spans="65:70" ht="20.100000000000001" customHeight="1" x14ac:dyDescent="0.25">
      <c r="BM5549" s="134">
        <v>4957</v>
      </c>
      <c r="BN5549" s="157">
        <f t="shared" si="995"/>
        <v>31.718399999997551</v>
      </c>
      <c r="BO5549" s="158">
        <f t="shared" si="996"/>
        <v>4.5799758930854853E-5</v>
      </c>
      <c r="BP5549" s="159">
        <f t="shared" si="997"/>
        <v>1.2477532308438101E-7</v>
      </c>
      <c r="BQ5549" s="160">
        <f t="shared" si="998"/>
        <v>1.2477532308438101E-7</v>
      </c>
      <c r="BR5549" s="160">
        <f t="shared" si="994"/>
        <v>1.2477532308438101E-7</v>
      </c>
    </row>
    <row r="5550" spans="65:70" ht="20.100000000000001" customHeight="1" x14ac:dyDescent="0.25">
      <c r="BM5550" s="134">
        <v>4958</v>
      </c>
      <c r="BN5550" s="157">
        <f t="shared" si="995"/>
        <v>31.724799999997551</v>
      </c>
      <c r="BO5550" s="158">
        <f t="shared" si="996"/>
        <v>4.5674983607770472E-5</v>
      </c>
      <c r="BP5550" s="159">
        <f t="shared" si="997"/>
        <v>1.2443942384248141E-7</v>
      </c>
      <c r="BQ5550" s="160">
        <f t="shared" si="998"/>
        <v>1.2443942384248141E-7</v>
      </c>
      <c r="BR5550" s="160">
        <f t="shared" si="994"/>
        <v>1.2443942384248141E-7</v>
      </c>
    </row>
    <row r="5551" spans="65:70" ht="20.100000000000001" customHeight="1" x14ac:dyDescent="0.25">
      <c r="BM5551" s="134">
        <v>4959</v>
      </c>
      <c r="BN5551" s="157">
        <f t="shared" si="995"/>
        <v>31.73119999999755</v>
      </c>
      <c r="BO5551" s="158">
        <f t="shared" si="996"/>
        <v>4.5550544183927991E-5</v>
      </c>
      <c r="BP5551" s="159">
        <f t="shared" si="997"/>
        <v>1.2410441622792993E-7</v>
      </c>
      <c r="BQ5551" s="160">
        <f t="shared" si="998"/>
        <v>1.2410441622792993E-7</v>
      </c>
      <c r="BR5551" s="160">
        <f t="shared" si="994"/>
        <v>1.2410441622792993E-7</v>
      </c>
    </row>
    <row r="5552" spans="65:70" ht="20.100000000000001" customHeight="1" x14ac:dyDescent="0.25">
      <c r="BM5552" s="134">
        <v>4960</v>
      </c>
      <c r="BN5552" s="157">
        <f t="shared" si="995"/>
        <v>31.737599999997549</v>
      </c>
      <c r="BO5552" s="158">
        <f t="shared" si="996"/>
        <v>4.5426439767700061E-5</v>
      </c>
      <c r="BP5552" s="159">
        <f t="shared" si="997"/>
        <v>1.23770297913778E-7</v>
      </c>
      <c r="BQ5552" s="160">
        <f t="shared" si="998"/>
        <v>1.23770297913778E-7</v>
      </c>
      <c r="BR5552" s="160">
        <f t="shared" si="994"/>
        <v>1.23770297913778E-7</v>
      </c>
    </row>
    <row r="5553" spans="65:70" ht="20.100000000000001" customHeight="1" x14ac:dyDescent="0.25">
      <c r="BM5553" s="134">
        <v>4961</v>
      </c>
      <c r="BN5553" s="157">
        <f t="shared" si="995"/>
        <v>31.743999999997548</v>
      </c>
      <c r="BO5553" s="158">
        <f t="shared" si="996"/>
        <v>4.5302669469786283E-5</v>
      </c>
      <c r="BP5553" s="159">
        <f t="shared" si="997"/>
        <v>1.2343706657891816E-7</v>
      </c>
      <c r="BQ5553" s="160">
        <f t="shared" si="998"/>
        <v>1.2343706657891816E-7</v>
      </c>
      <c r="BR5553" s="160">
        <f t="shared" si="994"/>
        <v>1.2343706657891816E-7</v>
      </c>
    </row>
    <row r="5554" spans="65:70" ht="20.100000000000001" customHeight="1" x14ac:dyDescent="0.25">
      <c r="BM5554" s="134">
        <v>4962</v>
      </c>
      <c r="BN5554" s="157">
        <f t="shared" si="995"/>
        <v>31.750399999997548</v>
      </c>
      <c r="BO5554" s="158">
        <f t="shared" si="996"/>
        <v>4.5179232403207365E-5</v>
      </c>
      <c r="BP5554" s="159">
        <f t="shared" si="997"/>
        <v>1.2310471990742682E-7</v>
      </c>
      <c r="BQ5554" s="160">
        <f t="shared" si="998"/>
        <v>1.2310471990742682E-7</v>
      </c>
      <c r="BR5554" s="160">
        <f t="shared" si="994"/>
        <v>1.2310471990742682E-7</v>
      </c>
    </row>
    <row r="5555" spans="65:70" ht="20.100000000000001" customHeight="1" x14ac:dyDescent="0.25">
      <c r="BM5555" s="134">
        <v>4963</v>
      </c>
      <c r="BN5555" s="157">
        <f t="shared" si="995"/>
        <v>31.756799999997547</v>
      </c>
      <c r="BO5555" s="158">
        <f t="shared" si="996"/>
        <v>4.5056127683299938E-5</v>
      </c>
      <c r="BP5555" s="159">
        <f t="shared" si="997"/>
        <v>1.2277325559043446E-7</v>
      </c>
      <c r="BQ5555" s="160">
        <f t="shared" si="998"/>
        <v>1.2277325559043446E-7</v>
      </c>
      <c r="BR5555" s="160">
        <f t="shared" si="994"/>
        <v>1.2277325559043446E-7</v>
      </c>
    </row>
    <row r="5556" spans="65:70" ht="20.100000000000001" customHeight="1" x14ac:dyDescent="0.25">
      <c r="BM5556" s="134">
        <v>4964</v>
      </c>
      <c r="BN5556" s="157">
        <f t="shared" si="995"/>
        <v>31.763199999997546</v>
      </c>
      <c r="BO5556" s="158">
        <f t="shared" si="996"/>
        <v>4.4933354427709504E-5</v>
      </c>
      <c r="BP5556" s="159">
        <f t="shared" si="997"/>
        <v>1.2244267132396403E-7</v>
      </c>
      <c r="BQ5556" s="160">
        <f t="shared" si="998"/>
        <v>1.2244267132396403E-7</v>
      </c>
      <c r="BR5556" s="160">
        <f t="shared" si="994"/>
        <v>1.2244267132396403E-7</v>
      </c>
    </row>
    <row r="5557" spans="65:70" ht="20.100000000000001" customHeight="1" x14ac:dyDescent="0.25">
      <c r="BM5557" s="134">
        <v>4965</v>
      </c>
      <c r="BN5557" s="157">
        <f t="shared" si="995"/>
        <v>31.769599999997546</v>
      </c>
      <c r="BO5557" s="158">
        <f t="shared" si="996"/>
        <v>4.4810911756385539E-5</v>
      </c>
      <c r="BP5557" s="159">
        <f t="shared" si="997"/>
        <v>1.2211296481077409E-7</v>
      </c>
      <c r="BQ5557" s="160">
        <f t="shared" si="998"/>
        <v>1.2211296481077409E-7</v>
      </c>
      <c r="BR5557" s="160">
        <f t="shared" si="994"/>
        <v>1.2211296481077409E-7</v>
      </c>
    </row>
    <row r="5558" spans="65:70" ht="20.100000000000001" customHeight="1" x14ac:dyDescent="0.25">
      <c r="BM5558" s="134">
        <v>4966</v>
      </c>
      <c r="BN5558" s="157">
        <f t="shared" si="995"/>
        <v>31.775999999997545</v>
      </c>
      <c r="BO5558" s="158">
        <f t="shared" si="996"/>
        <v>4.4688798791574765E-5</v>
      </c>
      <c r="BP5558" s="159">
        <f t="shared" si="997"/>
        <v>1.2178413375903065E-7</v>
      </c>
      <c r="BQ5558" s="160">
        <f t="shared" si="998"/>
        <v>1.2178413375903065E-7</v>
      </c>
      <c r="BR5558" s="160">
        <f t="shared" si="994"/>
        <v>1.2178413375903065E-7</v>
      </c>
    </row>
    <row r="5559" spans="65:70" ht="20.100000000000001" customHeight="1" x14ac:dyDescent="0.25">
      <c r="BM5559" s="134">
        <v>4967</v>
      </c>
      <c r="BN5559" s="157">
        <f t="shared" si="995"/>
        <v>31.782399999997544</v>
      </c>
      <c r="BO5559" s="158">
        <f t="shared" si="996"/>
        <v>4.4567014657815735E-5</v>
      </c>
      <c r="BP5559" s="159">
        <f t="shared" si="997"/>
        <v>1.2145617588239527E-7</v>
      </c>
      <c r="BQ5559" s="160">
        <f t="shared" si="998"/>
        <v>1.2145617588239527E-7</v>
      </c>
      <c r="BR5559" s="160">
        <f t="shared" si="994"/>
        <v>1.2145617588239527E-7</v>
      </c>
    </row>
    <row r="5560" spans="65:70" ht="20.100000000000001" customHeight="1" x14ac:dyDescent="0.25">
      <c r="BM5560" s="134">
        <v>4968</v>
      </c>
      <c r="BN5560" s="157">
        <f t="shared" si="995"/>
        <v>31.788799999997543</v>
      </c>
      <c r="BO5560" s="158">
        <f t="shared" si="996"/>
        <v>4.4445558481933339E-5</v>
      </c>
      <c r="BP5560" s="159">
        <f t="shared" si="997"/>
        <v>1.2112908890135322E-7</v>
      </c>
      <c r="BQ5560" s="160">
        <f t="shared" si="998"/>
        <v>1.2112908890135322E-7</v>
      </c>
      <c r="BR5560" s="160">
        <f t="shared" si="994"/>
        <v>1.2112908890135322E-7</v>
      </c>
    </row>
    <row r="5561" spans="65:70" ht="20.100000000000001" customHeight="1" x14ac:dyDescent="0.25">
      <c r="BM5561" s="134">
        <v>4969</v>
      </c>
      <c r="BN5561" s="157">
        <f t="shared" si="995"/>
        <v>31.795199999997543</v>
      </c>
      <c r="BO5561" s="158">
        <f t="shared" si="996"/>
        <v>4.4324429393031986E-5</v>
      </c>
      <c r="BP5561" s="159">
        <f t="shared" si="997"/>
        <v>1.2080287054144485E-7</v>
      </c>
      <c r="BQ5561" s="160">
        <f t="shared" si="998"/>
        <v>1.2080287054144485E-7</v>
      </c>
      <c r="BR5561" s="160">
        <f t="shared" si="994"/>
        <v>1.2080287054144485E-7</v>
      </c>
    </row>
    <row r="5562" spans="65:70" ht="20.100000000000001" customHeight="1" x14ac:dyDescent="0.25">
      <c r="BM5562" s="134">
        <v>4970</v>
      </c>
      <c r="BN5562" s="157">
        <f t="shared" si="995"/>
        <v>31.801599999997542</v>
      </c>
      <c r="BO5562" s="158">
        <f t="shared" si="996"/>
        <v>4.4203626522490541E-5</v>
      </c>
      <c r="BP5562" s="159">
        <f t="shared" si="997"/>
        <v>1.204775185343227E-7</v>
      </c>
      <c r="BQ5562" s="160">
        <f t="shared" si="998"/>
        <v>1.204775185343227E-7</v>
      </c>
      <c r="BR5562" s="160">
        <f t="shared" si="994"/>
        <v>1.204775185343227E-7</v>
      </c>
    </row>
    <row r="5563" spans="65:70" ht="20.100000000000001" customHeight="1" x14ac:dyDescent="0.25">
      <c r="BM5563" s="134">
        <v>4971</v>
      </c>
      <c r="BN5563" s="157">
        <f t="shared" si="995"/>
        <v>31.807999999997541</v>
      </c>
      <c r="BO5563" s="158">
        <f t="shared" si="996"/>
        <v>4.4083149003956219E-5</v>
      </c>
      <c r="BP5563" s="159">
        <f t="shared" si="997"/>
        <v>1.201530306172975E-7</v>
      </c>
      <c r="BQ5563" s="160">
        <f t="shared" si="998"/>
        <v>1.201530306172975E-7</v>
      </c>
      <c r="BR5563" s="160">
        <f t="shared" si="994"/>
        <v>1.201530306172975E-7</v>
      </c>
    </row>
    <row r="5564" spans="65:70" ht="20.100000000000001" customHeight="1" x14ac:dyDescent="0.25">
      <c r="BM5564" s="134">
        <v>4972</v>
      </c>
      <c r="BN5564" s="157">
        <f t="shared" si="995"/>
        <v>31.814399999997541</v>
      </c>
      <c r="BO5564" s="158">
        <f t="shared" si="996"/>
        <v>4.3962995973338921E-5</v>
      </c>
      <c r="BP5564" s="159">
        <f t="shared" si="997"/>
        <v>1.1982940453377183E-7</v>
      </c>
      <c r="BQ5564" s="160">
        <f t="shared" si="998"/>
        <v>1.1982940453377183E-7</v>
      </c>
      <c r="BR5564" s="160">
        <f t="shared" si="994"/>
        <v>1.1982940453377183E-7</v>
      </c>
    </row>
    <row r="5565" spans="65:70" ht="20.100000000000001" customHeight="1" x14ac:dyDescent="0.25">
      <c r="BM5565" s="134">
        <v>4973</v>
      </c>
      <c r="BN5565" s="157">
        <f t="shared" si="995"/>
        <v>31.82079999999754</v>
      </c>
      <c r="BO5565" s="158">
        <f t="shared" si="996"/>
        <v>4.3843166568805149E-5</v>
      </c>
      <c r="BP5565" s="159">
        <f t="shared" si="997"/>
        <v>1.1950663803263027E-7</v>
      </c>
      <c r="BQ5565" s="160">
        <f t="shared" si="998"/>
        <v>1.1950663803263027E-7</v>
      </c>
      <c r="BR5565" s="160">
        <f t="shared" si="994"/>
        <v>1.1950663803263027E-7</v>
      </c>
    </row>
    <row r="5566" spans="65:70" ht="20.100000000000001" customHeight="1" x14ac:dyDescent="0.25">
      <c r="BM5566" s="134">
        <v>4974</v>
      </c>
      <c r="BN5566" s="157">
        <f t="shared" si="995"/>
        <v>31.827199999997539</v>
      </c>
      <c r="BO5566" s="158">
        <f t="shared" si="996"/>
        <v>4.3723659930772519E-5</v>
      </c>
      <c r="BP5566" s="159">
        <f t="shared" si="997"/>
        <v>1.1918472886834105E-7</v>
      </c>
      <c r="BQ5566" s="160">
        <f t="shared" si="998"/>
        <v>1.1918472886834105E-7</v>
      </c>
      <c r="BR5566" s="160">
        <f t="shared" si="994"/>
        <v>1.1918472886834105E-7</v>
      </c>
    </row>
    <row r="5567" spans="65:70" ht="20.100000000000001" customHeight="1" x14ac:dyDescent="0.25">
      <c r="BM5567" s="134">
        <v>4975</v>
      </c>
      <c r="BN5567" s="157">
        <f t="shared" si="995"/>
        <v>31.833599999997539</v>
      </c>
      <c r="BO5567" s="158">
        <f t="shared" si="996"/>
        <v>4.3604475201904178E-5</v>
      </c>
      <c r="BP5567" s="159">
        <f t="shared" si="997"/>
        <v>1.18863674801593E-7</v>
      </c>
      <c r="BQ5567" s="160">
        <f t="shared" si="998"/>
        <v>1.18863674801593E-7</v>
      </c>
      <c r="BR5567" s="160">
        <f t="shared" si="994"/>
        <v>1.18863674801593E-7</v>
      </c>
    </row>
    <row r="5568" spans="65:70" ht="20.100000000000001" customHeight="1" x14ac:dyDescent="0.25">
      <c r="BM5568" s="134">
        <v>4976</v>
      </c>
      <c r="BN5568" s="157">
        <f t="shared" si="995"/>
        <v>31.839999999997538</v>
      </c>
      <c r="BO5568" s="158">
        <f t="shared" si="996"/>
        <v>4.3485611527102585E-5</v>
      </c>
      <c r="BP5568" s="159">
        <f t="shared" si="997"/>
        <v>1.1854347359894997E-7</v>
      </c>
      <c r="BQ5568" s="160">
        <f t="shared" si="998"/>
        <v>1.1854347359894997E-7</v>
      </c>
      <c r="BR5568" s="160">
        <f t="shared" si="994"/>
        <v>1.1854347359894997E-7</v>
      </c>
    </row>
    <row r="5569" spans="65:70" ht="20.100000000000001" customHeight="1" x14ac:dyDescent="0.25">
      <c r="BM5569" s="134">
        <v>4977</v>
      </c>
      <c r="BN5569" s="157">
        <f t="shared" si="995"/>
        <v>31.846399999997537</v>
      </c>
      <c r="BO5569" s="158">
        <f t="shared" si="996"/>
        <v>4.3367068053503635E-5</v>
      </c>
      <c r="BP5569" s="159">
        <f t="shared" si="997"/>
        <v>1.1822412303146847E-7</v>
      </c>
      <c r="BQ5569" s="160">
        <f t="shared" si="998"/>
        <v>1.1822412303146847E-7</v>
      </c>
      <c r="BR5569" s="160">
        <f t="shared" si="994"/>
        <v>1.1822412303146847E-7</v>
      </c>
    </row>
    <row r="5570" spans="65:70" ht="20.100000000000001" customHeight="1" x14ac:dyDescent="0.25">
      <c r="BM5570" s="134">
        <v>4978</v>
      </c>
      <c r="BN5570" s="157">
        <f t="shared" si="995"/>
        <v>31.852799999997536</v>
      </c>
      <c r="BO5570" s="158">
        <f t="shared" si="996"/>
        <v>4.3248843930472167E-5</v>
      </c>
      <c r="BP5570" s="159">
        <f t="shared" si="997"/>
        <v>1.1790562087765215E-7</v>
      </c>
      <c r="BQ5570" s="160">
        <f t="shared" si="998"/>
        <v>1.1790562087765215E-7</v>
      </c>
      <c r="BR5570" s="160">
        <f t="shared" si="994"/>
        <v>1.1790562087765215E-7</v>
      </c>
    </row>
    <row r="5571" spans="65:70" ht="20.100000000000001" customHeight="1" x14ac:dyDescent="0.25">
      <c r="BM5571" s="134">
        <v>4979</v>
      </c>
      <c r="BN5571" s="157">
        <f t="shared" si="995"/>
        <v>31.859199999997536</v>
      </c>
      <c r="BO5571" s="158">
        <f t="shared" si="996"/>
        <v>4.3130938309594514E-5</v>
      </c>
      <c r="BP5571" s="159">
        <f t="shared" si="997"/>
        <v>1.1758796492034143E-7</v>
      </c>
      <c r="BQ5571" s="160">
        <f t="shared" si="998"/>
        <v>1.1758796492034143E-7</v>
      </c>
      <c r="BR5571" s="160">
        <f t="shared" si="994"/>
        <v>1.1758796492034143E-7</v>
      </c>
    </row>
    <row r="5572" spans="65:70" ht="20.100000000000001" customHeight="1" x14ac:dyDescent="0.25">
      <c r="BM5572" s="134">
        <v>4980</v>
      </c>
      <c r="BN5572" s="157">
        <f t="shared" si="995"/>
        <v>31.865599999997535</v>
      </c>
      <c r="BO5572" s="158">
        <f t="shared" si="996"/>
        <v>4.3013350344674173E-5</v>
      </c>
      <c r="BP5572" s="159">
        <f t="shared" si="997"/>
        <v>1.1727115294859737E-7</v>
      </c>
      <c r="BQ5572" s="160">
        <f t="shared" si="998"/>
        <v>1.1727115294859737E-7</v>
      </c>
      <c r="BR5572" s="160">
        <f t="shared" si="994"/>
        <v>1.1727115294859737E-7</v>
      </c>
    </row>
    <row r="5573" spans="65:70" ht="20.100000000000001" customHeight="1" x14ac:dyDescent="0.25">
      <c r="BM5573" s="134">
        <v>4981</v>
      </c>
      <c r="BN5573" s="157">
        <f t="shared" si="995"/>
        <v>31.871999999997534</v>
      </c>
      <c r="BO5573" s="158">
        <f t="shared" si="996"/>
        <v>4.2896079191725576E-5</v>
      </c>
      <c r="BP5573" s="159">
        <f t="shared" si="997"/>
        <v>1.1695518275719341E-7</v>
      </c>
      <c r="BQ5573" s="160">
        <f t="shared" si="998"/>
        <v>1.1695518275719341E-7</v>
      </c>
      <c r="BR5573" s="160">
        <f t="shared" si="994"/>
        <v>1.1695518275719341E-7</v>
      </c>
    </row>
    <row r="5574" spans="65:70" ht="20.100000000000001" customHeight="1" x14ac:dyDescent="0.25">
      <c r="BM5574" s="134">
        <v>4982</v>
      </c>
      <c r="BN5574" s="157">
        <f t="shared" si="995"/>
        <v>31.878399999997534</v>
      </c>
      <c r="BO5574" s="158">
        <f t="shared" si="996"/>
        <v>4.2779124008968382E-5</v>
      </c>
      <c r="BP5574" s="159">
        <f t="shared" si="997"/>
        <v>1.1664005214607326E-7</v>
      </c>
      <c r="BQ5574" s="160">
        <f t="shared" si="998"/>
        <v>1.1664005214607326E-7</v>
      </c>
      <c r="BR5574" s="160">
        <f t="shared" si="994"/>
        <v>1.1664005214607326E-7</v>
      </c>
    </row>
    <row r="5575" spans="65:70" ht="20.100000000000001" customHeight="1" x14ac:dyDescent="0.25">
      <c r="BM5575" s="134">
        <v>4983</v>
      </c>
      <c r="BN5575" s="157">
        <f t="shared" si="995"/>
        <v>31.884799999997533</v>
      </c>
      <c r="BO5575" s="158">
        <f t="shared" si="996"/>
        <v>4.2662483956822309E-5</v>
      </c>
      <c r="BP5575" s="159">
        <f t="shared" si="997"/>
        <v>1.1632575892176042E-7</v>
      </c>
      <c r="BQ5575" s="160">
        <f t="shared" si="998"/>
        <v>1.1632575892176042E-7</v>
      </c>
      <c r="BR5575" s="160">
        <f t="shared" si="994"/>
        <v>1.1632575892176042E-7</v>
      </c>
    </row>
    <row r="5576" spans="65:70" ht="20.100000000000001" customHeight="1" x14ac:dyDescent="0.25">
      <c r="BM5576" s="134">
        <v>4984</v>
      </c>
      <c r="BN5576" s="157">
        <f t="shared" si="995"/>
        <v>31.891199999997532</v>
      </c>
      <c r="BO5576" s="158">
        <f t="shared" si="996"/>
        <v>4.2546158197900549E-5</v>
      </c>
      <c r="BP5576" s="159">
        <f t="shared" si="997"/>
        <v>1.1601230089521003E-7</v>
      </c>
      <c r="BQ5576" s="160">
        <f t="shared" si="998"/>
        <v>1.1601230089521003E-7</v>
      </c>
      <c r="BR5576" s="160">
        <f t="shared" si="994"/>
        <v>1.1601230089521003E-7</v>
      </c>
    </row>
    <row r="5577" spans="65:70" ht="20.100000000000001" customHeight="1" x14ac:dyDescent="0.25">
      <c r="BM5577" s="134">
        <v>4985</v>
      </c>
      <c r="BN5577" s="157">
        <f t="shared" si="995"/>
        <v>31.897599999997531</v>
      </c>
      <c r="BO5577" s="158">
        <f t="shared" si="996"/>
        <v>4.2430145897005338E-5</v>
      </c>
      <c r="BP5577" s="159">
        <f t="shared" si="997"/>
        <v>1.1569967588395024E-7</v>
      </c>
      <c r="BQ5577" s="160">
        <f t="shared" si="998"/>
        <v>1.1569967588395024E-7</v>
      </c>
      <c r="BR5577" s="160">
        <f t="shared" si="994"/>
        <v>1.1569967588395024E-7</v>
      </c>
    </row>
    <row r="5578" spans="65:70" ht="20.100000000000001" customHeight="1" x14ac:dyDescent="0.25">
      <c r="BM5578" s="134">
        <v>4986</v>
      </c>
      <c r="BN5578" s="157">
        <f t="shared" si="995"/>
        <v>31.903999999997531</v>
      </c>
      <c r="BO5578" s="158">
        <f t="shared" si="996"/>
        <v>4.2314446221121388E-5</v>
      </c>
      <c r="BP5578" s="159">
        <f t="shared" si="997"/>
        <v>1.1538788171062525E-7</v>
      </c>
      <c r="BQ5578" s="160">
        <f t="shared" si="998"/>
        <v>1.1538788171062525E-7</v>
      </c>
      <c r="BR5578" s="160">
        <f t="shared" si="994"/>
        <v>1.1538788171062525E-7</v>
      </c>
    </row>
    <row r="5579" spans="65:70" ht="20.100000000000001" customHeight="1" x14ac:dyDescent="0.25">
      <c r="BM5579" s="134">
        <v>4987</v>
      </c>
      <c r="BN5579" s="157">
        <f t="shared" si="995"/>
        <v>31.91039999999753</v>
      </c>
      <c r="BO5579" s="158">
        <f t="shared" si="996"/>
        <v>4.2199058339410763E-5</v>
      </c>
      <c r="BP5579" s="159">
        <f t="shared" si="997"/>
        <v>1.1507691620344935E-7</v>
      </c>
      <c r="BQ5579" s="160">
        <f t="shared" si="998"/>
        <v>1.1507691620344935E-7</v>
      </c>
      <c r="BR5579" s="160">
        <f t="shared" si="994"/>
        <v>1.1507691620344935E-7</v>
      </c>
    </row>
    <row r="5580" spans="65:70" ht="20.100000000000001" customHeight="1" x14ac:dyDescent="0.25">
      <c r="BM5580" s="134">
        <v>4988</v>
      </c>
      <c r="BN5580" s="157">
        <f t="shared" si="995"/>
        <v>31.916799999997529</v>
      </c>
      <c r="BO5580" s="158">
        <f t="shared" si="996"/>
        <v>4.2083981423207314E-5</v>
      </c>
      <c r="BP5580" s="159">
        <f t="shared" si="997"/>
        <v>1.1476677719651188E-7</v>
      </c>
      <c r="BQ5580" s="160">
        <f t="shared" si="998"/>
        <v>1.1476677719651188E-7</v>
      </c>
      <c r="BR5580" s="160">
        <f t="shared" si="994"/>
        <v>1.1476677719651188E-7</v>
      </c>
    </row>
    <row r="5581" spans="65:70" ht="20.100000000000001" customHeight="1" x14ac:dyDescent="0.25">
      <c r="BM5581" s="134">
        <v>4989</v>
      </c>
      <c r="BN5581" s="157">
        <f t="shared" si="995"/>
        <v>31.923199999997529</v>
      </c>
      <c r="BO5581" s="158">
        <f t="shared" si="996"/>
        <v>4.1969214646010802E-5</v>
      </c>
      <c r="BP5581" s="159">
        <f t="shared" si="997"/>
        <v>1.144574625289979E-7</v>
      </c>
      <c r="BQ5581" s="160">
        <f t="shared" si="998"/>
        <v>1.144574625289979E-7</v>
      </c>
      <c r="BR5581" s="160">
        <f t="shared" si="994"/>
        <v>1.144574625289979E-7</v>
      </c>
    </row>
    <row r="5582" spans="65:70" ht="20.100000000000001" customHeight="1" x14ac:dyDescent="0.25">
      <c r="BM5582" s="134">
        <v>4990</v>
      </c>
      <c r="BN5582" s="157">
        <f t="shared" si="995"/>
        <v>31.929599999997528</v>
      </c>
      <c r="BO5582" s="158">
        <f t="shared" si="996"/>
        <v>4.1854757183481804E-5</v>
      </c>
      <c r="BP5582" s="159">
        <f t="shared" si="997"/>
        <v>1.1414897004592006E-7</v>
      </c>
      <c r="BQ5582" s="160">
        <f t="shared" si="998"/>
        <v>1.1414897004592006E-7</v>
      </c>
      <c r="BR5582" s="160">
        <f t="shared" si="994"/>
        <v>1.1414897004592006E-7</v>
      </c>
    </row>
    <row r="5583" spans="65:70" ht="20.100000000000001" customHeight="1" x14ac:dyDescent="0.25">
      <c r="BM5583" s="134">
        <v>4991</v>
      </c>
      <c r="BN5583" s="157">
        <f t="shared" si="995"/>
        <v>31.935999999997527</v>
      </c>
      <c r="BO5583" s="158">
        <f t="shared" si="996"/>
        <v>4.1740608213435884E-5</v>
      </c>
      <c r="BP5583" s="159">
        <f t="shared" si="997"/>
        <v>1.1384129759796954E-7</v>
      </c>
      <c r="BQ5583" s="160">
        <f t="shared" si="998"/>
        <v>1.1384129759796954E-7</v>
      </c>
      <c r="BR5583" s="160">
        <f t="shared" si="994"/>
        <v>1.1384129759796954E-7</v>
      </c>
    </row>
    <row r="5584" spans="65:70" ht="20.100000000000001" customHeight="1" x14ac:dyDescent="0.25">
      <c r="BM5584" s="134">
        <v>4992</v>
      </c>
      <c r="BN5584" s="157">
        <f t="shared" si="995"/>
        <v>31.942399999997527</v>
      </c>
      <c r="BO5584" s="158">
        <f t="shared" si="996"/>
        <v>4.1626766915837914E-5</v>
      </c>
      <c r="BP5584" s="159">
        <f t="shared" si="997"/>
        <v>1.1353444304087226E-7</v>
      </c>
      <c r="BQ5584" s="160">
        <f t="shared" si="998"/>
        <v>1.1353444304087226E-7</v>
      </c>
      <c r="BR5584" s="160">
        <f t="shared" si="994"/>
        <v>1.1353444304087226E-7</v>
      </c>
    </row>
    <row r="5585" spans="65:70" ht="20.100000000000001" customHeight="1" x14ac:dyDescent="0.25">
      <c r="BM5585" s="134">
        <v>4993</v>
      </c>
      <c r="BN5585" s="157">
        <f t="shared" si="995"/>
        <v>31.948799999997526</v>
      </c>
      <c r="BO5585" s="158">
        <f t="shared" si="996"/>
        <v>4.1513232472797042E-5</v>
      </c>
      <c r="BP5585" s="159">
        <f t="shared" si="997"/>
        <v>1.1322840423635792E-7</v>
      </c>
      <c r="BQ5585" s="160">
        <f t="shared" si="998"/>
        <v>1.1322840423635792E-7</v>
      </c>
      <c r="BR5585" s="160">
        <f t="shared" ref="BR5585:BR5593" si="999">IF($BO5585&lt;(1-$BK$605),$BP5585,"")</f>
        <v>1.1322840423635792E-7</v>
      </c>
    </row>
    <row r="5586" spans="65:70" ht="20.100000000000001" customHeight="1" x14ac:dyDescent="0.25">
      <c r="BM5586" s="134">
        <v>4994</v>
      </c>
      <c r="BN5586" s="157">
        <f t="shared" ref="BN5586:BN5593" si="1000">BN5585+$BQ$590</f>
        <v>31.955199999997525</v>
      </c>
      <c r="BO5586" s="158">
        <f t="shared" ref="BO5586:BO5593" si="1001">_xlfn.CHISQ.DIST.RT(BN5586,7)</f>
        <v>4.1400004068560684E-5</v>
      </c>
      <c r="BP5586" s="159">
        <f t="shared" ref="BP5586:BP5593" si="1002">BO5586-BO5587</f>
        <v>1.1292317905113E-7</v>
      </c>
      <c r="BQ5586" s="160">
        <f t="shared" ref="BQ5586:BQ5593" si="1003">IF(BO5586&lt;(1-$BK$597),BP5586,"")</f>
        <v>1.1292317905113E-7</v>
      </c>
      <c r="BR5586" s="160">
        <f t="shared" si="999"/>
        <v>1.1292317905113E-7</v>
      </c>
    </row>
    <row r="5587" spans="65:70" ht="20.100000000000001" customHeight="1" x14ac:dyDescent="0.25">
      <c r="BM5587" s="134">
        <v>4995</v>
      </c>
      <c r="BN5587" s="157">
        <f t="shared" si="1000"/>
        <v>31.961599999997524</v>
      </c>
      <c r="BO5587" s="158">
        <f t="shared" si="1001"/>
        <v>4.1287080889509554E-5</v>
      </c>
      <c r="BP5587" s="159">
        <f t="shared" si="1002"/>
        <v>1.1261876535792286E-7</v>
      </c>
      <c r="BQ5587" s="160">
        <f t="shared" si="1003"/>
        <v>1.1261876535792286E-7</v>
      </c>
      <c r="BR5587" s="160">
        <f t="shared" si="999"/>
        <v>1.1261876535792286E-7</v>
      </c>
    </row>
    <row r="5588" spans="65:70" ht="20.100000000000001" customHeight="1" x14ac:dyDescent="0.25">
      <c r="BM5588" s="134">
        <v>4996</v>
      </c>
      <c r="BN5588" s="157">
        <f t="shared" si="1000"/>
        <v>31.967999999997524</v>
      </c>
      <c r="BO5588" s="158">
        <f t="shared" si="1001"/>
        <v>4.1174462124151631E-5</v>
      </c>
      <c r="BP5588" s="159">
        <f t="shared" si="1002"/>
        <v>1.1231516103429553E-7</v>
      </c>
      <c r="BQ5588" s="160">
        <f t="shared" si="1003"/>
        <v>1.1231516103429553E-7</v>
      </c>
      <c r="BR5588" s="160">
        <f t="shared" si="999"/>
        <v>1.1231516103429553E-7</v>
      </c>
    </row>
    <row r="5589" spans="65:70" ht="20.100000000000001" customHeight="1" x14ac:dyDescent="0.25">
      <c r="BM5589" s="134">
        <v>4997</v>
      </c>
      <c r="BN5589" s="157">
        <f t="shared" si="1000"/>
        <v>31.974399999997523</v>
      </c>
      <c r="BO5589" s="158">
        <f t="shared" si="1001"/>
        <v>4.1062146963117336E-5</v>
      </c>
      <c r="BP5589" s="159">
        <f t="shared" si="1002"/>
        <v>1.1201236396370242E-7</v>
      </c>
      <c r="BQ5589" s="160">
        <f t="shared" si="1003"/>
        <v>1.1201236396370242E-7</v>
      </c>
      <c r="BR5589" s="160">
        <f t="shared" si="999"/>
        <v>1.1201236396370242E-7</v>
      </c>
    </row>
    <row r="5590" spans="65:70" ht="20.100000000000001" customHeight="1" x14ac:dyDescent="0.25">
      <c r="BM5590" s="134">
        <v>4998</v>
      </c>
      <c r="BN5590" s="157">
        <f t="shared" si="1000"/>
        <v>31.980799999997522</v>
      </c>
      <c r="BO5590" s="158">
        <f t="shared" si="1001"/>
        <v>4.0950134599153633E-5</v>
      </c>
      <c r="BP5590" s="159">
        <f t="shared" si="1002"/>
        <v>1.1171037203514092E-7</v>
      </c>
      <c r="BQ5590" s="160">
        <f t="shared" si="1003"/>
        <v>1.1171037203514092E-7</v>
      </c>
      <c r="BR5590" s="160">
        <f t="shared" si="999"/>
        <v>1.1171037203514092E-7</v>
      </c>
    </row>
    <row r="5591" spans="65:70" ht="20.100000000000001" customHeight="1" x14ac:dyDescent="0.25">
      <c r="BM5591" s="134">
        <v>4999</v>
      </c>
      <c r="BN5591" s="157">
        <f t="shared" si="1000"/>
        <v>31.987199999997522</v>
      </c>
      <c r="BO5591" s="158">
        <f t="shared" si="1001"/>
        <v>4.0838424227118492E-5</v>
      </c>
      <c r="BP5591" s="159">
        <f t="shared" si="1002"/>
        <v>1.1140918314222982E-7</v>
      </c>
      <c r="BQ5591" s="160">
        <f t="shared" si="1003"/>
        <v>1.1140918314222982E-7</v>
      </c>
      <c r="BR5591" s="160">
        <f t="shared" si="999"/>
        <v>1.1140918314222982E-7</v>
      </c>
    </row>
    <row r="5592" spans="65:70" ht="20.100000000000001" customHeight="1" x14ac:dyDescent="0.25">
      <c r="BM5592" s="134">
        <v>5000</v>
      </c>
      <c r="BN5592" s="157">
        <f t="shared" si="1000"/>
        <v>31.993599999997521</v>
      </c>
      <c r="BO5592" s="158">
        <f t="shared" si="1001"/>
        <v>4.0727015043976263E-5</v>
      </c>
      <c r="BP5592" s="159">
        <f t="shared" si="1002"/>
        <v>1.1110879518497115E-7</v>
      </c>
      <c r="BQ5592" s="160">
        <f t="shared" si="1003"/>
        <v>1.1110879518497115E-7</v>
      </c>
      <c r="BR5592" s="160">
        <f t="shared" si="999"/>
        <v>1.1110879518497115E-7</v>
      </c>
    </row>
    <row r="5593" spans="65:70" ht="20.100000000000001" customHeight="1" x14ac:dyDescent="0.25">
      <c r="BM5593" s="134">
        <v>5001</v>
      </c>
      <c r="BN5593" s="157">
        <f t="shared" si="1000"/>
        <v>31.99999999999752</v>
      </c>
      <c r="BO5593" s="158">
        <f t="shared" si="1001"/>
        <v>4.0615906248791291E-5</v>
      </c>
      <c r="BP5593" s="159">
        <f t="shared" si="1002"/>
        <v>0</v>
      </c>
      <c r="BQ5593" s="160">
        <f t="shared" si="1003"/>
        <v>0</v>
      </c>
      <c r="BR5593" s="160">
        <f t="shared" si="999"/>
        <v>0</v>
      </c>
    </row>
    <row r="5594" spans="65:70" ht="20.100000000000001" customHeight="1" x14ac:dyDescent="0.25">
      <c r="BN5594" s="157"/>
      <c r="BO5594" s="130">
        <f>BO5593</f>
        <v>4.0615906248791291E-5</v>
      </c>
    </row>
  </sheetData>
  <sortState xmlns:xlrd2="http://schemas.microsoft.com/office/spreadsheetml/2017/richdata2" ref="H209:H220">
    <sortCondition ref="H209:H220"/>
  </sortState>
  <mergeCells count="186">
    <mergeCell ref="A8:C8"/>
    <mergeCell ref="A7:C7"/>
    <mergeCell ref="A397:I399"/>
    <mergeCell ref="N15:O15"/>
    <mergeCell ref="N16:O16"/>
    <mergeCell ref="N17:O17"/>
    <mergeCell ref="K8:S8"/>
    <mergeCell ref="R10:S10"/>
    <mergeCell ref="R11:S11"/>
    <mergeCell ref="R12:S12"/>
    <mergeCell ref="R13:S13"/>
    <mergeCell ref="R14:S14"/>
    <mergeCell ref="N10:O10"/>
    <mergeCell ref="N11:O11"/>
    <mergeCell ref="N12:O12"/>
    <mergeCell ref="N18:O18"/>
    <mergeCell ref="N19:O19"/>
    <mergeCell ref="N20:O20"/>
    <mergeCell ref="N21:O21"/>
    <mergeCell ref="N22:O22"/>
    <mergeCell ref="R20:S20"/>
    <mergeCell ref="R22:S22"/>
    <mergeCell ref="R21:S21"/>
    <mergeCell ref="A178:F178"/>
    <mergeCell ref="J69:L69"/>
    <mergeCell ref="H178:I178"/>
    <mergeCell ref="B138:C138"/>
    <mergeCell ref="C88:C89"/>
    <mergeCell ref="B72:I72"/>
    <mergeCell ref="E88:E89"/>
    <mergeCell ref="F88:F89"/>
    <mergeCell ref="K31:M32"/>
    <mergeCell ref="N31:N32"/>
    <mergeCell ref="D90:D92"/>
    <mergeCell ref="J68:L68"/>
    <mergeCell ref="A79:F79"/>
    <mergeCell ref="J62:L62"/>
    <mergeCell ref="A33:I33"/>
    <mergeCell ref="A41:I42"/>
    <mergeCell ref="D47:E47"/>
    <mergeCell ref="D53:E53"/>
    <mergeCell ref="A59:I59"/>
    <mergeCell ref="A45:I45"/>
    <mergeCell ref="B67:C67"/>
    <mergeCell ref="A81:I84"/>
    <mergeCell ref="A86:A119"/>
    <mergeCell ref="C86:C87"/>
    <mergeCell ref="D86:F86"/>
    <mergeCell ref="O31:O32"/>
    <mergeCell ref="E98:E109"/>
    <mergeCell ref="B93:B97"/>
    <mergeCell ref="E93:E97"/>
    <mergeCell ref="F93:F97"/>
    <mergeCell ref="A175:I175"/>
    <mergeCell ref="A122:I122"/>
    <mergeCell ref="A75:F75"/>
    <mergeCell ref="F110:F114"/>
    <mergeCell ref="C115:C119"/>
    <mergeCell ref="B110:B114"/>
    <mergeCell ref="B115:B119"/>
    <mergeCell ref="D115:D119"/>
    <mergeCell ref="E115:E119"/>
    <mergeCell ref="F115:F119"/>
    <mergeCell ref="B88:B89"/>
    <mergeCell ref="B90:B92"/>
    <mergeCell ref="C110:C114"/>
    <mergeCell ref="D110:D114"/>
    <mergeCell ref="E110:E114"/>
    <mergeCell ref="B98:B109"/>
    <mergeCell ref="C98:C109"/>
    <mergeCell ref="D98:D109"/>
    <mergeCell ref="C90:C92"/>
    <mergeCell ref="A345:I346"/>
    <mergeCell ref="A303:A304"/>
    <mergeCell ref="A245:I245"/>
    <mergeCell ref="A368:I368"/>
    <mergeCell ref="F303:G304"/>
    <mergeCell ref="F305:G305"/>
    <mergeCell ref="A343:I343"/>
    <mergeCell ref="A308:I308"/>
    <mergeCell ref="B303:B304"/>
    <mergeCell ref="C303:C304"/>
    <mergeCell ref="H303:I304"/>
    <mergeCell ref="H305:I305"/>
    <mergeCell ref="D88:D89"/>
    <mergeCell ref="E90:E92"/>
    <mergeCell ref="F90:F92"/>
    <mergeCell ref="D303:D304"/>
    <mergeCell ref="E303:E304"/>
    <mergeCell ref="A249:I249"/>
    <mergeCell ref="A297:B297"/>
    <mergeCell ref="D93:D97"/>
    <mergeCell ref="A532:I532"/>
    <mergeCell ref="A529:I529"/>
    <mergeCell ref="A525:I525"/>
    <mergeCell ref="A524:I524"/>
    <mergeCell ref="A530:I530"/>
    <mergeCell ref="A531:I531"/>
    <mergeCell ref="F517:H517"/>
    <mergeCell ref="F518:H518"/>
    <mergeCell ref="F520:H520"/>
    <mergeCell ref="A373:I376"/>
    <mergeCell ref="A246:I246"/>
    <mergeCell ref="E460:F460"/>
    <mergeCell ref="A402:I402"/>
    <mergeCell ref="A276:I276"/>
    <mergeCell ref="A253:F253"/>
    <mergeCell ref="A180:F180"/>
    <mergeCell ref="A533:I533"/>
    <mergeCell ref="A453:I453"/>
    <mergeCell ref="A404:I404"/>
    <mergeCell ref="A405:I405"/>
    <mergeCell ref="C499:F499"/>
    <mergeCell ref="C501:F501"/>
    <mergeCell ref="B491:C491"/>
    <mergeCell ref="B492:C492"/>
    <mergeCell ref="B493:C493"/>
    <mergeCell ref="D491:E491"/>
    <mergeCell ref="F491:G491"/>
    <mergeCell ref="D492:E492"/>
    <mergeCell ref="F492:G492"/>
    <mergeCell ref="D493:E493"/>
    <mergeCell ref="F493:G493"/>
    <mergeCell ref="A406:I406"/>
    <mergeCell ref="A466:B467"/>
    <mergeCell ref="A468:B469"/>
    <mergeCell ref="A432:I432"/>
    <mergeCell ref="A440:I440"/>
    <mergeCell ref="A526:I526"/>
    <mergeCell ref="A527:I527"/>
    <mergeCell ref="C497:F497"/>
    <mergeCell ref="A528:I528"/>
    <mergeCell ref="J516:L516"/>
    <mergeCell ref="V498:W498"/>
    <mergeCell ref="D513:I513"/>
    <mergeCell ref="F516:H516"/>
    <mergeCell ref="C466:E466"/>
    <mergeCell ref="C468:C469"/>
    <mergeCell ref="D468:D469"/>
    <mergeCell ref="E468:E469"/>
    <mergeCell ref="A463:I463"/>
    <mergeCell ref="A484:I484"/>
    <mergeCell ref="A485:I489"/>
    <mergeCell ref="D514:I514"/>
    <mergeCell ref="A206:F206"/>
    <mergeCell ref="A340:I340"/>
    <mergeCell ref="A278:C278"/>
    <mergeCell ref="H206:I206"/>
    <mergeCell ref="G180:I180"/>
    <mergeCell ref="A251:I252"/>
    <mergeCell ref="A300:B300"/>
    <mergeCell ref="A301:B301"/>
    <mergeCell ref="A203:F203"/>
    <mergeCell ref="A298:B298"/>
    <mergeCell ref="A299:B299"/>
    <mergeCell ref="A182:I182"/>
    <mergeCell ref="G255:H255"/>
    <mergeCell ref="G256:H256"/>
    <mergeCell ref="G257:H257"/>
    <mergeCell ref="H265:I265"/>
    <mergeCell ref="H264:I264"/>
    <mergeCell ref="G259:H259"/>
    <mergeCell ref="A310:I314"/>
    <mergeCell ref="A371:I371"/>
    <mergeCell ref="K26:M26"/>
    <mergeCell ref="A5:I5"/>
    <mergeCell ref="K25:O25"/>
    <mergeCell ref="B155:C155"/>
    <mergeCell ref="B172:C172"/>
    <mergeCell ref="A244:I244"/>
    <mergeCell ref="R15:S15"/>
    <mergeCell ref="R16:S16"/>
    <mergeCell ref="O27:O28"/>
    <mergeCell ref="K29:M30"/>
    <mergeCell ref="N29:N30"/>
    <mergeCell ref="O29:O30"/>
    <mergeCell ref="K27:M28"/>
    <mergeCell ref="N27:N28"/>
    <mergeCell ref="R17:S17"/>
    <mergeCell ref="R18:S18"/>
    <mergeCell ref="R19:S19"/>
    <mergeCell ref="N13:O13"/>
    <mergeCell ref="N14:O14"/>
    <mergeCell ref="C93:C97"/>
    <mergeCell ref="B86:B87"/>
    <mergeCell ref="F98:F109"/>
  </mergeCells>
  <phoneticPr fontId="4" type="noConversion"/>
  <conditionalFormatting sqref="D36 C437 G460:I460">
    <cfRule type="containsText" dxfId="16" priority="1" operator="containsText" text="Inadmissível">
      <formula>NOT(ISERROR(SEARCH("Inadmissível",C36)))</formula>
    </cfRule>
  </conditionalFormatting>
  <conditionalFormatting sqref="H265:I265">
    <cfRule type="containsText" dxfId="15" priority="4" operator="containsText" text="Não se pode rejeitar a hipótese nula">
      <formula>NOT(ISERROR(SEARCH("Não se pode rejeitar a hipótese nula",H265)))</formula>
    </cfRule>
  </conditionalFormatting>
  <conditionalFormatting sqref="H437:I437">
    <cfRule type="containsText" dxfId="14" priority="58" operator="containsText" text="Inadmissível">
      <formula>NOT(ISERROR(SEARCH("Inadmissível",H437)))</formula>
    </cfRule>
  </conditionalFormatting>
  <conditionalFormatting sqref="I137 A180 A206:H206 H315:H321 K523:L523">
    <cfRule type="containsText" dxfId="13" priority="55" operator="containsText" text="Ponto atípico">
      <formula>NOT(ISERROR(SEARCH("Ponto atípico",A137)))</formula>
    </cfRule>
  </conditionalFormatting>
  <conditionalFormatting sqref="I518">
    <cfRule type="cellIs" dxfId="12" priority="66" operator="greaterThan">
      <formula>0.01</formula>
    </cfRule>
  </conditionalFormatting>
  <conditionalFormatting sqref="J516:K516">
    <cfRule type="containsText" dxfId="11" priority="59" operator="containsText" text="Reduzir o número de casas decimais">
      <formula>NOT(ISERROR(SEARCH("Reduzir o número de casas decimais",J516)))</formula>
    </cfRule>
  </conditionalFormatting>
  <conditionalFormatting sqref="L11:L22">
    <cfRule type="cellIs" dxfId="10" priority="5" operator="notBetween">
      <formula>-2</formula>
      <formula>2</formula>
    </cfRule>
  </conditionalFormatting>
  <conditionalFormatting sqref="M11:M22">
    <cfRule type="cellIs" dxfId="9" priority="3" operator="greaterThan">
      <formula>1</formula>
    </cfRule>
  </conditionalFormatting>
  <conditionalFormatting sqref="N11:N22">
    <cfRule type="containsText" dxfId="8" priority="37" operator="containsText" text="Elemento com maior influência sobre os resultados da regressão">
      <formula>NOT(ISERROR(SEARCH("Elemento com maior influência sobre os resultados da regressão",N11)))</formula>
    </cfRule>
  </conditionalFormatting>
  <conditionalFormatting sqref="N27 F62 I256">
    <cfRule type="cellIs" dxfId="7" priority="69" operator="greaterThan">
      <formula>0.05</formula>
    </cfRule>
  </conditionalFormatting>
  <conditionalFormatting sqref="N29 F68:F69">
    <cfRule type="cellIs" dxfId="6" priority="79" operator="greaterThan">
      <formula>0.3</formula>
    </cfRule>
  </conditionalFormatting>
  <conditionalFormatting sqref="N31 H481">
    <cfRule type="cellIs" dxfId="5" priority="2" operator="greaterThan">
      <formula>0.5</formula>
    </cfRule>
  </conditionalFormatting>
  <conditionalFormatting sqref="O27 O29 O31">
    <cfRule type="containsText" dxfId="4" priority="34" operator="containsText" text="Revisar os elementos da amostra">
      <formula>NOT(ISERROR(SEARCH("Revisar os elementos da amostra",O27)))</formula>
    </cfRule>
  </conditionalFormatting>
  <conditionalFormatting sqref="Q11:Q22">
    <cfRule type="cellIs" dxfId="3" priority="11" operator="lessThan">
      <formula>0.1</formula>
    </cfRule>
  </conditionalFormatting>
  <conditionalFormatting sqref="R11:S22">
    <cfRule type="containsText" dxfId="2" priority="14" operator="containsText" text="Rejeitado a um nível de significância de 10% (dez por cento)">
      <formula>NOT(ISERROR(SEARCH("Rejeitado a um nível de significância de 10% (dez por cento)",R11)))</formula>
    </cfRule>
  </conditionalFormatting>
  <pageMargins left="0.511811024" right="0.511811024" top="0.78740157499999996" bottom="0.78740157499999996" header="0.31496062000000002" footer="0.31496062000000002"/>
  <pageSetup paperSize="9" scale="32" fitToHeight="0" orientation="portrait" r:id="rId1"/>
  <headerFooter>
    <oddHeader>&amp;C
&amp;G</oddHeader>
  </headerFooter>
  <ignoredErrors>
    <ignoredError sqref="F209:I209" evalError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5568-00A9-40B1-94F1-21ADE1D721F3}">
  <sheetPr>
    <pageSetUpPr fitToPage="1"/>
  </sheetPr>
  <dimension ref="A1:AP144"/>
  <sheetViews>
    <sheetView workbookViewId="0">
      <selection sqref="A1:AL1"/>
    </sheetView>
  </sheetViews>
  <sheetFormatPr defaultColWidth="3.625" defaultRowHeight="15" x14ac:dyDescent="0.25"/>
  <cols>
    <col min="41" max="42" width="3.625" style="40"/>
    <col min="43" max="16384" width="3.625" style="41"/>
  </cols>
  <sheetData>
    <row r="1" spans="1:38" s="40" customFormat="1" ht="20.100000000000001" customHeight="1" x14ac:dyDescent="0.25">
      <c r="A1" s="238" t="s">
        <v>359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</row>
    <row r="2" spans="1:38" s="40" customFormat="1" ht="20.100000000000001" customHeight="1" x14ac:dyDescent="0.25">
      <c r="A2" s="238" t="s">
        <v>360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</row>
    <row r="3" spans="1:38" s="40" customFormat="1" ht="20.100000000000001" customHeight="1" x14ac:dyDescent="0.25">
      <c r="A3" s="42"/>
      <c r="B3" s="42"/>
      <c r="C3" s="42"/>
      <c r="D3" s="42"/>
      <c r="E3" s="39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0" customFormat="1" ht="20.100000000000001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</row>
    <row r="5" spans="1:38" s="40" customFormat="1" ht="20.100000000000001" customHeight="1" x14ac:dyDescent="0.25">
      <c r="A5" s="238" t="s">
        <v>180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</row>
    <row r="6" spans="1:38" s="40" customFormat="1" ht="20.100000000000001" customHeight="1" x14ac:dyDescent="0.25"/>
    <row r="7" spans="1:38" s="40" customFormat="1" ht="20.100000000000001" customHeight="1" thickBot="1" x14ac:dyDescent="0.3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</row>
    <row r="8" spans="1:38" s="40" customFormat="1" ht="20.100000000000001" customHeight="1" x14ac:dyDescent="0.25">
      <c r="A8" s="239" t="s">
        <v>181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1"/>
    </row>
    <row r="9" spans="1:38" s="40" customFormat="1" ht="20.100000000000001" customHeight="1" x14ac:dyDescent="0.25">
      <c r="A9" s="44"/>
      <c r="B9"/>
      <c r="C9"/>
      <c r="D9"/>
      <c r="E9"/>
      <c r="F9"/>
      <c r="G9"/>
      <c r="H9"/>
      <c r="I9"/>
      <c r="J9"/>
      <c r="K9" s="45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46"/>
    </row>
    <row r="10" spans="1:38" s="40" customFormat="1" ht="20.100000000000001" customHeight="1" x14ac:dyDescent="0.25">
      <c r="A10" s="44"/>
      <c r="B10" s="230" t="s">
        <v>182</v>
      </c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46"/>
    </row>
    <row r="11" spans="1:38" s="40" customFormat="1" ht="20.100000000000001" customHeight="1" x14ac:dyDescent="0.25">
      <c r="A11" s="44"/>
      <c r="B11" s="225" t="s">
        <v>183</v>
      </c>
      <c r="C11" s="226"/>
      <c r="D11" s="226"/>
      <c r="E11" s="226"/>
      <c r="F11" s="226"/>
      <c r="G11" s="226"/>
      <c r="H11" s="226"/>
      <c r="I11" s="226"/>
      <c r="J11" s="226"/>
      <c r="K11" s="227"/>
      <c r="L11" s="230"/>
      <c r="M11" s="230"/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46"/>
    </row>
    <row r="12" spans="1:38" s="40" customFormat="1" ht="20.100000000000001" customHeight="1" x14ac:dyDescent="0.25">
      <c r="A12" s="44"/>
      <c r="B12" s="225" t="s">
        <v>184</v>
      </c>
      <c r="C12" s="226"/>
      <c r="D12" s="226"/>
      <c r="E12" s="226"/>
      <c r="F12" s="226"/>
      <c r="G12" s="226"/>
      <c r="H12" s="226"/>
      <c r="I12" s="226"/>
      <c r="J12" s="226"/>
      <c r="K12" s="227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46"/>
    </row>
    <row r="13" spans="1:38" s="40" customFormat="1" ht="20.100000000000001" customHeight="1" x14ac:dyDescent="0.25">
      <c r="A13" s="44"/>
      <c r="B13" s="225" t="s">
        <v>185</v>
      </c>
      <c r="C13" s="226"/>
      <c r="D13" s="226"/>
      <c r="E13" s="226"/>
      <c r="F13" s="226"/>
      <c r="G13" s="226"/>
      <c r="H13" s="226"/>
      <c r="I13" s="226"/>
      <c r="J13" s="226"/>
      <c r="K13" s="227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46"/>
    </row>
    <row r="14" spans="1:38" s="40" customFormat="1" ht="20.100000000000001" customHeight="1" x14ac:dyDescent="0.25">
      <c r="A14" s="44"/>
      <c r="B14" s="225" t="s">
        <v>186</v>
      </c>
      <c r="C14" s="226"/>
      <c r="D14" s="226"/>
      <c r="E14" s="226"/>
      <c r="F14" s="226"/>
      <c r="G14" s="226"/>
      <c r="H14" s="226"/>
      <c r="I14" s="226"/>
      <c r="J14" s="226"/>
      <c r="K14" s="227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46"/>
    </row>
    <row r="15" spans="1:38" s="40" customFormat="1" ht="20.100000000000001" customHeight="1" x14ac:dyDescent="0.25">
      <c r="A15" s="44"/>
      <c r="B15" s="225" t="s">
        <v>187</v>
      </c>
      <c r="C15" s="226"/>
      <c r="D15" s="226"/>
      <c r="E15" s="226"/>
      <c r="F15" s="226"/>
      <c r="G15" s="226"/>
      <c r="H15" s="226"/>
      <c r="I15" s="226"/>
      <c r="J15" s="226"/>
      <c r="K15" s="227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46"/>
    </row>
    <row r="16" spans="1:38" s="40" customFormat="1" ht="20.100000000000001" customHeight="1" x14ac:dyDescent="0.25">
      <c r="A16" s="44"/>
      <c r="B16" s="232" t="s">
        <v>334</v>
      </c>
      <c r="C16" s="233"/>
      <c r="D16" s="233"/>
      <c r="E16" s="233"/>
      <c r="F16" s="233"/>
      <c r="G16" s="233"/>
      <c r="H16" s="233"/>
      <c r="I16" s="233"/>
      <c r="J16" s="233"/>
      <c r="K16" s="234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46"/>
    </row>
    <row r="17" spans="1:38" s="40" customFormat="1" ht="20.100000000000001" customHeight="1" x14ac:dyDescent="0.25">
      <c r="A17" s="44"/>
      <c r="B17" s="232" t="s">
        <v>188</v>
      </c>
      <c r="C17" s="233"/>
      <c r="D17" s="233"/>
      <c r="E17" s="233"/>
      <c r="F17" s="233"/>
      <c r="G17" s="233"/>
      <c r="H17" s="233"/>
      <c r="I17" s="233"/>
      <c r="J17" s="233"/>
      <c r="K17" s="234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46"/>
    </row>
    <row r="18" spans="1:38" s="40" customFormat="1" ht="20.100000000000001" customHeight="1" x14ac:dyDescent="0.25">
      <c r="A18" s="44"/>
      <c r="B18" s="232" t="s">
        <v>189</v>
      </c>
      <c r="C18" s="233"/>
      <c r="D18" s="233"/>
      <c r="E18" s="233"/>
      <c r="F18" s="233"/>
      <c r="G18" s="233"/>
      <c r="H18" s="233"/>
      <c r="I18" s="233"/>
      <c r="J18" s="233"/>
      <c r="K18" s="234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46"/>
    </row>
    <row r="19" spans="1:38" s="40" customFormat="1" ht="20.100000000000001" customHeight="1" thickBot="1" x14ac:dyDescent="0.3">
      <c r="A19" s="48"/>
      <c r="B19" s="43"/>
      <c r="C19" s="43"/>
      <c r="D19" s="43"/>
      <c r="E19" s="43"/>
      <c r="F19" s="43"/>
      <c r="G19" s="43"/>
      <c r="H19" s="43"/>
      <c r="I19" s="43"/>
      <c r="J19" s="43"/>
      <c r="K19" s="49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50"/>
    </row>
    <row r="20" spans="1:38" s="40" customFormat="1" ht="20.100000000000001" customHeight="1" thickBot="1" x14ac:dyDescent="0.3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</row>
    <row r="21" spans="1:38" s="40" customFormat="1" ht="20.100000000000001" customHeight="1" x14ac:dyDescent="0.25">
      <c r="A21" s="239" t="s">
        <v>190</v>
      </c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1"/>
    </row>
    <row r="22" spans="1:38" s="40" customFormat="1" ht="20.100000000000001" customHeight="1" x14ac:dyDescent="0.25">
      <c r="A22" s="44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46"/>
    </row>
    <row r="23" spans="1:38" s="40" customFormat="1" ht="20.100000000000001" customHeight="1" x14ac:dyDescent="0.25">
      <c r="A23" s="44"/>
      <c r="B23" s="235" t="s">
        <v>191</v>
      </c>
      <c r="C23" s="235"/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46"/>
    </row>
    <row r="24" spans="1:38" s="40" customFormat="1" ht="20.100000000000001" customHeight="1" x14ac:dyDescent="0.25">
      <c r="A24" s="44"/>
      <c r="B24" s="235" t="s">
        <v>192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46"/>
    </row>
    <row r="25" spans="1:38" s="40" customFormat="1" ht="20.100000000000001" customHeight="1" x14ac:dyDescent="0.25">
      <c r="A25" s="44"/>
      <c r="B25" s="235" t="s">
        <v>193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46"/>
    </row>
    <row r="26" spans="1:38" s="40" customFormat="1" ht="20.100000000000001" customHeight="1" thickBot="1" x14ac:dyDescent="0.3">
      <c r="A26" s="48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50"/>
    </row>
    <row r="27" spans="1:38" s="40" customFormat="1" ht="20.100000000000001" customHeight="1" x14ac:dyDescent="0.25">
      <c r="A27" s="242" t="s">
        <v>194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243"/>
    </row>
    <row r="28" spans="1:38" s="40" customFormat="1" ht="20.100000000000001" customHeight="1" x14ac:dyDescent="0.25">
      <c r="A28" s="44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46"/>
    </row>
    <row r="29" spans="1:38" s="40" customFormat="1" ht="20.100000000000001" customHeight="1" x14ac:dyDescent="0.25">
      <c r="A29" s="44"/>
      <c r="B29" s="236" t="s">
        <v>195</v>
      </c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/>
      <c r="P29"/>
      <c r="Q29"/>
      <c r="R29"/>
      <c r="S29"/>
      <c r="T29"/>
      <c r="U29"/>
      <c r="V29" s="237" t="s">
        <v>196</v>
      </c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53"/>
    </row>
    <row r="30" spans="1:38" s="40" customFormat="1" ht="20.100000000000001" customHeight="1" x14ac:dyDescent="0.25">
      <c r="A30" s="44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46"/>
    </row>
    <row r="31" spans="1:38" s="40" customFormat="1" ht="20.100000000000001" customHeight="1" x14ac:dyDescent="0.25">
      <c r="A31" s="44"/>
      <c r="B31" s="47"/>
      <c r="C31" s="54" t="s">
        <v>197</v>
      </c>
      <c r="D31"/>
      <c r="E31"/>
      <c r="L31" s="47"/>
      <c r="M31" s="54" t="s">
        <v>198</v>
      </c>
      <c r="N31"/>
      <c r="O31"/>
      <c r="P31"/>
      <c r="Q31"/>
      <c r="R31"/>
      <c r="S31"/>
      <c r="T31"/>
      <c r="U31"/>
      <c r="V31" s="47"/>
      <c r="W31" s="55" t="s">
        <v>199</v>
      </c>
      <c r="X31" s="54"/>
      <c r="Y31" s="54"/>
      <c r="Z31" s="54"/>
      <c r="AA31" s="54"/>
      <c r="AB31" s="54"/>
      <c r="AC31" s="54"/>
      <c r="AD31" s="54"/>
      <c r="AE31" s="47"/>
      <c r="AF31" s="55" t="s">
        <v>200</v>
      </c>
      <c r="AH31"/>
      <c r="AI31"/>
      <c r="AJ31" s="54"/>
      <c r="AK31" s="54"/>
      <c r="AL31" s="56"/>
    </row>
    <row r="32" spans="1:38" s="40" customFormat="1" ht="20.100000000000001" customHeight="1" x14ac:dyDescent="0.25">
      <c r="A32"/>
      <c r="B32"/>
      <c r="C32"/>
      <c r="D32"/>
      <c r="E32"/>
      <c r="L32"/>
      <c r="M32" s="54"/>
      <c r="N32"/>
      <c r="O32"/>
      <c r="P32"/>
      <c r="Q32"/>
      <c r="R32"/>
      <c r="S32"/>
      <c r="T32"/>
      <c r="U32"/>
      <c r="V32"/>
      <c r="W32"/>
      <c r="X32" s="54"/>
      <c r="Y32" s="54"/>
      <c r="Z32" s="54"/>
      <c r="AA32" s="54"/>
      <c r="AB32" s="54"/>
      <c r="AC32" s="54"/>
      <c r="AD32" s="54"/>
      <c r="AE32"/>
      <c r="AF32"/>
      <c r="AH32"/>
      <c r="AI32"/>
      <c r="AJ32" s="54"/>
      <c r="AK32" s="54"/>
      <c r="AL32" s="56"/>
    </row>
    <row r="33" spans="1:38" s="40" customFormat="1" ht="20.100000000000001" customHeight="1" x14ac:dyDescent="0.25">
      <c r="A33" s="44"/>
      <c r="B33" s="47"/>
      <c r="C33" s="54" t="s">
        <v>201</v>
      </c>
      <c r="D33"/>
      <c r="E33"/>
      <c r="L33" s="47"/>
      <c r="M33" s="54" t="s">
        <v>202</v>
      </c>
      <c r="N33"/>
      <c r="O33"/>
      <c r="P33"/>
      <c r="Q33"/>
      <c r="R33"/>
      <c r="S33"/>
      <c r="T33"/>
      <c r="U33"/>
      <c r="V33" s="47"/>
      <c r="W33" s="55" t="s">
        <v>203</v>
      </c>
      <c r="X33" s="54"/>
      <c r="Y33" s="54"/>
      <c r="Z33" s="54"/>
      <c r="AA33" s="54"/>
      <c r="AB33" s="54"/>
      <c r="AC33" s="54"/>
      <c r="AD33" s="54"/>
      <c r="AE33" s="47"/>
      <c r="AF33" s="55" t="s">
        <v>204</v>
      </c>
      <c r="AG33" s="54"/>
      <c r="AH33" s="54"/>
      <c r="AI33" s="54"/>
      <c r="AJ33" s="54"/>
      <c r="AK33" s="54"/>
      <c r="AL33" s="46"/>
    </row>
    <row r="34" spans="1:38" s="40" customFormat="1" ht="20.100000000000001" customHeight="1" x14ac:dyDescent="0.25">
      <c r="A34" s="44"/>
      <c r="C34" s="54"/>
      <c r="D34"/>
      <c r="E34"/>
      <c r="K34" s="54"/>
      <c r="L34"/>
      <c r="M34"/>
      <c r="N34"/>
      <c r="O34"/>
      <c r="P34"/>
      <c r="Q34"/>
      <c r="R34"/>
      <c r="S34"/>
      <c r="T34"/>
      <c r="U34"/>
      <c r="V34"/>
      <c r="W34"/>
      <c r="X34" s="54"/>
      <c r="Y34" s="54"/>
      <c r="Z34" s="54"/>
      <c r="AA34" s="54"/>
      <c r="AB34" s="54"/>
      <c r="AC34" s="54"/>
      <c r="AD34" s="54"/>
      <c r="AF34" s="54"/>
      <c r="AG34" s="54"/>
      <c r="AH34" s="54"/>
      <c r="AI34" s="54"/>
      <c r="AJ34" s="54"/>
      <c r="AK34" s="54"/>
      <c r="AL34" s="46"/>
    </row>
    <row r="35" spans="1:38" s="40" customFormat="1" ht="20.100000000000001" customHeight="1" x14ac:dyDescent="0.25">
      <c r="A35" s="44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47"/>
      <c r="W35" s="55" t="s">
        <v>205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46"/>
    </row>
    <row r="36" spans="1:38" s="40" customFormat="1" ht="20.100000000000001" customHeight="1" x14ac:dyDescent="0.25">
      <c r="A36" s="44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54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46"/>
    </row>
    <row r="37" spans="1:38" s="40" customFormat="1" ht="20.100000000000001" customHeight="1" x14ac:dyDescent="0.25">
      <c r="A37" s="44"/>
      <c r="B37" s="245" t="s">
        <v>206</v>
      </c>
      <c r="C37" s="246"/>
      <c r="D37" s="246"/>
      <c r="E37" s="246"/>
      <c r="F37" s="246"/>
      <c r="G37" s="246"/>
      <c r="H37" s="247"/>
      <c r="L37" s="47"/>
      <c r="M37" s="54" t="s">
        <v>207</v>
      </c>
      <c r="O37"/>
      <c r="P37"/>
      <c r="Q37"/>
      <c r="R37"/>
      <c r="S37"/>
      <c r="T37"/>
      <c r="U37"/>
      <c r="V37" s="47"/>
      <c r="W37" s="54" t="s">
        <v>208</v>
      </c>
      <c r="X37"/>
      <c r="Y37"/>
      <c r="AC37"/>
      <c r="AD37"/>
      <c r="AE37"/>
      <c r="AF37"/>
      <c r="AG37"/>
      <c r="AH37"/>
      <c r="AI37"/>
      <c r="AJ37"/>
      <c r="AK37"/>
      <c r="AL37" s="46"/>
    </row>
    <row r="38" spans="1:38" s="40" customFormat="1" ht="20.100000000000001" customHeight="1" thickBot="1" x14ac:dyDescent="0.3">
      <c r="A38" s="48"/>
      <c r="B38" s="43"/>
      <c r="C38" s="43"/>
      <c r="D38" s="43"/>
      <c r="E38" s="43"/>
      <c r="F38" s="43"/>
      <c r="G38" s="43"/>
      <c r="H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57"/>
      <c r="W38" s="58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50"/>
    </row>
    <row r="39" spans="1:38" s="40" customFormat="1" ht="20.100000000000001" customHeight="1" x14ac:dyDescent="0.25">
      <c r="A39" s="239" t="s">
        <v>209</v>
      </c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1"/>
    </row>
    <row r="40" spans="1:38" s="40" customFormat="1" ht="20.100000000000001" customHeight="1" x14ac:dyDescent="0.25">
      <c r="A40" s="44"/>
      <c r="B40" s="59"/>
      <c r="C40" s="60"/>
      <c r="D40" s="60"/>
      <c r="E40" s="60"/>
      <c r="F40" s="60"/>
      <c r="G40" s="60"/>
      <c r="H40" s="60"/>
      <c r="I40" s="60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0"/>
      <c r="W40" s="60"/>
      <c r="X40" s="60"/>
      <c r="Y40" s="60"/>
      <c r="Z40" s="60"/>
      <c r="AA40" s="60"/>
      <c r="AB40" s="60"/>
      <c r="AC40" s="62"/>
      <c r="AD40" s="62"/>
      <c r="AE40" s="62"/>
      <c r="AF40" s="62"/>
      <c r="AG40" s="62"/>
      <c r="AH40" s="62"/>
      <c r="AI40" s="60"/>
      <c r="AJ40" s="60"/>
      <c r="AK40" s="60"/>
      <c r="AL40" s="63"/>
    </row>
    <row r="41" spans="1:38" s="40" customFormat="1" ht="20.100000000000001" customHeight="1" x14ac:dyDescent="0.25">
      <c r="A41" s="44"/>
      <c r="B41" s="64"/>
      <c r="C41" s="54" t="s">
        <v>210</v>
      </c>
      <c r="D41" s="60"/>
      <c r="E41" s="60"/>
      <c r="F41" s="60"/>
      <c r="G41" s="60"/>
      <c r="H41" s="60"/>
      <c r="I41" s="60"/>
      <c r="L41" s="64"/>
      <c r="M41" s="54" t="s">
        <v>211</v>
      </c>
      <c r="N41" s="54"/>
      <c r="O41" s="54"/>
      <c r="P41" s="54"/>
      <c r="Q41"/>
      <c r="R41" s="64"/>
      <c r="S41" s="54" t="s">
        <v>212</v>
      </c>
      <c r="X41" s="64"/>
      <c r="Y41" s="54" t="s">
        <v>213</v>
      </c>
      <c r="AD41" s="54"/>
      <c r="AG41"/>
      <c r="AH41"/>
      <c r="AI41" s="65"/>
      <c r="AL41" s="56"/>
    </row>
    <row r="42" spans="1:38" s="40" customFormat="1" ht="20.100000000000001" customHeight="1" x14ac:dyDescent="0.25">
      <c r="A42" s="44"/>
      <c r="B42" s="52"/>
      <c r="C42" s="54"/>
      <c r="D42" s="60"/>
      <c r="E42" s="60"/>
      <c r="F42" s="60"/>
      <c r="G42" s="60"/>
      <c r="H42" s="60"/>
      <c r="I42" s="60"/>
      <c r="L42" s="54"/>
      <c r="M42" s="54"/>
      <c r="N42" s="54"/>
      <c r="O42" s="54"/>
      <c r="P42" s="54"/>
      <c r="Q42"/>
      <c r="R42" s="54"/>
      <c r="S42" s="54"/>
      <c r="X42" s="54"/>
      <c r="Y42" s="54"/>
      <c r="AD42" s="54"/>
      <c r="AG42"/>
      <c r="AH42"/>
      <c r="AI42" s="54"/>
      <c r="AL42" s="56"/>
    </row>
    <row r="43" spans="1:38" s="40" customFormat="1" ht="20.100000000000001" customHeight="1" x14ac:dyDescent="0.25">
      <c r="A43" s="44"/>
      <c r="B43" s="64"/>
      <c r="C43" s="54" t="s">
        <v>214</v>
      </c>
      <c r="D43" s="60"/>
      <c r="E43" s="60"/>
      <c r="F43" s="60"/>
      <c r="G43" s="60"/>
      <c r="H43" s="60"/>
      <c r="I43" s="60"/>
      <c r="L43" s="64"/>
      <c r="M43" s="54" t="s">
        <v>215</v>
      </c>
      <c r="N43" s="54"/>
      <c r="O43" s="54"/>
      <c r="P43" s="54"/>
      <c r="Q43"/>
      <c r="R43" s="64"/>
      <c r="S43" s="54" t="s">
        <v>216</v>
      </c>
      <c r="X43" s="64"/>
      <c r="Y43" s="54" t="s">
        <v>217</v>
      </c>
      <c r="AD43" s="54"/>
      <c r="AG43"/>
      <c r="AH43"/>
      <c r="AI43" s="54"/>
      <c r="AL43" s="56"/>
    </row>
    <row r="44" spans="1:38" s="40" customFormat="1" ht="20.100000000000001" customHeight="1" thickBot="1" x14ac:dyDescent="0.3">
      <c r="A44" s="48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50"/>
    </row>
    <row r="45" spans="1:38" s="40" customFormat="1" ht="20.100000000000001" customHeight="1" x14ac:dyDescent="0.25">
      <c r="A45" s="242" t="s">
        <v>218</v>
      </c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243"/>
    </row>
    <row r="46" spans="1:38" s="40" customFormat="1" ht="20.100000000000001" customHeight="1" x14ac:dyDescent="0.25">
      <c r="A46" s="44"/>
      <c r="B46" s="59"/>
      <c r="C46" s="60"/>
      <c r="D46" s="60"/>
      <c r="E46" s="60"/>
      <c r="F46" s="60"/>
      <c r="G46" s="60"/>
      <c r="H46" s="60"/>
      <c r="I46" s="60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0"/>
      <c r="W46" s="60"/>
      <c r="X46" s="60"/>
      <c r="Y46" s="60"/>
      <c r="Z46" s="60"/>
      <c r="AA46" s="60"/>
      <c r="AB46" s="60"/>
      <c r="AC46" s="62"/>
      <c r="AD46" s="62"/>
      <c r="AE46" s="62"/>
      <c r="AF46" s="62"/>
      <c r="AG46" s="62"/>
      <c r="AH46" s="62"/>
      <c r="AI46" s="60"/>
      <c r="AJ46" s="60"/>
      <c r="AK46" s="60"/>
      <c r="AL46" s="63"/>
    </row>
    <row r="47" spans="1:38" s="40" customFormat="1" ht="20.100000000000001" customHeight="1" x14ac:dyDescent="0.25">
      <c r="A47" s="44"/>
      <c r="B47" s="64"/>
      <c r="C47" s="54" t="s">
        <v>219</v>
      </c>
      <c r="D47" s="60"/>
      <c r="E47" s="60"/>
      <c r="F47" s="60"/>
      <c r="G47" s="60"/>
      <c r="H47" s="60"/>
      <c r="I47" s="60"/>
      <c r="L47" s="64"/>
      <c r="M47" s="54" t="s">
        <v>220</v>
      </c>
      <c r="N47" s="54"/>
      <c r="O47" s="54"/>
      <c r="P47" s="54"/>
      <c r="Q47"/>
      <c r="R47" s="64"/>
      <c r="S47" s="54" t="s">
        <v>221</v>
      </c>
      <c r="X47" s="64"/>
      <c r="Y47" s="54" t="s">
        <v>222</v>
      </c>
      <c r="AD47" s="54"/>
      <c r="AG47"/>
      <c r="AH47"/>
      <c r="AI47" s="65"/>
      <c r="AL47" s="56"/>
    </row>
    <row r="48" spans="1:38" s="40" customFormat="1" ht="20.100000000000001" customHeight="1" x14ac:dyDescent="0.25">
      <c r="A48" s="44"/>
      <c r="B48" s="52"/>
      <c r="C48" s="54"/>
      <c r="D48" s="60"/>
      <c r="E48" s="60"/>
      <c r="F48" s="60"/>
      <c r="G48" s="60"/>
      <c r="H48" s="60"/>
      <c r="I48" s="60"/>
      <c r="L48" s="54"/>
      <c r="M48" s="54"/>
      <c r="N48" s="54"/>
      <c r="O48" s="54"/>
      <c r="P48" s="54"/>
      <c r="Q48"/>
      <c r="R48" s="54"/>
      <c r="S48" s="54"/>
      <c r="X48" s="54"/>
      <c r="Y48" s="54"/>
      <c r="AD48" s="54"/>
      <c r="AG48"/>
      <c r="AH48"/>
      <c r="AI48" s="54"/>
      <c r="AL48" s="56"/>
    </row>
    <row r="49" spans="1:38" s="40" customFormat="1" ht="20.100000000000001" customHeight="1" x14ac:dyDescent="0.25">
      <c r="A49" s="44"/>
      <c r="B49" s="64"/>
      <c r="C49" s="54" t="s">
        <v>223</v>
      </c>
      <c r="D49" s="60"/>
      <c r="E49" s="60"/>
      <c r="F49" s="60"/>
      <c r="G49" s="60"/>
      <c r="H49" s="60"/>
      <c r="I49" s="60"/>
      <c r="L49" s="64"/>
      <c r="M49" s="54" t="s">
        <v>224</v>
      </c>
      <c r="N49" s="54"/>
      <c r="O49" s="54"/>
      <c r="P49" s="54"/>
      <c r="Q49"/>
      <c r="R49" s="64"/>
      <c r="S49" s="54" t="s">
        <v>225</v>
      </c>
      <c r="X49" s="64"/>
      <c r="Y49" s="54" t="s">
        <v>226</v>
      </c>
      <c r="AD49" s="54"/>
      <c r="AG49"/>
      <c r="AH49"/>
      <c r="AI49" s="54"/>
      <c r="AL49" s="56"/>
    </row>
    <row r="50" spans="1:38" s="40" customFormat="1" ht="20.100000000000001" customHeight="1" thickBot="1" x14ac:dyDescent="0.3">
      <c r="A50" s="48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50"/>
    </row>
    <row r="51" spans="1:38" s="40" customFormat="1" ht="20.100000000000001" customHeight="1" x14ac:dyDescent="0.25">
      <c r="A51" s="239" t="s">
        <v>227</v>
      </c>
      <c r="B51" s="240"/>
      <c r="C51" s="24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1"/>
    </row>
    <row r="52" spans="1:38" s="40" customFormat="1" ht="20.100000000000001" customHeight="1" x14ac:dyDescent="0.25">
      <c r="A52" s="44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46"/>
    </row>
    <row r="53" spans="1:38" s="40" customFormat="1" ht="20.100000000000001" customHeight="1" x14ac:dyDescent="0.25">
      <c r="A53" s="44"/>
      <c r="B53" s="248" t="s">
        <v>228</v>
      </c>
      <c r="C53" s="249"/>
      <c r="D53" s="249"/>
      <c r="E53" s="249"/>
      <c r="F53" s="249"/>
      <c r="G53" s="249"/>
      <c r="H53" s="249"/>
      <c r="I53" s="249"/>
      <c r="J53" s="249"/>
      <c r="K53" s="230"/>
      <c r="L53" s="230"/>
      <c r="M53" s="230"/>
      <c r="N53" s="230"/>
      <c r="O53" s="230"/>
      <c r="P53"/>
      <c r="Q53" s="248" t="s">
        <v>229</v>
      </c>
      <c r="R53" s="249"/>
      <c r="S53" s="249"/>
      <c r="T53" s="249"/>
      <c r="U53" s="249"/>
      <c r="V53" s="249"/>
      <c r="W53" s="249"/>
      <c r="X53" s="244"/>
      <c r="Y53" s="244"/>
      <c r="Z53" s="244"/>
      <c r="AA53" s="244"/>
      <c r="AB53"/>
      <c r="AC53" s="248" t="s">
        <v>230</v>
      </c>
      <c r="AD53" s="249"/>
      <c r="AE53" s="249"/>
      <c r="AF53" s="249"/>
      <c r="AG53" s="249"/>
      <c r="AH53" s="249"/>
      <c r="AI53" s="249"/>
      <c r="AJ53" s="244"/>
      <c r="AK53" s="244"/>
      <c r="AL53" s="46"/>
    </row>
    <row r="54" spans="1:38" s="40" customFormat="1" ht="20.100000000000001" customHeight="1" x14ac:dyDescent="0.25">
      <c r="A54" s="4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46"/>
    </row>
    <row r="55" spans="1:38" s="40" customFormat="1" ht="20.100000000000001" customHeight="1" x14ac:dyDescent="0.25">
      <c r="A55" s="44"/>
      <c r="B55" s="244" t="s">
        <v>231</v>
      </c>
      <c r="C55" s="244"/>
      <c r="D55" s="244"/>
      <c r="E55" s="244"/>
      <c r="F55" s="244"/>
      <c r="G55" s="244"/>
      <c r="H55" s="244"/>
      <c r="I55" s="244"/>
      <c r="J55" s="244"/>
      <c r="K55"/>
      <c r="L55" s="47"/>
      <c r="M55" s="54" t="s">
        <v>232</v>
      </c>
      <c r="N55"/>
      <c r="O55"/>
      <c r="P55"/>
      <c r="R55" s="47"/>
      <c r="S55" s="54" t="s">
        <v>233</v>
      </c>
      <c r="T55"/>
      <c r="U55"/>
      <c r="V55"/>
      <c r="X55" s="47"/>
      <c r="Y55" s="54" t="s">
        <v>234</v>
      </c>
      <c r="Z55"/>
      <c r="AA55"/>
      <c r="AB55"/>
      <c r="AE55"/>
      <c r="AF55"/>
      <c r="AG55"/>
      <c r="AH55"/>
      <c r="AI55"/>
      <c r="AJ55"/>
      <c r="AK55"/>
      <c r="AL55" s="46"/>
    </row>
    <row r="56" spans="1:38" s="40" customFormat="1" ht="20.100000000000001" customHeight="1" x14ac:dyDescent="0.25">
      <c r="A56" s="44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46"/>
    </row>
    <row r="57" spans="1:38" s="40" customFormat="1" ht="20.100000000000001" customHeight="1" x14ac:dyDescent="0.25">
      <c r="A57" s="44"/>
      <c r="B57" s="244" t="s">
        <v>235</v>
      </c>
      <c r="C57" s="244"/>
      <c r="D57" s="244"/>
      <c r="E57" s="244"/>
      <c r="F57" s="244"/>
      <c r="G57" s="244"/>
      <c r="H57" s="244"/>
      <c r="I57" s="244"/>
      <c r="J57" s="244"/>
      <c r="K57"/>
      <c r="L57" s="47"/>
      <c r="M57" s="54" t="s">
        <v>236</v>
      </c>
      <c r="N57"/>
      <c r="O57"/>
      <c r="P57"/>
      <c r="R57" s="47"/>
      <c r="S57" s="54" t="s">
        <v>237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46"/>
    </row>
    <row r="58" spans="1:38" s="40" customFormat="1" ht="20.100000000000001" customHeight="1" x14ac:dyDescent="0.25">
      <c r="A58" s="44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46"/>
    </row>
    <row r="59" spans="1:38" s="40" customFormat="1" ht="20.100000000000001" customHeight="1" x14ac:dyDescent="0.25">
      <c r="A59" s="44"/>
      <c r="B59" s="244" t="s">
        <v>238</v>
      </c>
      <c r="C59" s="244"/>
      <c r="D59" s="244"/>
      <c r="E59" s="244"/>
      <c r="F59" s="244"/>
      <c r="G59" s="244"/>
      <c r="H59" s="244"/>
      <c r="I59" s="244"/>
      <c r="J59" s="244"/>
      <c r="K59"/>
      <c r="L59" s="47"/>
      <c r="M59" s="54" t="s">
        <v>239</v>
      </c>
      <c r="N59"/>
      <c r="O59"/>
      <c r="P59"/>
      <c r="R59" s="47"/>
      <c r="S59" s="54" t="s">
        <v>240</v>
      </c>
      <c r="T59"/>
      <c r="U59"/>
      <c r="V59"/>
      <c r="X59" s="47"/>
      <c r="Y59" s="54" t="s">
        <v>358</v>
      </c>
      <c r="Z59"/>
      <c r="AA59"/>
      <c r="AB59"/>
      <c r="AC59"/>
      <c r="AD59"/>
      <c r="AE59"/>
      <c r="AF59"/>
      <c r="AG59"/>
      <c r="AH59"/>
      <c r="AI59"/>
      <c r="AJ59"/>
      <c r="AK59"/>
      <c r="AL59" s="46"/>
    </row>
    <row r="60" spans="1:38" s="40" customFormat="1" ht="20.100000000000001" customHeight="1" x14ac:dyDescent="0.25">
      <c r="A60" s="44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46"/>
    </row>
    <row r="61" spans="1:38" s="40" customFormat="1" ht="20.100000000000001" customHeight="1" x14ac:dyDescent="0.25">
      <c r="A61" s="44"/>
      <c r="B61" s="244" t="s">
        <v>241</v>
      </c>
      <c r="C61" s="244"/>
      <c r="D61" s="244"/>
      <c r="E61" s="244"/>
      <c r="F61" s="244"/>
      <c r="G61" s="244"/>
      <c r="H61" s="244"/>
      <c r="I61" s="244"/>
      <c r="J61" s="244"/>
      <c r="K61"/>
      <c r="L61" s="47"/>
      <c r="M61" s="54" t="s">
        <v>242</v>
      </c>
      <c r="N61"/>
      <c r="O61"/>
      <c r="P61"/>
      <c r="R61" s="47"/>
      <c r="S61" s="54" t="s">
        <v>243</v>
      </c>
      <c r="T61"/>
      <c r="U61"/>
      <c r="V61"/>
      <c r="X61" s="47"/>
      <c r="Y61" s="54" t="s">
        <v>244</v>
      </c>
      <c r="Z61"/>
      <c r="AA61"/>
      <c r="AB61"/>
      <c r="AD61" s="47"/>
      <c r="AE61" s="54" t="s">
        <v>245</v>
      </c>
      <c r="AF61"/>
      <c r="AG61"/>
      <c r="AH61"/>
      <c r="AI61"/>
      <c r="AJ61"/>
      <c r="AK61"/>
      <c r="AL61" s="46"/>
    </row>
    <row r="62" spans="1:38" s="40" customFormat="1" ht="20.100000000000001" customHeight="1" x14ac:dyDescent="0.25">
      <c r="A62" s="44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46"/>
    </row>
    <row r="63" spans="1:38" s="40" customFormat="1" ht="20.100000000000001" customHeight="1" x14ac:dyDescent="0.25">
      <c r="A63" s="44"/>
      <c r="B63" s="244" t="s">
        <v>246</v>
      </c>
      <c r="C63" s="244"/>
      <c r="D63" s="244"/>
      <c r="E63" s="244"/>
      <c r="F63" s="244"/>
      <c r="G63" s="244"/>
      <c r="H63" s="244"/>
      <c r="I63" s="244"/>
      <c r="J63" s="244"/>
      <c r="K63"/>
      <c r="L63" s="47"/>
      <c r="M63" s="54" t="s">
        <v>247</v>
      </c>
      <c r="N63"/>
      <c r="O63"/>
      <c r="P63"/>
      <c r="R63" s="47"/>
      <c r="S63" s="54" t="s">
        <v>248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46"/>
    </row>
    <row r="64" spans="1:38" s="40" customFormat="1" ht="20.100000000000001" customHeight="1" x14ac:dyDescent="0.25">
      <c r="A64" s="4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R64"/>
      <c r="S64"/>
      <c r="T64"/>
      <c r="U64"/>
      <c r="V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 s="46"/>
    </row>
    <row r="65" spans="1:38" s="40" customFormat="1" ht="20.100000000000001" customHeight="1" x14ac:dyDescent="0.25">
      <c r="A65" s="44"/>
      <c r="B65" s="244" t="s">
        <v>249</v>
      </c>
      <c r="C65" s="244"/>
      <c r="D65" s="244"/>
      <c r="E65" s="244"/>
      <c r="F65" s="244"/>
      <c r="G65" s="244"/>
      <c r="H65" s="244"/>
      <c r="I65" s="244"/>
      <c r="J65" s="244"/>
      <c r="K65"/>
      <c r="L65" s="47"/>
      <c r="M65" s="54" t="s">
        <v>250</v>
      </c>
      <c r="N65"/>
      <c r="O65"/>
      <c r="P65"/>
      <c r="R65" s="47"/>
      <c r="S65" s="54" t="s">
        <v>251</v>
      </c>
      <c r="T65"/>
      <c r="U65"/>
      <c r="V65"/>
      <c r="X65" s="47"/>
      <c r="Y65" s="54" t="s">
        <v>252</v>
      </c>
      <c r="Z65"/>
      <c r="AA65"/>
      <c r="AB65"/>
      <c r="AD65" s="54"/>
      <c r="AE65"/>
      <c r="AF65"/>
      <c r="AG65"/>
      <c r="AH65"/>
      <c r="AI65"/>
      <c r="AJ65"/>
      <c r="AK65"/>
      <c r="AL65" s="46"/>
    </row>
    <row r="66" spans="1:38" s="40" customFormat="1" ht="20.100000000000001" customHeight="1" thickBot="1" x14ac:dyDescent="0.3">
      <c r="A66" s="48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50"/>
    </row>
    <row r="67" spans="1:38" s="40" customFormat="1" ht="20.100000000000001" customHeight="1" x14ac:dyDescent="0.25">
      <c r="A67" s="239" t="s">
        <v>253</v>
      </c>
      <c r="B67" s="240"/>
      <c r="C67" s="240"/>
      <c r="D67" s="240"/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1"/>
    </row>
    <row r="68" spans="1:38" s="40" customFormat="1" ht="20.100000000000001" customHeight="1" x14ac:dyDescent="0.25">
      <c r="A68" s="44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46"/>
    </row>
    <row r="69" spans="1:38" s="40" customFormat="1" ht="20.100000000000001" customHeight="1" x14ac:dyDescent="0.25">
      <c r="A69" s="44"/>
      <c r="B69" s="244" t="s">
        <v>254</v>
      </c>
      <c r="C69" s="244"/>
      <c r="D69" s="244"/>
      <c r="E69" s="244"/>
      <c r="F69" s="244"/>
      <c r="G69" s="244"/>
      <c r="H69" s="244"/>
      <c r="I69" s="244"/>
      <c r="J69" s="244"/>
      <c r="K69"/>
      <c r="L69" s="47"/>
      <c r="M69" s="54" t="s">
        <v>255</v>
      </c>
      <c r="N69"/>
      <c r="O69"/>
      <c r="P69"/>
      <c r="R69" s="47"/>
      <c r="S69" s="54" t="s">
        <v>256</v>
      </c>
      <c r="T69"/>
      <c r="U69"/>
      <c r="V69"/>
      <c r="X69" s="47"/>
      <c r="Y69" s="54" t="s">
        <v>236</v>
      </c>
      <c r="Z69"/>
      <c r="AA69"/>
      <c r="AB69"/>
      <c r="AD69" s="47"/>
      <c r="AE69" s="54" t="s">
        <v>257</v>
      </c>
      <c r="AF69"/>
      <c r="AG69"/>
      <c r="AH69"/>
      <c r="AI69"/>
      <c r="AJ69"/>
      <c r="AK69"/>
      <c r="AL69" s="46"/>
    </row>
    <row r="70" spans="1:38" s="40" customFormat="1" ht="20.100000000000001" customHeight="1" x14ac:dyDescent="0.25">
      <c r="A70" s="44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46"/>
    </row>
    <row r="71" spans="1:38" s="40" customFormat="1" ht="20.100000000000001" customHeight="1" x14ac:dyDescent="0.25">
      <c r="A71" s="44"/>
      <c r="B71" s="244" t="s">
        <v>258</v>
      </c>
      <c r="C71" s="244"/>
      <c r="D71" s="244"/>
      <c r="E71" s="244"/>
      <c r="F71" s="244"/>
      <c r="G71" s="244"/>
      <c r="H71" s="244"/>
      <c r="I71" s="244"/>
      <c r="J71" s="244"/>
      <c r="K71"/>
      <c r="L71" s="47"/>
      <c r="M71" s="54" t="s">
        <v>259</v>
      </c>
      <c r="N71"/>
      <c r="O71"/>
      <c r="P71"/>
      <c r="R71" s="47"/>
      <c r="S71" s="54" t="s">
        <v>260</v>
      </c>
      <c r="T71"/>
      <c r="U71"/>
      <c r="V71"/>
      <c r="X71" s="47"/>
      <c r="Y71" s="54" t="s">
        <v>261</v>
      </c>
      <c r="Z71"/>
      <c r="AA71"/>
      <c r="AB71"/>
      <c r="AD71" s="47"/>
      <c r="AE71" s="54" t="s">
        <v>262</v>
      </c>
      <c r="AF71"/>
      <c r="AG71"/>
      <c r="AH71"/>
      <c r="AI71"/>
      <c r="AJ71"/>
      <c r="AK71"/>
      <c r="AL71" s="46"/>
    </row>
    <row r="72" spans="1:38" s="40" customFormat="1" ht="20.100000000000001" customHeight="1" x14ac:dyDescent="0.25">
      <c r="A72" s="44"/>
      <c r="B72" s="60"/>
      <c r="C72" s="60"/>
      <c r="D72" s="60"/>
      <c r="E72" s="60"/>
      <c r="F72" s="60"/>
      <c r="G72" s="60"/>
      <c r="H72" s="60"/>
      <c r="I72" s="60"/>
      <c r="J72" s="60"/>
      <c r="K72"/>
      <c r="M72" s="54"/>
      <c r="N72"/>
      <c r="O72"/>
      <c r="P72"/>
      <c r="S72" s="54"/>
      <c r="T72"/>
      <c r="U72"/>
      <c r="V72"/>
      <c r="Y72" s="54"/>
      <c r="Z72"/>
      <c r="AA72"/>
      <c r="AB72"/>
      <c r="AD72" s="54"/>
      <c r="AE72"/>
      <c r="AF72"/>
      <c r="AG72"/>
      <c r="AH72"/>
      <c r="AI72"/>
      <c r="AJ72"/>
      <c r="AK72"/>
      <c r="AL72" s="46"/>
    </row>
    <row r="73" spans="1:38" s="40" customFormat="1" ht="20.100000000000001" customHeight="1" x14ac:dyDescent="0.25">
      <c r="A73" s="44"/>
      <c r="B73" s="60"/>
      <c r="C73" s="60"/>
      <c r="D73" s="60"/>
      <c r="E73" s="60"/>
      <c r="F73" s="60"/>
      <c r="G73" s="60"/>
      <c r="H73" s="60"/>
      <c r="I73" s="60"/>
      <c r="J73" s="60"/>
      <c r="K73"/>
      <c r="L73" s="47"/>
      <c r="M73" s="54" t="s">
        <v>263</v>
      </c>
      <c r="N73"/>
      <c r="O73"/>
      <c r="P73"/>
      <c r="R73" s="47"/>
      <c r="S73" s="54" t="s">
        <v>264</v>
      </c>
      <c r="T73"/>
      <c r="U73"/>
      <c r="V73"/>
      <c r="X73" s="47"/>
      <c r="Y73" s="54" t="s">
        <v>265</v>
      </c>
      <c r="Z73"/>
      <c r="AA73"/>
      <c r="AB73"/>
      <c r="AD73" s="54"/>
      <c r="AE73"/>
      <c r="AF73"/>
      <c r="AG73"/>
      <c r="AH73"/>
      <c r="AI73"/>
      <c r="AJ73"/>
      <c r="AK73"/>
      <c r="AL73" s="46"/>
    </row>
    <row r="74" spans="1:38" s="40" customFormat="1" ht="20.100000000000001" customHeight="1" thickBot="1" x14ac:dyDescent="0.3">
      <c r="A74" s="48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50"/>
    </row>
    <row r="75" spans="1:38" s="40" customFormat="1" ht="20.100000000000001" customHeight="1" x14ac:dyDescent="0.25">
      <c r="A75" s="239" t="s">
        <v>266</v>
      </c>
      <c r="B75" s="240"/>
      <c r="C75" s="240"/>
      <c r="D75" s="240"/>
      <c r="E75" s="240"/>
      <c r="F75" s="240"/>
      <c r="G75" s="240"/>
      <c r="H75" s="240"/>
      <c r="I75" s="240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0"/>
      <c r="X75" s="240"/>
      <c r="Y75" s="240"/>
      <c r="Z75" s="240"/>
      <c r="AA75" s="240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1"/>
    </row>
    <row r="76" spans="1:38" s="40" customFormat="1" ht="20.100000000000001" customHeight="1" x14ac:dyDescent="0.25">
      <c r="A76" s="44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46"/>
    </row>
    <row r="77" spans="1:38" s="40" customFormat="1" ht="20.100000000000001" customHeight="1" x14ac:dyDescent="0.25">
      <c r="A77" s="44"/>
      <c r="B77" s="244" t="s">
        <v>267</v>
      </c>
      <c r="C77" s="244"/>
      <c r="D77" s="244"/>
      <c r="E77" s="244"/>
      <c r="F77" s="244"/>
      <c r="G77" s="244"/>
      <c r="H77" s="244"/>
      <c r="I77" s="244"/>
      <c r="J77" s="244"/>
      <c r="K77"/>
      <c r="L77" s="47"/>
      <c r="M77" s="54" t="s">
        <v>268</v>
      </c>
      <c r="N77"/>
      <c r="O77"/>
      <c r="P77"/>
      <c r="Q77"/>
      <c r="R77" s="47"/>
      <c r="S77" s="54" t="s">
        <v>269</v>
      </c>
      <c r="T77"/>
      <c r="U77"/>
      <c r="V77"/>
      <c r="X77" s="47"/>
      <c r="Y77" s="54" t="s">
        <v>270</v>
      </c>
      <c r="AA77"/>
      <c r="AB77"/>
      <c r="AC77"/>
      <c r="AD77"/>
      <c r="AF77"/>
      <c r="AG77"/>
      <c r="AH77"/>
      <c r="AI77"/>
      <c r="AJ77"/>
      <c r="AK77"/>
      <c r="AL77" s="46"/>
    </row>
    <row r="78" spans="1:38" s="40" customFormat="1" ht="20.100000000000001" customHeight="1" x14ac:dyDescent="0.25">
      <c r="A78" s="44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46"/>
    </row>
    <row r="79" spans="1:38" s="40" customFormat="1" ht="20.100000000000001" customHeight="1" x14ac:dyDescent="0.25">
      <c r="A79" s="44"/>
      <c r="B79" s="244" t="s">
        <v>271</v>
      </c>
      <c r="C79" s="244"/>
      <c r="D79" s="244"/>
      <c r="E79" s="244"/>
      <c r="F79" s="244"/>
      <c r="G79" s="244"/>
      <c r="H79" s="244"/>
      <c r="I79" s="244"/>
      <c r="J79" s="244"/>
      <c r="K79"/>
      <c r="L79" s="47"/>
      <c r="M79" s="54" t="s">
        <v>268</v>
      </c>
      <c r="N79"/>
      <c r="O79"/>
      <c r="P79"/>
      <c r="Q79"/>
      <c r="R79" s="47"/>
      <c r="S79" s="54" t="s">
        <v>215</v>
      </c>
      <c r="T79"/>
      <c r="U79"/>
      <c r="V79"/>
      <c r="X79" s="47"/>
      <c r="Y79" s="54" t="s">
        <v>272</v>
      </c>
      <c r="AA79"/>
      <c r="AC79" s="54"/>
      <c r="AD79"/>
      <c r="AE79"/>
      <c r="AF79"/>
      <c r="AG79"/>
      <c r="AH79"/>
      <c r="AI79"/>
      <c r="AJ79"/>
      <c r="AK79"/>
      <c r="AL79" s="46"/>
    </row>
    <row r="80" spans="1:38" s="40" customFormat="1" ht="20.100000000000001" customHeight="1" thickBot="1" x14ac:dyDescent="0.3">
      <c r="A80" s="66"/>
      <c r="B80" s="67"/>
      <c r="C80" s="67"/>
      <c r="D80" s="67"/>
      <c r="E80" s="67"/>
      <c r="F80" s="67"/>
      <c r="G80" s="67"/>
      <c r="H80" s="67"/>
      <c r="I80" s="67"/>
      <c r="J80" s="43"/>
      <c r="K80" s="57"/>
      <c r="L80" s="58"/>
      <c r="M80" s="43"/>
      <c r="N80" s="43"/>
      <c r="O80" s="43"/>
      <c r="P80" s="57"/>
      <c r="Q80" s="58"/>
      <c r="R80" s="43"/>
      <c r="S80" s="43"/>
      <c r="T80" s="43"/>
      <c r="U80" s="43"/>
      <c r="V80" s="57"/>
      <c r="W80" s="58"/>
      <c r="X80" s="43"/>
      <c r="Y80" s="43"/>
      <c r="Z80" s="43"/>
      <c r="AA80" s="43"/>
      <c r="AB80" s="57"/>
      <c r="AC80" s="58"/>
      <c r="AD80" s="43"/>
      <c r="AE80" s="43"/>
      <c r="AF80" s="43"/>
      <c r="AG80" s="43"/>
      <c r="AH80" s="43"/>
      <c r="AI80" s="43"/>
      <c r="AJ80" s="43"/>
      <c r="AK80" s="43"/>
      <c r="AL80" s="50"/>
    </row>
    <row r="81" spans="1:38" s="40" customFormat="1" ht="20.100000000000001" customHeight="1" x14ac:dyDescent="0.25">
      <c r="A81" s="239" t="s">
        <v>273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1"/>
    </row>
    <row r="82" spans="1:38" s="40" customFormat="1" ht="20.100000000000001" customHeight="1" x14ac:dyDescent="0.25">
      <c r="A82" s="44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46"/>
    </row>
    <row r="83" spans="1:38" s="40" customFormat="1" ht="20.100000000000001" customHeight="1" x14ac:dyDescent="0.25">
      <c r="A83" s="44"/>
      <c r="B83" s="60"/>
      <c r="C83" s="64"/>
      <c r="D83" s="54" t="s">
        <v>274</v>
      </c>
      <c r="E83" s="60"/>
      <c r="F83" s="60"/>
      <c r="G83" s="60"/>
      <c r="H83" s="60"/>
      <c r="K83"/>
      <c r="L83" s="64"/>
      <c r="M83" s="54" t="s">
        <v>275</v>
      </c>
      <c r="N83"/>
      <c r="Q83"/>
      <c r="R83" s="64"/>
      <c r="S83" s="54" t="s">
        <v>276</v>
      </c>
      <c r="T83"/>
      <c r="U83"/>
      <c r="V83"/>
      <c r="X83" s="64"/>
      <c r="Y83" s="54" t="s">
        <v>277</v>
      </c>
      <c r="AA83"/>
      <c r="AB83"/>
      <c r="AF83"/>
      <c r="AG83"/>
      <c r="AH83"/>
      <c r="AI83"/>
      <c r="AJ83"/>
      <c r="AK83"/>
      <c r="AL83" s="46"/>
    </row>
    <row r="84" spans="1:38" s="40" customFormat="1" ht="20.100000000000001" customHeight="1" x14ac:dyDescent="0.25">
      <c r="A84" s="4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46"/>
    </row>
    <row r="85" spans="1:38" s="40" customFormat="1" ht="20.100000000000001" customHeight="1" x14ac:dyDescent="0.25">
      <c r="A85" s="44"/>
      <c r="B85" s="60"/>
      <c r="C85" s="64"/>
      <c r="D85" s="54" t="s">
        <v>279</v>
      </c>
      <c r="E85" s="60"/>
      <c r="F85" s="60"/>
      <c r="G85" s="60"/>
      <c r="H85" s="60"/>
      <c r="I85" s="60"/>
      <c r="J85" s="60"/>
      <c r="K85"/>
      <c r="L85" s="64"/>
      <c r="M85" s="54" t="s">
        <v>280</v>
      </c>
      <c r="N85"/>
      <c r="O85"/>
      <c r="P85"/>
      <c r="Q85"/>
      <c r="R85" s="64"/>
      <c r="S85" s="54" t="s">
        <v>278</v>
      </c>
      <c r="T85"/>
      <c r="U85"/>
      <c r="V85"/>
      <c r="W85"/>
      <c r="X85"/>
      <c r="Z85" s="54"/>
      <c r="AA85"/>
      <c r="AC85" s="54"/>
      <c r="AD85"/>
      <c r="AE85"/>
      <c r="AF85"/>
      <c r="AG85"/>
      <c r="AH85"/>
      <c r="AI85"/>
      <c r="AJ85"/>
      <c r="AK85"/>
      <c r="AL85" s="46"/>
    </row>
    <row r="86" spans="1:38" s="40" customFormat="1" ht="20.100000000000001" customHeight="1" thickBot="1" x14ac:dyDescent="0.3">
      <c r="A86" s="66"/>
      <c r="B86" s="67"/>
      <c r="C86" s="67"/>
      <c r="D86" s="67"/>
      <c r="E86" s="67"/>
      <c r="F86" s="67"/>
      <c r="G86" s="67"/>
      <c r="H86" s="67"/>
      <c r="I86" s="67"/>
      <c r="J86" s="43"/>
      <c r="K86" s="57"/>
      <c r="L86" s="58"/>
      <c r="M86" s="43"/>
      <c r="N86" s="43"/>
      <c r="O86" s="43"/>
      <c r="P86" s="57"/>
      <c r="Q86" s="58"/>
      <c r="R86" s="43"/>
      <c r="S86" s="43"/>
      <c r="T86" s="43"/>
      <c r="U86" s="43"/>
      <c r="V86" s="57"/>
      <c r="W86" s="58"/>
      <c r="X86" s="43"/>
      <c r="Y86" s="43"/>
      <c r="Z86" s="43"/>
      <c r="AA86" s="43"/>
      <c r="AB86" s="57"/>
      <c r="AC86" s="58"/>
      <c r="AD86" s="43"/>
      <c r="AE86" s="43"/>
      <c r="AF86" s="43"/>
      <c r="AG86" s="43"/>
      <c r="AH86" s="43"/>
      <c r="AI86" s="43"/>
      <c r="AJ86" s="43"/>
      <c r="AK86" s="43"/>
      <c r="AL86" s="50"/>
    </row>
    <row r="87" spans="1:38" s="40" customFormat="1" ht="20.100000000000001" customHeight="1" x14ac:dyDescent="0.25">
      <c r="A87" s="239" t="s">
        <v>332</v>
      </c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Z87" s="240"/>
      <c r="AA87" s="240"/>
      <c r="AB87" s="240"/>
      <c r="AC87" s="240"/>
      <c r="AD87" s="240"/>
      <c r="AE87" s="240"/>
      <c r="AF87" s="240"/>
      <c r="AG87" s="240"/>
      <c r="AH87" s="240"/>
      <c r="AI87" s="240"/>
      <c r="AJ87" s="240"/>
      <c r="AK87" s="240"/>
      <c r="AL87" s="241"/>
    </row>
    <row r="88" spans="1:38" s="40" customFormat="1" ht="20.100000000000001" customHeight="1" x14ac:dyDescent="0.25">
      <c r="A88" s="44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46"/>
    </row>
    <row r="89" spans="1:38" s="40" customFormat="1" ht="20.100000000000001" customHeight="1" x14ac:dyDescent="0.25">
      <c r="A89" s="44"/>
      <c r="B89" s="244" t="s">
        <v>281</v>
      </c>
      <c r="C89" s="244"/>
      <c r="D89" s="244"/>
      <c r="E89" s="244"/>
      <c r="F89" s="244"/>
      <c r="G89" s="244"/>
      <c r="H89" s="244"/>
      <c r="I89" s="244"/>
      <c r="J89" s="244"/>
      <c r="K89" s="244"/>
      <c r="L89" s="244"/>
      <c r="M89" s="244"/>
      <c r="N89" s="244"/>
      <c r="O89" s="244"/>
      <c r="P89" s="244"/>
      <c r="Q89" s="60"/>
      <c r="R89" s="60"/>
      <c r="S89" s="60"/>
      <c r="T89" s="244" t="s">
        <v>282</v>
      </c>
      <c r="U89" s="244"/>
      <c r="V89" s="244"/>
      <c r="W89" s="244"/>
      <c r="X89" s="244"/>
      <c r="Y89" s="244"/>
      <c r="Z89" s="244"/>
      <c r="AA89" s="244"/>
      <c r="AB89" s="244"/>
      <c r="AC89" s="244"/>
      <c r="AD89" s="244"/>
      <c r="AE89" s="244"/>
      <c r="AF89" s="244"/>
      <c r="AG89" s="244"/>
      <c r="AH89" s="244"/>
      <c r="AI89" s="60"/>
      <c r="AJ89" s="60"/>
      <c r="AK89" s="60"/>
      <c r="AL89" s="46"/>
    </row>
    <row r="90" spans="1:38" s="40" customFormat="1" ht="20.100000000000001" customHeight="1" x14ac:dyDescent="0.25">
      <c r="A90" s="44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46"/>
    </row>
    <row r="91" spans="1:38" s="40" customFormat="1" ht="20.100000000000001" customHeight="1" x14ac:dyDescent="0.25">
      <c r="A91" s="44"/>
      <c r="B91" s="244" t="s">
        <v>283</v>
      </c>
      <c r="C91" s="244"/>
      <c r="D91" s="244"/>
      <c r="E91" s="244"/>
      <c r="F91" s="244"/>
      <c r="G91" s="244"/>
      <c r="H91" s="244"/>
      <c r="I91" s="244"/>
      <c r="J91" s="244"/>
      <c r="K91"/>
      <c r="L91" s="230"/>
      <c r="M91" s="230"/>
      <c r="N91" s="230"/>
      <c r="O91" s="230"/>
      <c r="P91" s="230"/>
      <c r="R91" s="54"/>
      <c r="S91"/>
      <c r="T91" s="244" t="s">
        <v>283</v>
      </c>
      <c r="U91" s="244"/>
      <c r="V91" s="244"/>
      <c r="W91" s="244"/>
      <c r="X91" s="244"/>
      <c r="Y91" s="244"/>
      <c r="Z91" s="244"/>
      <c r="AA91" s="244"/>
      <c r="AB91" s="244"/>
      <c r="AC91"/>
      <c r="AD91" s="230"/>
      <c r="AE91" s="230"/>
      <c r="AF91" s="230"/>
      <c r="AG91" s="230"/>
      <c r="AH91" s="230"/>
      <c r="AI91"/>
      <c r="AJ91"/>
      <c r="AK91"/>
      <c r="AL91" s="46"/>
    </row>
    <row r="92" spans="1:38" s="40" customFormat="1" ht="20.100000000000001" customHeight="1" x14ac:dyDescent="0.25">
      <c r="A92" s="44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46"/>
    </row>
    <row r="93" spans="1:38" s="40" customFormat="1" ht="20.100000000000001" customHeight="1" x14ac:dyDescent="0.25">
      <c r="A93" s="44"/>
      <c r="B93" s="244" t="s">
        <v>284</v>
      </c>
      <c r="C93" s="244"/>
      <c r="D93" s="244"/>
      <c r="E93" s="244"/>
      <c r="F93" s="244"/>
      <c r="G93" s="244"/>
      <c r="H93" s="244"/>
      <c r="I93" s="244"/>
      <c r="J93" s="244"/>
      <c r="K93"/>
      <c r="L93" s="230"/>
      <c r="M93" s="230"/>
      <c r="N93" s="230"/>
      <c r="O93" s="230"/>
      <c r="P93" s="230"/>
      <c r="R93" s="54"/>
      <c r="S93"/>
      <c r="T93" s="244" t="s">
        <v>285</v>
      </c>
      <c r="U93" s="244"/>
      <c r="V93" s="244"/>
      <c r="W93" s="244"/>
      <c r="X93" s="244"/>
      <c r="Y93" s="244"/>
      <c r="Z93" s="244"/>
      <c r="AA93" s="244"/>
      <c r="AB93" s="244"/>
      <c r="AC93" s="60"/>
      <c r="AD93" s="244"/>
      <c r="AE93" s="244"/>
      <c r="AF93" s="244"/>
      <c r="AG93" s="244"/>
      <c r="AH93" s="244"/>
      <c r="AI93"/>
      <c r="AJ93"/>
      <c r="AK93"/>
      <c r="AL93" s="46"/>
    </row>
    <row r="94" spans="1:38" s="40" customFormat="1" ht="20.100000000000001" customHeight="1" x14ac:dyDescent="0.25">
      <c r="A94" s="4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44"/>
      <c r="U94" s="244"/>
      <c r="V94" s="244"/>
      <c r="W94" s="244"/>
      <c r="X94" s="244"/>
      <c r="Y94" s="244"/>
      <c r="Z94" s="244"/>
      <c r="AA94" s="244"/>
      <c r="AB94" s="244"/>
      <c r="AC94"/>
      <c r="AD94" s="244"/>
      <c r="AE94" s="244"/>
      <c r="AF94" s="244"/>
      <c r="AG94" s="244"/>
      <c r="AH94" s="244"/>
      <c r="AI94"/>
      <c r="AJ94"/>
      <c r="AK94"/>
      <c r="AL94" s="46"/>
    </row>
    <row r="95" spans="1:38" s="40" customFormat="1" ht="20.100000000000001" customHeight="1" x14ac:dyDescent="0.25">
      <c r="A95" s="44"/>
      <c r="B95" s="244" t="s">
        <v>286</v>
      </c>
      <c r="C95" s="244"/>
      <c r="D95" s="244"/>
      <c r="E95" s="244"/>
      <c r="F95" s="244"/>
      <c r="G95" s="244"/>
      <c r="H95" s="244"/>
      <c r="I95" s="244"/>
      <c r="J95" s="244"/>
      <c r="K95"/>
      <c r="L95" s="230"/>
      <c r="M95" s="230"/>
      <c r="N95" s="230"/>
      <c r="O95" s="230"/>
      <c r="P95" s="230"/>
      <c r="R95" s="54"/>
      <c r="S95"/>
      <c r="T95" s="244"/>
      <c r="U95" s="244"/>
      <c r="V95" s="244"/>
      <c r="W95" s="244"/>
      <c r="X95" s="244"/>
      <c r="Y95" s="244"/>
      <c r="Z95" s="244"/>
      <c r="AA95" s="244"/>
      <c r="AB95" s="244"/>
      <c r="AC95"/>
      <c r="AD95" s="244"/>
      <c r="AE95" s="244"/>
      <c r="AF95" s="244"/>
      <c r="AG95" s="244"/>
      <c r="AH95" s="244"/>
      <c r="AI95"/>
      <c r="AJ95"/>
      <c r="AK95"/>
      <c r="AL95" s="46"/>
    </row>
    <row r="96" spans="1:38" s="40" customFormat="1" ht="20.100000000000001" customHeight="1" thickBot="1" x14ac:dyDescent="0.3">
      <c r="A96" s="48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50"/>
    </row>
    <row r="97" spans="1:38" s="40" customFormat="1" ht="20.100000000000001" customHeight="1" x14ac:dyDescent="0.25">
      <c r="A97" s="239" t="s">
        <v>333</v>
      </c>
      <c r="B97" s="240"/>
      <c r="C97" s="240"/>
      <c r="D97" s="240"/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0"/>
      <c r="Z97" s="240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1"/>
    </row>
    <row r="98" spans="1:38" s="40" customFormat="1" ht="20.100000000000001" customHeight="1" x14ac:dyDescent="0.25">
      <c r="A98" s="44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46"/>
    </row>
    <row r="99" spans="1:38" s="40" customFormat="1" ht="20.100000000000001" customHeight="1" x14ac:dyDescent="0.25">
      <c r="A99" s="44"/>
      <c r="B99" s="244" t="s">
        <v>287</v>
      </c>
      <c r="C99" s="244"/>
      <c r="D99" s="244"/>
      <c r="E99" s="244"/>
      <c r="F99" s="244"/>
      <c r="G99" s="244"/>
      <c r="H99" s="244"/>
      <c r="I99" s="244"/>
      <c r="J99" s="244"/>
      <c r="K99"/>
      <c r="L99" s="47"/>
      <c r="M99" s="54" t="s">
        <v>288</v>
      </c>
      <c r="R99" s="47"/>
      <c r="S99" s="54" t="s">
        <v>289</v>
      </c>
      <c r="T99" s="68"/>
      <c r="U99" s="68"/>
      <c r="V99" s="68"/>
      <c r="X99" s="47"/>
      <c r="Y99" t="s">
        <v>290</v>
      </c>
      <c r="Z99" s="68"/>
      <c r="AA99" s="68"/>
      <c r="AB99"/>
      <c r="AD99" s="47"/>
      <c r="AE99" t="s">
        <v>291</v>
      </c>
      <c r="AF99"/>
      <c r="AG99"/>
      <c r="AH99"/>
      <c r="AI99"/>
      <c r="AJ99"/>
      <c r="AK99"/>
      <c r="AL99" s="46"/>
    </row>
    <row r="100" spans="1:38" s="40" customFormat="1" ht="20.100000000000001" customHeight="1" x14ac:dyDescent="0.25">
      <c r="A100" s="44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46"/>
    </row>
    <row r="101" spans="1:38" s="40" customFormat="1" ht="20.100000000000001" customHeight="1" x14ac:dyDescent="0.25">
      <c r="A101" s="44"/>
      <c r="B101" s="253" t="s">
        <v>292</v>
      </c>
      <c r="C101" s="254"/>
      <c r="D101" s="254"/>
      <c r="E101" s="254"/>
      <c r="F101" s="254"/>
      <c r="G101" s="254"/>
      <c r="H101" s="254"/>
      <c r="I101" s="254"/>
      <c r="J101" s="255"/>
      <c r="K101"/>
      <c r="P101"/>
      <c r="S101" s="54"/>
      <c r="T101"/>
      <c r="U101"/>
      <c r="V101"/>
      <c r="Y101" s="54"/>
      <c r="Z101"/>
      <c r="AA101"/>
      <c r="AB101"/>
      <c r="AD101"/>
      <c r="AF101"/>
      <c r="AG101"/>
      <c r="AH101"/>
      <c r="AI101"/>
      <c r="AJ101"/>
      <c r="AK101"/>
      <c r="AL101" s="46"/>
    </row>
    <row r="102" spans="1:38" s="40" customFormat="1" ht="20.100000000000001" customHeight="1" x14ac:dyDescent="0.25">
      <c r="A102" s="44"/>
      <c r="B102" s="256"/>
      <c r="C102" s="257"/>
      <c r="D102" s="257"/>
      <c r="E102" s="257"/>
      <c r="F102" s="257"/>
      <c r="G102" s="257"/>
      <c r="H102" s="257"/>
      <c r="I102" s="257"/>
      <c r="J102" s="258"/>
      <c r="K102"/>
      <c r="AF102"/>
      <c r="AG102"/>
      <c r="AH102"/>
      <c r="AI102"/>
      <c r="AJ102"/>
      <c r="AK102"/>
      <c r="AL102" s="46"/>
    </row>
    <row r="103" spans="1:38" s="40" customFormat="1" ht="20.100000000000001" customHeight="1" x14ac:dyDescent="0.25">
      <c r="A103" s="44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46"/>
    </row>
    <row r="104" spans="1:38" s="40" customFormat="1" ht="20.100000000000001" customHeight="1" x14ac:dyDescent="0.25">
      <c r="A104" s="44"/>
      <c r="B104"/>
      <c r="C104" s="47"/>
      <c r="D104" s="54" t="s">
        <v>293</v>
      </c>
      <c r="K104" s="68"/>
      <c r="L104" s="47"/>
      <c r="M104" s="54" t="s">
        <v>294</v>
      </c>
      <c r="Q104" s="68"/>
      <c r="R104" s="47"/>
      <c r="S104" s="54" t="s">
        <v>295</v>
      </c>
      <c r="X104" s="47"/>
      <c r="Y104" s="40" t="s">
        <v>300</v>
      </c>
      <c r="AF104"/>
      <c r="AG104"/>
      <c r="AH104"/>
      <c r="AI104"/>
      <c r="AJ104"/>
      <c r="AK104"/>
      <c r="AL104" s="46"/>
    </row>
    <row r="105" spans="1:38" s="40" customFormat="1" ht="20.100000000000001" customHeight="1" x14ac:dyDescent="0.25">
      <c r="A105" s="44"/>
      <c r="B105"/>
      <c r="G105"/>
      <c r="K105"/>
      <c r="M105" s="54"/>
      <c r="Q105"/>
      <c r="S105" s="54"/>
      <c r="X105"/>
      <c r="Y105"/>
      <c r="AF105"/>
      <c r="AG105"/>
      <c r="AH105"/>
      <c r="AI105"/>
      <c r="AJ105"/>
      <c r="AK105"/>
      <c r="AL105" s="46"/>
    </row>
    <row r="106" spans="1:38" s="40" customFormat="1" ht="20.100000000000001" customHeight="1" x14ac:dyDescent="0.25">
      <c r="A106" s="44"/>
      <c r="B106"/>
      <c r="C106" s="47"/>
      <c r="D106" s="54" t="s">
        <v>297</v>
      </c>
      <c r="K106" s="68"/>
      <c r="L106" s="47"/>
      <c r="M106" s="54" t="s">
        <v>298</v>
      </c>
      <c r="Q106" s="68"/>
      <c r="R106" s="47"/>
      <c r="S106" s="54" t="s">
        <v>299</v>
      </c>
      <c r="X106" s="47"/>
      <c r="Y106" s="54" t="s">
        <v>303</v>
      </c>
      <c r="AF106"/>
      <c r="AG106"/>
      <c r="AH106"/>
      <c r="AI106"/>
      <c r="AJ106"/>
      <c r="AK106"/>
      <c r="AL106" s="46"/>
    </row>
    <row r="107" spans="1:38" s="40" customFormat="1" ht="20.100000000000001" customHeight="1" x14ac:dyDescent="0.25">
      <c r="A107" s="44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68"/>
      <c r="Z107" s="68"/>
      <c r="AA107" s="68"/>
      <c r="AB107"/>
      <c r="AD107"/>
      <c r="AE107"/>
      <c r="AF107"/>
      <c r="AG107"/>
      <c r="AH107"/>
      <c r="AI107"/>
      <c r="AJ107"/>
      <c r="AK107"/>
      <c r="AL107" s="46"/>
    </row>
    <row r="108" spans="1:38" s="40" customFormat="1" ht="20.100000000000001" customHeight="1" x14ac:dyDescent="0.25">
      <c r="A108" s="44"/>
      <c r="B108"/>
      <c r="C108" s="47"/>
      <c r="D108" s="54" t="s">
        <v>301</v>
      </c>
      <c r="K108" s="68"/>
      <c r="L108" s="47"/>
      <c r="M108" s="40" t="s">
        <v>296</v>
      </c>
      <c r="Q108" s="68"/>
      <c r="R108" s="47"/>
      <c r="S108" s="54" t="s">
        <v>302</v>
      </c>
      <c r="X108" s="47"/>
      <c r="Y108" s="54" t="s">
        <v>304</v>
      </c>
      <c r="Z108"/>
      <c r="AA108"/>
      <c r="AB108"/>
      <c r="AD108" s="54"/>
      <c r="AE108"/>
      <c r="AF108"/>
      <c r="AG108"/>
      <c r="AH108"/>
      <c r="AI108"/>
      <c r="AJ108"/>
      <c r="AK108"/>
      <c r="AL108" s="46"/>
    </row>
    <row r="109" spans="1:38" s="40" customFormat="1" ht="20.100000000000001" customHeight="1" thickBot="1" x14ac:dyDescent="0.3">
      <c r="A109" s="4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50"/>
    </row>
    <row r="110" spans="1:38" s="40" customFormat="1" ht="20.100000000000001" customHeight="1" x14ac:dyDescent="0.25">
      <c r="A110" s="239" t="s">
        <v>305</v>
      </c>
      <c r="B110" s="240"/>
      <c r="C110" s="240"/>
      <c r="D110" s="240"/>
      <c r="E110" s="240"/>
      <c r="F110" s="240"/>
      <c r="G110" s="240"/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1"/>
    </row>
    <row r="111" spans="1:38" s="40" customFormat="1" ht="20.100000000000001" customHeight="1" x14ac:dyDescent="0.25">
      <c r="A111" s="44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46"/>
    </row>
    <row r="112" spans="1:38" s="40" customFormat="1" ht="20.100000000000001" customHeight="1" x14ac:dyDescent="0.25">
      <c r="A112" s="44"/>
      <c r="B112"/>
      <c r="C112" s="64"/>
      <c r="D112" s="40" t="s">
        <v>306</v>
      </c>
      <c r="E112" s="52"/>
      <c r="F112" s="52"/>
      <c r="G112" s="52"/>
      <c r="J112" s="52"/>
      <c r="K112" s="52"/>
      <c r="L112" s="64"/>
      <c r="M112" s="54" t="s">
        <v>307</v>
      </c>
      <c r="N112" s="52"/>
      <c r="O112" s="52"/>
      <c r="R112" s="70"/>
      <c r="S112" s="54" t="s">
        <v>308</v>
      </c>
      <c r="T112" s="54"/>
      <c r="U112" s="54"/>
      <c r="V112" s="54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46"/>
    </row>
    <row r="113" spans="1:38" s="40" customFormat="1" ht="20.100000000000001" customHeight="1" x14ac:dyDescent="0.25">
      <c r="A113" s="44"/>
      <c r="B113"/>
      <c r="C113" s="68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R113" s="52"/>
      <c r="S113" s="52"/>
      <c r="T113" s="54"/>
      <c r="U113" s="54"/>
      <c r="V113" s="54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 s="46"/>
    </row>
    <row r="114" spans="1:38" s="40" customFormat="1" ht="20.100000000000001" customHeight="1" x14ac:dyDescent="0.25">
      <c r="A114" s="44"/>
      <c r="B114"/>
      <c r="C114" s="47"/>
      <c r="D114" s="54" t="s">
        <v>309</v>
      </c>
      <c r="I114" s="54"/>
      <c r="J114" s="54"/>
      <c r="K114" s="54"/>
      <c r="L114" s="47"/>
      <c r="M114" s="54" t="s">
        <v>310</v>
      </c>
      <c r="R114" s="47"/>
      <c r="S114" s="54" t="s">
        <v>311</v>
      </c>
      <c r="T114" s="5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46"/>
    </row>
    <row r="115" spans="1:38" s="40" customFormat="1" ht="20.100000000000001" customHeight="1" thickBot="1" x14ac:dyDescent="0.3">
      <c r="A115" s="48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50"/>
    </row>
    <row r="116" spans="1:38" s="40" customFormat="1" ht="20.100000000000001" customHeight="1" x14ac:dyDescent="0.25">
      <c r="A116" s="239" t="s">
        <v>312</v>
      </c>
      <c r="B116" s="240"/>
      <c r="C116" s="240"/>
      <c r="D116" s="240"/>
      <c r="E116" s="240"/>
      <c r="F116" s="240"/>
      <c r="G116" s="240"/>
      <c r="H116" s="240"/>
      <c r="I116" s="240"/>
      <c r="J116" s="240"/>
      <c r="K116" s="240"/>
      <c r="L116" s="240"/>
      <c r="M116" s="240"/>
      <c r="N116" s="240"/>
      <c r="O116" s="240"/>
      <c r="P116" s="240"/>
      <c r="Q116" s="240"/>
      <c r="R116" s="240"/>
      <c r="S116" s="240"/>
      <c r="T116" s="240"/>
      <c r="U116" s="240"/>
      <c r="V116" s="240"/>
      <c r="W116" s="240"/>
      <c r="X116" s="240"/>
      <c r="Y116" s="240"/>
      <c r="Z116" s="240"/>
      <c r="AA116" s="240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1"/>
    </row>
    <row r="117" spans="1:38" s="40" customFormat="1" ht="20.100000000000001" customHeight="1" x14ac:dyDescent="0.25">
      <c r="A117" s="44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46"/>
    </row>
    <row r="118" spans="1:38" s="40" customFormat="1" ht="20.100000000000001" customHeight="1" x14ac:dyDescent="0.25">
      <c r="A118" s="44"/>
      <c r="B118"/>
      <c r="C118" s="64"/>
      <c r="D118" s="69" t="s">
        <v>306</v>
      </c>
      <c r="E118" s="52"/>
      <c r="F118" s="52"/>
      <c r="G118" s="52"/>
      <c r="J118" s="52"/>
      <c r="K118" s="52"/>
      <c r="L118" s="64"/>
      <c r="M118" s="54" t="s">
        <v>316</v>
      </c>
      <c r="N118" s="52"/>
      <c r="O118" s="52"/>
      <c r="R118" s="70"/>
      <c r="S118" s="54" t="s">
        <v>314</v>
      </c>
      <c r="T118" s="54"/>
      <c r="U118" s="54"/>
      <c r="V118" s="54"/>
      <c r="X118" s="47"/>
      <c r="Y118" s="54" t="s">
        <v>315</v>
      </c>
      <c r="Z118"/>
      <c r="AA118"/>
      <c r="AB118"/>
      <c r="AD118" s="47"/>
      <c r="AE118" s="54" t="s">
        <v>313</v>
      </c>
      <c r="AF118"/>
      <c r="AG118"/>
      <c r="AH118"/>
      <c r="AI118"/>
      <c r="AJ118"/>
      <c r="AK118"/>
      <c r="AL118" s="46"/>
    </row>
    <row r="119" spans="1:38" s="40" customFormat="1" ht="20.100000000000001" customHeight="1" x14ac:dyDescent="0.25">
      <c r="A119" s="44"/>
      <c r="B119"/>
      <c r="C119" s="68"/>
      <c r="D119" s="52"/>
      <c r="E119" s="52"/>
      <c r="F119" s="52"/>
      <c r="G119" s="52"/>
      <c r="J119" s="52"/>
      <c r="K119" s="52"/>
      <c r="L119" s="52"/>
      <c r="M119" s="52"/>
      <c r="N119" s="52"/>
      <c r="O119" s="52"/>
      <c r="P119" s="52"/>
      <c r="Q119" s="52"/>
      <c r="R119" s="52"/>
      <c r="S119" s="54"/>
      <c r="T119" s="54"/>
      <c r="U119" s="54"/>
      <c r="V119" s="54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46"/>
    </row>
    <row r="120" spans="1:38" s="40" customFormat="1" ht="20.100000000000001" customHeight="1" x14ac:dyDescent="0.25">
      <c r="A120" s="44"/>
      <c r="B120"/>
      <c r="C120" s="47"/>
      <c r="D120" s="54" t="s">
        <v>317</v>
      </c>
      <c r="J120" s="71"/>
      <c r="K120" s="54"/>
      <c r="L120" s="47"/>
      <c r="M120" s="54" t="s">
        <v>311</v>
      </c>
      <c r="P120"/>
      <c r="Q120"/>
      <c r="R120"/>
      <c r="T120" s="54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46"/>
    </row>
    <row r="121" spans="1:38" s="40" customFormat="1" ht="20.100000000000001" customHeight="1" thickBot="1" x14ac:dyDescent="0.3">
      <c r="A121" s="48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50"/>
    </row>
    <row r="122" spans="1:38" s="40" customFormat="1" ht="20.100000000000001" customHeight="1" x14ac:dyDescent="0.25">
      <c r="A122" s="239" t="s">
        <v>318</v>
      </c>
      <c r="B122" s="240"/>
      <c r="C122" s="240"/>
      <c r="D122" s="240"/>
      <c r="E122" s="240"/>
      <c r="F122" s="240"/>
      <c r="G122" s="240"/>
      <c r="H122" s="240"/>
      <c r="I122" s="240"/>
      <c r="J122" s="240"/>
      <c r="K122" s="240"/>
      <c r="L122" s="240"/>
      <c r="M122" s="240"/>
      <c r="N122" s="240"/>
      <c r="O122" s="240"/>
      <c r="P122" s="240"/>
      <c r="Q122" s="240"/>
      <c r="R122" s="240"/>
      <c r="S122" s="240"/>
      <c r="T122" s="240"/>
      <c r="U122" s="240"/>
      <c r="V122" s="240"/>
      <c r="W122" s="240"/>
      <c r="X122" s="240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1"/>
    </row>
    <row r="123" spans="1:38" s="40" customFormat="1" ht="20.100000000000001" customHeight="1" x14ac:dyDescent="0.25">
      <c r="A123" s="44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46"/>
    </row>
    <row r="124" spans="1:38" s="40" customFormat="1" ht="20.100000000000001" customHeight="1" x14ac:dyDescent="0.25">
      <c r="A124" s="44"/>
      <c r="B124" s="261" t="s">
        <v>319</v>
      </c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  <c r="Y124" s="261"/>
      <c r="Z124" s="261"/>
      <c r="AA124" s="261"/>
      <c r="AB124" s="68"/>
      <c r="AC124" s="68"/>
      <c r="AD124" s="72"/>
      <c r="AE124" s="54" t="s">
        <v>320</v>
      </c>
      <c r="AF124"/>
      <c r="AG124" s="72"/>
      <c r="AH124" s="54" t="s">
        <v>321</v>
      </c>
      <c r="AI124"/>
      <c r="AL124" s="46"/>
    </row>
    <row r="125" spans="1:38" s="40" customFormat="1" ht="20.100000000000001" customHeight="1" x14ac:dyDescent="0.25">
      <c r="A125" s="44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/>
      <c r="AD125" s="73"/>
      <c r="AE125" s="73"/>
      <c r="AF125"/>
      <c r="AG125" s="73"/>
      <c r="AH125" s="73"/>
      <c r="AI125"/>
      <c r="AL125" s="46"/>
    </row>
    <row r="126" spans="1:38" customFormat="1" ht="20.100000000000001" customHeight="1" x14ac:dyDescent="0.25">
      <c r="A126" s="44"/>
      <c r="B126" s="261" t="s">
        <v>322</v>
      </c>
      <c r="C126" s="261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  <c r="Y126" s="261"/>
      <c r="Z126" s="261"/>
      <c r="AA126" s="261"/>
      <c r="AB126" s="54"/>
      <c r="AD126" s="72"/>
      <c r="AE126" s="54" t="s">
        <v>320</v>
      </c>
      <c r="AG126" s="72"/>
      <c r="AH126" s="54" t="s">
        <v>321</v>
      </c>
      <c r="AL126" s="46"/>
    </row>
    <row r="127" spans="1:38" customFormat="1" ht="20.100000000000001" customHeight="1" x14ac:dyDescent="0.25">
      <c r="A127" s="44"/>
      <c r="B127" s="71"/>
      <c r="C127" s="71"/>
      <c r="D127" s="71"/>
      <c r="E127" s="71"/>
      <c r="F127" s="54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D127" s="73"/>
      <c r="AE127" s="73"/>
      <c r="AG127" s="73"/>
      <c r="AH127" s="73"/>
      <c r="AL127" s="46"/>
    </row>
    <row r="128" spans="1:38" customFormat="1" ht="20.100000000000001" customHeight="1" x14ac:dyDescent="0.25">
      <c r="A128" s="44"/>
      <c r="B128" s="261" t="s">
        <v>323</v>
      </c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  <c r="AA128" s="261"/>
      <c r="AB128" s="54"/>
      <c r="AD128" s="72"/>
      <c r="AE128" s="54" t="s">
        <v>320</v>
      </c>
      <c r="AG128" s="72"/>
      <c r="AH128" s="54" t="s">
        <v>321</v>
      </c>
      <c r="AL128" s="46"/>
    </row>
    <row r="129" spans="1:38" customFormat="1" ht="20.100000000000001" customHeight="1" x14ac:dyDescent="0.25">
      <c r="A129" s="44"/>
      <c r="B129" s="71"/>
      <c r="C129" s="71"/>
      <c r="D129" s="71"/>
      <c r="E129" s="71"/>
      <c r="F129" s="54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D129" s="73"/>
      <c r="AE129" s="73"/>
      <c r="AG129" s="73"/>
      <c r="AH129" s="73"/>
      <c r="AL129" s="46"/>
    </row>
    <row r="130" spans="1:38" customFormat="1" ht="20.100000000000001" customHeight="1" x14ac:dyDescent="0.25">
      <c r="A130" s="44"/>
      <c r="B130" s="261" t="s">
        <v>324</v>
      </c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1"/>
      <c r="W130" s="261"/>
      <c r="X130" s="261"/>
      <c r="Y130" s="261"/>
      <c r="Z130" s="261"/>
      <c r="AA130" s="261"/>
      <c r="AB130" s="54"/>
      <c r="AD130" s="72"/>
      <c r="AE130" s="54" t="s">
        <v>320</v>
      </c>
      <c r="AG130" s="72"/>
      <c r="AH130" s="54" t="s">
        <v>321</v>
      </c>
      <c r="AL130" s="46"/>
    </row>
    <row r="131" spans="1:38" customFormat="1" ht="20.100000000000001" customHeight="1" x14ac:dyDescent="0.25">
      <c r="A131" s="44"/>
      <c r="B131" s="71"/>
      <c r="C131" s="71"/>
      <c r="D131" s="71"/>
      <c r="E131" s="71"/>
      <c r="F131" s="54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D131" s="73"/>
      <c r="AE131" s="73"/>
      <c r="AG131" s="73"/>
      <c r="AH131" s="73"/>
      <c r="AL131" s="46"/>
    </row>
    <row r="132" spans="1:38" customFormat="1" ht="20.100000000000001" customHeight="1" x14ac:dyDescent="0.25">
      <c r="A132" s="44"/>
      <c r="B132" s="261" t="s">
        <v>325</v>
      </c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  <c r="R132" s="261"/>
      <c r="S132" s="261"/>
      <c r="T132" s="261"/>
      <c r="U132" s="261"/>
      <c r="V132" s="261"/>
      <c r="W132" s="261"/>
      <c r="X132" s="261"/>
      <c r="Y132" s="261"/>
      <c r="Z132" s="261"/>
      <c r="AA132" s="261"/>
      <c r="AB132" s="68"/>
      <c r="AC132" s="68"/>
      <c r="AD132" s="72"/>
      <c r="AE132" s="54" t="s">
        <v>320</v>
      </c>
      <c r="AG132" s="72"/>
      <c r="AH132" s="54" t="s">
        <v>321</v>
      </c>
      <c r="AL132" s="46"/>
    </row>
    <row r="133" spans="1:38" customFormat="1" ht="20.100000000000001" customHeight="1" x14ac:dyDescent="0.25">
      <c r="A133" s="44"/>
      <c r="AL133" s="46"/>
    </row>
    <row r="134" spans="1:38" customFormat="1" ht="20.100000000000001" customHeight="1" x14ac:dyDescent="0.25">
      <c r="A134" s="44"/>
      <c r="B134" s="261" t="s">
        <v>361</v>
      </c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  <c r="R134" s="261"/>
      <c r="S134" s="261"/>
      <c r="T134" s="261"/>
      <c r="U134" s="261"/>
      <c r="V134" s="261"/>
      <c r="W134" s="261"/>
      <c r="X134" s="261"/>
      <c r="Y134" s="261"/>
      <c r="Z134" s="261"/>
      <c r="AA134" s="261"/>
      <c r="AB134" s="68"/>
      <c r="AC134" s="68"/>
      <c r="AD134" s="68"/>
      <c r="AE134" s="68"/>
      <c r="AL134" s="46"/>
    </row>
    <row r="135" spans="1:38" customFormat="1" ht="20.100000000000001" customHeight="1" x14ac:dyDescent="0.25">
      <c r="A135" s="44"/>
      <c r="B135" s="259"/>
      <c r="C135" s="259"/>
      <c r="D135" s="259"/>
      <c r="E135" s="259"/>
      <c r="F135" s="259"/>
      <c r="G135" s="259"/>
      <c r="H135" s="259"/>
      <c r="I135" s="259"/>
      <c r="J135" s="259"/>
      <c r="K135" s="259"/>
      <c r="L135" s="259"/>
      <c r="M135" s="259"/>
      <c r="N135" s="259"/>
      <c r="O135" s="259"/>
      <c r="P135" s="259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46"/>
    </row>
    <row r="136" spans="1:38" customFormat="1" ht="20.100000000000001" customHeight="1" x14ac:dyDescent="0.25">
      <c r="A136" s="44"/>
      <c r="B136" s="259"/>
      <c r="C136" s="259"/>
      <c r="D136" s="259"/>
      <c r="E136" s="259"/>
      <c r="F136" s="259"/>
      <c r="G136" s="259"/>
      <c r="H136" s="259"/>
      <c r="I136" s="259"/>
      <c r="J136" s="259"/>
      <c r="K136" s="259"/>
      <c r="L136" s="259"/>
      <c r="M136" s="259"/>
      <c r="N136" s="259"/>
      <c r="O136" s="259"/>
      <c r="P136" s="259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46"/>
    </row>
    <row r="137" spans="1:38" s="40" customFormat="1" ht="20.100000000000001" customHeight="1" x14ac:dyDescent="0.25">
      <c r="A137" s="44"/>
      <c r="B137" s="260"/>
      <c r="C137" s="260"/>
      <c r="D137" s="260"/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46"/>
    </row>
    <row r="138" spans="1:38" s="40" customFormat="1" ht="20.100000000000001" customHeight="1" thickBot="1" x14ac:dyDescent="0.3">
      <c r="A138" s="48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50"/>
    </row>
    <row r="139" spans="1:38" s="40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40" customFormat="1" ht="20.100000000000001" customHeight="1" thickBot="1" x14ac:dyDescent="0.3">
      <c r="A140" s="262" t="s">
        <v>326</v>
      </c>
      <c r="B140" s="263"/>
      <c r="C140" s="263"/>
      <c r="D140" s="263"/>
      <c r="E140" s="263"/>
      <c r="F140" s="263"/>
      <c r="G140" s="263"/>
      <c r="H140" s="263"/>
      <c r="I140" s="263"/>
      <c r="J140" s="263"/>
      <c r="K140" s="264"/>
      <c r="L140" s="265"/>
      <c r="M140" s="266"/>
      <c r="N140" s="266"/>
      <c r="O140" s="266"/>
      <c r="P140" s="266"/>
      <c r="Q140" s="266"/>
      <c r="R140" s="266"/>
      <c r="S140" s="266"/>
      <c r="T140" s="266"/>
      <c r="U140" s="266"/>
      <c r="V140" s="266"/>
      <c r="W140" s="266"/>
      <c r="X140" s="266"/>
      <c r="Y140" s="266"/>
      <c r="Z140" s="266"/>
      <c r="AA140" s="266"/>
      <c r="AB140" s="266"/>
      <c r="AC140" s="266"/>
      <c r="AD140" s="266"/>
      <c r="AE140" s="266"/>
      <c r="AF140" s="266"/>
      <c r="AG140" s="266"/>
      <c r="AH140" s="266"/>
      <c r="AI140" s="266"/>
      <c r="AJ140" s="266"/>
      <c r="AK140" s="266"/>
      <c r="AL140" s="267"/>
    </row>
    <row r="141" spans="1:38" s="40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40" customFormat="1" ht="20.100000000000001" customHeight="1" thickBot="1" x14ac:dyDescent="0.3">
      <c r="A142" s="75" t="s">
        <v>327</v>
      </c>
      <c r="B142" s="77"/>
      <c r="C142" s="78"/>
      <c r="D142" s="78"/>
      <c r="E142" s="78"/>
      <c r="F142" s="78"/>
      <c r="G142" s="78"/>
      <c r="H142" s="78"/>
      <c r="I142" s="78"/>
      <c r="J142" s="78"/>
      <c r="K142" s="79"/>
      <c r="L142" s="250" t="s">
        <v>328</v>
      </c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1"/>
      <c r="AC142" s="251"/>
      <c r="AD142" s="251"/>
      <c r="AE142" s="251"/>
      <c r="AF142" s="251"/>
      <c r="AG142" s="251"/>
      <c r="AH142" s="251"/>
      <c r="AI142" s="251"/>
      <c r="AJ142" s="251"/>
      <c r="AK142" s="251"/>
      <c r="AL142" s="252"/>
    </row>
    <row r="144" spans="1:38" x14ac:dyDescent="0.25">
      <c r="A144" s="229" t="s">
        <v>384</v>
      </c>
      <c r="B144" s="229"/>
      <c r="C144" s="229"/>
      <c r="D144" s="229"/>
      <c r="E144" s="229"/>
      <c r="F144" s="229"/>
      <c r="G144" s="229"/>
      <c r="H144" s="229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</row>
  </sheetData>
  <mergeCells count="85">
    <mergeCell ref="L142:AL142"/>
    <mergeCell ref="A122:AL122"/>
    <mergeCell ref="B101:J102"/>
    <mergeCell ref="B135:AK137"/>
    <mergeCell ref="B124:AA124"/>
    <mergeCell ref="B126:AA126"/>
    <mergeCell ref="B128:AA128"/>
    <mergeCell ref="B130:AA130"/>
    <mergeCell ref="B132:AA132"/>
    <mergeCell ref="A140:K140"/>
    <mergeCell ref="L140:AL140"/>
    <mergeCell ref="B134:AA134"/>
    <mergeCell ref="A97:AL97"/>
    <mergeCell ref="B99:J99"/>
    <mergeCell ref="A110:AL110"/>
    <mergeCell ref="A116:AL116"/>
    <mergeCell ref="B93:J93"/>
    <mergeCell ref="L93:P93"/>
    <mergeCell ref="T93:AB95"/>
    <mergeCell ref="AD93:AH95"/>
    <mergeCell ref="B79:J79"/>
    <mergeCell ref="A81:AL81"/>
    <mergeCell ref="A87:AL87"/>
    <mergeCell ref="B89:P89"/>
    <mergeCell ref="T89:AH89"/>
    <mergeCell ref="B91:J91"/>
    <mergeCell ref="L91:P91"/>
    <mergeCell ref="T91:AB91"/>
    <mergeCell ref="AD91:AH91"/>
    <mergeCell ref="B95:J95"/>
    <mergeCell ref="L95:P95"/>
    <mergeCell ref="B55:J55"/>
    <mergeCell ref="B57:J57"/>
    <mergeCell ref="B59:J59"/>
    <mergeCell ref="B61:J61"/>
    <mergeCell ref="B63:J63"/>
    <mergeCell ref="B77:J77"/>
    <mergeCell ref="B37:H37"/>
    <mergeCell ref="A39:AL39"/>
    <mergeCell ref="A45:AL45"/>
    <mergeCell ref="A51:AL51"/>
    <mergeCell ref="B53:J53"/>
    <mergeCell ref="K53:O53"/>
    <mergeCell ref="Q53:W53"/>
    <mergeCell ref="X53:AA53"/>
    <mergeCell ref="AC53:AI53"/>
    <mergeCell ref="AJ53:AK53"/>
    <mergeCell ref="B65:J65"/>
    <mergeCell ref="A67:AL67"/>
    <mergeCell ref="B69:J69"/>
    <mergeCell ref="B71:J71"/>
    <mergeCell ref="A75:AL75"/>
    <mergeCell ref="B24:K24"/>
    <mergeCell ref="L24:AK24"/>
    <mergeCell ref="B25:K25"/>
    <mergeCell ref="L25:AK25"/>
    <mergeCell ref="A27:AL27"/>
    <mergeCell ref="L17:AK17"/>
    <mergeCell ref="B18:K18"/>
    <mergeCell ref="L18:AK18"/>
    <mergeCell ref="A21:AL21"/>
    <mergeCell ref="B23:K23"/>
    <mergeCell ref="L23:AK23"/>
    <mergeCell ref="A1:AL1"/>
    <mergeCell ref="A2:AL2"/>
    <mergeCell ref="A5:AL5"/>
    <mergeCell ref="A8:AL8"/>
    <mergeCell ref="B10:K10"/>
    <mergeCell ref="L10:AK10"/>
    <mergeCell ref="B14:K14"/>
    <mergeCell ref="L14:AK14"/>
    <mergeCell ref="B15:K15"/>
    <mergeCell ref="A144:AL144"/>
    <mergeCell ref="B11:K11"/>
    <mergeCell ref="L11:AK11"/>
    <mergeCell ref="B12:K12"/>
    <mergeCell ref="L12:AK12"/>
    <mergeCell ref="B13:K13"/>
    <mergeCell ref="L13:AK13"/>
    <mergeCell ref="L15:AK15"/>
    <mergeCell ref="B16:K16"/>
    <mergeCell ref="L16:AK16"/>
    <mergeCell ref="B29:N29"/>
    <mergeCell ref="V29:AK29"/>
    <mergeCell ref="B17:K1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F35DC8F7-41B0-47C0-A6F9-2ECCCA0D0723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07037FED-BF71-472F-9CB3-279EB1438D15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scale="6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2024-07-25T16:15:31Z</cp:lastPrinted>
  <dcterms:created xsi:type="dcterms:W3CDTF">2024-06-07T15:06:55Z</dcterms:created>
  <dcterms:modified xsi:type="dcterms:W3CDTF">2024-08-08T01:13:51Z</dcterms:modified>
  <cp:category>Regressão linear múltipla</cp:category>
</cp:coreProperties>
</file>